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<sst xmlns="http://schemas.openxmlformats.org/spreadsheetml/2006/main" count="5889" uniqueCount="853">
  <si>
    <t>File opened</t>
  </si>
  <si>
    <t>2025-09-28 15:57:37</t>
  </si>
  <si>
    <t>Console s/n</t>
  </si>
  <si>
    <t>68C-702926</t>
  </si>
  <si>
    <t>Console ver</t>
  </si>
  <si>
    <t>Bluestem v.2.1.11</t>
  </si>
  <si>
    <t>Scripts ver</t>
  </si>
  <si>
    <t>2023.02  2.1.11, Jun 2023</t>
  </si>
  <si>
    <t>Head s/n</t>
  </si>
  <si>
    <t>68H-412916</t>
  </si>
  <si>
    <t>Head ver</t>
  </si>
  <si>
    <t>1.4.23</t>
  </si>
  <si>
    <t>Head cal</t>
  </si>
  <si>
    <t>{"oxygen": "21", "co2azero": "1.01742", "co2aspan1": "1.00161", "co2aspan2": "-0.039575", "co2aspan2a": "0.293526", "co2aspan2b": "0.290588", "co2aspanconc1": "2473", "co2aspanconc2": "301.4", "co2bzero": "1.00429", "co2bspan1": "1.00185", "co2bspan2": "-0.0412378", "co2bspan2a": "0.293842", "co2bspan2b": "0.290826", "co2bspanconc1": "2473", "co2bspanconc2": "301.4", "h2oazero": "1.09054", "h2oaspan1": "0.999576", "h2oaspan2": "0", "h2oaspan2a": "0.0691885", "h2oaspan2b": "0.0691591", "h2oaspanconc1": "11.66", "h2oaspanconc2": "0", "h2obzero": "1.06903", "h2obspan1": "0.995223", "h2obspan2": "0", "h2obspan2a": "0.0698144", "h2obspan2b": "0.0694809", "h2obspanconc1": "11.66", "h2obspanconc2": "0", "tazero": "0.115496", "tbzero": "0.222206", "flowmeterzero": "2.48199", "flowazero": "0.24696", "flowbzero": "0.27673", "chamberpressurezero": "2.60967", "ssa_ref": "35964.4", "ssb_ref": "33837.5"}</t>
  </si>
  <si>
    <t>Factory cal date</t>
  </si>
  <si>
    <t>23 Jan 2023</t>
  </si>
  <si>
    <t>CO2 rangematch</t>
  </si>
  <si>
    <t>Sun Sep 28 09:12</t>
  </si>
  <si>
    <t>H2O rangematch</t>
  </si>
  <si>
    <t>Sun Sep 28 09:19</t>
  </si>
  <si>
    <t>Chamber type</t>
  </si>
  <si>
    <t>6800-01A</t>
  </si>
  <si>
    <t>Chamber s/n</t>
  </si>
  <si>
    <t>MPF-742469</t>
  </si>
  <si>
    <t>Chamber rev</t>
  </si>
  <si>
    <t>0</t>
  </si>
  <si>
    <t>Chamber cal</t>
  </si>
  <si>
    <t>Fluorometer</t>
  </si>
  <si>
    <t>Flr. Version</t>
  </si>
  <si>
    <t>15:57:37</t>
  </si>
  <si>
    <t>Stability Definition:	ΔCO2 (Meas2): Slp&lt;0.5 Per=20	ΔH2O (Meas2): Slp&lt;0.1 Per=20	F (FlrLS): Slp&lt;1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</si>
  <si>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</si>
  <si>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</si>
  <si>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</si>
  <si>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</si>
  <si>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</si>
  <si>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</si>
  <si>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</si>
  <si>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</si>
  <si>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</si>
  <si>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</si>
  <si>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</si>
  <si>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</si>
  <si>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</si>
  <si>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</si>
  <si>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</si>
  <si>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UserDefCon</t>
  </si>
  <si>
    <t>machine</t>
  </si>
  <si>
    <t>yadi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</si>
  <si>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</si>
  <si>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</si>
  <si>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</si>
  <si>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</si>
  <si>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</si>
  <si>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</si>
  <si>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</si>
  <si>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</si>
  <si>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</si>
  <si>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</si>
  <si>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</si>
  <si>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</si>
  <si>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</si>
  <si>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</si>
  <si>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</si>
  <si>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</si>
  <si>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</si>
  <si>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</si>
  <si>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</si>
  <si>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</si>
  <si>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</si>
  <si>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</si>
  <si>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</si>
  <si>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</si>
  <si>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</si>
  <si>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</si>
  <si>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</si>
  <si>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</si>
  <si>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</si>
  <si>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</si>
  <si>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</si>
  <si>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</si>
  <si>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</si>
  <si>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</si>
  <si>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</si>
  <si>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</si>
  <si>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4.88048 194.524 356.368 611.74 836.949 1037.08 1216.99 1359.64</t>
  </si>
  <si>
    <t>Fs_true</t>
  </si>
  <si>
    <t>3.43751 226.987 389.713 612.1 800.447 1005.93 1201.01 1401.22</t>
  </si>
  <si>
    <t>leak_wt</t>
  </si>
  <si>
    <t>SysObs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</si>
  <si>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</si>
  <si>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</si>
  <si>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</si>
  <si>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</si>
  <si>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</si>
  <si>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</si>
  <si>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</si>
  <si>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</si>
  <si>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</si>
  <si>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</si>
  <si>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</si>
  <si>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</si>
  <si>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</si>
  <si>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</si>
  <si>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</si>
  <si>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</si>
  <si>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</si>
  <si>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</si>
  <si>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</si>
  <si>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</si>
  <si>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</si>
  <si>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</si>
  <si>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</si>
  <si>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</si>
  <si>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</si>
  <si>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</si>
  <si>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</si>
  <si>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</si>
  <si>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</si>
  <si>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</si>
  <si>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</si>
  <si>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</si>
  <si>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</si>
  <si>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</si>
  <si>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</si>
  <si>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</si>
  <si>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</si>
  <si>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</si>
  <si>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</si>
  <si>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</si>
  <si>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</si>
  <si>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</si>
  <si>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</si>
  <si>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</si>
  <si>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</si>
  <si>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</si>
  <si>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</si>
  <si>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</si>
  <si>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</si>
  <si>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</si>
  <si>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</si>
  <si>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</si>
  <si>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</si>
  <si>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</si>
  <si>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</si>
  <si>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</si>
  <si>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</si>
  <si>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</si>
  <si>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</si>
  <si>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</si>
  <si>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</si>
  <si>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</si>
  <si>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</si>
  <si>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</si>
  <si>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</si>
  <si>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</si>
  <si>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</si>
  <si>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</si>
  <si>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</si>
  <si>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</si>
  <si>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</si>
  <si>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</si>
  <si>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</si>
  <si>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</si>
  <si>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</si>
  <si>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</si>
  <si>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</si>
  <si>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</si>
  <si>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</si>
  <si>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</si>
  <si>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</si>
  <si>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</si>
  <si>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</si>
  <si>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</si>
  <si>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</si>
  <si>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</si>
  <si>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</si>
  <si>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</si>
  <si>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</si>
  <si>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</si>
  <si>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</si>
  <si>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</si>
  <si>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</si>
  <si>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</si>
  <si>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</si>
  <si>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</si>
  <si>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</si>
  <si>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</si>
  <si>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</si>
  <si>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</si>
  <si>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</si>
  <si>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</si>
  <si>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</si>
  <si>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</si>
  <si>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</si>
  <si>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</si>
  <si>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</si>
  <si>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</si>
  <si>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</si>
  <si>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</si>
  <si>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</si>
  <si>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</si>
  <si>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</si>
  <si>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</si>
  <si>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</si>
  <si>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</si>
  <si>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</si>
  <si>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</si>
  <si>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</si>
  <si>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</si>
  <si>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</si>
  <si>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</si>
  <si>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</si>
  <si>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</si>
  <si>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</si>
  <si>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</si>
  <si>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</si>
  <si>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</si>
  <si>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</si>
  <si>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</si>
  <si>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</si>
  <si>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</si>
  <si>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</si>
  <si>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</si>
  <si>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</si>
  <si>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</si>
  <si>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</si>
  <si>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</si>
  <si>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</si>
  <si>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</si>
  <si>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</si>
  <si>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</si>
  <si>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</si>
  <si>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</si>
  <si>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</si>
  <si>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</si>
  <si>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</si>
  <si>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</si>
  <si>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</si>
  <si>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</si>
  <si>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</si>
  <si>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</si>
  <si>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</si>
  <si>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</si>
  <si>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</si>
  <si>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</si>
  <si>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</si>
  <si>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</si>
  <si>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</si>
  <si>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</si>
  <si>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</si>
  <si>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</si>
  <si>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</si>
  <si>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</si>
  <si>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</si>
  <si>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</si>
  <si>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</si>
  <si>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</si>
  <si>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</si>
  <si>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</si>
  <si>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</si>
  <si>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</si>
  <si>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</si>
  <si>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</si>
  <si>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</si>
  <si>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</si>
  <si>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</si>
  <si>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</si>
  <si>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</si>
  <si>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</si>
  <si>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</si>
  <si>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</si>
  <si>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</si>
  <si>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</si>
  <si>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</si>
  <si>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</si>
  <si>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</si>
  <si>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</si>
  <si>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</si>
  <si>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</si>
  <si>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</si>
  <si>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</si>
  <si>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</si>
  <si>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</si>
  <si>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</si>
  <si>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</si>
  <si>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</si>
  <si>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</si>
  <si>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</si>
  <si>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</si>
  <si>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</si>
  <si>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</si>
  <si>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</si>
  <si>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</si>
  <si>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</si>
  <si>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</si>
  <si>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</si>
  <si>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</si>
  <si>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</si>
  <si>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</si>
  <si>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</si>
  <si>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</si>
  <si>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</si>
  <si>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</si>
  <si>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</si>
  <si>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</si>
  <si>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</si>
  <si>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</si>
  <si>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</si>
  <si>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</si>
  <si>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</si>
  <si>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</si>
  <si>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</si>
  <si>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</si>
  <si>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</si>
  <si>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</si>
  <si>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</si>
  <si>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</si>
  <si>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</si>
  <si>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</si>
  <si>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</si>
  <si>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</si>
  <si>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</si>
  <si>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</si>
  <si>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</si>
  <si>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</si>
  <si>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</si>
  <si>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</si>
  <si>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</si>
  <si>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</si>
  <si>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</si>
  <si>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</si>
  <si>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</si>
  <si>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</si>
  <si>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</si>
  <si>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</si>
  <si>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</si>
  <si>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</si>
  <si>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</si>
  <si>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</si>
  <si>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</si>
  <si>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</si>
  <si>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</si>
  <si>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</si>
  <si>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</si>
  <si>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</si>
  <si>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</si>
  <si>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</si>
  <si>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</si>
  <si>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</si>
  <si>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</si>
  <si>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</si>
  <si>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</si>
  <si>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</si>
  <si>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</si>
  <si>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</si>
  <si>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</si>
  <si>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</si>
  <si>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</si>
  <si>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</si>
  <si>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</si>
  <si>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</si>
  <si>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</si>
  <si>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</si>
  <si>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</si>
  <si>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</si>
  <si>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</si>
  <si>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</si>
  <si>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</si>
  <si>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</si>
  <si>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</si>
  <si>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</si>
  <si>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</si>
  <si>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</si>
  <si>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</si>
  <si>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</si>
  <si>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</si>
  <si>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</si>
  <si>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</si>
  <si>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</si>
  <si>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</si>
  <si>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</si>
  <si>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</si>
  <si>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</si>
  <si>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</si>
  <si>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</si>
  <si>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</si>
  <si>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</si>
  <si>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</si>
  <si>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</si>
  <si>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</si>
  <si>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</si>
  <si>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</si>
  <si>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</si>
  <si>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</si>
  <si>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</si>
  <si>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</si>
  <si>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</si>
  <si>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</si>
  <si>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</si>
  <si>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</si>
  <si>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</si>
  <si>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</si>
  <si>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</si>
  <si>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</si>
  <si>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</si>
  <si>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</si>
  <si>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</si>
  <si>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</si>
  <si>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</si>
  <si>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</si>
  <si>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</si>
  <si>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</si>
  <si>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</si>
  <si>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</si>
  <si>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</si>
  <si>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</si>
  <si>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20250928 16:13:13</t>
  </si>
  <si>
    <t>16:13:13</t>
  </si>
  <si>
    <t>187</t>
  </si>
  <si>
    <t>-</t>
  </si>
  <si>
    <t>0: Broadleaf</t>
  </si>
  <si>
    <t>--:--:--</t>
  </si>
  <si>
    <t>1/3</t>
  </si>
  <si>
    <t>00000000</t>
  </si>
  <si>
    <t>iiiiiiii</t>
  </si>
  <si>
    <t>off</t>
  </si>
  <si>
    <t>20250928 16:13:15</t>
  </si>
  <si>
    <t>16:13:15</t>
  </si>
  <si>
    <t>2/3</t>
  </si>
  <si>
    <t>20250928 16:13:17</t>
  </si>
  <si>
    <t>16:13:17</t>
  </si>
  <si>
    <t>20250928 16:13:19</t>
  </si>
  <si>
    <t>16:13:19</t>
  </si>
  <si>
    <t>20250928 16:13:21</t>
  </si>
  <si>
    <t>16:13:21</t>
  </si>
  <si>
    <t>20250928 16:13:23</t>
  </si>
  <si>
    <t>16:13:23</t>
  </si>
  <si>
    <t>20250928 16:13:25</t>
  </si>
  <si>
    <t>16:13:25</t>
  </si>
  <si>
    <t>20250928 16:13:27</t>
  </si>
  <si>
    <t>16:13:27</t>
  </si>
  <si>
    <t>20250928 16:13:29</t>
  </si>
  <si>
    <t>16:13:29</t>
  </si>
  <si>
    <t>20250928 16:13:31</t>
  </si>
  <si>
    <t>16:13:31</t>
  </si>
  <si>
    <t>20250928 16:13:33</t>
  </si>
  <si>
    <t>16:13:33</t>
  </si>
  <si>
    <t>20250928 16:13:35</t>
  </si>
  <si>
    <t>16:13:35</t>
  </si>
  <si>
    <t>20250928 16:13:37</t>
  </si>
  <si>
    <t>16:13:37</t>
  </si>
  <si>
    <t>20250928 16:13:39</t>
  </si>
  <si>
    <t>16:13:39</t>
  </si>
  <si>
    <t>20250928 16:13:41</t>
  </si>
  <si>
    <t>16:13:41</t>
  </si>
  <si>
    <t>20250928 16:13:43</t>
  </si>
  <si>
    <t>16:13:43</t>
  </si>
  <si>
    <t>20250928 16:13:45</t>
  </si>
  <si>
    <t>16:13:45</t>
  </si>
  <si>
    <t>20250928 16:13:47</t>
  </si>
  <si>
    <t>16:13:47</t>
  </si>
  <si>
    <t>20250928 16:13:49</t>
  </si>
  <si>
    <t>16:13:49</t>
  </si>
  <si>
    <t>20250928 16:13:51</t>
  </si>
  <si>
    <t>16:13:51</t>
  </si>
  <si>
    <t>20250928 16:13:53</t>
  </si>
  <si>
    <t>16:13:53</t>
  </si>
  <si>
    <t>20250928 16:13:55</t>
  </si>
  <si>
    <t>16:13:55</t>
  </si>
  <si>
    <t>20250928 16:13:57</t>
  </si>
  <si>
    <t>16:13:57</t>
  </si>
  <si>
    <t>20250928 16:13:59</t>
  </si>
  <si>
    <t>16:13:59</t>
  </si>
  <si>
    <t>20250928 16:14:01</t>
  </si>
  <si>
    <t>16:14:01</t>
  </si>
  <si>
    <t>20250928 16:14:03</t>
  </si>
  <si>
    <t>16:14:03</t>
  </si>
  <si>
    <t>20250928 16:14:05</t>
  </si>
  <si>
    <t>16:14:05</t>
  </si>
  <si>
    <t>20250928 16:14:07</t>
  </si>
  <si>
    <t>16:14:07</t>
  </si>
  <si>
    <t>20250928 16:14:09</t>
  </si>
  <si>
    <t>16:14:09</t>
  </si>
  <si>
    <t>20250928 16:14:11</t>
  </si>
  <si>
    <t>16:14:11</t>
  </si>
  <si>
    <t>20250928 16:22:44</t>
  </si>
  <si>
    <t>16:22:44</t>
  </si>
  <si>
    <t>167</t>
  </si>
  <si>
    <t>20250928 16:22:46</t>
  </si>
  <si>
    <t>16:22:46</t>
  </si>
  <si>
    <t>20250928 16:22:48</t>
  </si>
  <si>
    <t>16:22:48</t>
  </si>
  <si>
    <t>20250928 16:22:50</t>
  </si>
  <si>
    <t>16:22:50</t>
  </si>
  <si>
    <t>20250928 16:22:52</t>
  </si>
  <si>
    <t>16:22:52</t>
  </si>
  <si>
    <t>20250928 16:22:54</t>
  </si>
  <si>
    <t>16:22:54</t>
  </si>
  <si>
    <t>20250928 16:22:56</t>
  </si>
  <si>
    <t>16:22:56</t>
  </si>
  <si>
    <t>20250928 16:22:58</t>
  </si>
  <si>
    <t>16:22:58</t>
  </si>
  <si>
    <t>20250928 16:23:00</t>
  </si>
  <si>
    <t>16:23:00</t>
  </si>
  <si>
    <t>20250928 16:23:02</t>
  </si>
  <si>
    <t>16:23:02</t>
  </si>
  <si>
    <t>20250928 16:23:04</t>
  </si>
  <si>
    <t>16:23:04</t>
  </si>
  <si>
    <t>20250928 16:23:06</t>
  </si>
  <si>
    <t>16:23:06</t>
  </si>
  <si>
    <t>20250928 16:23:08</t>
  </si>
  <si>
    <t>16:23:08</t>
  </si>
  <si>
    <t>20250928 16:23:10</t>
  </si>
  <si>
    <t>16:23:10</t>
  </si>
  <si>
    <t>20250928 16:23:12</t>
  </si>
  <si>
    <t>16:23:12</t>
  </si>
  <si>
    <t>20250928 16:23:14</t>
  </si>
  <si>
    <t>16:23:14</t>
  </si>
  <si>
    <t>3/3</t>
  </si>
  <si>
    <t>20250928 16:23:16</t>
  </si>
  <si>
    <t>16:23:16</t>
  </si>
  <si>
    <t>20250928 16:23:18</t>
  </si>
  <si>
    <t>16:23:18</t>
  </si>
  <si>
    <t>20250928 16:23:20</t>
  </si>
  <si>
    <t>16:23:20</t>
  </si>
  <si>
    <t>20250928 16:23:22</t>
  </si>
  <si>
    <t>16:23:22</t>
  </si>
  <si>
    <t>20250928 16:23:24</t>
  </si>
  <si>
    <t>16:23:24</t>
  </si>
  <si>
    <t>20250928 16:23:26</t>
  </si>
  <si>
    <t>16:23:26</t>
  </si>
  <si>
    <t>20250928 16:23:28</t>
  </si>
  <si>
    <t>16:23:28</t>
  </si>
  <si>
    <t>20250928 16:23:30</t>
  </si>
  <si>
    <t>16:23:30</t>
  </si>
  <si>
    <t>20250928 16:23:32</t>
  </si>
  <si>
    <t>16:23:32</t>
  </si>
  <si>
    <t>20250928 16:23:34</t>
  </si>
  <si>
    <t>16:23:34</t>
  </si>
  <si>
    <t>20250928 16:23:36</t>
  </si>
  <si>
    <t>16:23:36</t>
  </si>
  <si>
    <t>20250928 16:23:38</t>
  </si>
  <si>
    <t>16:23:38</t>
  </si>
  <si>
    <t>20250928 16:23:40</t>
  </si>
  <si>
    <t>16:23:40</t>
  </si>
  <si>
    <t>20250928 16:23:42</t>
  </si>
  <si>
    <t>16:23:42</t>
  </si>
  <si>
    <t>20250928 16:34:41</t>
  </si>
  <si>
    <t>16:34:41</t>
  </si>
  <si>
    <t>156</t>
  </si>
  <si>
    <t>20250928 16:34:43</t>
  </si>
  <si>
    <t>16:34:43</t>
  </si>
  <si>
    <t>20250928 16:34:45</t>
  </si>
  <si>
    <t>16:34:45</t>
  </si>
  <si>
    <t>20250928 16:34:47</t>
  </si>
  <si>
    <t>16:34:47</t>
  </si>
  <si>
    <t>20250928 16:34:49</t>
  </si>
  <si>
    <t>16:34:49</t>
  </si>
  <si>
    <t>20250928 16:34:51</t>
  </si>
  <si>
    <t>16:34:51</t>
  </si>
  <si>
    <t>20250928 16:34:53</t>
  </si>
  <si>
    <t>16:34:53</t>
  </si>
  <si>
    <t>20250928 16:34:55</t>
  </si>
  <si>
    <t>16:34:55</t>
  </si>
  <si>
    <t>20250928 16:34:57</t>
  </si>
  <si>
    <t>16:34:57</t>
  </si>
  <si>
    <t>20250928 16:34:59</t>
  </si>
  <si>
    <t>16:34:59</t>
  </si>
  <si>
    <t>20250928 16:35:01</t>
  </si>
  <si>
    <t>16:35:01</t>
  </si>
  <si>
    <t>20250928 16:35:03</t>
  </si>
  <si>
    <t>16:35:03</t>
  </si>
  <si>
    <t>20250928 16:35:05</t>
  </si>
  <si>
    <t>16:35:05</t>
  </si>
  <si>
    <t>20250928 16:35:07</t>
  </si>
  <si>
    <t>16:35:07</t>
  </si>
  <si>
    <t>20250928 16:35:09</t>
  </si>
  <si>
    <t>16:35:09</t>
  </si>
  <si>
    <t>20250928 16:35:11</t>
  </si>
  <si>
    <t>16:35:11</t>
  </si>
  <si>
    <t>20250928 16:35:13</t>
  </si>
  <si>
    <t>16:35:13</t>
  </si>
  <si>
    <t>20250928 16:35:15</t>
  </si>
  <si>
    <t>16:35:15</t>
  </si>
  <si>
    <t>20250928 16:35:17</t>
  </si>
  <si>
    <t>16:35:17</t>
  </si>
  <si>
    <t>20250928 16:35:19</t>
  </si>
  <si>
    <t>16:35:19</t>
  </si>
  <si>
    <t>20250928 16:35:21</t>
  </si>
  <si>
    <t>16:35:21</t>
  </si>
  <si>
    <t>20250928 16:35:23</t>
  </si>
  <si>
    <t>16:35:23</t>
  </si>
  <si>
    <t>20250928 16:35:25</t>
  </si>
  <si>
    <t>16:35:25</t>
  </si>
  <si>
    <t>20250928 16:35:27</t>
  </si>
  <si>
    <t>16:35:27</t>
  </si>
  <si>
    <t>20250928 16:35:29</t>
  </si>
  <si>
    <t>16:35:29</t>
  </si>
  <si>
    <t>20250928 16:35:31</t>
  </si>
  <si>
    <t>16:35:31</t>
  </si>
  <si>
    <t>20250928 16:35:33</t>
  </si>
  <si>
    <t>16:35:33</t>
  </si>
  <si>
    <t>20250928 16:35:35</t>
  </si>
  <si>
    <t>16:35:35</t>
  </si>
  <si>
    <t>20250928 16:35:37</t>
  </si>
  <si>
    <t>16:35:37</t>
  </si>
  <si>
    <t>20250928 16:35:39</t>
  </si>
  <si>
    <t>16:35:39</t>
  </si>
  <si>
    <t>20250928 16:43:27</t>
  </si>
  <si>
    <t>16:43:27</t>
  </si>
  <si>
    <t>173</t>
  </si>
  <si>
    <t>20250928 16:43:29</t>
  </si>
  <si>
    <t>16:43:29</t>
  </si>
  <si>
    <t>20250928 16:43:31</t>
  </si>
  <si>
    <t>16:43:31</t>
  </si>
  <si>
    <t>20250928 16:43:33</t>
  </si>
  <si>
    <t>16:43:33</t>
  </si>
  <si>
    <t>20250928 16:43:35</t>
  </si>
  <si>
    <t>16:43:35</t>
  </si>
  <si>
    <t>20250928 16:43:37</t>
  </si>
  <si>
    <t>16:43:37</t>
  </si>
  <si>
    <t>20250928 16:43:39</t>
  </si>
  <si>
    <t>16:43:39</t>
  </si>
  <si>
    <t>20250928 16:43:41</t>
  </si>
  <si>
    <t>16:43:41</t>
  </si>
  <si>
    <t>20250928 16:43:43</t>
  </si>
  <si>
    <t>16:43:43</t>
  </si>
  <si>
    <t>20250928 16:43:45</t>
  </si>
  <si>
    <t>16:43:45</t>
  </si>
  <si>
    <t>20250928 16:43:47</t>
  </si>
  <si>
    <t>16:43:47</t>
  </si>
  <si>
    <t>20250928 16:43:49</t>
  </si>
  <si>
    <t>16:43:49</t>
  </si>
  <si>
    <t>20250928 16:43:51</t>
  </si>
  <si>
    <t>16:43:51</t>
  </si>
  <si>
    <t>20250928 16:43:53</t>
  </si>
  <si>
    <t>16:43:53</t>
  </si>
  <si>
    <t>20250928 16:43:55</t>
  </si>
  <si>
    <t>16:43:55</t>
  </si>
  <si>
    <t>20250928 16:43:57</t>
  </si>
  <si>
    <t>16:43:57</t>
  </si>
  <si>
    <t>20250928 16:43:59</t>
  </si>
  <si>
    <t>16:43:59</t>
  </si>
  <si>
    <t>20250928 16:44:01</t>
  </si>
  <si>
    <t>16:44:01</t>
  </si>
  <si>
    <t>20250928 16:44:03</t>
  </si>
  <si>
    <t>16:44:03</t>
  </si>
  <si>
    <t>20250928 16:44:05</t>
  </si>
  <si>
    <t>16:44:05</t>
  </si>
  <si>
    <t>20250928 16:44:07</t>
  </si>
  <si>
    <t>16:44:07</t>
  </si>
  <si>
    <t>20250928 16:44:09</t>
  </si>
  <si>
    <t>16:44:09</t>
  </si>
  <si>
    <t>20250928 16:44:11</t>
  </si>
  <si>
    <t>16:44:11</t>
  </si>
  <si>
    <t>20250928 16:44:13</t>
  </si>
  <si>
    <t>16:44:13</t>
  </si>
  <si>
    <t>20250928 16:44:15</t>
  </si>
  <si>
    <t>16:44:15</t>
  </si>
  <si>
    <t>20250928 16:44:17</t>
  </si>
  <si>
    <t>16:44:17</t>
  </si>
  <si>
    <t>20250928 16:44:19</t>
  </si>
  <si>
    <t>16:44:19</t>
  </si>
  <si>
    <t>20250928 16:44:21</t>
  </si>
  <si>
    <t>16:44:21</t>
  </si>
  <si>
    <t>20250928 16:44:23</t>
  </si>
  <si>
    <t>16:44:23</t>
  </si>
  <si>
    <t>20250928 16:44:25</t>
  </si>
  <si>
    <t>16:44:25</t>
  </si>
  <si>
    <t>20250928 16:52:46</t>
  </si>
  <si>
    <t>16:52:46</t>
  </si>
  <si>
    <t>349</t>
  </si>
  <si>
    <t>20250928 16:52:48</t>
  </si>
  <si>
    <t>16:52:48</t>
  </si>
  <si>
    <t>20250928 16:52:50</t>
  </si>
  <si>
    <t>16:52:50</t>
  </si>
  <si>
    <t>20250928 16:52:52</t>
  </si>
  <si>
    <t>16:52:52</t>
  </si>
  <si>
    <t>20250928 16:52:54</t>
  </si>
  <si>
    <t>16:52:54</t>
  </si>
  <si>
    <t>20250928 16:52:56</t>
  </si>
  <si>
    <t>16:52:56</t>
  </si>
  <si>
    <t>20250928 16:52:58</t>
  </si>
  <si>
    <t>16:52:58</t>
  </si>
  <si>
    <t>20250928 16:53:00</t>
  </si>
  <si>
    <t>16:53:00</t>
  </si>
  <si>
    <t>20250928 16:53:02</t>
  </si>
  <si>
    <t>16:53:02</t>
  </si>
  <si>
    <t>20250928 16:53:04</t>
  </si>
  <si>
    <t>16:53:04</t>
  </si>
  <si>
    <t>20250928 16:53:06</t>
  </si>
  <si>
    <t>16:53:06</t>
  </si>
  <si>
    <t>20250928 16:53:08</t>
  </si>
  <si>
    <t>16:53:08</t>
  </si>
  <si>
    <t>20250928 16:53:10</t>
  </si>
  <si>
    <t>16:53:10</t>
  </si>
  <si>
    <t>20250928 16:53:12</t>
  </si>
  <si>
    <t>16:53:12</t>
  </si>
  <si>
    <t>20250928 16:53:14</t>
  </si>
  <si>
    <t>16:53:14</t>
  </si>
  <si>
    <t>20250928 16:53:16</t>
  </si>
  <si>
    <t>16:53:16</t>
  </si>
  <si>
    <t>20250928 16:53:18</t>
  </si>
  <si>
    <t>16:53:18</t>
  </si>
  <si>
    <t>20250928 16:53:20</t>
  </si>
  <si>
    <t>16:53:20</t>
  </si>
  <si>
    <t>20250928 16:53:22</t>
  </si>
  <si>
    <t>16:53:22</t>
  </si>
  <si>
    <t>20250928 16:53:24</t>
  </si>
  <si>
    <t>16:53:24</t>
  </si>
  <si>
    <t>20250928 16:53:26</t>
  </si>
  <si>
    <t>16:53:26</t>
  </si>
  <si>
    <t>20250928 16:53:28</t>
  </si>
  <si>
    <t>16:53:28</t>
  </si>
  <si>
    <t>20250928 16:53:30</t>
  </si>
  <si>
    <t>16:53:30</t>
  </si>
  <si>
    <t>20250928 16:53:32</t>
  </si>
  <si>
    <t>16:53:32</t>
  </si>
  <si>
    <t>20250928 16:53:34</t>
  </si>
  <si>
    <t>16:53:34</t>
  </si>
  <si>
    <t>20250928 16:53:36</t>
  </si>
  <si>
    <t>16:53:36</t>
  </si>
  <si>
    <t>20250928 16:53:38</t>
  </si>
  <si>
    <t>16:53:38</t>
  </si>
  <si>
    <t>20250928 16:53:40</t>
  </si>
  <si>
    <t>16:53:40</t>
  </si>
  <si>
    <t>20250928 16:53:42</t>
  </si>
  <si>
    <t>16:53:42</t>
  </si>
  <si>
    <t>20250928 16:53:44</t>
  </si>
  <si>
    <t>16:53:44</t>
  </si>
  <si>
    <t>20250928 17:04:36</t>
  </si>
  <si>
    <t>17:04:36</t>
  </si>
  <si>
    <t>348</t>
  </si>
  <si>
    <t>20250928 17:04:38</t>
  </si>
  <si>
    <t>17:04:38</t>
  </si>
  <si>
    <t>20250928 17:04:40</t>
  </si>
  <si>
    <t>17:04:40</t>
  </si>
  <si>
    <t>20250928 17:04:42</t>
  </si>
  <si>
    <t>17:04:42</t>
  </si>
  <si>
    <t>20250928 17:04:44</t>
  </si>
  <si>
    <t>17:04:44</t>
  </si>
  <si>
    <t>20250928 17:04:46</t>
  </si>
  <si>
    <t>17:04:46</t>
  </si>
  <si>
    <t>20250928 17:04:48</t>
  </si>
  <si>
    <t>17:04:48</t>
  </si>
  <si>
    <t>20250928 17:04:50</t>
  </si>
  <si>
    <t>17:04:50</t>
  </si>
  <si>
    <t>20250928 17:04:52</t>
  </si>
  <si>
    <t>17:04:52</t>
  </si>
  <si>
    <t>20250928 17:04:54</t>
  </si>
  <si>
    <t>17:04:54</t>
  </si>
  <si>
    <t>20250928 17:04:56</t>
  </si>
  <si>
    <t>17:04:56</t>
  </si>
  <si>
    <t>20250928 17:04:58</t>
  </si>
  <si>
    <t>17:04:58</t>
  </si>
  <si>
    <t>20250928 17:05:00</t>
  </si>
  <si>
    <t>17:05:00</t>
  </si>
  <si>
    <t>20250928 17:05:02</t>
  </si>
  <si>
    <t>17:05:02</t>
  </si>
  <si>
    <t>20250928 17:05:04</t>
  </si>
  <si>
    <t>17:05:04</t>
  </si>
  <si>
    <t>20250928 17:05:06</t>
  </si>
  <si>
    <t>17:05:06</t>
  </si>
  <si>
    <t>20250928 17:05:08</t>
  </si>
  <si>
    <t>17:05:08</t>
  </si>
  <si>
    <t>20250928 17:05:10</t>
  </si>
  <si>
    <t>17:05:10</t>
  </si>
  <si>
    <t>20250928 17:05:12</t>
  </si>
  <si>
    <t>17:05:12</t>
  </si>
  <si>
    <t>20250928 17:05:14</t>
  </si>
  <si>
    <t>17:05:14</t>
  </si>
  <si>
    <t>20250928 17:05:16</t>
  </si>
  <si>
    <t>17:05:16</t>
  </si>
  <si>
    <t>20250928 17:05:18</t>
  </si>
  <si>
    <t>17:05:18</t>
  </si>
  <si>
    <t>20250928 17:05:20</t>
  </si>
  <si>
    <t>17:05:20</t>
  </si>
  <si>
    <t>20250928 17:05:22</t>
  </si>
  <si>
    <t>17:05:22</t>
  </si>
  <si>
    <t>20250928 17:05:24</t>
  </si>
  <si>
    <t>17:05:24</t>
  </si>
  <si>
    <t>20250928 17:05:26</t>
  </si>
  <si>
    <t>17:05:26</t>
  </si>
  <si>
    <t>20250928 17:05:28</t>
  </si>
  <si>
    <t>17:05:28</t>
  </si>
  <si>
    <t>20250928 17:05:30</t>
  </si>
  <si>
    <t>17:05:30</t>
  </si>
  <si>
    <t>20250928 17:05:32</t>
  </si>
  <si>
    <t>17:05:32</t>
  </si>
  <si>
    <t>20250928 17:05:34</t>
  </si>
  <si>
    <t>17:05:34</t>
  </si>
  <si>
    <t>20250928 17:13:03</t>
  </si>
  <si>
    <t>17:13:03</t>
  </si>
  <si>
    <t>370</t>
  </si>
  <si>
    <t>20250928 17:13:05</t>
  </si>
  <si>
    <t>17:13:05</t>
  </si>
  <si>
    <t>20250928 17:13:07</t>
  </si>
  <si>
    <t>17:13:07</t>
  </si>
  <si>
    <t>20250928 17:13:09</t>
  </si>
  <si>
    <t>17:13:09</t>
  </si>
  <si>
    <t>20250928 17:13:11</t>
  </si>
  <si>
    <t>17:13:11</t>
  </si>
  <si>
    <t>20250928 17:13:13</t>
  </si>
  <si>
    <t>17:13:13</t>
  </si>
  <si>
    <t>20250928 17:13:15</t>
  </si>
  <si>
    <t>17:13:15</t>
  </si>
  <si>
    <t>20250928 17:13:17</t>
  </si>
  <si>
    <t>17:13:17</t>
  </si>
  <si>
    <t>20250928 17:13:19</t>
  </si>
  <si>
    <t>17:13:19</t>
  </si>
  <si>
    <t>20250928 17:13:21</t>
  </si>
  <si>
    <t>17:13:21</t>
  </si>
  <si>
    <t>20250928 17:13:23</t>
  </si>
  <si>
    <t>17:13:23</t>
  </si>
  <si>
    <t>20250928 17:13:25</t>
  </si>
  <si>
    <t>17:13:25</t>
  </si>
  <si>
    <t>20250928 17:13:27</t>
  </si>
  <si>
    <t>17:13:27</t>
  </si>
  <si>
    <t>20250928 17:13:29</t>
  </si>
  <si>
    <t>17:13:29</t>
  </si>
  <si>
    <t>20250928 17:13:31</t>
  </si>
  <si>
    <t>17:13:31</t>
  </si>
  <si>
    <t>20250928 17:13:33</t>
  </si>
  <si>
    <t>17:13:33</t>
  </si>
  <si>
    <t>20250928 17:13:35</t>
  </si>
  <si>
    <t>17:13:35</t>
  </si>
  <si>
    <t>20250928 17:13:37</t>
  </si>
  <si>
    <t>17:13:37</t>
  </si>
  <si>
    <t>20250928 17:13:39</t>
  </si>
  <si>
    <t>17:13:39</t>
  </si>
  <si>
    <t>20250928 17:13:41</t>
  </si>
  <si>
    <t>17:13:41</t>
  </si>
  <si>
    <t>20250928 17:13:43</t>
  </si>
  <si>
    <t>17:13:43</t>
  </si>
  <si>
    <t>20250928 17:13:45</t>
  </si>
  <si>
    <t>17:13:45</t>
  </si>
  <si>
    <t>20250928 17:13:47</t>
  </si>
  <si>
    <t>17:13:47</t>
  </si>
  <si>
    <t>20250928 17:13:49</t>
  </si>
  <si>
    <t>17:13:49</t>
  </si>
  <si>
    <t>20250928 17:13:51</t>
  </si>
  <si>
    <t>17:13:51</t>
  </si>
  <si>
    <t>20250928 17:13:53</t>
  </si>
  <si>
    <t>17:13:53</t>
  </si>
  <si>
    <t>20250928 17:13:55</t>
  </si>
  <si>
    <t>17:13:55</t>
  </si>
  <si>
    <t>20250928 17:13:57</t>
  </si>
  <si>
    <t>17:13:57</t>
  </si>
  <si>
    <t>20250928 17:13:59</t>
  </si>
  <si>
    <t>17:13:59</t>
  </si>
  <si>
    <t>20250928 17:14:01</t>
  </si>
  <si>
    <t>17:14:01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</si>
</sst>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W228"/>
  <sheetViews>
    <sheetView tabSelected="1" workbookViewId="0"/>
  </sheetViews>
  <sheetFormatPr defaultRowHeight="15"/>
  <sheetData>
    <row r="2" spans="1:283">
      <c r="A2" t="s">
        <v>31</v>
      </c>
      <c r="B2" t="s">
        <v>32</v>
      </c>
      <c r="C2" t="s">
        <v>33</v>
      </c>
    </row>
    <row r="3" spans="1:283">
      <c r="B3">
        <v>4</v>
      </c>
      <c r="C3">
        <v>21</v>
      </c>
    </row>
    <row r="4" spans="1:283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83">
      <c r="B5" t="s">
        <v>21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83">
      <c r="A6" t="s">
        <v>46</v>
      </c>
      <c r="B6" t="s">
        <v>47</v>
      </c>
    </row>
    <row r="7" spans="1:283">
      <c r="B7" t="s">
        <v>48</v>
      </c>
    </row>
    <row r="8" spans="1:283">
      <c r="A8" t="s">
        <v>49</v>
      </c>
      <c r="B8" t="s">
        <v>50</v>
      </c>
      <c r="C8" t="s">
        <v>51</v>
      </c>
      <c r="D8" t="s">
        <v>52</v>
      </c>
      <c r="E8" t="s">
        <v>53</v>
      </c>
    </row>
    <row r="9" spans="1:283">
      <c r="B9">
        <v>0</v>
      </c>
      <c r="C9">
        <v>1</v>
      </c>
      <c r="D9">
        <v>0</v>
      </c>
      <c r="E9">
        <v>0</v>
      </c>
    </row>
    <row r="10" spans="1:283">
      <c r="A10" t="s">
        <v>54</v>
      </c>
      <c r="B10" t="s">
        <v>55</v>
      </c>
      <c r="C10" t="s">
        <v>57</v>
      </c>
      <c r="D10" t="s">
        <v>59</v>
      </c>
      <c r="E10" t="s">
        <v>60</v>
      </c>
      <c r="F10" t="s">
        <v>61</v>
      </c>
      <c r="G10" t="s">
        <v>62</v>
      </c>
      <c r="H10" t="s">
        <v>63</v>
      </c>
      <c r="I10" t="s">
        <v>64</v>
      </c>
      <c r="J10" t="s">
        <v>65</v>
      </c>
      <c r="K10" t="s">
        <v>66</v>
      </c>
      <c r="L10" t="s">
        <v>67</v>
      </c>
      <c r="M10" t="s">
        <v>68</v>
      </c>
      <c r="N10" t="s">
        <v>69</v>
      </c>
      <c r="O10" t="s">
        <v>70</v>
      </c>
      <c r="P10" t="s">
        <v>71</v>
      </c>
      <c r="Q10" t="s">
        <v>72</v>
      </c>
    </row>
    <row r="11" spans="1:283">
      <c r="B11" t="s">
        <v>56</v>
      </c>
      <c r="C11" t="s">
        <v>58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0.1911</v>
      </c>
      <c r="L11">
        <v>0.1512</v>
      </c>
      <c r="M11">
        <v>0.161</v>
      </c>
      <c r="N11">
        <v>0.2262</v>
      </c>
      <c r="O11">
        <v>0.1575</v>
      </c>
      <c r="P11">
        <v>0.1596</v>
      </c>
      <c r="Q11">
        <v>0.2175</v>
      </c>
    </row>
    <row r="12" spans="1:283">
      <c r="A12" t="s">
        <v>73</v>
      </c>
      <c r="B12" t="s">
        <v>74</v>
      </c>
      <c r="C12" t="s">
        <v>75</v>
      </c>
      <c r="D12" t="s">
        <v>76</v>
      </c>
      <c r="E12" t="s">
        <v>77</v>
      </c>
      <c r="F12" t="s">
        <v>78</v>
      </c>
    </row>
    <row r="13" spans="1:283">
      <c r="B13">
        <v>0</v>
      </c>
      <c r="C13">
        <v>0</v>
      </c>
      <c r="D13">
        <v>0</v>
      </c>
      <c r="E13">
        <v>0</v>
      </c>
      <c r="F13">
        <v>1</v>
      </c>
    </row>
    <row r="14" spans="1:283">
      <c r="A14" t="s">
        <v>79</v>
      </c>
      <c r="B14" t="s">
        <v>80</v>
      </c>
      <c r="C14" t="s">
        <v>81</v>
      </c>
      <c r="D14" t="s">
        <v>82</v>
      </c>
      <c r="E14" t="s">
        <v>83</v>
      </c>
      <c r="F14" t="s">
        <v>84</v>
      </c>
      <c r="G14" t="s">
        <v>86</v>
      </c>
      <c r="H14" t="s">
        <v>88</v>
      </c>
    </row>
    <row r="15" spans="1:283">
      <c r="B15">
        <v>-6276</v>
      </c>
      <c r="C15">
        <v>6.6</v>
      </c>
      <c r="D15">
        <v>1.709E-05</v>
      </c>
      <c r="E15">
        <v>3.11</v>
      </c>
      <c r="F15" t="s">
        <v>85</v>
      </c>
      <c r="G15" t="s">
        <v>87</v>
      </c>
      <c r="H15">
        <v>0</v>
      </c>
    </row>
    <row r="16" spans="1:283">
      <c r="A16" t="s">
        <v>89</v>
      </c>
      <c r="B16" t="s">
        <v>89</v>
      </c>
      <c r="C16" t="s">
        <v>89</v>
      </c>
      <c r="D16" t="s">
        <v>89</v>
      </c>
      <c r="E16" t="s">
        <v>89</v>
      </c>
      <c r="F16" t="s">
        <v>89</v>
      </c>
      <c r="G16" t="s">
        <v>46</v>
      </c>
      <c r="H16" t="s">
        <v>90</v>
      </c>
      <c r="I16" t="s">
        <v>90</v>
      </c>
      <c r="J16" t="s">
        <v>90</v>
      </c>
      <c r="K16" t="s">
        <v>90</v>
      </c>
      <c r="L16" t="s">
        <v>90</v>
      </c>
      <c r="M16" t="s">
        <v>90</v>
      </c>
      <c r="N16" t="s">
        <v>90</v>
      </c>
      <c r="O16" t="s">
        <v>90</v>
      </c>
      <c r="P16" t="s">
        <v>90</v>
      </c>
      <c r="Q16" t="s">
        <v>90</v>
      </c>
      <c r="R16" t="s">
        <v>90</v>
      </c>
      <c r="S16" t="s">
        <v>90</v>
      </c>
      <c r="T16" t="s">
        <v>90</v>
      </c>
      <c r="U16" t="s">
        <v>90</v>
      </c>
      <c r="V16" t="s">
        <v>90</v>
      </c>
      <c r="W16" t="s">
        <v>90</v>
      </c>
      <c r="X16" t="s">
        <v>90</v>
      </c>
      <c r="Y16" t="s">
        <v>90</v>
      </c>
      <c r="Z16" t="s">
        <v>90</v>
      </c>
      <c r="AA16" t="s">
        <v>90</v>
      </c>
      <c r="AB16" t="s">
        <v>90</v>
      </c>
      <c r="AC16" t="s">
        <v>90</v>
      </c>
      <c r="AD16" t="s">
        <v>90</v>
      </c>
      <c r="AE16" t="s">
        <v>90</v>
      </c>
      <c r="AF16" t="s">
        <v>91</v>
      </c>
      <c r="AG16" t="s">
        <v>91</v>
      </c>
      <c r="AH16" t="s">
        <v>91</v>
      </c>
      <c r="AI16" t="s">
        <v>91</v>
      </c>
      <c r="AJ16" t="s">
        <v>91</v>
      </c>
      <c r="AK16" t="s">
        <v>92</v>
      </c>
      <c r="AL16" t="s">
        <v>92</v>
      </c>
      <c r="AM16" t="s">
        <v>92</v>
      </c>
      <c r="AN16" t="s">
        <v>92</v>
      </c>
      <c r="AO16" t="s">
        <v>92</v>
      </c>
      <c r="AP16" t="s">
        <v>92</v>
      </c>
      <c r="AQ16" t="s">
        <v>92</v>
      </c>
      <c r="AR16" t="s">
        <v>92</v>
      </c>
      <c r="AS16" t="s">
        <v>92</v>
      </c>
      <c r="AT16" t="s">
        <v>92</v>
      </c>
      <c r="AU16" t="s">
        <v>92</v>
      </c>
      <c r="AV16" t="s">
        <v>92</v>
      </c>
      <c r="AW16" t="s">
        <v>92</v>
      </c>
      <c r="AX16" t="s">
        <v>92</v>
      </c>
      <c r="AY16" t="s">
        <v>92</v>
      </c>
      <c r="AZ16" t="s">
        <v>92</v>
      </c>
      <c r="BA16" t="s">
        <v>92</v>
      </c>
      <c r="BB16" t="s">
        <v>92</v>
      </c>
      <c r="BC16" t="s">
        <v>92</v>
      </c>
      <c r="BD16" t="s">
        <v>92</v>
      </c>
      <c r="BE16" t="s">
        <v>92</v>
      </c>
      <c r="BF16" t="s">
        <v>92</v>
      </c>
      <c r="BG16" t="s">
        <v>92</v>
      </c>
      <c r="BH16" t="s">
        <v>92</v>
      </c>
      <c r="BI16" t="s">
        <v>92</v>
      </c>
      <c r="BJ16" t="s">
        <v>92</v>
      </c>
      <c r="BK16" t="s">
        <v>92</v>
      </c>
      <c r="BL16" t="s">
        <v>92</v>
      </c>
      <c r="BM16" t="s">
        <v>93</v>
      </c>
      <c r="BN16" t="s">
        <v>93</v>
      </c>
      <c r="BO16" t="s">
        <v>93</v>
      </c>
      <c r="BP16" t="s">
        <v>93</v>
      </c>
      <c r="BQ16" t="s">
        <v>93</v>
      </c>
      <c r="BR16" t="s">
        <v>93</v>
      </c>
      <c r="BS16" t="s">
        <v>93</v>
      </c>
      <c r="BT16" t="s">
        <v>93</v>
      </c>
      <c r="BU16" t="s">
        <v>93</v>
      </c>
      <c r="BV16" t="s">
        <v>93</v>
      </c>
      <c r="BW16" t="s">
        <v>93</v>
      </c>
      <c r="BX16" t="s">
        <v>93</v>
      </c>
      <c r="BY16" t="s">
        <v>93</v>
      </c>
      <c r="BZ16" t="s">
        <v>93</v>
      </c>
      <c r="CA16" t="s">
        <v>93</v>
      </c>
      <c r="CB16" t="s">
        <v>93</v>
      </c>
      <c r="CC16" t="s">
        <v>93</v>
      </c>
      <c r="CD16" t="s">
        <v>93</v>
      </c>
      <c r="CE16" t="s">
        <v>93</v>
      </c>
      <c r="CF16" t="s">
        <v>93</v>
      </c>
      <c r="CG16" t="s">
        <v>93</v>
      </c>
      <c r="CH16" t="s">
        <v>94</v>
      </c>
      <c r="CI16" t="s">
        <v>94</v>
      </c>
      <c r="CJ16" t="s">
        <v>94</v>
      </c>
      <c r="CK16" t="s">
        <v>94</v>
      </c>
      <c r="CL16" t="s">
        <v>94</v>
      </c>
      <c r="CM16" t="s">
        <v>94</v>
      </c>
      <c r="CN16" t="s">
        <v>94</v>
      </c>
      <c r="CO16" t="s">
        <v>94</v>
      </c>
      <c r="CP16" t="s">
        <v>94</v>
      </c>
      <c r="CQ16" t="s">
        <v>94</v>
      </c>
      <c r="CR16" t="s">
        <v>94</v>
      </c>
      <c r="CS16" t="s">
        <v>94</v>
      </c>
      <c r="CT16" t="s">
        <v>94</v>
      </c>
      <c r="CU16" t="s">
        <v>95</v>
      </c>
      <c r="CV16" t="s">
        <v>95</v>
      </c>
      <c r="CW16" t="s">
        <v>95</v>
      </c>
      <c r="CX16" t="s">
        <v>95</v>
      </c>
      <c r="CY16" t="s">
        <v>96</v>
      </c>
      <c r="CZ16" t="s">
        <v>96</v>
      </c>
      <c r="DA16" t="s">
        <v>96</v>
      </c>
      <c r="DB16" t="s">
        <v>96</v>
      </c>
      <c r="DC16" t="s">
        <v>97</v>
      </c>
      <c r="DD16" t="s">
        <v>97</v>
      </c>
      <c r="DE16" t="s">
        <v>97</v>
      </c>
      <c r="DF16" t="s">
        <v>97</v>
      </c>
      <c r="DG16" t="s">
        <v>97</v>
      </c>
      <c r="DH16" t="s">
        <v>97</v>
      </c>
      <c r="DI16" t="s">
        <v>97</v>
      </c>
      <c r="DJ16" t="s">
        <v>97</v>
      </c>
      <c r="DK16" t="s">
        <v>97</v>
      </c>
      <c r="DL16" t="s">
        <v>97</v>
      </c>
      <c r="DM16" t="s">
        <v>97</v>
      </c>
      <c r="DN16" t="s">
        <v>97</v>
      </c>
      <c r="DO16" t="s">
        <v>97</v>
      </c>
      <c r="DP16" t="s">
        <v>97</v>
      </c>
      <c r="DQ16" t="s">
        <v>97</v>
      </c>
      <c r="DR16" t="s">
        <v>97</v>
      </c>
      <c r="DS16" t="s">
        <v>97</v>
      </c>
      <c r="DT16" t="s">
        <v>97</v>
      </c>
      <c r="DU16" t="s">
        <v>98</v>
      </c>
      <c r="DV16" t="s">
        <v>98</v>
      </c>
      <c r="DW16" t="s">
        <v>98</v>
      </c>
      <c r="DX16" t="s">
        <v>98</v>
      </c>
      <c r="DY16" t="s">
        <v>98</v>
      </c>
      <c r="DZ16" t="s">
        <v>98</v>
      </c>
      <c r="EA16" t="s">
        <v>98</v>
      </c>
      <c r="EB16" t="s">
        <v>98</v>
      </c>
      <c r="EC16" t="s">
        <v>98</v>
      </c>
      <c r="ED16" t="s">
        <v>98</v>
      </c>
      <c r="EE16" t="s">
        <v>99</v>
      </c>
      <c r="EF16" t="s">
        <v>99</v>
      </c>
      <c r="EG16" t="s">
        <v>99</v>
      </c>
      <c r="EH16" t="s">
        <v>99</v>
      </c>
      <c r="EI16" t="s">
        <v>99</v>
      </c>
      <c r="EJ16" t="s">
        <v>99</v>
      </c>
      <c r="EK16" t="s">
        <v>99</v>
      </c>
      <c r="EL16" t="s">
        <v>99</v>
      </c>
      <c r="EM16" t="s">
        <v>99</v>
      </c>
      <c r="EN16" t="s">
        <v>99</v>
      </c>
      <c r="EO16" t="s">
        <v>99</v>
      </c>
      <c r="EP16" t="s">
        <v>99</v>
      </c>
      <c r="EQ16" t="s">
        <v>99</v>
      </c>
      <c r="ER16" t="s">
        <v>99</v>
      </c>
      <c r="ES16" t="s">
        <v>99</v>
      </c>
      <c r="ET16" t="s">
        <v>99</v>
      </c>
      <c r="EU16" t="s">
        <v>99</v>
      </c>
      <c r="EV16" t="s">
        <v>99</v>
      </c>
      <c r="EW16" t="s">
        <v>100</v>
      </c>
      <c r="EX16" t="s">
        <v>100</v>
      </c>
      <c r="EY16" t="s">
        <v>100</v>
      </c>
      <c r="EZ16" t="s">
        <v>100</v>
      </c>
      <c r="FA16" t="s">
        <v>100</v>
      </c>
      <c r="FB16" t="s">
        <v>101</v>
      </c>
      <c r="FC16" t="s">
        <v>101</v>
      </c>
      <c r="FD16" t="s">
        <v>101</v>
      </c>
      <c r="FE16" t="s">
        <v>101</v>
      </c>
      <c r="FF16" t="s">
        <v>101</v>
      </c>
      <c r="FG16" t="s">
        <v>101</v>
      </c>
      <c r="FH16" t="s">
        <v>101</v>
      </c>
      <c r="FI16" t="s">
        <v>101</v>
      </c>
      <c r="FJ16" t="s">
        <v>101</v>
      </c>
      <c r="FK16" t="s">
        <v>101</v>
      </c>
      <c r="FL16" t="s">
        <v>101</v>
      </c>
      <c r="FM16" t="s">
        <v>101</v>
      </c>
      <c r="FN16" t="s">
        <v>101</v>
      </c>
      <c r="FO16" t="s">
        <v>102</v>
      </c>
      <c r="FP16" t="s">
        <v>102</v>
      </c>
      <c r="FQ16" t="s">
        <v>102</v>
      </c>
      <c r="FR16" t="s">
        <v>102</v>
      </c>
      <c r="FS16" t="s">
        <v>102</v>
      </c>
      <c r="FT16" t="s">
        <v>102</v>
      </c>
      <c r="FU16" t="s">
        <v>102</v>
      </c>
      <c r="FV16" t="s">
        <v>102</v>
      </c>
      <c r="FW16" t="s">
        <v>102</v>
      </c>
      <c r="FX16" t="s">
        <v>102</v>
      </c>
      <c r="FY16" t="s">
        <v>102</v>
      </c>
      <c r="FZ16" t="s">
        <v>102</v>
      </c>
      <c r="GA16" t="s">
        <v>102</v>
      </c>
      <c r="GB16" t="s">
        <v>102</v>
      </c>
      <c r="GC16" t="s">
        <v>102</v>
      </c>
      <c r="GD16" t="s">
        <v>103</v>
      </c>
      <c r="GE16" t="s">
        <v>103</v>
      </c>
      <c r="GF16" t="s">
        <v>103</v>
      </c>
      <c r="GG16" t="s">
        <v>103</v>
      </c>
      <c r="GH16" t="s">
        <v>103</v>
      </c>
      <c r="GI16" t="s">
        <v>103</v>
      </c>
      <c r="GJ16" t="s">
        <v>103</v>
      </c>
      <c r="GK16" t="s">
        <v>103</v>
      </c>
      <c r="GL16" t="s">
        <v>103</v>
      </c>
      <c r="GM16" t="s">
        <v>103</v>
      </c>
      <c r="GN16" t="s">
        <v>103</v>
      </c>
      <c r="GO16" t="s">
        <v>103</v>
      </c>
      <c r="GP16" t="s">
        <v>103</v>
      </c>
      <c r="GQ16" t="s">
        <v>103</v>
      </c>
      <c r="GR16" t="s">
        <v>103</v>
      </c>
      <c r="GS16" t="s">
        <v>103</v>
      </c>
      <c r="GT16" t="s">
        <v>103</v>
      </c>
      <c r="GU16" t="s">
        <v>103</v>
      </c>
      <c r="GV16" t="s">
        <v>104</v>
      </c>
      <c r="GW16" t="s">
        <v>104</v>
      </c>
      <c r="GX16" t="s">
        <v>104</v>
      </c>
      <c r="GY16" t="s">
        <v>104</v>
      </c>
      <c r="GZ16" t="s">
        <v>104</v>
      </c>
      <c r="HA16" t="s">
        <v>104</v>
      </c>
      <c r="HB16" t="s">
        <v>104</v>
      </c>
      <c r="HC16" t="s">
        <v>104</v>
      </c>
      <c r="HD16" t="s">
        <v>104</v>
      </c>
      <c r="HE16" t="s">
        <v>104</v>
      </c>
      <c r="HF16" t="s">
        <v>104</v>
      </c>
      <c r="HG16" t="s">
        <v>104</v>
      </c>
      <c r="HH16" t="s">
        <v>104</v>
      </c>
      <c r="HI16" t="s">
        <v>104</v>
      </c>
      <c r="HJ16" t="s">
        <v>104</v>
      </c>
      <c r="HK16" t="s">
        <v>104</v>
      </c>
      <c r="HL16" t="s">
        <v>104</v>
      </c>
      <c r="HM16" t="s">
        <v>104</v>
      </c>
      <c r="HN16" t="s">
        <v>104</v>
      </c>
      <c r="HO16" t="s">
        <v>105</v>
      </c>
      <c r="HP16" t="s">
        <v>105</v>
      </c>
      <c r="HQ16" t="s">
        <v>105</v>
      </c>
      <c r="HR16" t="s">
        <v>105</v>
      </c>
      <c r="HS16" t="s">
        <v>105</v>
      </c>
      <c r="HT16" t="s">
        <v>105</v>
      </c>
      <c r="HU16" t="s">
        <v>105</v>
      </c>
      <c r="HV16" t="s">
        <v>105</v>
      </c>
      <c r="HW16" t="s">
        <v>105</v>
      </c>
      <c r="HX16" t="s">
        <v>105</v>
      </c>
      <c r="HY16" t="s">
        <v>105</v>
      </c>
      <c r="HZ16" t="s">
        <v>105</v>
      </c>
      <c r="IA16" t="s">
        <v>105</v>
      </c>
      <c r="IB16" t="s">
        <v>105</v>
      </c>
      <c r="IC16" t="s">
        <v>105</v>
      </c>
      <c r="ID16" t="s">
        <v>105</v>
      </c>
      <c r="IE16" t="s">
        <v>105</v>
      </c>
      <c r="IF16" t="s">
        <v>105</v>
      </c>
      <c r="IG16" t="s">
        <v>105</v>
      </c>
      <c r="IH16" t="s">
        <v>106</v>
      </c>
      <c r="II16" t="s">
        <v>106</v>
      </c>
      <c r="IJ16" t="s">
        <v>106</v>
      </c>
      <c r="IK16" t="s">
        <v>106</v>
      </c>
      <c r="IL16" t="s">
        <v>106</v>
      </c>
      <c r="IM16" t="s">
        <v>106</v>
      </c>
      <c r="IN16" t="s">
        <v>106</v>
      </c>
      <c r="IO16" t="s">
        <v>106</v>
      </c>
      <c r="IP16" t="s">
        <v>106</v>
      </c>
      <c r="IQ16" t="s">
        <v>106</v>
      </c>
      <c r="IR16" t="s">
        <v>106</v>
      </c>
      <c r="IS16" t="s">
        <v>106</v>
      </c>
      <c r="IT16" t="s">
        <v>106</v>
      </c>
      <c r="IU16" t="s">
        <v>106</v>
      </c>
      <c r="IV16" t="s">
        <v>106</v>
      </c>
      <c r="IW16" t="s">
        <v>106</v>
      </c>
      <c r="IX16" t="s">
        <v>106</v>
      </c>
      <c r="IY16" t="s">
        <v>106</v>
      </c>
      <c r="IZ16" t="s">
        <v>107</v>
      </c>
      <c r="JA16" t="s">
        <v>107</v>
      </c>
      <c r="JB16" t="s">
        <v>107</v>
      </c>
      <c r="JC16" t="s">
        <v>107</v>
      </c>
      <c r="JD16" t="s">
        <v>107</v>
      </c>
      <c r="JE16" t="s">
        <v>107</v>
      </c>
      <c r="JF16" t="s">
        <v>107</v>
      </c>
      <c r="JG16" t="s">
        <v>107</v>
      </c>
      <c r="JH16" t="s">
        <v>108</v>
      </c>
      <c r="JI16" t="s">
        <v>108</v>
      </c>
      <c r="JJ16" t="s">
        <v>108</v>
      </c>
      <c r="JK16" t="s">
        <v>108</v>
      </c>
      <c r="JL16" t="s">
        <v>108</v>
      </c>
      <c r="JM16" t="s">
        <v>108</v>
      </c>
      <c r="JN16" t="s">
        <v>108</v>
      </c>
      <c r="JO16" t="s">
        <v>108</v>
      </c>
      <c r="JP16" t="s">
        <v>108</v>
      </c>
      <c r="JQ16" t="s">
        <v>108</v>
      </c>
      <c r="JR16" t="s">
        <v>108</v>
      </c>
      <c r="JS16" t="s">
        <v>108</v>
      </c>
      <c r="JT16" t="s">
        <v>108</v>
      </c>
      <c r="JU16" t="s">
        <v>108</v>
      </c>
      <c r="JV16" t="s">
        <v>108</v>
      </c>
      <c r="JW16" t="s">
        <v>108</v>
      </c>
    </row>
    <row r="17" spans="1:283">
      <c r="A17" t="s">
        <v>109</v>
      </c>
      <c r="B17" t="s">
        <v>110</v>
      </c>
      <c r="C17" t="s">
        <v>111</v>
      </c>
      <c r="D17" t="s">
        <v>112</v>
      </c>
      <c r="E17" t="s">
        <v>113</v>
      </c>
      <c r="F17" t="s">
        <v>114</v>
      </c>
      <c r="G17" t="s">
        <v>115</v>
      </c>
      <c r="H17" t="s">
        <v>116</v>
      </c>
      <c r="I17" t="s">
        <v>117</v>
      </c>
      <c r="J17" t="s">
        <v>118</v>
      </c>
      <c r="K17" t="s">
        <v>119</v>
      </c>
      <c r="L17" t="s">
        <v>120</v>
      </c>
      <c r="M17" t="s">
        <v>121</v>
      </c>
      <c r="N17" t="s">
        <v>122</v>
      </c>
      <c r="O17" t="s">
        <v>123</v>
      </c>
      <c r="P17" t="s">
        <v>124</v>
      </c>
      <c r="Q17" t="s">
        <v>125</v>
      </c>
      <c r="R17" t="s">
        <v>126</v>
      </c>
      <c r="S17" t="s">
        <v>127</v>
      </c>
      <c r="T17" t="s">
        <v>128</v>
      </c>
      <c r="U17" t="s">
        <v>129</v>
      </c>
      <c r="V17" t="s">
        <v>130</v>
      </c>
      <c r="W17" t="s">
        <v>131</v>
      </c>
      <c r="X17" t="s">
        <v>132</v>
      </c>
      <c r="Y17" t="s">
        <v>133</v>
      </c>
      <c r="Z17" t="s">
        <v>134</v>
      </c>
      <c r="AA17" t="s">
        <v>135</v>
      </c>
      <c r="AB17" t="s">
        <v>136</v>
      </c>
      <c r="AC17" t="s">
        <v>137</v>
      </c>
      <c r="AD17" t="s">
        <v>138</v>
      </c>
      <c r="AE17" t="s">
        <v>139</v>
      </c>
      <c r="AF17" t="s">
        <v>91</v>
      </c>
      <c r="AG17" t="s">
        <v>140</v>
      </c>
      <c r="AH17" t="s">
        <v>141</v>
      </c>
      <c r="AI17" t="s">
        <v>142</v>
      </c>
      <c r="AJ17" t="s">
        <v>143</v>
      </c>
      <c r="AK17" t="s">
        <v>144</v>
      </c>
      <c r="AL17" t="s">
        <v>145</v>
      </c>
      <c r="AM17" t="s">
        <v>146</v>
      </c>
      <c r="AN17" t="s">
        <v>147</v>
      </c>
      <c r="AO17" t="s">
        <v>148</v>
      </c>
      <c r="AP17" t="s">
        <v>149</v>
      </c>
      <c r="AQ17" t="s">
        <v>150</v>
      </c>
      <c r="AR17" t="s">
        <v>151</v>
      </c>
      <c r="AS17" t="s">
        <v>152</v>
      </c>
      <c r="AT17" t="s">
        <v>153</v>
      </c>
      <c r="AU17" t="s">
        <v>154</v>
      </c>
      <c r="AV17" t="s">
        <v>155</v>
      </c>
      <c r="AW17" t="s">
        <v>156</v>
      </c>
      <c r="AX17" t="s">
        <v>157</v>
      </c>
      <c r="AY17" t="s">
        <v>158</v>
      </c>
      <c r="AZ17" t="s">
        <v>159</v>
      </c>
      <c r="BA17" t="s">
        <v>160</v>
      </c>
      <c r="BB17" t="s">
        <v>161</v>
      </c>
      <c r="BC17" t="s">
        <v>162</v>
      </c>
      <c r="BD17" t="s">
        <v>163</v>
      </c>
      <c r="BE17" t="s">
        <v>164</v>
      </c>
      <c r="BF17" t="s">
        <v>165</v>
      </c>
      <c r="BG17" t="s">
        <v>166</v>
      </c>
      <c r="BH17" t="s">
        <v>167</v>
      </c>
      <c r="BI17" t="s">
        <v>168</v>
      </c>
      <c r="BJ17" t="s">
        <v>169</v>
      </c>
      <c r="BK17" t="s">
        <v>170</v>
      </c>
      <c r="BL17" t="s">
        <v>171</v>
      </c>
      <c r="BM17" t="s">
        <v>172</v>
      </c>
      <c r="BN17" t="s">
        <v>173</v>
      </c>
      <c r="BO17" t="s">
        <v>174</v>
      </c>
      <c r="BP17" t="s">
        <v>175</v>
      </c>
      <c r="BQ17" t="s">
        <v>176</v>
      </c>
      <c r="BR17" t="s">
        <v>177</v>
      </c>
      <c r="BS17" t="s">
        <v>178</v>
      </c>
      <c r="BT17" t="s">
        <v>179</v>
      </c>
      <c r="BU17" t="s">
        <v>180</v>
      </c>
      <c r="BV17" t="s">
        <v>181</v>
      </c>
      <c r="BW17" t="s">
        <v>182</v>
      </c>
      <c r="BX17" t="s">
        <v>183</v>
      </c>
      <c r="BY17" t="s">
        <v>184</v>
      </c>
      <c r="BZ17" t="s">
        <v>185</v>
      </c>
      <c r="CA17" t="s">
        <v>186</v>
      </c>
      <c r="CB17" t="s">
        <v>187</v>
      </c>
      <c r="CC17" t="s">
        <v>188</v>
      </c>
      <c r="CD17" t="s">
        <v>189</v>
      </c>
      <c r="CE17" t="s">
        <v>190</v>
      </c>
      <c r="CF17" t="s">
        <v>191</v>
      </c>
      <c r="CG17" t="s">
        <v>192</v>
      </c>
      <c r="CH17" t="s">
        <v>172</v>
      </c>
      <c r="CI17" t="s">
        <v>193</v>
      </c>
      <c r="CJ17" t="s">
        <v>194</v>
      </c>
      <c r="CK17" t="s">
        <v>195</v>
      </c>
      <c r="CL17" t="s">
        <v>146</v>
      </c>
      <c r="CM17" t="s">
        <v>196</v>
      </c>
      <c r="CN17" t="s">
        <v>197</v>
      </c>
      <c r="CO17" t="s">
        <v>198</v>
      </c>
      <c r="CP17" t="s">
        <v>199</v>
      </c>
      <c r="CQ17" t="s">
        <v>200</v>
      </c>
      <c r="CR17" t="s">
        <v>201</v>
      </c>
      <c r="CS17" t="s">
        <v>202</v>
      </c>
      <c r="CT17" t="s">
        <v>203</v>
      </c>
      <c r="CU17" t="s">
        <v>204</v>
      </c>
      <c r="CV17" t="s">
        <v>205</v>
      </c>
      <c r="CW17" t="s">
        <v>206</v>
      </c>
      <c r="CX17" t="s">
        <v>207</v>
      </c>
      <c r="CY17" t="s">
        <v>208</v>
      </c>
      <c r="CZ17" t="s">
        <v>209</v>
      </c>
      <c r="DA17" t="s">
        <v>210</v>
      </c>
      <c r="DB17" t="s">
        <v>211</v>
      </c>
      <c r="DC17" t="s">
        <v>116</v>
      </c>
      <c r="DD17" t="s">
        <v>212</v>
      </c>
      <c r="DE17" t="s">
        <v>213</v>
      </c>
      <c r="DF17" t="s">
        <v>214</v>
      </c>
      <c r="DG17" t="s">
        <v>215</v>
      </c>
      <c r="DH17" t="s">
        <v>216</v>
      </c>
      <c r="DI17" t="s">
        <v>217</v>
      </c>
      <c r="DJ17" t="s">
        <v>218</v>
      </c>
      <c r="DK17" t="s">
        <v>219</v>
      </c>
      <c r="DL17" t="s">
        <v>220</v>
      </c>
      <c r="DM17" t="s">
        <v>221</v>
      </c>
      <c r="DN17" t="s">
        <v>222</v>
      </c>
      <c r="DO17" t="s">
        <v>223</v>
      </c>
      <c r="DP17" t="s">
        <v>224</v>
      </c>
      <c r="DQ17" t="s">
        <v>225</v>
      </c>
      <c r="DR17" t="s">
        <v>226</v>
      </c>
      <c r="DS17" t="s">
        <v>227</v>
      </c>
      <c r="DT17" t="s">
        <v>228</v>
      </c>
      <c r="DU17" t="s">
        <v>229</v>
      </c>
      <c r="DV17" t="s">
        <v>230</v>
      </c>
      <c r="DW17" t="s">
        <v>231</v>
      </c>
      <c r="DX17" t="s">
        <v>232</v>
      </c>
      <c r="DY17" t="s">
        <v>233</v>
      </c>
      <c r="DZ17" t="s">
        <v>234</v>
      </c>
      <c r="EA17" t="s">
        <v>235</v>
      </c>
      <c r="EB17" t="s">
        <v>236</v>
      </c>
      <c r="EC17" t="s">
        <v>237</v>
      </c>
      <c r="ED17" t="s">
        <v>238</v>
      </c>
      <c r="EE17" t="s">
        <v>239</v>
      </c>
      <c r="EF17" t="s">
        <v>240</v>
      </c>
      <c r="EG17" t="s">
        <v>241</v>
      </c>
      <c r="EH17" t="s">
        <v>242</v>
      </c>
      <c r="EI17" t="s">
        <v>243</v>
      </c>
      <c r="EJ17" t="s">
        <v>244</v>
      </c>
      <c r="EK17" t="s">
        <v>245</v>
      </c>
      <c r="EL17" t="s">
        <v>246</v>
      </c>
      <c r="EM17" t="s">
        <v>247</v>
      </c>
      <c r="EN17" t="s">
        <v>248</v>
      </c>
      <c r="EO17" t="s">
        <v>249</v>
      </c>
      <c r="EP17" t="s">
        <v>250</v>
      </c>
      <c r="EQ17" t="s">
        <v>251</v>
      </c>
      <c r="ER17" t="s">
        <v>252</v>
      </c>
      <c r="ES17" t="s">
        <v>253</v>
      </c>
      <c r="ET17" t="s">
        <v>254</v>
      </c>
      <c r="EU17" t="s">
        <v>255</v>
      </c>
      <c r="EV17" t="s">
        <v>256</v>
      </c>
      <c r="EW17" t="s">
        <v>257</v>
      </c>
      <c r="EX17" t="s">
        <v>258</v>
      </c>
      <c r="EY17" t="s">
        <v>259</v>
      </c>
      <c r="EZ17" t="s">
        <v>260</v>
      </c>
      <c r="FA17" t="s">
        <v>261</v>
      </c>
      <c r="FB17" t="s">
        <v>110</v>
      </c>
      <c r="FC17" t="s">
        <v>113</v>
      </c>
      <c r="FD17" t="s">
        <v>262</v>
      </c>
      <c r="FE17" t="s">
        <v>263</v>
      </c>
      <c r="FF17" t="s">
        <v>264</v>
      </c>
      <c r="FG17" t="s">
        <v>265</v>
      </c>
      <c r="FH17" t="s">
        <v>266</v>
      </c>
      <c r="FI17" t="s">
        <v>267</v>
      </c>
      <c r="FJ17" t="s">
        <v>268</v>
      </c>
      <c r="FK17" t="s">
        <v>269</v>
      </c>
      <c r="FL17" t="s">
        <v>270</v>
      </c>
      <c r="FM17" t="s">
        <v>271</v>
      </c>
      <c r="FN17" t="s">
        <v>272</v>
      </c>
      <c r="FO17" t="s">
        <v>273</v>
      </c>
      <c r="FP17" t="s">
        <v>274</v>
      </c>
      <c r="FQ17" t="s">
        <v>275</v>
      </c>
      <c r="FR17" t="s">
        <v>276</v>
      </c>
      <c r="FS17" t="s">
        <v>277</v>
      </c>
      <c r="FT17" t="s">
        <v>278</v>
      </c>
      <c r="FU17" t="s">
        <v>279</v>
      </c>
      <c r="FV17" t="s">
        <v>280</v>
      </c>
      <c r="FW17" t="s">
        <v>281</v>
      </c>
      <c r="FX17" t="s">
        <v>282</v>
      </c>
      <c r="FY17" t="s">
        <v>283</v>
      </c>
      <c r="FZ17" t="s">
        <v>284</v>
      </c>
      <c r="GA17" t="s">
        <v>285</v>
      </c>
      <c r="GB17" t="s">
        <v>286</v>
      </c>
      <c r="GC17" t="s">
        <v>287</v>
      </c>
      <c r="GD17" t="s">
        <v>288</v>
      </c>
      <c r="GE17" t="s">
        <v>289</v>
      </c>
      <c r="GF17" t="s">
        <v>290</v>
      </c>
      <c r="GG17" t="s">
        <v>291</v>
      </c>
      <c r="GH17" t="s">
        <v>292</v>
      </c>
      <c r="GI17" t="s">
        <v>293</v>
      </c>
      <c r="GJ17" t="s">
        <v>294</v>
      </c>
      <c r="GK17" t="s">
        <v>295</v>
      </c>
      <c r="GL17" t="s">
        <v>296</v>
      </c>
      <c r="GM17" t="s">
        <v>297</v>
      </c>
      <c r="GN17" t="s">
        <v>298</v>
      </c>
      <c r="GO17" t="s">
        <v>299</v>
      </c>
      <c r="GP17" t="s">
        <v>300</v>
      </c>
      <c r="GQ17" t="s">
        <v>301</v>
      </c>
      <c r="GR17" t="s">
        <v>302</v>
      </c>
      <c r="GS17" t="s">
        <v>303</v>
      </c>
      <c r="GT17" t="s">
        <v>304</v>
      </c>
      <c r="GU17" t="s">
        <v>305</v>
      </c>
      <c r="GV17" t="s">
        <v>306</v>
      </c>
      <c r="GW17" t="s">
        <v>307</v>
      </c>
      <c r="GX17" t="s">
        <v>308</v>
      </c>
      <c r="GY17" t="s">
        <v>309</v>
      </c>
      <c r="GZ17" t="s">
        <v>310</v>
      </c>
      <c r="HA17" t="s">
        <v>311</v>
      </c>
      <c r="HB17" t="s">
        <v>312</v>
      </c>
      <c r="HC17" t="s">
        <v>313</v>
      </c>
      <c r="HD17" t="s">
        <v>314</v>
      </c>
      <c r="HE17" t="s">
        <v>315</v>
      </c>
      <c r="HF17" t="s">
        <v>316</v>
      </c>
      <c r="HG17" t="s">
        <v>317</v>
      </c>
      <c r="HH17" t="s">
        <v>318</v>
      </c>
      <c r="HI17" t="s">
        <v>319</v>
      </c>
      <c r="HJ17" t="s">
        <v>320</v>
      </c>
      <c r="HK17" t="s">
        <v>321</v>
      </c>
      <c r="HL17" t="s">
        <v>322</v>
      </c>
      <c r="HM17" t="s">
        <v>323</v>
      </c>
      <c r="HN17" t="s">
        <v>324</v>
      </c>
      <c r="HO17" t="s">
        <v>325</v>
      </c>
      <c r="HP17" t="s">
        <v>326</v>
      </c>
      <c r="HQ17" t="s">
        <v>327</v>
      </c>
      <c r="HR17" t="s">
        <v>328</v>
      </c>
      <c r="HS17" t="s">
        <v>329</v>
      </c>
      <c r="HT17" t="s">
        <v>330</v>
      </c>
      <c r="HU17" t="s">
        <v>331</v>
      </c>
      <c r="HV17" t="s">
        <v>332</v>
      </c>
      <c r="HW17" t="s">
        <v>333</v>
      </c>
      <c r="HX17" t="s">
        <v>334</v>
      </c>
      <c r="HY17" t="s">
        <v>335</v>
      </c>
      <c r="HZ17" t="s">
        <v>336</v>
      </c>
      <c r="IA17" t="s">
        <v>337</v>
      </c>
      <c r="IB17" t="s">
        <v>338</v>
      </c>
      <c r="IC17" t="s">
        <v>339</v>
      </c>
      <c r="ID17" t="s">
        <v>340</v>
      </c>
      <c r="IE17" t="s">
        <v>341</v>
      </c>
      <c r="IF17" t="s">
        <v>342</v>
      </c>
      <c r="IG17" t="s">
        <v>343</v>
      </c>
      <c r="IH17" t="s">
        <v>344</v>
      </c>
      <c r="II17" t="s">
        <v>345</v>
      </c>
      <c r="IJ17" t="s">
        <v>346</v>
      </c>
      <c r="IK17" t="s">
        <v>347</v>
      </c>
      <c r="IL17" t="s">
        <v>348</v>
      </c>
      <c r="IM17" t="s">
        <v>349</v>
      </c>
      <c r="IN17" t="s">
        <v>350</v>
      </c>
      <c r="IO17" t="s">
        <v>351</v>
      </c>
      <c r="IP17" t="s">
        <v>352</v>
      </c>
      <c r="IQ17" t="s">
        <v>353</v>
      </c>
      <c r="IR17" t="s">
        <v>354</v>
      </c>
      <c r="IS17" t="s">
        <v>355</v>
      </c>
      <c r="IT17" t="s">
        <v>356</v>
      </c>
      <c r="IU17" t="s">
        <v>357</v>
      </c>
      <c r="IV17" t="s">
        <v>358</v>
      </c>
      <c r="IW17" t="s">
        <v>359</v>
      </c>
      <c r="IX17" t="s">
        <v>360</v>
      </c>
      <c r="IY17" t="s">
        <v>361</v>
      </c>
      <c r="IZ17" t="s">
        <v>362</v>
      </c>
      <c r="JA17" t="s">
        <v>363</v>
      </c>
      <c r="JB17" t="s">
        <v>364</v>
      </c>
      <c r="JC17" t="s">
        <v>365</v>
      </c>
      <c r="JD17" t="s">
        <v>366</v>
      </c>
      <c r="JE17" t="s">
        <v>367</v>
      </c>
      <c r="JF17" t="s">
        <v>368</v>
      </c>
      <c r="JG17" t="s">
        <v>369</v>
      </c>
      <c r="JH17" t="s">
        <v>370</v>
      </c>
      <c r="JI17" t="s">
        <v>371</v>
      </c>
      <c r="JJ17" t="s">
        <v>372</v>
      </c>
      <c r="JK17" t="s">
        <v>373</v>
      </c>
      <c r="JL17" t="s">
        <v>374</v>
      </c>
      <c r="JM17" t="s">
        <v>375</v>
      </c>
      <c r="JN17" t="s">
        <v>376</v>
      </c>
      <c r="JO17" t="s">
        <v>377</v>
      </c>
      <c r="JP17" t="s">
        <v>378</v>
      </c>
      <c r="JQ17" t="s">
        <v>379</v>
      </c>
      <c r="JR17" t="s">
        <v>380</v>
      </c>
      <c r="JS17" t="s">
        <v>381</v>
      </c>
      <c r="JT17" t="s">
        <v>382</v>
      </c>
      <c r="JU17" t="s">
        <v>383</v>
      </c>
      <c r="JV17" t="s">
        <v>384</v>
      </c>
      <c r="JW17" t="s">
        <v>385</v>
      </c>
    </row>
    <row r="18" spans="1:283">
      <c r="B18" t="s">
        <v>386</v>
      </c>
      <c r="C18" t="s">
        <v>386</v>
      </c>
      <c r="F18" t="s">
        <v>386</v>
      </c>
      <c r="H18" t="s">
        <v>386</v>
      </c>
      <c r="I18" t="s">
        <v>387</v>
      </c>
      <c r="J18" t="s">
        <v>388</v>
      </c>
      <c r="K18" t="s">
        <v>389</v>
      </c>
      <c r="L18" t="s">
        <v>390</v>
      </c>
      <c r="M18" t="s">
        <v>390</v>
      </c>
      <c r="N18" t="s">
        <v>219</v>
      </c>
      <c r="O18" t="s">
        <v>219</v>
      </c>
      <c r="P18" t="s">
        <v>387</v>
      </c>
      <c r="Q18" t="s">
        <v>387</v>
      </c>
      <c r="R18" t="s">
        <v>387</v>
      </c>
      <c r="S18" t="s">
        <v>387</v>
      </c>
      <c r="T18" t="s">
        <v>391</v>
      </c>
      <c r="U18" t="s">
        <v>392</v>
      </c>
      <c r="V18" t="s">
        <v>392</v>
      </c>
      <c r="W18" t="s">
        <v>393</v>
      </c>
      <c r="X18" t="s">
        <v>394</v>
      </c>
      <c r="Y18" t="s">
        <v>393</v>
      </c>
      <c r="Z18" t="s">
        <v>393</v>
      </c>
      <c r="AA18" t="s">
        <v>393</v>
      </c>
      <c r="AB18" t="s">
        <v>391</v>
      </c>
      <c r="AC18" t="s">
        <v>391</v>
      </c>
      <c r="AD18" t="s">
        <v>391</v>
      </c>
      <c r="AE18" t="s">
        <v>391</v>
      </c>
      <c r="AF18" t="s">
        <v>395</v>
      </c>
      <c r="AG18" t="s">
        <v>394</v>
      </c>
      <c r="AI18" t="s">
        <v>394</v>
      </c>
      <c r="AJ18" t="s">
        <v>395</v>
      </c>
      <c r="AP18" t="s">
        <v>389</v>
      </c>
      <c r="AW18" t="s">
        <v>389</v>
      </c>
      <c r="AX18" t="s">
        <v>389</v>
      </c>
      <c r="AY18" t="s">
        <v>389</v>
      </c>
      <c r="AZ18" t="s">
        <v>396</v>
      </c>
      <c r="BN18" t="s">
        <v>397</v>
      </c>
      <c r="BP18" t="s">
        <v>397</v>
      </c>
      <c r="BQ18" t="s">
        <v>389</v>
      </c>
      <c r="BT18" t="s">
        <v>397</v>
      </c>
      <c r="BU18" t="s">
        <v>394</v>
      </c>
      <c r="BX18" t="s">
        <v>398</v>
      </c>
      <c r="BY18" t="s">
        <v>398</v>
      </c>
      <c r="CA18" t="s">
        <v>399</v>
      </c>
      <c r="CB18" t="s">
        <v>397</v>
      </c>
      <c r="CD18" t="s">
        <v>397</v>
      </c>
      <c r="CE18" t="s">
        <v>389</v>
      </c>
      <c r="CI18" t="s">
        <v>397</v>
      </c>
      <c r="CK18" t="s">
        <v>400</v>
      </c>
      <c r="CN18" t="s">
        <v>397</v>
      </c>
      <c r="CO18" t="s">
        <v>397</v>
      </c>
      <c r="CQ18" t="s">
        <v>397</v>
      </c>
      <c r="CS18" t="s">
        <v>397</v>
      </c>
      <c r="CU18" t="s">
        <v>389</v>
      </c>
      <c r="CV18" t="s">
        <v>389</v>
      </c>
      <c r="CX18" t="s">
        <v>401</v>
      </c>
      <c r="CY18" t="s">
        <v>402</v>
      </c>
      <c r="DB18" t="s">
        <v>387</v>
      </c>
      <c r="DC18" t="s">
        <v>386</v>
      </c>
      <c r="DD18" t="s">
        <v>390</v>
      </c>
      <c r="DE18" t="s">
        <v>390</v>
      </c>
      <c r="DF18" t="s">
        <v>403</v>
      </c>
      <c r="DG18" t="s">
        <v>403</v>
      </c>
      <c r="DH18" t="s">
        <v>390</v>
      </c>
      <c r="DI18" t="s">
        <v>403</v>
      </c>
      <c r="DJ18" t="s">
        <v>395</v>
      </c>
      <c r="DK18" t="s">
        <v>393</v>
      </c>
      <c r="DL18" t="s">
        <v>393</v>
      </c>
      <c r="DM18" t="s">
        <v>392</v>
      </c>
      <c r="DN18" t="s">
        <v>392</v>
      </c>
      <c r="DO18" t="s">
        <v>392</v>
      </c>
      <c r="DP18" t="s">
        <v>392</v>
      </c>
      <c r="DQ18" t="s">
        <v>392</v>
      </c>
      <c r="DR18" t="s">
        <v>404</v>
      </c>
      <c r="DS18" t="s">
        <v>389</v>
      </c>
      <c r="DT18" t="s">
        <v>389</v>
      </c>
      <c r="DU18" t="s">
        <v>390</v>
      </c>
      <c r="DV18" t="s">
        <v>390</v>
      </c>
      <c r="DW18" t="s">
        <v>390</v>
      </c>
      <c r="DX18" t="s">
        <v>403</v>
      </c>
      <c r="DY18" t="s">
        <v>390</v>
      </c>
      <c r="DZ18" t="s">
        <v>403</v>
      </c>
      <c r="EA18" t="s">
        <v>393</v>
      </c>
      <c r="EB18" t="s">
        <v>393</v>
      </c>
      <c r="EC18" t="s">
        <v>392</v>
      </c>
      <c r="ED18" t="s">
        <v>392</v>
      </c>
      <c r="EE18" t="s">
        <v>389</v>
      </c>
      <c r="EJ18" t="s">
        <v>389</v>
      </c>
      <c r="EM18" t="s">
        <v>392</v>
      </c>
      <c r="EN18" t="s">
        <v>392</v>
      </c>
      <c r="EO18" t="s">
        <v>392</v>
      </c>
      <c r="EP18" t="s">
        <v>392</v>
      </c>
      <c r="EQ18" t="s">
        <v>392</v>
      </c>
      <c r="ER18" t="s">
        <v>389</v>
      </c>
      <c r="ES18" t="s">
        <v>389</v>
      </c>
      <c r="ET18" t="s">
        <v>389</v>
      </c>
      <c r="EU18" t="s">
        <v>386</v>
      </c>
      <c r="EX18" t="s">
        <v>405</v>
      </c>
      <c r="EY18" t="s">
        <v>405</v>
      </c>
      <c r="FA18" t="s">
        <v>386</v>
      </c>
      <c r="FB18" t="s">
        <v>406</v>
      </c>
      <c r="FD18" t="s">
        <v>386</v>
      </c>
      <c r="FE18" t="s">
        <v>386</v>
      </c>
      <c r="FG18" t="s">
        <v>407</v>
      </c>
      <c r="FH18" t="s">
        <v>408</v>
      </c>
      <c r="FI18" t="s">
        <v>407</v>
      </c>
      <c r="FJ18" t="s">
        <v>408</v>
      </c>
      <c r="FK18" t="s">
        <v>407</v>
      </c>
      <c r="FL18" t="s">
        <v>408</v>
      </c>
      <c r="FM18" t="s">
        <v>394</v>
      </c>
      <c r="FN18" t="s">
        <v>394</v>
      </c>
      <c r="FO18" t="s">
        <v>390</v>
      </c>
      <c r="FP18" t="s">
        <v>409</v>
      </c>
      <c r="FQ18" t="s">
        <v>390</v>
      </c>
      <c r="FT18" t="s">
        <v>410</v>
      </c>
      <c r="FW18" t="s">
        <v>403</v>
      </c>
      <c r="FX18" t="s">
        <v>411</v>
      </c>
      <c r="FY18" t="s">
        <v>403</v>
      </c>
      <c r="GD18" t="s">
        <v>412</v>
      </c>
      <c r="GE18" t="s">
        <v>412</v>
      </c>
      <c r="GR18" t="s">
        <v>412</v>
      </c>
      <c r="GS18" t="s">
        <v>412</v>
      </c>
      <c r="GT18" t="s">
        <v>413</v>
      </c>
      <c r="GU18" t="s">
        <v>413</v>
      </c>
      <c r="GV18" t="s">
        <v>392</v>
      </c>
      <c r="GW18" t="s">
        <v>392</v>
      </c>
      <c r="GX18" t="s">
        <v>394</v>
      </c>
      <c r="GY18" t="s">
        <v>392</v>
      </c>
      <c r="GZ18" t="s">
        <v>403</v>
      </c>
      <c r="HA18" t="s">
        <v>394</v>
      </c>
      <c r="HB18" t="s">
        <v>394</v>
      </c>
      <c r="HD18" t="s">
        <v>412</v>
      </c>
      <c r="HE18" t="s">
        <v>412</v>
      </c>
      <c r="HF18" t="s">
        <v>412</v>
      </c>
      <c r="HG18" t="s">
        <v>412</v>
      </c>
      <c r="HH18" t="s">
        <v>412</v>
      </c>
      <c r="HI18" t="s">
        <v>412</v>
      </c>
      <c r="HJ18" t="s">
        <v>412</v>
      </c>
      <c r="HK18" t="s">
        <v>414</v>
      </c>
      <c r="HL18" t="s">
        <v>414</v>
      </c>
      <c r="HM18" t="s">
        <v>414</v>
      </c>
      <c r="HN18" t="s">
        <v>415</v>
      </c>
      <c r="HO18" t="s">
        <v>412</v>
      </c>
      <c r="HP18" t="s">
        <v>412</v>
      </c>
      <c r="HQ18" t="s">
        <v>412</v>
      </c>
      <c r="HR18" t="s">
        <v>412</v>
      </c>
      <c r="HS18" t="s">
        <v>412</v>
      </c>
      <c r="HT18" t="s">
        <v>412</v>
      </c>
      <c r="HU18" t="s">
        <v>412</v>
      </c>
      <c r="HV18" t="s">
        <v>412</v>
      </c>
      <c r="HW18" t="s">
        <v>412</v>
      </c>
      <c r="HX18" t="s">
        <v>412</v>
      </c>
      <c r="HY18" t="s">
        <v>412</v>
      </c>
      <c r="HZ18" t="s">
        <v>412</v>
      </c>
      <c r="IG18" t="s">
        <v>412</v>
      </c>
      <c r="IH18" t="s">
        <v>394</v>
      </c>
      <c r="II18" t="s">
        <v>394</v>
      </c>
      <c r="IJ18" t="s">
        <v>407</v>
      </c>
      <c r="IK18" t="s">
        <v>408</v>
      </c>
      <c r="IL18" t="s">
        <v>407</v>
      </c>
      <c r="IP18" t="s">
        <v>408</v>
      </c>
      <c r="IT18" t="s">
        <v>390</v>
      </c>
      <c r="IU18" t="s">
        <v>390</v>
      </c>
      <c r="IV18" t="s">
        <v>403</v>
      </c>
      <c r="IW18" t="s">
        <v>403</v>
      </c>
      <c r="IX18" t="s">
        <v>416</v>
      </c>
      <c r="IY18" t="s">
        <v>416</v>
      </c>
      <c r="IZ18" t="s">
        <v>412</v>
      </c>
      <c r="JA18" t="s">
        <v>412</v>
      </c>
      <c r="JB18" t="s">
        <v>412</v>
      </c>
      <c r="JC18" t="s">
        <v>412</v>
      </c>
      <c r="JD18" t="s">
        <v>412</v>
      </c>
      <c r="JE18" t="s">
        <v>412</v>
      </c>
      <c r="JF18" t="s">
        <v>392</v>
      </c>
      <c r="JG18" t="s">
        <v>412</v>
      </c>
      <c r="JI18" t="s">
        <v>395</v>
      </c>
      <c r="JJ18" t="s">
        <v>395</v>
      </c>
      <c r="JK18" t="s">
        <v>392</v>
      </c>
      <c r="JL18" t="s">
        <v>392</v>
      </c>
      <c r="JM18" t="s">
        <v>392</v>
      </c>
      <c r="JN18" t="s">
        <v>392</v>
      </c>
      <c r="JO18" t="s">
        <v>392</v>
      </c>
      <c r="JP18" t="s">
        <v>394</v>
      </c>
      <c r="JQ18" t="s">
        <v>394</v>
      </c>
      <c r="JR18" t="s">
        <v>394</v>
      </c>
      <c r="JS18" t="s">
        <v>392</v>
      </c>
      <c r="JT18" t="s">
        <v>390</v>
      </c>
      <c r="JU18" t="s">
        <v>403</v>
      </c>
      <c r="JV18" t="s">
        <v>394</v>
      </c>
      <c r="JW18" t="s">
        <v>394</v>
      </c>
    </row>
    <row r="19" spans="1:283">
      <c r="A19">
        <v>1</v>
      </c>
      <c r="B19">
        <v>1759093993</v>
      </c>
      <c r="C19">
        <v>0</v>
      </c>
      <c r="D19" t="s">
        <v>417</v>
      </c>
      <c r="E19" t="s">
        <v>418</v>
      </c>
      <c r="F19">
        <v>5</v>
      </c>
      <c r="G19" t="s">
        <v>419</v>
      </c>
      <c r="H19">
        <v>1759093990</v>
      </c>
      <c r="I19">
        <f>(J19)/1000</f>
        <v>0</v>
      </c>
      <c r="J19">
        <f>1000*DJ19*AH19*(DF19-DG19)/(100*CY19*(1000-AH19*DF19))</f>
        <v>0</v>
      </c>
      <c r="K19">
        <f>DJ19*AH19*(DE19-DD19*(1000-AH19*DG19)/(1000-AH19*DF19))/(100*CY19)</f>
        <v>0</v>
      </c>
      <c r="L19">
        <f>DD19 - IF(AH19&gt;1, K19*CY19*100.0/(AJ19), 0)</f>
        <v>0</v>
      </c>
      <c r="M19">
        <f>((S19-I19/2)*L19-K19)/(S19+I19/2)</f>
        <v>0</v>
      </c>
      <c r="N19">
        <f>M19*(DK19+DL19)/1000.0</f>
        <v>0</v>
      </c>
      <c r="O19">
        <f>(DD19 - IF(AH19&gt;1, K19*CY19*100.0/(AJ19), 0))*(DK19+DL19)/1000.0</f>
        <v>0</v>
      </c>
      <c r="P19">
        <f>2.0/((1/R19-1/Q19)+SIGN(R19)*SQRT((1/R19-1/Q19)*(1/R19-1/Q19) + 4*CZ19/((CZ19+1)*(CZ19+1))*(2*1/R19*1/Q19-1/Q19*1/Q19)))</f>
        <v>0</v>
      </c>
      <c r="Q19">
        <f>IF(LEFT(DA19,1)&lt;&gt;"0",IF(LEFT(DA19,1)="1",3.0,DB19),$D$5+$E$5*(DR19*DK19/($K$5*1000))+$F$5*(DR19*DK19/($K$5*1000))*MAX(MIN(CY19,$J$5),$I$5)*MAX(MIN(CY19,$J$5),$I$5)+$G$5*MAX(MIN(CY19,$J$5),$I$5)*(DR19*DK19/($K$5*1000))+$H$5*(DR19*DK19/($K$5*1000))*(DR19*DK19/($K$5*1000)))</f>
        <v>0</v>
      </c>
      <c r="R19">
        <f>I19*(1000-(1000*0.61365*exp(17.502*V19/(240.97+V19))/(DK19+DL19)+DF19)/2)/(1000*0.61365*exp(17.502*V19/(240.97+V19))/(DK19+DL19)-DF19)</f>
        <v>0</v>
      </c>
      <c r="S19">
        <f>1/((CZ19+1)/(P19/1.6)+1/(Q19/1.37)) + CZ19/((CZ19+1)/(P19/1.6) + CZ19/(Q19/1.37))</f>
        <v>0</v>
      </c>
      <c r="T19">
        <f>(CU19*CX19)</f>
        <v>0</v>
      </c>
      <c r="U19">
        <f>(DM19+(T19+2*0.95*5.67E-8*(((DM19+$B$9)+273)^4-(DM19+273)^4)-44100*I19)/(1.84*29.3*Q19+8*0.95*5.67E-8*(DM19+273)^3))</f>
        <v>0</v>
      </c>
      <c r="V19">
        <f>($C$9*DN19+$D$9*DO19+$E$9*U19)</f>
        <v>0</v>
      </c>
      <c r="W19">
        <f>0.61365*exp(17.502*V19/(240.97+V19))</f>
        <v>0</v>
      </c>
      <c r="X19">
        <f>(Y19/Z19*100)</f>
        <v>0</v>
      </c>
      <c r="Y19">
        <f>DF19*(DK19+DL19)/1000</f>
        <v>0</v>
      </c>
      <c r="Z19">
        <f>0.61365*exp(17.502*DM19/(240.97+DM19))</f>
        <v>0</v>
      </c>
      <c r="AA19">
        <f>(W19-DF19*(DK19+DL19)/1000)</f>
        <v>0</v>
      </c>
      <c r="AB19">
        <f>(-I19*44100)</f>
        <v>0</v>
      </c>
      <c r="AC19">
        <f>2*29.3*Q19*0.92*(DM19-V19)</f>
        <v>0</v>
      </c>
      <c r="AD19">
        <f>2*0.95*5.67E-8*(((DM19+$B$9)+273)^4-(V19+273)^4)</f>
        <v>0</v>
      </c>
      <c r="AE19">
        <f>T19+AD19+AB19+AC19</f>
        <v>0</v>
      </c>
      <c r="AF19">
        <v>2</v>
      </c>
      <c r="AG19">
        <v>0</v>
      </c>
      <c r="AH19">
        <f>IF(AF19*$H$15&gt;=AJ19,1.0,(AJ19/(AJ19-AF19*$H$15)))</f>
        <v>0</v>
      </c>
      <c r="AI19">
        <f>(AH19-1)*100</f>
        <v>0</v>
      </c>
      <c r="AJ19">
        <f>MAX(0,($B$15+$C$15*DR19)/(1+$D$15*DR19)*DK19/(DM19+273)*$E$15)</f>
        <v>0</v>
      </c>
      <c r="AK19" t="s">
        <v>420</v>
      </c>
      <c r="AL19" t="s">
        <v>420</v>
      </c>
      <c r="AM19">
        <v>0</v>
      </c>
      <c r="AN19">
        <v>0</v>
      </c>
      <c r="AO19">
        <f>1-AM19/AN19</f>
        <v>0</v>
      </c>
      <c r="AP19">
        <v>0</v>
      </c>
      <c r="AQ19" t="s">
        <v>420</v>
      </c>
      <c r="AR19" t="s">
        <v>420</v>
      </c>
      <c r="AS19">
        <v>0</v>
      </c>
      <c r="AT19">
        <v>0</v>
      </c>
      <c r="AU19">
        <f>1-AS19/AT19</f>
        <v>0</v>
      </c>
      <c r="AV19">
        <v>0.5</v>
      </c>
      <c r="AW19">
        <f>CV19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>
        <f>AM19/(AO19+AM19/AT19)</f>
        <v>0</v>
      </c>
      <c r="BC19" t="s">
        <v>420</v>
      </c>
      <c r="BD19">
        <v>0</v>
      </c>
      <c r="BE19">
        <f>IF(BD19&lt;&gt;0, BD19, BB19)</f>
        <v>0</v>
      </c>
      <c r="BF19">
        <f>1-BE19/AT19</f>
        <v>0</v>
      </c>
      <c r="BG19">
        <f>(AT19-AS19)/(AT19-BE19)</f>
        <v>0</v>
      </c>
      <c r="BH19">
        <f>(AN19-AT19)/(AN19-BE19)</f>
        <v>0</v>
      </c>
      <c r="BI19">
        <f>(AT19-AS19)/(AT19-AM19)</f>
        <v>0</v>
      </c>
      <c r="BJ19">
        <f>(AN19-AT19)/(AN19-AM19)</f>
        <v>0</v>
      </c>
      <c r="BK19">
        <f>(BG19*BE19/AS19)</f>
        <v>0</v>
      </c>
      <c r="BL19">
        <f>(1-BK19)</f>
        <v>0</v>
      </c>
      <c r="CU19">
        <f>$B$13*DS19+$C$13*DT19+$F$13*EE19*(1-EH19)</f>
        <v>0</v>
      </c>
      <c r="CV19">
        <f>CU19*CW19</f>
        <v>0</v>
      </c>
      <c r="CW19">
        <f>($B$13*$D$11+$C$13*$D$11+$F$13*((ER19+EJ19)/MAX(ER19+EJ19+ES19, 0.1)*$I$11+ES19/MAX(ER19+EJ19+ES19, 0.1)*$J$11))/($B$13+$C$13+$F$13)</f>
        <v>0</v>
      </c>
      <c r="CX19">
        <f>($B$13*$K$11+$C$13*$K$11+$F$13*((ER19+EJ19)/MAX(ER19+EJ19+ES19, 0.1)*$P$11+ES19/MAX(ER19+EJ19+ES19, 0.1)*$Q$11))/($B$13+$C$13+$F$13)</f>
        <v>0</v>
      </c>
      <c r="CY19">
        <v>2.96</v>
      </c>
      <c r="CZ19">
        <v>0.5</v>
      </c>
      <c r="DA19" t="s">
        <v>421</v>
      </c>
      <c r="DB19">
        <v>2</v>
      </c>
      <c r="DC19">
        <v>1759093990</v>
      </c>
      <c r="DD19">
        <v>422.705909090909</v>
      </c>
      <c r="DE19">
        <v>420.0279090909091</v>
      </c>
      <c r="DF19">
        <v>23.24255454545455</v>
      </c>
      <c r="DG19">
        <v>23.01419090909091</v>
      </c>
      <c r="DH19">
        <v>423.5990909090909</v>
      </c>
      <c r="DI19">
        <v>22.92253636363636</v>
      </c>
      <c r="DJ19">
        <v>499.9872727272728</v>
      </c>
      <c r="DK19">
        <v>90.66383636363638</v>
      </c>
      <c r="DL19">
        <v>0.06616468181818182</v>
      </c>
      <c r="DM19">
        <v>29.86042727272727</v>
      </c>
      <c r="DN19">
        <v>30.00652727272727</v>
      </c>
      <c r="DO19">
        <v>999.9</v>
      </c>
      <c r="DP19">
        <v>0</v>
      </c>
      <c r="DQ19">
        <v>0</v>
      </c>
      <c r="DR19">
        <v>10001.58636363636</v>
      </c>
      <c r="DS19">
        <v>0</v>
      </c>
      <c r="DT19">
        <v>3.15713</v>
      </c>
      <c r="DU19">
        <v>2.677884545454546</v>
      </c>
      <c r="DV19">
        <v>432.7644545454545</v>
      </c>
      <c r="DW19">
        <v>429.9222727272727</v>
      </c>
      <c r="DX19">
        <v>0.2283658181818182</v>
      </c>
      <c r="DY19">
        <v>420.0279090909091</v>
      </c>
      <c r="DZ19">
        <v>23.01419090909091</v>
      </c>
      <c r="EA19">
        <v>2.10726</v>
      </c>
      <c r="EB19">
        <v>2.086555454545455</v>
      </c>
      <c r="EC19">
        <v>18.27418181818182</v>
      </c>
      <c r="ED19">
        <v>18.11690909090909</v>
      </c>
      <c r="EE19">
        <v>0.005000779999999999</v>
      </c>
      <c r="EF19">
        <v>0</v>
      </c>
      <c r="EG19">
        <v>0</v>
      </c>
      <c r="EH19">
        <v>0</v>
      </c>
      <c r="EI19">
        <v>316.2818181818182</v>
      </c>
      <c r="EJ19">
        <v>0.005000779999999999</v>
      </c>
      <c r="EK19">
        <v>-13.94545454545455</v>
      </c>
      <c r="EL19">
        <v>-0.1181818181818182</v>
      </c>
      <c r="EM19">
        <v>35.63627272727273</v>
      </c>
      <c r="EN19">
        <v>39.40881818181818</v>
      </c>
      <c r="EO19">
        <v>37.26681818181818</v>
      </c>
      <c r="EP19">
        <v>39.88054545454546</v>
      </c>
      <c r="EQ19">
        <v>38.19881818181818</v>
      </c>
      <c r="ER19">
        <v>0</v>
      </c>
      <c r="ES19">
        <v>0</v>
      </c>
      <c r="ET19">
        <v>0</v>
      </c>
      <c r="EU19">
        <v>1759093985.8</v>
      </c>
      <c r="EV19">
        <v>0</v>
      </c>
      <c r="EW19">
        <v>319.204</v>
      </c>
      <c r="EX19">
        <v>-21.47692339199308</v>
      </c>
      <c r="EY19">
        <v>-0.2000001901235134</v>
      </c>
      <c r="EZ19">
        <v>-14.236</v>
      </c>
      <c r="FA19">
        <v>15</v>
      </c>
      <c r="FB19">
        <v>0</v>
      </c>
      <c r="FC19" t="s">
        <v>422</v>
      </c>
      <c r="FD19">
        <v>1746989605.5</v>
      </c>
      <c r="FE19">
        <v>1746989593.5</v>
      </c>
      <c r="FF19">
        <v>0</v>
      </c>
      <c r="FG19">
        <v>-0.274</v>
      </c>
      <c r="FH19">
        <v>-0.002</v>
      </c>
      <c r="FI19">
        <v>2.549</v>
      </c>
      <c r="FJ19">
        <v>0.129</v>
      </c>
      <c r="FK19">
        <v>420</v>
      </c>
      <c r="FL19">
        <v>17</v>
      </c>
      <c r="FM19">
        <v>0.02</v>
      </c>
      <c r="FN19">
        <v>0.04</v>
      </c>
      <c r="FO19">
        <v>2.7087615</v>
      </c>
      <c r="FP19">
        <v>-0.5700731707317175</v>
      </c>
      <c r="FQ19">
        <v>0.09789800114277106</v>
      </c>
      <c r="FR19">
        <v>0</v>
      </c>
      <c r="FS19">
        <v>319.2647058823529</v>
      </c>
      <c r="FT19">
        <v>2.606569815876671</v>
      </c>
      <c r="FU19">
        <v>6.113720459317001</v>
      </c>
      <c r="FV19">
        <v>0</v>
      </c>
      <c r="FW19">
        <v>0.238969575</v>
      </c>
      <c r="FX19">
        <v>-0.04879367729831209</v>
      </c>
      <c r="FY19">
        <v>0.006475799706937747</v>
      </c>
      <c r="FZ19">
        <v>1</v>
      </c>
      <c r="GA19">
        <v>1</v>
      </c>
      <c r="GB19">
        <v>3</v>
      </c>
      <c r="GC19" t="s">
        <v>423</v>
      </c>
      <c r="GD19">
        <v>3.1028</v>
      </c>
      <c r="GE19">
        <v>2.72415</v>
      </c>
      <c r="GF19">
        <v>0.08873830000000001</v>
      </c>
      <c r="GG19">
        <v>0.08822149999999999</v>
      </c>
      <c r="GH19">
        <v>0.105573</v>
      </c>
      <c r="GI19">
        <v>0.106306</v>
      </c>
      <c r="GJ19">
        <v>23812.6</v>
      </c>
      <c r="GK19">
        <v>21622.2</v>
      </c>
      <c r="GL19">
        <v>26694.7</v>
      </c>
      <c r="GM19">
        <v>23935.1</v>
      </c>
      <c r="GN19">
        <v>38200.4</v>
      </c>
      <c r="GO19">
        <v>31605.1</v>
      </c>
      <c r="GP19">
        <v>46612.3</v>
      </c>
      <c r="GQ19">
        <v>37850.4</v>
      </c>
      <c r="GR19">
        <v>1.8676</v>
      </c>
      <c r="GS19">
        <v>1.87643</v>
      </c>
      <c r="GT19">
        <v>0.11396</v>
      </c>
      <c r="GU19">
        <v>0</v>
      </c>
      <c r="GV19">
        <v>28.1485</v>
      </c>
      <c r="GW19">
        <v>999.9</v>
      </c>
      <c r="GX19">
        <v>46.3</v>
      </c>
      <c r="GY19">
        <v>31.6</v>
      </c>
      <c r="GZ19">
        <v>23.8392</v>
      </c>
      <c r="HA19">
        <v>61.38</v>
      </c>
      <c r="HB19">
        <v>19.1466</v>
      </c>
      <c r="HC19">
        <v>1</v>
      </c>
      <c r="HD19">
        <v>0.107279</v>
      </c>
      <c r="HE19">
        <v>-1.44217</v>
      </c>
      <c r="HF19">
        <v>20.2906</v>
      </c>
      <c r="HG19">
        <v>5.22193</v>
      </c>
      <c r="HH19">
        <v>11.98</v>
      </c>
      <c r="HI19">
        <v>4.9651</v>
      </c>
      <c r="HJ19">
        <v>3.276</v>
      </c>
      <c r="HK19">
        <v>9999</v>
      </c>
      <c r="HL19">
        <v>9999</v>
      </c>
      <c r="HM19">
        <v>9999</v>
      </c>
      <c r="HN19">
        <v>36.8</v>
      </c>
      <c r="HO19">
        <v>1.86387</v>
      </c>
      <c r="HP19">
        <v>1.86006</v>
      </c>
      <c r="HQ19">
        <v>1.85837</v>
      </c>
      <c r="HR19">
        <v>1.85974</v>
      </c>
      <c r="HS19">
        <v>1.85989</v>
      </c>
      <c r="HT19">
        <v>1.85836</v>
      </c>
      <c r="HU19">
        <v>1.85743</v>
      </c>
      <c r="HV19">
        <v>1.8524</v>
      </c>
      <c r="HW19">
        <v>0</v>
      </c>
      <c r="HX19">
        <v>0</v>
      </c>
      <c r="HY19">
        <v>0</v>
      </c>
      <c r="HZ19">
        <v>0</v>
      </c>
      <c r="IA19" t="s">
        <v>424</v>
      </c>
      <c r="IB19" t="s">
        <v>425</v>
      </c>
      <c r="IC19" t="s">
        <v>426</v>
      </c>
      <c r="ID19" t="s">
        <v>426</v>
      </c>
      <c r="IE19" t="s">
        <v>426</v>
      </c>
      <c r="IF19" t="s">
        <v>426</v>
      </c>
      <c r="IG19">
        <v>0</v>
      </c>
      <c r="IH19">
        <v>100</v>
      </c>
      <c r="II19">
        <v>100</v>
      </c>
      <c r="IJ19">
        <v>-0.893</v>
      </c>
      <c r="IK19">
        <v>0.32</v>
      </c>
      <c r="IL19">
        <v>-0.819046093373875</v>
      </c>
      <c r="IM19">
        <v>-0.0008311593448893811</v>
      </c>
      <c r="IN19">
        <v>1.768286430498992E-06</v>
      </c>
      <c r="IO19">
        <v>-5.176383660599935E-10</v>
      </c>
      <c r="IP19">
        <v>0.01793090377665582</v>
      </c>
      <c r="IQ19">
        <v>0.002652576625932546</v>
      </c>
      <c r="IR19">
        <v>0.0004569377311329863</v>
      </c>
      <c r="IS19">
        <v>1.003524486243527E-07</v>
      </c>
      <c r="IT19">
        <v>2</v>
      </c>
      <c r="IU19">
        <v>1975</v>
      </c>
      <c r="IV19">
        <v>1</v>
      </c>
      <c r="IW19">
        <v>26</v>
      </c>
      <c r="IX19">
        <v>201739.8</v>
      </c>
      <c r="IY19">
        <v>201740</v>
      </c>
      <c r="IZ19">
        <v>1.10229</v>
      </c>
      <c r="JA19">
        <v>2.62329</v>
      </c>
      <c r="JB19">
        <v>1.49658</v>
      </c>
      <c r="JC19">
        <v>2.34985</v>
      </c>
      <c r="JD19">
        <v>1.54907</v>
      </c>
      <c r="JE19">
        <v>2.4585</v>
      </c>
      <c r="JF19">
        <v>35.8711</v>
      </c>
      <c r="JG19">
        <v>24.1926</v>
      </c>
      <c r="JH19">
        <v>18</v>
      </c>
      <c r="JI19">
        <v>480.685</v>
      </c>
      <c r="JJ19">
        <v>501.381</v>
      </c>
      <c r="JK19">
        <v>30.3727</v>
      </c>
      <c r="JL19">
        <v>28.7002</v>
      </c>
      <c r="JM19">
        <v>29.9996</v>
      </c>
      <c r="JN19">
        <v>29.0154</v>
      </c>
      <c r="JO19">
        <v>29.0346</v>
      </c>
      <c r="JP19">
        <v>22.1511</v>
      </c>
      <c r="JQ19">
        <v>3.09776</v>
      </c>
      <c r="JR19">
        <v>100</v>
      </c>
      <c r="JS19">
        <v>30.3665</v>
      </c>
      <c r="JT19">
        <v>420</v>
      </c>
      <c r="JU19">
        <v>23.0785</v>
      </c>
      <c r="JV19">
        <v>101.916</v>
      </c>
      <c r="JW19">
        <v>91.2974</v>
      </c>
    </row>
    <row r="20" spans="1:283">
      <c r="A20">
        <v>2</v>
      </c>
      <c r="B20">
        <v>1759093995</v>
      </c>
      <c r="C20">
        <v>2</v>
      </c>
      <c r="D20" t="s">
        <v>427</v>
      </c>
      <c r="E20" t="s">
        <v>428</v>
      </c>
      <c r="F20">
        <v>5</v>
      </c>
      <c r="G20" t="s">
        <v>419</v>
      </c>
      <c r="H20">
        <v>1759093992.166667</v>
      </c>
      <c r="I20">
        <f>(J20)/1000</f>
        <v>0</v>
      </c>
      <c r="J20">
        <f>1000*DJ20*AH20*(DF20-DG20)/(100*CY20*(1000-AH20*DF20))</f>
        <v>0</v>
      </c>
      <c r="K20">
        <f>DJ20*AH20*(DE20-DD20*(1000-AH20*DG20)/(1000-AH20*DF20))/(100*CY20)</f>
        <v>0</v>
      </c>
      <c r="L20">
        <f>DD20 - IF(AH20&gt;1, K20*CY20*100.0/(AJ20), 0)</f>
        <v>0</v>
      </c>
      <c r="M20">
        <f>((S20-I20/2)*L20-K20)/(S20+I20/2)</f>
        <v>0</v>
      </c>
      <c r="N20">
        <f>M20*(DK20+DL20)/1000.0</f>
        <v>0</v>
      </c>
      <c r="O20">
        <f>(DD20 - IF(AH20&gt;1, K20*CY20*100.0/(AJ20), 0))*(DK20+DL20)/1000.0</f>
        <v>0</v>
      </c>
      <c r="P20">
        <f>2.0/((1/R20-1/Q20)+SIGN(R20)*SQRT((1/R20-1/Q20)*(1/R20-1/Q20) + 4*CZ20/((CZ20+1)*(CZ20+1))*(2*1/R20*1/Q20-1/Q20*1/Q20)))</f>
        <v>0</v>
      </c>
      <c r="Q20">
        <f>IF(LEFT(DA20,1)&lt;&gt;"0",IF(LEFT(DA20,1)="1",3.0,DB20),$D$5+$E$5*(DR20*DK20/($K$5*1000))+$F$5*(DR20*DK20/($K$5*1000))*MAX(MIN(CY20,$J$5),$I$5)*MAX(MIN(CY20,$J$5),$I$5)+$G$5*MAX(MIN(CY20,$J$5),$I$5)*(DR20*DK20/($K$5*1000))+$H$5*(DR20*DK20/($K$5*1000))*(DR20*DK20/($K$5*1000)))</f>
        <v>0</v>
      </c>
      <c r="R20">
        <f>I20*(1000-(1000*0.61365*exp(17.502*V20/(240.97+V20))/(DK20+DL20)+DF20)/2)/(1000*0.61365*exp(17.502*V20/(240.97+V20))/(DK20+DL20)-DF20)</f>
        <v>0</v>
      </c>
      <c r="S20">
        <f>1/((CZ20+1)/(P20/1.6)+1/(Q20/1.37)) + CZ20/((CZ20+1)/(P20/1.6) + CZ20/(Q20/1.37))</f>
        <v>0</v>
      </c>
      <c r="T20">
        <f>(CU20*CX20)</f>
        <v>0</v>
      </c>
      <c r="U20">
        <f>(DM20+(T20+2*0.95*5.67E-8*(((DM20+$B$9)+273)^4-(DM20+273)^4)-44100*I20)/(1.84*29.3*Q20+8*0.95*5.67E-8*(DM20+273)^3))</f>
        <v>0</v>
      </c>
      <c r="V20">
        <f>($C$9*DN20+$D$9*DO20+$E$9*U20)</f>
        <v>0</v>
      </c>
      <c r="W20">
        <f>0.61365*exp(17.502*V20/(240.97+V20))</f>
        <v>0</v>
      </c>
      <c r="X20">
        <f>(Y20/Z20*100)</f>
        <v>0</v>
      </c>
      <c r="Y20">
        <f>DF20*(DK20+DL20)/1000</f>
        <v>0</v>
      </c>
      <c r="Z20">
        <f>0.61365*exp(17.502*DM20/(240.97+DM20))</f>
        <v>0</v>
      </c>
      <c r="AA20">
        <f>(W20-DF20*(DK20+DL20)/1000)</f>
        <v>0</v>
      </c>
      <c r="AB20">
        <f>(-I20*44100)</f>
        <v>0</v>
      </c>
      <c r="AC20">
        <f>2*29.3*Q20*0.92*(DM20-V20)</f>
        <v>0</v>
      </c>
      <c r="AD20">
        <f>2*0.95*5.67E-8*(((DM20+$B$9)+273)^4-(V20+273)^4)</f>
        <v>0</v>
      </c>
      <c r="AE20">
        <f>T20+AD20+AB20+AC20</f>
        <v>0</v>
      </c>
      <c r="AF20">
        <v>2</v>
      </c>
      <c r="AG20">
        <v>0</v>
      </c>
      <c r="AH20">
        <f>IF(AF20*$H$15&gt;=AJ20,1.0,(AJ20/(AJ20-AF20*$H$15)))</f>
        <v>0</v>
      </c>
      <c r="AI20">
        <f>(AH20-1)*100</f>
        <v>0</v>
      </c>
      <c r="AJ20">
        <f>MAX(0,($B$15+$C$15*DR20)/(1+$D$15*DR20)*DK20/(DM20+273)*$E$15)</f>
        <v>0</v>
      </c>
      <c r="AK20" t="s">
        <v>420</v>
      </c>
      <c r="AL20" t="s">
        <v>420</v>
      </c>
      <c r="AM20">
        <v>0</v>
      </c>
      <c r="AN20">
        <v>0</v>
      </c>
      <c r="AO20">
        <f>1-AM20/AN20</f>
        <v>0</v>
      </c>
      <c r="AP20">
        <v>0</v>
      </c>
      <c r="AQ20" t="s">
        <v>420</v>
      </c>
      <c r="AR20" t="s">
        <v>420</v>
      </c>
      <c r="AS20">
        <v>0</v>
      </c>
      <c r="AT20">
        <v>0</v>
      </c>
      <c r="AU20">
        <f>1-AS20/AT20</f>
        <v>0</v>
      </c>
      <c r="AV20">
        <v>0.5</v>
      </c>
      <c r="AW20">
        <f>CV20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>
        <f>AM20/(AO20+AM20/AT20)</f>
        <v>0</v>
      </c>
      <c r="BC20" t="s">
        <v>420</v>
      </c>
      <c r="BD20">
        <v>0</v>
      </c>
      <c r="BE20">
        <f>IF(BD20&lt;&gt;0, BD20, BB20)</f>
        <v>0</v>
      </c>
      <c r="BF20">
        <f>1-BE20/AT20</f>
        <v>0</v>
      </c>
      <c r="BG20">
        <f>(AT20-AS20)/(AT20-BE20)</f>
        <v>0</v>
      </c>
      <c r="BH20">
        <f>(AN20-AT20)/(AN20-BE20)</f>
        <v>0</v>
      </c>
      <c r="BI20">
        <f>(AT20-AS20)/(AT20-AM20)</f>
        <v>0</v>
      </c>
      <c r="BJ20">
        <f>(AN20-AT20)/(AN20-AM20)</f>
        <v>0</v>
      </c>
      <c r="BK20">
        <f>(BG20*BE20/AS20)</f>
        <v>0</v>
      </c>
      <c r="BL20">
        <f>(1-BK20)</f>
        <v>0</v>
      </c>
      <c r="CU20">
        <f>$B$13*DS20+$C$13*DT20+$F$13*EE20*(1-EH20)</f>
        <v>0</v>
      </c>
      <c r="CV20">
        <f>CU20*CW20</f>
        <v>0</v>
      </c>
      <c r="CW20">
        <f>($B$13*$D$11+$C$13*$D$11+$F$13*((ER20+EJ20)/MAX(ER20+EJ20+ES20, 0.1)*$I$11+ES20/MAX(ER20+EJ20+ES20, 0.1)*$J$11))/($B$13+$C$13+$F$13)</f>
        <v>0</v>
      </c>
      <c r="CX20">
        <f>($B$13*$K$11+$C$13*$K$11+$F$13*((ER20+EJ20)/MAX(ER20+EJ20+ES20, 0.1)*$P$11+ES20/MAX(ER20+EJ20+ES20, 0.1)*$Q$11))/($B$13+$C$13+$F$13)</f>
        <v>0</v>
      </c>
      <c r="CY20">
        <v>2.96</v>
      </c>
      <c r="CZ20">
        <v>0.5</v>
      </c>
      <c r="DA20" t="s">
        <v>421</v>
      </c>
      <c r="DB20">
        <v>2</v>
      </c>
      <c r="DC20">
        <v>1759093992.166667</v>
      </c>
      <c r="DD20">
        <v>422.6982222222222</v>
      </c>
      <c r="DE20">
        <v>420.0466666666667</v>
      </c>
      <c r="DF20">
        <v>23.24263333333333</v>
      </c>
      <c r="DG20">
        <v>23.01491111111111</v>
      </c>
      <c r="DH20">
        <v>423.5914444444445</v>
      </c>
      <c r="DI20">
        <v>22.92258888888889</v>
      </c>
      <c r="DJ20">
        <v>499.998</v>
      </c>
      <c r="DK20">
        <v>90.6636</v>
      </c>
      <c r="DL20">
        <v>0.06611615555555556</v>
      </c>
      <c r="DM20">
        <v>29.85948888888889</v>
      </c>
      <c r="DN20">
        <v>30.00545555555556</v>
      </c>
      <c r="DO20">
        <v>999.9000000000001</v>
      </c>
      <c r="DP20">
        <v>0</v>
      </c>
      <c r="DQ20">
        <v>0</v>
      </c>
      <c r="DR20">
        <v>9998.952222222222</v>
      </c>
      <c r="DS20">
        <v>0</v>
      </c>
      <c r="DT20">
        <v>3.153926666666667</v>
      </c>
      <c r="DU20">
        <v>2.651523333333333</v>
      </c>
      <c r="DV20">
        <v>432.7565555555556</v>
      </c>
      <c r="DW20">
        <v>429.9417777777778</v>
      </c>
      <c r="DX20">
        <v>0.2277136666666667</v>
      </c>
      <c r="DY20">
        <v>420.0466666666667</v>
      </c>
      <c r="DZ20">
        <v>23.01491111111111</v>
      </c>
      <c r="EA20">
        <v>2.10726</v>
      </c>
      <c r="EB20">
        <v>2.086615555555555</v>
      </c>
      <c r="EC20">
        <v>18.27417777777778</v>
      </c>
      <c r="ED20">
        <v>18.11736666666667</v>
      </c>
      <c r="EE20">
        <v>0.00500078</v>
      </c>
      <c r="EF20">
        <v>0</v>
      </c>
      <c r="EG20">
        <v>0</v>
      </c>
      <c r="EH20">
        <v>0</v>
      </c>
      <c r="EI20">
        <v>316.5222222222222</v>
      </c>
      <c r="EJ20">
        <v>0.00500078</v>
      </c>
      <c r="EK20">
        <v>-14.43333333333333</v>
      </c>
      <c r="EL20">
        <v>0.2222222222222222</v>
      </c>
      <c r="EM20">
        <v>35.60400000000001</v>
      </c>
      <c r="EN20">
        <v>39.36088888888889</v>
      </c>
      <c r="EO20">
        <v>37.27066666666667</v>
      </c>
      <c r="EP20">
        <v>39.84011111111111</v>
      </c>
      <c r="EQ20">
        <v>38.20122222222222</v>
      </c>
      <c r="ER20">
        <v>0</v>
      </c>
      <c r="ES20">
        <v>0</v>
      </c>
      <c r="ET20">
        <v>0</v>
      </c>
      <c r="EU20">
        <v>1759093987.6</v>
      </c>
      <c r="EV20">
        <v>0</v>
      </c>
      <c r="EW20">
        <v>319.0346153846154</v>
      </c>
      <c r="EX20">
        <v>-25.76068391137396</v>
      </c>
      <c r="EY20">
        <v>9.716239026730337</v>
      </c>
      <c r="EZ20">
        <v>-15.13846153846154</v>
      </c>
      <c r="FA20">
        <v>15</v>
      </c>
      <c r="FB20">
        <v>0</v>
      </c>
      <c r="FC20" t="s">
        <v>422</v>
      </c>
      <c r="FD20">
        <v>1746989605.5</v>
      </c>
      <c r="FE20">
        <v>1746989593.5</v>
      </c>
      <c r="FF20">
        <v>0</v>
      </c>
      <c r="FG20">
        <v>-0.274</v>
      </c>
      <c r="FH20">
        <v>-0.002</v>
      </c>
      <c r="FI20">
        <v>2.549</v>
      </c>
      <c r="FJ20">
        <v>0.129</v>
      </c>
      <c r="FK20">
        <v>420</v>
      </c>
      <c r="FL20">
        <v>17</v>
      </c>
      <c r="FM20">
        <v>0.02</v>
      </c>
      <c r="FN20">
        <v>0.04</v>
      </c>
      <c r="FO20">
        <v>2.697384634146342</v>
      </c>
      <c r="FP20">
        <v>-0.4849206271777019</v>
      </c>
      <c r="FQ20">
        <v>0.09502150940316828</v>
      </c>
      <c r="FR20">
        <v>1</v>
      </c>
      <c r="FS20">
        <v>319.1617647058824</v>
      </c>
      <c r="FT20">
        <v>-10.85255933183982</v>
      </c>
      <c r="FU20">
        <v>5.477817013989635</v>
      </c>
      <c r="FV20">
        <v>0</v>
      </c>
      <c r="FW20">
        <v>0.2377343902439025</v>
      </c>
      <c r="FX20">
        <v>-0.05936253658536618</v>
      </c>
      <c r="FY20">
        <v>0.007032703303150839</v>
      </c>
      <c r="FZ20">
        <v>1</v>
      </c>
      <c r="GA20">
        <v>2</v>
      </c>
      <c r="GB20">
        <v>3</v>
      </c>
      <c r="GC20" t="s">
        <v>429</v>
      </c>
      <c r="GD20">
        <v>3.10284</v>
      </c>
      <c r="GE20">
        <v>2.72404</v>
      </c>
      <c r="GF20">
        <v>0.0887382</v>
      </c>
      <c r="GG20">
        <v>0.0882025</v>
      </c>
      <c r="GH20">
        <v>0.105572</v>
      </c>
      <c r="GI20">
        <v>0.106294</v>
      </c>
      <c r="GJ20">
        <v>23812.6</v>
      </c>
      <c r="GK20">
        <v>21622.6</v>
      </c>
      <c r="GL20">
        <v>26694.8</v>
      </c>
      <c r="GM20">
        <v>23935</v>
      </c>
      <c r="GN20">
        <v>38200.7</v>
      </c>
      <c r="GO20">
        <v>31605.3</v>
      </c>
      <c r="GP20">
        <v>46612.6</v>
      </c>
      <c r="GQ20">
        <v>37850.1</v>
      </c>
      <c r="GR20">
        <v>1.8678</v>
      </c>
      <c r="GS20">
        <v>1.8764</v>
      </c>
      <c r="GT20">
        <v>0.113681</v>
      </c>
      <c r="GU20">
        <v>0</v>
      </c>
      <c r="GV20">
        <v>28.1481</v>
      </c>
      <c r="GW20">
        <v>999.9</v>
      </c>
      <c r="GX20">
        <v>46.3</v>
      </c>
      <c r="GY20">
        <v>31.6</v>
      </c>
      <c r="GZ20">
        <v>23.8382</v>
      </c>
      <c r="HA20">
        <v>61.15</v>
      </c>
      <c r="HB20">
        <v>19.2147</v>
      </c>
      <c r="HC20">
        <v>1</v>
      </c>
      <c r="HD20">
        <v>0.10719</v>
      </c>
      <c r="HE20">
        <v>-1.43313</v>
      </c>
      <c r="HF20">
        <v>20.2906</v>
      </c>
      <c r="HG20">
        <v>5.22223</v>
      </c>
      <c r="HH20">
        <v>11.98</v>
      </c>
      <c r="HI20">
        <v>4.96525</v>
      </c>
      <c r="HJ20">
        <v>3.276</v>
      </c>
      <c r="HK20">
        <v>9999</v>
      </c>
      <c r="HL20">
        <v>9999</v>
      </c>
      <c r="HM20">
        <v>9999</v>
      </c>
      <c r="HN20">
        <v>36.8</v>
      </c>
      <c r="HO20">
        <v>1.86388</v>
      </c>
      <c r="HP20">
        <v>1.86005</v>
      </c>
      <c r="HQ20">
        <v>1.85837</v>
      </c>
      <c r="HR20">
        <v>1.85974</v>
      </c>
      <c r="HS20">
        <v>1.85989</v>
      </c>
      <c r="HT20">
        <v>1.85836</v>
      </c>
      <c r="HU20">
        <v>1.85742</v>
      </c>
      <c r="HV20">
        <v>1.8524</v>
      </c>
      <c r="HW20">
        <v>0</v>
      </c>
      <c r="HX20">
        <v>0</v>
      </c>
      <c r="HY20">
        <v>0</v>
      </c>
      <c r="HZ20">
        <v>0</v>
      </c>
      <c r="IA20" t="s">
        <v>424</v>
      </c>
      <c r="IB20" t="s">
        <v>425</v>
      </c>
      <c r="IC20" t="s">
        <v>426</v>
      </c>
      <c r="ID20" t="s">
        <v>426</v>
      </c>
      <c r="IE20" t="s">
        <v>426</v>
      </c>
      <c r="IF20" t="s">
        <v>426</v>
      </c>
      <c r="IG20">
        <v>0</v>
      </c>
      <c r="IH20">
        <v>100</v>
      </c>
      <c r="II20">
        <v>100</v>
      </c>
      <c r="IJ20">
        <v>-0.893</v>
      </c>
      <c r="IK20">
        <v>0.32</v>
      </c>
      <c r="IL20">
        <v>-0.819046093373875</v>
      </c>
      <c r="IM20">
        <v>-0.0008311593448893811</v>
      </c>
      <c r="IN20">
        <v>1.768286430498992E-06</v>
      </c>
      <c r="IO20">
        <v>-5.176383660599935E-10</v>
      </c>
      <c r="IP20">
        <v>0.01793090377665582</v>
      </c>
      <c r="IQ20">
        <v>0.002652576625932546</v>
      </c>
      <c r="IR20">
        <v>0.0004569377311329863</v>
      </c>
      <c r="IS20">
        <v>1.003524486243527E-07</v>
      </c>
      <c r="IT20">
        <v>2</v>
      </c>
      <c r="IU20">
        <v>1975</v>
      </c>
      <c r="IV20">
        <v>1</v>
      </c>
      <c r="IW20">
        <v>26</v>
      </c>
      <c r="IX20">
        <v>201739.8</v>
      </c>
      <c r="IY20">
        <v>201740</v>
      </c>
      <c r="IZ20">
        <v>1.10229</v>
      </c>
      <c r="JA20">
        <v>2.62573</v>
      </c>
      <c r="JB20">
        <v>1.49658</v>
      </c>
      <c r="JC20">
        <v>2.34985</v>
      </c>
      <c r="JD20">
        <v>1.54907</v>
      </c>
      <c r="JE20">
        <v>2.42065</v>
      </c>
      <c r="JF20">
        <v>35.8477</v>
      </c>
      <c r="JG20">
        <v>24.1926</v>
      </c>
      <c r="JH20">
        <v>18</v>
      </c>
      <c r="JI20">
        <v>480.786</v>
      </c>
      <c r="JJ20">
        <v>501.349</v>
      </c>
      <c r="JK20">
        <v>30.3713</v>
      </c>
      <c r="JL20">
        <v>28.6978</v>
      </c>
      <c r="JM20">
        <v>29.9998</v>
      </c>
      <c r="JN20">
        <v>29.0134</v>
      </c>
      <c r="JO20">
        <v>29.0328</v>
      </c>
      <c r="JP20">
        <v>22.1525</v>
      </c>
      <c r="JQ20">
        <v>3.09776</v>
      </c>
      <c r="JR20">
        <v>100</v>
      </c>
      <c r="JS20">
        <v>30.3665</v>
      </c>
      <c r="JT20">
        <v>420</v>
      </c>
      <c r="JU20">
        <v>23.0805</v>
      </c>
      <c r="JV20">
        <v>101.917</v>
      </c>
      <c r="JW20">
        <v>91.2968</v>
      </c>
    </row>
    <row r="21" spans="1:283">
      <c r="A21">
        <v>3</v>
      </c>
      <c r="B21">
        <v>1759093997</v>
      </c>
      <c r="C21">
        <v>4</v>
      </c>
      <c r="D21" t="s">
        <v>430</v>
      </c>
      <c r="E21" t="s">
        <v>431</v>
      </c>
      <c r="F21">
        <v>5</v>
      </c>
      <c r="G21" t="s">
        <v>419</v>
      </c>
      <c r="H21">
        <v>1759093994.3125</v>
      </c>
      <c r="I21">
        <f>(J21)/1000</f>
        <v>0</v>
      </c>
      <c r="J21">
        <f>1000*DJ21*AH21*(DF21-DG21)/(100*CY21*(1000-AH21*DF21))</f>
        <v>0</v>
      </c>
      <c r="K21">
        <f>DJ21*AH21*(DE21-DD21*(1000-AH21*DG21)/(1000-AH21*DF21))/(100*CY21)</f>
        <v>0</v>
      </c>
      <c r="L21">
        <f>DD21 - IF(AH21&gt;1, K21*CY21*100.0/(AJ21), 0)</f>
        <v>0</v>
      </c>
      <c r="M21">
        <f>((S21-I21/2)*L21-K21)/(S21+I21/2)</f>
        <v>0</v>
      </c>
      <c r="N21">
        <f>M21*(DK21+DL21)/1000.0</f>
        <v>0</v>
      </c>
      <c r="O21">
        <f>(DD21 - IF(AH21&gt;1, K21*CY21*100.0/(AJ21), 0))*(DK21+DL21)/1000.0</f>
        <v>0</v>
      </c>
      <c r="P21">
        <f>2.0/((1/R21-1/Q21)+SIGN(R21)*SQRT((1/R21-1/Q21)*(1/R21-1/Q21) + 4*CZ21/((CZ21+1)*(CZ21+1))*(2*1/R21*1/Q21-1/Q21*1/Q21)))</f>
        <v>0</v>
      </c>
      <c r="Q21">
        <f>IF(LEFT(DA21,1)&lt;&gt;"0",IF(LEFT(DA21,1)="1",3.0,DB21),$D$5+$E$5*(DR21*DK21/($K$5*1000))+$F$5*(DR21*DK21/($K$5*1000))*MAX(MIN(CY21,$J$5),$I$5)*MAX(MIN(CY21,$J$5),$I$5)+$G$5*MAX(MIN(CY21,$J$5),$I$5)*(DR21*DK21/($K$5*1000))+$H$5*(DR21*DK21/($K$5*1000))*(DR21*DK21/($K$5*1000)))</f>
        <v>0</v>
      </c>
      <c r="R21">
        <f>I21*(1000-(1000*0.61365*exp(17.502*V21/(240.97+V21))/(DK21+DL21)+DF21)/2)/(1000*0.61365*exp(17.502*V21/(240.97+V21))/(DK21+DL21)-DF21)</f>
        <v>0</v>
      </c>
      <c r="S21">
        <f>1/((CZ21+1)/(P21/1.6)+1/(Q21/1.37)) + CZ21/((CZ21+1)/(P21/1.6) + CZ21/(Q21/1.37))</f>
        <v>0</v>
      </c>
      <c r="T21">
        <f>(CU21*CX21)</f>
        <v>0</v>
      </c>
      <c r="U21">
        <f>(DM21+(T21+2*0.95*5.67E-8*(((DM21+$B$9)+273)^4-(DM21+273)^4)-44100*I21)/(1.84*29.3*Q21+8*0.95*5.67E-8*(DM21+273)^3))</f>
        <v>0</v>
      </c>
      <c r="V21">
        <f>($C$9*DN21+$D$9*DO21+$E$9*U21)</f>
        <v>0</v>
      </c>
      <c r="W21">
        <f>0.61365*exp(17.502*V21/(240.97+V21))</f>
        <v>0</v>
      </c>
      <c r="X21">
        <f>(Y21/Z21*100)</f>
        <v>0</v>
      </c>
      <c r="Y21">
        <f>DF21*(DK21+DL21)/1000</f>
        <v>0</v>
      </c>
      <c r="Z21">
        <f>0.61365*exp(17.502*DM21/(240.97+DM21))</f>
        <v>0</v>
      </c>
      <c r="AA21">
        <f>(W21-DF21*(DK21+DL21)/1000)</f>
        <v>0</v>
      </c>
      <c r="AB21">
        <f>(-I21*44100)</f>
        <v>0</v>
      </c>
      <c r="AC21">
        <f>2*29.3*Q21*0.92*(DM21-V21)</f>
        <v>0</v>
      </c>
      <c r="AD21">
        <f>2*0.95*5.67E-8*(((DM21+$B$9)+273)^4-(V21+273)^4)</f>
        <v>0</v>
      </c>
      <c r="AE21">
        <f>T21+AD21+AB21+AC21</f>
        <v>0</v>
      </c>
      <c r="AF21">
        <v>2</v>
      </c>
      <c r="AG21">
        <v>0</v>
      </c>
      <c r="AH21">
        <f>IF(AF21*$H$15&gt;=AJ21,1.0,(AJ21/(AJ21-AF21*$H$15)))</f>
        <v>0</v>
      </c>
      <c r="AI21">
        <f>(AH21-1)*100</f>
        <v>0</v>
      </c>
      <c r="AJ21">
        <f>MAX(0,($B$15+$C$15*DR21)/(1+$D$15*DR21)*DK21/(DM21+273)*$E$15)</f>
        <v>0</v>
      </c>
      <c r="AK21" t="s">
        <v>420</v>
      </c>
      <c r="AL21" t="s">
        <v>420</v>
      </c>
      <c r="AM21">
        <v>0</v>
      </c>
      <c r="AN21">
        <v>0</v>
      </c>
      <c r="AO21">
        <f>1-AM21/AN21</f>
        <v>0</v>
      </c>
      <c r="AP21">
        <v>0</v>
      </c>
      <c r="AQ21" t="s">
        <v>420</v>
      </c>
      <c r="AR21" t="s">
        <v>420</v>
      </c>
      <c r="AS21">
        <v>0</v>
      </c>
      <c r="AT21">
        <v>0</v>
      </c>
      <c r="AU21">
        <f>1-AS21/AT21</f>
        <v>0</v>
      </c>
      <c r="AV21">
        <v>0.5</v>
      </c>
      <c r="AW21">
        <f>CV21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>
        <f>AM21/(AO21+AM21/AT21)</f>
        <v>0</v>
      </c>
      <c r="BC21" t="s">
        <v>420</v>
      </c>
      <c r="BD21">
        <v>0</v>
      </c>
      <c r="BE21">
        <f>IF(BD21&lt;&gt;0, BD21, BB21)</f>
        <v>0</v>
      </c>
      <c r="BF21">
        <f>1-BE21/AT21</f>
        <v>0</v>
      </c>
      <c r="BG21">
        <f>(AT21-AS21)/(AT21-BE21)</f>
        <v>0</v>
      </c>
      <c r="BH21">
        <f>(AN21-AT21)/(AN21-BE21)</f>
        <v>0</v>
      </c>
      <c r="BI21">
        <f>(AT21-AS21)/(AT21-AM21)</f>
        <v>0</v>
      </c>
      <c r="BJ21">
        <f>(AN21-AT21)/(AN21-AM21)</f>
        <v>0</v>
      </c>
      <c r="BK21">
        <f>(BG21*BE21/AS21)</f>
        <v>0</v>
      </c>
      <c r="BL21">
        <f>(1-BK21)</f>
        <v>0</v>
      </c>
      <c r="CU21">
        <f>$B$13*DS21+$C$13*DT21+$F$13*EE21*(1-EH21)</f>
        <v>0</v>
      </c>
      <c r="CV21">
        <f>CU21*CW21</f>
        <v>0</v>
      </c>
      <c r="CW21">
        <f>($B$13*$D$11+$C$13*$D$11+$F$13*((ER21+EJ21)/MAX(ER21+EJ21+ES21, 0.1)*$I$11+ES21/MAX(ER21+EJ21+ES21, 0.1)*$J$11))/($B$13+$C$13+$F$13)</f>
        <v>0</v>
      </c>
      <c r="CX21">
        <f>($B$13*$K$11+$C$13*$K$11+$F$13*((ER21+EJ21)/MAX(ER21+EJ21+ES21, 0.1)*$P$11+ES21/MAX(ER21+EJ21+ES21, 0.1)*$Q$11))/($B$13+$C$13+$F$13)</f>
        <v>0</v>
      </c>
      <c r="CY21">
        <v>2.96</v>
      </c>
      <c r="CZ21">
        <v>0.5</v>
      </c>
      <c r="DA21" t="s">
        <v>421</v>
      </c>
      <c r="DB21">
        <v>2</v>
      </c>
      <c r="DC21">
        <v>1759093994.3125</v>
      </c>
      <c r="DD21">
        <v>422.6935</v>
      </c>
      <c r="DE21">
        <v>419.9945</v>
      </c>
      <c r="DF21">
        <v>23.242775</v>
      </c>
      <c r="DG21">
        <v>23.0122</v>
      </c>
      <c r="DH21">
        <v>423.586625</v>
      </c>
      <c r="DI21">
        <v>22.9227125</v>
      </c>
      <c r="DJ21">
        <v>500.002625</v>
      </c>
      <c r="DK21">
        <v>90.66392500000001</v>
      </c>
      <c r="DL21">
        <v>0.06602398749999999</v>
      </c>
      <c r="DM21">
        <v>29.858275</v>
      </c>
      <c r="DN21">
        <v>30.0043125</v>
      </c>
      <c r="DO21">
        <v>999.9</v>
      </c>
      <c r="DP21">
        <v>0</v>
      </c>
      <c r="DQ21">
        <v>0</v>
      </c>
      <c r="DR21">
        <v>9998.737499999999</v>
      </c>
      <c r="DS21">
        <v>0</v>
      </c>
      <c r="DT21">
        <v>3.14783375</v>
      </c>
      <c r="DU21">
        <v>2.69899</v>
      </c>
      <c r="DV21">
        <v>432.751625</v>
      </c>
      <c r="DW21">
        <v>429.887</v>
      </c>
      <c r="DX21">
        <v>0.230553875</v>
      </c>
      <c r="DY21">
        <v>419.9945</v>
      </c>
      <c r="DZ21">
        <v>23.0122</v>
      </c>
      <c r="EA21">
        <v>2.10728</v>
      </c>
      <c r="EB21">
        <v>2.0863775</v>
      </c>
      <c r="EC21">
        <v>18.2743125</v>
      </c>
      <c r="ED21">
        <v>18.11555</v>
      </c>
      <c r="EE21">
        <v>0.00500078</v>
      </c>
      <c r="EF21">
        <v>0</v>
      </c>
      <c r="EG21">
        <v>0</v>
      </c>
      <c r="EH21">
        <v>0</v>
      </c>
      <c r="EI21">
        <v>317.2875</v>
      </c>
      <c r="EJ21">
        <v>0.00500078</v>
      </c>
      <c r="EK21">
        <v>-14.5125</v>
      </c>
      <c r="EL21">
        <v>-0.5</v>
      </c>
      <c r="EM21">
        <v>35.57774999999999</v>
      </c>
      <c r="EN21">
        <v>39.3045</v>
      </c>
      <c r="EO21">
        <v>37.24975</v>
      </c>
      <c r="EP21">
        <v>39.781</v>
      </c>
      <c r="EQ21">
        <v>38.22624999999999</v>
      </c>
      <c r="ER21">
        <v>0</v>
      </c>
      <c r="ES21">
        <v>0</v>
      </c>
      <c r="ET21">
        <v>0</v>
      </c>
      <c r="EU21">
        <v>1759093989.4</v>
      </c>
      <c r="EV21">
        <v>0</v>
      </c>
      <c r="EW21">
        <v>318.928</v>
      </c>
      <c r="EX21">
        <v>-40.03076934682582</v>
      </c>
      <c r="EY21">
        <v>4.684614795034904</v>
      </c>
      <c r="EZ21">
        <v>-15.652</v>
      </c>
      <c r="FA21">
        <v>15</v>
      </c>
      <c r="FB21">
        <v>0</v>
      </c>
      <c r="FC21" t="s">
        <v>422</v>
      </c>
      <c r="FD21">
        <v>1746989605.5</v>
      </c>
      <c r="FE21">
        <v>1746989593.5</v>
      </c>
      <c r="FF21">
        <v>0</v>
      </c>
      <c r="FG21">
        <v>-0.274</v>
      </c>
      <c r="FH21">
        <v>-0.002</v>
      </c>
      <c r="FI21">
        <v>2.549</v>
      </c>
      <c r="FJ21">
        <v>0.129</v>
      </c>
      <c r="FK21">
        <v>420</v>
      </c>
      <c r="FL21">
        <v>17</v>
      </c>
      <c r="FM21">
        <v>0.02</v>
      </c>
      <c r="FN21">
        <v>0.04</v>
      </c>
      <c r="FO21">
        <v>2.6848005</v>
      </c>
      <c r="FP21">
        <v>-0.1257102439024466</v>
      </c>
      <c r="FQ21">
        <v>0.08033093547787179</v>
      </c>
      <c r="FR21">
        <v>1</v>
      </c>
      <c r="FS21">
        <v>319.4588235294117</v>
      </c>
      <c r="FT21">
        <v>-18.60962573859029</v>
      </c>
      <c r="FU21">
        <v>5.001418483911446</v>
      </c>
      <c r="FV21">
        <v>0</v>
      </c>
      <c r="FW21">
        <v>0.23680535</v>
      </c>
      <c r="FX21">
        <v>-0.06200420262664176</v>
      </c>
      <c r="FY21">
        <v>0.007082657938761408</v>
      </c>
      <c r="FZ21">
        <v>1</v>
      </c>
      <c r="GA21">
        <v>2</v>
      </c>
      <c r="GB21">
        <v>3</v>
      </c>
      <c r="GC21" t="s">
        <v>429</v>
      </c>
      <c r="GD21">
        <v>3.10284</v>
      </c>
      <c r="GE21">
        <v>2.724</v>
      </c>
      <c r="GF21">
        <v>0.0887385</v>
      </c>
      <c r="GG21">
        <v>0.08820269999999999</v>
      </c>
      <c r="GH21">
        <v>0.105571</v>
      </c>
      <c r="GI21">
        <v>0.10629</v>
      </c>
      <c r="GJ21">
        <v>23812.8</v>
      </c>
      <c r="GK21">
        <v>21622.6</v>
      </c>
      <c r="GL21">
        <v>26694.9</v>
      </c>
      <c r="GM21">
        <v>23935.1</v>
      </c>
      <c r="GN21">
        <v>38200.9</v>
      </c>
      <c r="GO21">
        <v>31605.5</v>
      </c>
      <c r="GP21">
        <v>46612.8</v>
      </c>
      <c r="GQ21">
        <v>37850.1</v>
      </c>
      <c r="GR21">
        <v>1.86782</v>
      </c>
      <c r="GS21">
        <v>1.87658</v>
      </c>
      <c r="GT21">
        <v>0.113949</v>
      </c>
      <c r="GU21">
        <v>0</v>
      </c>
      <c r="GV21">
        <v>28.1469</v>
      </c>
      <c r="GW21">
        <v>999.9</v>
      </c>
      <c r="GX21">
        <v>46.3</v>
      </c>
      <c r="GY21">
        <v>31.6</v>
      </c>
      <c r="GZ21">
        <v>23.8393</v>
      </c>
      <c r="HA21">
        <v>61.37</v>
      </c>
      <c r="HB21">
        <v>19.3349</v>
      </c>
      <c r="HC21">
        <v>1</v>
      </c>
      <c r="HD21">
        <v>0.107096</v>
      </c>
      <c r="HE21">
        <v>-1.42678</v>
      </c>
      <c r="HF21">
        <v>20.2907</v>
      </c>
      <c r="HG21">
        <v>5.22178</v>
      </c>
      <c r="HH21">
        <v>11.98</v>
      </c>
      <c r="HI21">
        <v>4.9652</v>
      </c>
      <c r="HJ21">
        <v>3.276</v>
      </c>
      <c r="HK21">
        <v>9999</v>
      </c>
      <c r="HL21">
        <v>9999</v>
      </c>
      <c r="HM21">
        <v>9999</v>
      </c>
      <c r="HN21">
        <v>36.8</v>
      </c>
      <c r="HO21">
        <v>1.86388</v>
      </c>
      <c r="HP21">
        <v>1.86005</v>
      </c>
      <c r="HQ21">
        <v>1.85837</v>
      </c>
      <c r="HR21">
        <v>1.85974</v>
      </c>
      <c r="HS21">
        <v>1.85989</v>
      </c>
      <c r="HT21">
        <v>1.85837</v>
      </c>
      <c r="HU21">
        <v>1.85741</v>
      </c>
      <c r="HV21">
        <v>1.8524</v>
      </c>
      <c r="HW21">
        <v>0</v>
      </c>
      <c r="HX21">
        <v>0</v>
      </c>
      <c r="HY21">
        <v>0</v>
      </c>
      <c r="HZ21">
        <v>0</v>
      </c>
      <c r="IA21" t="s">
        <v>424</v>
      </c>
      <c r="IB21" t="s">
        <v>425</v>
      </c>
      <c r="IC21" t="s">
        <v>426</v>
      </c>
      <c r="ID21" t="s">
        <v>426</v>
      </c>
      <c r="IE21" t="s">
        <v>426</v>
      </c>
      <c r="IF21" t="s">
        <v>426</v>
      </c>
      <c r="IG21">
        <v>0</v>
      </c>
      <c r="IH21">
        <v>100</v>
      </c>
      <c r="II21">
        <v>100</v>
      </c>
      <c r="IJ21">
        <v>-0.894</v>
      </c>
      <c r="IK21">
        <v>0.32</v>
      </c>
      <c r="IL21">
        <v>-0.819046093373875</v>
      </c>
      <c r="IM21">
        <v>-0.0008311593448893811</v>
      </c>
      <c r="IN21">
        <v>1.768286430498992E-06</v>
      </c>
      <c r="IO21">
        <v>-5.176383660599935E-10</v>
      </c>
      <c r="IP21">
        <v>0.01793090377665582</v>
      </c>
      <c r="IQ21">
        <v>0.002652576625932546</v>
      </c>
      <c r="IR21">
        <v>0.0004569377311329863</v>
      </c>
      <c r="IS21">
        <v>1.003524486243527E-07</v>
      </c>
      <c r="IT21">
        <v>2</v>
      </c>
      <c r="IU21">
        <v>1975</v>
      </c>
      <c r="IV21">
        <v>1</v>
      </c>
      <c r="IW21">
        <v>26</v>
      </c>
      <c r="IX21">
        <v>201739.9</v>
      </c>
      <c r="IY21">
        <v>201740.1</v>
      </c>
      <c r="IZ21">
        <v>1.10229</v>
      </c>
      <c r="JA21">
        <v>2.62695</v>
      </c>
      <c r="JB21">
        <v>1.49658</v>
      </c>
      <c r="JC21">
        <v>2.34985</v>
      </c>
      <c r="JD21">
        <v>1.54907</v>
      </c>
      <c r="JE21">
        <v>2.38037</v>
      </c>
      <c r="JF21">
        <v>35.8477</v>
      </c>
      <c r="JG21">
        <v>24.1926</v>
      </c>
      <c r="JH21">
        <v>18</v>
      </c>
      <c r="JI21">
        <v>480.787</v>
      </c>
      <c r="JJ21">
        <v>501.45</v>
      </c>
      <c r="JK21">
        <v>30.3688</v>
      </c>
      <c r="JL21">
        <v>28.6959</v>
      </c>
      <c r="JM21">
        <v>29.9997</v>
      </c>
      <c r="JN21">
        <v>29.0116</v>
      </c>
      <c r="JO21">
        <v>29.0309</v>
      </c>
      <c r="JP21">
        <v>22.152</v>
      </c>
      <c r="JQ21">
        <v>3.09776</v>
      </c>
      <c r="JR21">
        <v>100</v>
      </c>
      <c r="JS21">
        <v>30.3665</v>
      </c>
      <c r="JT21">
        <v>420</v>
      </c>
      <c r="JU21">
        <v>23.0789</v>
      </c>
      <c r="JV21">
        <v>101.917</v>
      </c>
      <c r="JW21">
        <v>91.29689999999999</v>
      </c>
    </row>
    <row r="22" spans="1:283">
      <c r="A22">
        <v>4</v>
      </c>
      <c r="B22">
        <v>1759093999</v>
      </c>
      <c r="C22">
        <v>6</v>
      </c>
      <c r="D22" t="s">
        <v>432</v>
      </c>
      <c r="E22" t="s">
        <v>433</v>
      </c>
      <c r="F22">
        <v>5</v>
      </c>
      <c r="G22" t="s">
        <v>419</v>
      </c>
      <c r="H22">
        <v>1759093996</v>
      </c>
      <c r="I22">
        <f>(J22)/1000</f>
        <v>0</v>
      </c>
      <c r="J22">
        <f>1000*DJ22*AH22*(DF22-DG22)/(100*CY22*(1000-AH22*DF22))</f>
        <v>0</v>
      </c>
      <c r="K22">
        <f>DJ22*AH22*(DE22-DD22*(1000-AH22*DG22)/(1000-AH22*DF22))/(100*CY22)</f>
        <v>0</v>
      </c>
      <c r="L22">
        <f>DD22 - IF(AH22&gt;1, K22*CY22*100.0/(AJ22), 0)</f>
        <v>0</v>
      </c>
      <c r="M22">
        <f>((S22-I22/2)*L22-K22)/(S22+I22/2)</f>
        <v>0</v>
      </c>
      <c r="N22">
        <f>M22*(DK22+DL22)/1000.0</f>
        <v>0</v>
      </c>
      <c r="O22">
        <f>(DD22 - IF(AH22&gt;1, K22*CY22*100.0/(AJ22), 0))*(DK22+DL22)/1000.0</f>
        <v>0</v>
      </c>
      <c r="P22">
        <f>2.0/((1/R22-1/Q22)+SIGN(R22)*SQRT((1/R22-1/Q22)*(1/R22-1/Q22) + 4*CZ22/((CZ22+1)*(CZ22+1))*(2*1/R22*1/Q22-1/Q22*1/Q22)))</f>
        <v>0</v>
      </c>
      <c r="Q22">
        <f>IF(LEFT(DA22,1)&lt;&gt;"0",IF(LEFT(DA22,1)="1",3.0,DB22),$D$5+$E$5*(DR22*DK22/($K$5*1000))+$F$5*(DR22*DK22/($K$5*1000))*MAX(MIN(CY22,$J$5),$I$5)*MAX(MIN(CY22,$J$5),$I$5)+$G$5*MAX(MIN(CY22,$J$5),$I$5)*(DR22*DK22/($K$5*1000))+$H$5*(DR22*DK22/($K$5*1000))*(DR22*DK22/($K$5*1000)))</f>
        <v>0</v>
      </c>
      <c r="R22">
        <f>I22*(1000-(1000*0.61365*exp(17.502*V22/(240.97+V22))/(DK22+DL22)+DF22)/2)/(1000*0.61365*exp(17.502*V22/(240.97+V22))/(DK22+DL22)-DF22)</f>
        <v>0</v>
      </c>
      <c r="S22">
        <f>1/((CZ22+1)/(P22/1.6)+1/(Q22/1.37)) + CZ22/((CZ22+1)/(P22/1.6) + CZ22/(Q22/1.37))</f>
        <v>0</v>
      </c>
      <c r="T22">
        <f>(CU22*CX22)</f>
        <v>0</v>
      </c>
      <c r="U22">
        <f>(DM22+(T22+2*0.95*5.67E-8*(((DM22+$B$9)+273)^4-(DM22+273)^4)-44100*I22)/(1.84*29.3*Q22+8*0.95*5.67E-8*(DM22+273)^3))</f>
        <v>0</v>
      </c>
      <c r="V22">
        <f>($C$9*DN22+$D$9*DO22+$E$9*U22)</f>
        <v>0</v>
      </c>
      <c r="W22">
        <f>0.61365*exp(17.502*V22/(240.97+V22))</f>
        <v>0</v>
      </c>
      <c r="X22">
        <f>(Y22/Z22*100)</f>
        <v>0</v>
      </c>
      <c r="Y22">
        <f>DF22*(DK22+DL22)/1000</f>
        <v>0</v>
      </c>
      <c r="Z22">
        <f>0.61365*exp(17.502*DM22/(240.97+DM22))</f>
        <v>0</v>
      </c>
      <c r="AA22">
        <f>(W22-DF22*(DK22+DL22)/1000)</f>
        <v>0</v>
      </c>
      <c r="AB22">
        <f>(-I22*44100)</f>
        <v>0</v>
      </c>
      <c r="AC22">
        <f>2*29.3*Q22*0.92*(DM22-V22)</f>
        <v>0</v>
      </c>
      <c r="AD22">
        <f>2*0.95*5.67E-8*(((DM22+$B$9)+273)^4-(V22+273)^4)</f>
        <v>0</v>
      </c>
      <c r="AE22">
        <f>T22+AD22+AB22+AC22</f>
        <v>0</v>
      </c>
      <c r="AF22">
        <v>2</v>
      </c>
      <c r="AG22">
        <v>0</v>
      </c>
      <c r="AH22">
        <f>IF(AF22*$H$15&gt;=AJ22,1.0,(AJ22/(AJ22-AF22*$H$15)))</f>
        <v>0</v>
      </c>
      <c r="AI22">
        <f>(AH22-1)*100</f>
        <v>0</v>
      </c>
      <c r="AJ22">
        <f>MAX(0,($B$15+$C$15*DR22)/(1+$D$15*DR22)*DK22/(DM22+273)*$E$15)</f>
        <v>0</v>
      </c>
      <c r="AK22" t="s">
        <v>420</v>
      </c>
      <c r="AL22" t="s">
        <v>420</v>
      </c>
      <c r="AM22">
        <v>0</v>
      </c>
      <c r="AN22">
        <v>0</v>
      </c>
      <c r="AO22">
        <f>1-AM22/AN22</f>
        <v>0</v>
      </c>
      <c r="AP22">
        <v>0</v>
      </c>
      <c r="AQ22" t="s">
        <v>420</v>
      </c>
      <c r="AR22" t="s">
        <v>420</v>
      </c>
      <c r="AS22">
        <v>0</v>
      </c>
      <c r="AT22">
        <v>0</v>
      </c>
      <c r="AU22">
        <f>1-AS22/AT22</f>
        <v>0</v>
      </c>
      <c r="AV22">
        <v>0.5</v>
      </c>
      <c r="AW22">
        <f>CV22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>
        <f>AM22/(AO22+AM22/AT22)</f>
        <v>0</v>
      </c>
      <c r="BC22" t="s">
        <v>420</v>
      </c>
      <c r="BD22">
        <v>0</v>
      </c>
      <c r="BE22">
        <f>IF(BD22&lt;&gt;0, BD22, BB22)</f>
        <v>0</v>
      </c>
      <c r="BF22">
        <f>1-BE22/AT22</f>
        <v>0</v>
      </c>
      <c r="BG22">
        <f>(AT22-AS22)/(AT22-BE22)</f>
        <v>0</v>
      </c>
      <c r="BH22">
        <f>(AN22-AT22)/(AN22-BE22)</f>
        <v>0</v>
      </c>
      <c r="BI22">
        <f>(AT22-AS22)/(AT22-AM22)</f>
        <v>0</v>
      </c>
      <c r="BJ22">
        <f>(AN22-AT22)/(AN22-AM22)</f>
        <v>0</v>
      </c>
      <c r="BK22">
        <f>(BG22*BE22/AS22)</f>
        <v>0</v>
      </c>
      <c r="BL22">
        <f>(1-BK22)</f>
        <v>0</v>
      </c>
      <c r="CU22">
        <f>$B$13*DS22+$C$13*DT22+$F$13*EE22*(1-EH22)</f>
        <v>0</v>
      </c>
      <c r="CV22">
        <f>CU22*CW22</f>
        <v>0</v>
      </c>
      <c r="CW22">
        <f>($B$13*$D$11+$C$13*$D$11+$F$13*((ER22+EJ22)/MAX(ER22+EJ22+ES22, 0.1)*$I$11+ES22/MAX(ER22+EJ22+ES22, 0.1)*$J$11))/($B$13+$C$13+$F$13)</f>
        <v>0</v>
      </c>
      <c r="CX22">
        <f>($B$13*$K$11+$C$13*$K$11+$F$13*((ER22+EJ22)/MAX(ER22+EJ22+ES22, 0.1)*$P$11+ES22/MAX(ER22+EJ22+ES22, 0.1)*$Q$11))/($B$13+$C$13+$F$13)</f>
        <v>0</v>
      </c>
      <c r="CY22">
        <v>2.96</v>
      </c>
      <c r="CZ22">
        <v>0.5</v>
      </c>
      <c r="DA22" t="s">
        <v>421</v>
      </c>
      <c r="DB22">
        <v>2</v>
      </c>
      <c r="DC22">
        <v>1759093996</v>
      </c>
      <c r="DD22">
        <v>422.6908888888889</v>
      </c>
      <c r="DE22">
        <v>419.9776666666667</v>
      </c>
      <c r="DF22">
        <v>23.2423</v>
      </c>
      <c r="DG22">
        <v>23.01027777777778</v>
      </c>
      <c r="DH22">
        <v>423.584</v>
      </c>
      <c r="DI22">
        <v>22.92224444444444</v>
      </c>
      <c r="DJ22">
        <v>500.0043333333333</v>
      </c>
      <c r="DK22">
        <v>90.66427777777777</v>
      </c>
      <c r="DL22">
        <v>0.06593863333333333</v>
      </c>
      <c r="DM22">
        <v>29.8566</v>
      </c>
      <c r="DN22">
        <v>30.00336666666667</v>
      </c>
      <c r="DO22">
        <v>999.9000000000001</v>
      </c>
      <c r="DP22">
        <v>0</v>
      </c>
      <c r="DQ22">
        <v>0</v>
      </c>
      <c r="DR22">
        <v>9998.248888888887</v>
      </c>
      <c r="DS22">
        <v>0</v>
      </c>
      <c r="DT22">
        <v>3.147012222222222</v>
      </c>
      <c r="DU22">
        <v>2.713243333333333</v>
      </c>
      <c r="DV22">
        <v>432.749</v>
      </c>
      <c r="DW22">
        <v>429.8688888888889</v>
      </c>
      <c r="DX22">
        <v>0.2320044444444444</v>
      </c>
      <c r="DY22">
        <v>419.9776666666667</v>
      </c>
      <c r="DZ22">
        <v>23.01027777777778</v>
      </c>
      <c r="EA22">
        <v>2.107243333333333</v>
      </c>
      <c r="EB22">
        <v>2.086208888888889</v>
      </c>
      <c r="EC22">
        <v>18.27404444444445</v>
      </c>
      <c r="ED22">
        <v>18.11426666666667</v>
      </c>
      <c r="EE22">
        <v>0.00500078</v>
      </c>
      <c r="EF22">
        <v>0</v>
      </c>
      <c r="EG22">
        <v>0</v>
      </c>
      <c r="EH22">
        <v>0</v>
      </c>
      <c r="EI22">
        <v>317.6111111111111</v>
      </c>
      <c r="EJ22">
        <v>0.00500078</v>
      </c>
      <c r="EK22">
        <v>-16.55555555555556</v>
      </c>
      <c r="EL22">
        <v>-0.9777777777777779</v>
      </c>
      <c r="EM22">
        <v>35.55511111111111</v>
      </c>
      <c r="EN22">
        <v>39.27066666666666</v>
      </c>
      <c r="EO22">
        <v>37.40255555555556</v>
      </c>
      <c r="EP22">
        <v>39.73577777777777</v>
      </c>
      <c r="EQ22">
        <v>38.23588888888889</v>
      </c>
      <c r="ER22">
        <v>0</v>
      </c>
      <c r="ES22">
        <v>0</v>
      </c>
      <c r="ET22">
        <v>0</v>
      </c>
      <c r="EU22">
        <v>1759093991.8</v>
      </c>
      <c r="EV22">
        <v>0</v>
      </c>
      <c r="EW22">
        <v>317.48</v>
      </c>
      <c r="EX22">
        <v>-22.57692339046507</v>
      </c>
      <c r="EY22">
        <v>6.838461077025152</v>
      </c>
      <c r="EZ22">
        <v>-16.168</v>
      </c>
      <c r="FA22">
        <v>15</v>
      </c>
      <c r="FB22">
        <v>0</v>
      </c>
      <c r="FC22" t="s">
        <v>422</v>
      </c>
      <c r="FD22">
        <v>1746989605.5</v>
      </c>
      <c r="FE22">
        <v>1746989593.5</v>
      </c>
      <c r="FF22">
        <v>0</v>
      </c>
      <c r="FG22">
        <v>-0.274</v>
      </c>
      <c r="FH22">
        <v>-0.002</v>
      </c>
      <c r="FI22">
        <v>2.549</v>
      </c>
      <c r="FJ22">
        <v>0.129</v>
      </c>
      <c r="FK22">
        <v>420</v>
      </c>
      <c r="FL22">
        <v>17</v>
      </c>
      <c r="FM22">
        <v>0.02</v>
      </c>
      <c r="FN22">
        <v>0.04</v>
      </c>
      <c r="FO22">
        <v>2.674108536585366</v>
      </c>
      <c r="FP22">
        <v>0.2181679442508728</v>
      </c>
      <c r="FQ22">
        <v>0.06381221996898881</v>
      </c>
      <c r="FR22">
        <v>1</v>
      </c>
      <c r="FS22">
        <v>318.5676470588236</v>
      </c>
      <c r="FT22">
        <v>-16.94270449871647</v>
      </c>
      <c r="FU22">
        <v>4.742903093864081</v>
      </c>
      <c r="FV22">
        <v>0</v>
      </c>
      <c r="FW22">
        <v>0.2356783414634147</v>
      </c>
      <c r="FX22">
        <v>-0.05331771428571415</v>
      </c>
      <c r="FY22">
        <v>0.006762641270729467</v>
      </c>
      <c r="FZ22">
        <v>1</v>
      </c>
      <c r="GA22">
        <v>2</v>
      </c>
      <c r="GB22">
        <v>3</v>
      </c>
      <c r="GC22" t="s">
        <v>429</v>
      </c>
      <c r="GD22">
        <v>3.10277</v>
      </c>
      <c r="GE22">
        <v>2.72384</v>
      </c>
      <c r="GF22">
        <v>0.0887382</v>
      </c>
      <c r="GG22">
        <v>0.08821229999999999</v>
      </c>
      <c r="GH22">
        <v>0.105569</v>
      </c>
      <c r="GI22">
        <v>0.106285</v>
      </c>
      <c r="GJ22">
        <v>23812.9</v>
      </c>
      <c r="GK22">
        <v>21622.6</v>
      </c>
      <c r="GL22">
        <v>26695.1</v>
      </c>
      <c r="GM22">
        <v>23935.2</v>
      </c>
      <c r="GN22">
        <v>38201.2</v>
      </c>
      <c r="GO22">
        <v>31605.9</v>
      </c>
      <c r="GP22">
        <v>46613.1</v>
      </c>
      <c r="GQ22">
        <v>37850.4</v>
      </c>
      <c r="GR22">
        <v>1.8678</v>
      </c>
      <c r="GS22">
        <v>1.87672</v>
      </c>
      <c r="GT22">
        <v>0.113785</v>
      </c>
      <c r="GU22">
        <v>0</v>
      </c>
      <c r="GV22">
        <v>28.1457</v>
      </c>
      <c r="GW22">
        <v>999.9</v>
      </c>
      <c r="GX22">
        <v>46.3</v>
      </c>
      <c r="GY22">
        <v>31.6</v>
      </c>
      <c r="GZ22">
        <v>23.8395</v>
      </c>
      <c r="HA22">
        <v>61.29</v>
      </c>
      <c r="HB22">
        <v>19.387</v>
      </c>
      <c r="HC22">
        <v>1</v>
      </c>
      <c r="HD22">
        <v>0.106761</v>
      </c>
      <c r="HE22">
        <v>-1.43287</v>
      </c>
      <c r="HF22">
        <v>20.2907</v>
      </c>
      <c r="HG22">
        <v>5.22148</v>
      </c>
      <c r="HH22">
        <v>11.98</v>
      </c>
      <c r="HI22">
        <v>4.9651</v>
      </c>
      <c r="HJ22">
        <v>3.27593</v>
      </c>
      <c r="HK22">
        <v>9999</v>
      </c>
      <c r="HL22">
        <v>9999</v>
      </c>
      <c r="HM22">
        <v>9999</v>
      </c>
      <c r="HN22">
        <v>36.8</v>
      </c>
      <c r="HO22">
        <v>1.86388</v>
      </c>
      <c r="HP22">
        <v>1.86005</v>
      </c>
      <c r="HQ22">
        <v>1.85837</v>
      </c>
      <c r="HR22">
        <v>1.85974</v>
      </c>
      <c r="HS22">
        <v>1.85989</v>
      </c>
      <c r="HT22">
        <v>1.85837</v>
      </c>
      <c r="HU22">
        <v>1.85743</v>
      </c>
      <c r="HV22">
        <v>1.8524</v>
      </c>
      <c r="HW22">
        <v>0</v>
      </c>
      <c r="HX22">
        <v>0</v>
      </c>
      <c r="HY22">
        <v>0</v>
      </c>
      <c r="HZ22">
        <v>0</v>
      </c>
      <c r="IA22" t="s">
        <v>424</v>
      </c>
      <c r="IB22" t="s">
        <v>425</v>
      </c>
      <c r="IC22" t="s">
        <v>426</v>
      </c>
      <c r="ID22" t="s">
        <v>426</v>
      </c>
      <c r="IE22" t="s">
        <v>426</v>
      </c>
      <c r="IF22" t="s">
        <v>426</v>
      </c>
      <c r="IG22">
        <v>0</v>
      </c>
      <c r="IH22">
        <v>100</v>
      </c>
      <c r="II22">
        <v>100</v>
      </c>
      <c r="IJ22">
        <v>-0.893</v>
      </c>
      <c r="IK22">
        <v>0.32</v>
      </c>
      <c r="IL22">
        <v>-0.819046093373875</v>
      </c>
      <c r="IM22">
        <v>-0.0008311593448893811</v>
      </c>
      <c r="IN22">
        <v>1.768286430498992E-06</v>
      </c>
      <c r="IO22">
        <v>-5.176383660599935E-10</v>
      </c>
      <c r="IP22">
        <v>0.01793090377665582</v>
      </c>
      <c r="IQ22">
        <v>0.002652576625932546</v>
      </c>
      <c r="IR22">
        <v>0.0004569377311329863</v>
      </c>
      <c r="IS22">
        <v>1.003524486243527E-07</v>
      </c>
      <c r="IT22">
        <v>2</v>
      </c>
      <c r="IU22">
        <v>1975</v>
      </c>
      <c r="IV22">
        <v>1</v>
      </c>
      <c r="IW22">
        <v>26</v>
      </c>
      <c r="IX22">
        <v>201739.9</v>
      </c>
      <c r="IY22">
        <v>201740.1</v>
      </c>
      <c r="IZ22">
        <v>1.10107</v>
      </c>
      <c r="JA22">
        <v>2.61963</v>
      </c>
      <c r="JB22">
        <v>1.49658</v>
      </c>
      <c r="JC22">
        <v>2.34985</v>
      </c>
      <c r="JD22">
        <v>1.54907</v>
      </c>
      <c r="JE22">
        <v>2.43896</v>
      </c>
      <c r="JF22">
        <v>35.8711</v>
      </c>
      <c r="JG22">
        <v>24.1926</v>
      </c>
      <c r="JH22">
        <v>18</v>
      </c>
      <c r="JI22">
        <v>480.755</v>
      </c>
      <c r="JJ22">
        <v>501.529</v>
      </c>
      <c r="JK22">
        <v>30.3662</v>
      </c>
      <c r="JL22">
        <v>28.6941</v>
      </c>
      <c r="JM22">
        <v>29.9996</v>
      </c>
      <c r="JN22">
        <v>29.0092</v>
      </c>
      <c r="JO22">
        <v>29.0285</v>
      </c>
      <c r="JP22">
        <v>22.1526</v>
      </c>
      <c r="JQ22">
        <v>3.09776</v>
      </c>
      <c r="JR22">
        <v>100</v>
      </c>
      <c r="JS22">
        <v>30.3631</v>
      </c>
      <c r="JT22">
        <v>420</v>
      </c>
      <c r="JU22">
        <v>23.0817</v>
      </c>
      <c r="JV22">
        <v>101.918</v>
      </c>
      <c r="JW22">
        <v>91.2976</v>
      </c>
    </row>
    <row r="23" spans="1:283">
      <c r="A23">
        <v>5</v>
      </c>
      <c r="B23">
        <v>1759094001</v>
      </c>
      <c r="C23">
        <v>8</v>
      </c>
      <c r="D23" t="s">
        <v>434</v>
      </c>
      <c r="E23" t="s">
        <v>435</v>
      </c>
      <c r="F23">
        <v>5</v>
      </c>
      <c r="G23" t="s">
        <v>419</v>
      </c>
      <c r="H23">
        <v>1759093998</v>
      </c>
      <c r="I23">
        <f>(J23)/1000</f>
        <v>0</v>
      </c>
      <c r="J23">
        <f>1000*DJ23*AH23*(DF23-DG23)/(100*CY23*(1000-AH23*DF23))</f>
        <v>0</v>
      </c>
      <c r="K23">
        <f>DJ23*AH23*(DE23-DD23*(1000-AH23*DG23)/(1000-AH23*DF23))/(100*CY23)</f>
        <v>0</v>
      </c>
      <c r="L23">
        <f>DD23 - IF(AH23&gt;1, K23*CY23*100.0/(AJ23), 0)</f>
        <v>0</v>
      </c>
      <c r="M23">
        <f>((S23-I23/2)*L23-K23)/(S23+I23/2)</f>
        <v>0</v>
      </c>
      <c r="N23">
        <f>M23*(DK23+DL23)/1000.0</f>
        <v>0</v>
      </c>
      <c r="O23">
        <f>(DD23 - IF(AH23&gt;1, K23*CY23*100.0/(AJ23), 0))*(DK23+DL23)/1000.0</f>
        <v>0</v>
      </c>
      <c r="P23">
        <f>2.0/((1/R23-1/Q23)+SIGN(R23)*SQRT((1/R23-1/Q23)*(1/R23-1/Q23) + 4*CZ23/((CZ23+1)*(CZ23+1))*(2*1/R23*1/Q23-1/Q23*1/Q23)))</f>
        <v>0</v>
      </c>
      <c r="Q23">
        <f>IF(LEFT(DA23,1)&lt;&gt;"0",IF(LEFT(DA23,1)="1",3.0,DB23),$D$5+$E$5*(DR23*DK23/($K$5*1000))+$F$5*(DR23*DK23/($K$5*1000))*MAX(MIN(CY23,$J$5),$I$5)*MAX(MIN(CY23,$J$5),$I$5)+$G$5*MAX(MIN(CY23,$J$5),$I$5)*(DR23*DK23/($K$5*1000))+$H$5*(DR23*DK23/($K$5*1000))*(DR23*DK23/($K$5*1000)))</f>
        <v>0</v>
      </c>
      <c r="R23">
        <f>I23*(1000-(1000*0.61365*exp(17.502*V23/(240.97+V23))/(DK23+DL23)+DF23)/2)/(1000*0.61365*exp(17.502*V23/(240.97+V23))/(DK23+DL23)-DF23)</f>
        <v>0</v>
      </c>
      <c r="S23">
        <f>1/((CZ23+1)/(P23/1.6)+1/(Q23/1.37)) + CZ23/((CZ23+1)/(P23/1.6) + CZ23/(Q23/1.37))</f>
        <v>0</v>
      </c>
      <c r="T23">
        <f>(CU23*CX23)</f>
        <v>0</v>
      </c>
      <c r="U23">
        <f>(DM23+(T23+2*0.95*5.67E-8*(((DM23+$B$9)+273)^4-(DM23+273)^4)-44100*I23)/(1.84*29.3*Q23+8*0.95*5.67E-8*(DM23+273)^3))</f>
        <v>0</v>
      </c>
      <c r="V23">
        <f>($C$9*DN23+$D$9*DO23+$E$9*U23)</f>
        <v>0</v>
      </c>
      <c r="W23">
        <f>0.61365*exp(17.502*V23/(240.97+V23))</f>
        <v>0</v>
      </c>
      <c r="X23">
        <f>(Y23/Z23*100)</f>
        <v>0</v>
      </c>
      <c r="Y23">
        <f>DF23*(DK23+DL23)/1000</f>
        <v>0</v>
      </c>
      <c r="Z23">
        <f>0.61365*exp(17.502*DM23/(240.97+DM23))</f>
        <v>0</v>
      </c>
      <c r="AA23">
        <f>(W23-DF23*(DK23+DL23)/1000)</f>
        <v>0</v>
      </c>
      <c r="AB23">
        <f>(-I23*44100)</f>
        <v>0</v>
      </c>
      <c r="AC23">
        <f>2*29.3*Q23*0.92*(DM23-V23)</f>
        <v>0</v>
      </c>
      <c r="AD23">
        <f>2*0.95*5.67E-8*(((DM23+$B$9)+273)^4-(V23+273)^4)</f>
        <v>0</v>
      </c>
      <c r="AE23">
        <f>T23+AD23+AB23+AC23</f>
        <v>0</v>
      </c>
      <c r="AF23">
        <v>2</v>
      </c>
      <c r="AG23">
        <v>0</v>
      </c>
      <c r="AH23">
        <f>IF(AF23*$H$15&gt;=AJ23,1.0,(AJ23/(AJ23-AF23*$H$15)))</f>
        <v>0</v>
      </c>
      <c r="AI23">
        <f>(AH23-1)*100</f>
        <v>0</v>
      </c>
      <c r="AJ23">
        <f>MAX(0,($B$15+$C$15*DR23)/(1+$D$15*DR23)*DK23/(DM23+273)*$E$15)</f>
        <v>0</v>
      </c>
      <c r="AK23" t="s">
        <v>420</v>
      </c>
      <c r="AL23" t="s">
        <v>420</v>
      </c>
      <c r="AM23">
        <v>0</v>
      </c>
      <c r="AN23">
        <v>0</v>
      </c>
      <c r="AO23">
        <f>1-AM23/AN23</f>
        <v>0</v>
      </c>
      <c r="AP23">
        <v>0</v>
      </c>
      <c r="AQ23" t="s">
        <v>420</v>
      </c>
      <c r="AR23" t="s">
        <v>420</v>
      </c>
      <c r="AS23">
        <v>0</v>
      </c>
      <c r="AT23">
        <v>0</v>
      </c>
      <c r="AU23">
        <f>1-AS23/AT23</f>
        <v>0</v>
      </c>
      <c r="AV23">
        <v>0.5</v>
      </c>
      <c r="AW23">
        <f>CV23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>
        <f>AM23/(AO23+AM23/AT23)</f>
        <v>0</v>
      </c>
      <c r="BC23" t="s">
        <v>420</v>
      </c>
      <c r="BD23">
        <v>0</v>
      </c>
      <c r="BE23">
        <f>IF(BD23&lt;&gt;0, BD23, BB23)</f>
        <v>0</v>
      </c>
      <c r="BF23">
        <f>1-BE23/AT23</f>
        <v>0</v>
      </c>
      <c r="BG23">
        <f>(AT23-AS23)/(AT23-BE23)</f>
        <v>0</v>
      </c>
      <c r="BH23">
        <f>(AN23-AT23)/(AN23-BE23)</f>
        <v>0</v>
      </c>
      <c r="BI23">
        <f>(AT23-AS23)/(AT23-AM23)</f>
        <v>0</v>
      </c>
      <c r="BJ23">
        <f>(AN23-AT23)/(AN23-AM23)</f>
        <v>0</v>
      </c>
      <c r="BK23">
        <f>(BG23*BE23/AS23)</f>
        <v>0</v>
      </c>
      <c r="BL23">
        <f>(1-BK23)</f>
        <v>0</v>
      </c>
      <c r="CU23">
        <f>$B$13*DS23+$C$13*DT23+$F$13*EE23*(1-EH23)</f>
        <v>0</v>
      </c>
      <c r="CV23">
        <f>CU23*CW23</f>
        <v>0</v>
      </c>
      <c r="CW23">
        <f>($B$13*$D$11+$C$13*$D$11+$F$13*((ER23+EJ23)/MAX(ER23+EJ23+ES23, 0.1)*$I$11+ES23/MAX(ER23+EJ23+ES23, 0.1)*$J$11))/($B$13+$C$13+$F$13)</f>
        <v>0</v>
      </c>
      <c r="CX23">
        <f>($B$13*$K$11+$C$13*$K$11+$F$13*((ER23+EJ23)/MAX(ER23+EJ23+ES23, 0.1)*$P$11+ES23/MAX(ER23+EJ23+ES23, 0.1)*$Q$11))/($B$13+$C$13+$F$13)</f>
        <v>0</v>
      </c>
      <c r="CY23">
        <v>2.96</v>
      </c>
      <c r="CZ23">
        <v>0.5</v>
      </c>
      <c r="DA23" t="s">
        <v>421</v>
      </c>
      <c r="DB23">
        <v>2</v>
      </c>
      <c r="DC23">
        <v>1759093998</v>
      </c>
      <c r="DD23">
        <v>422.6824444444444</v>
      </c>
      <c r="DE23">
        <v>419.9767777777778</v>
      </c>
      <c r="DF23">
        <v>23.24136666666667</v>
      </c>
      <c r="DG23">
        <v>23.00835555555556</v>
      </c>
      <c r="DH23">
        <v>423.5756666666667</v>
      </c>
      <c r="DI23">
        <v>22.92134444444444</v>
      </c>
      <c r="DJ23">
        <v>499.9836666666667</v>
      </c>
      <c r="DK23">
        <v>90.66451111111111</v>
      </c>
      <c r="DL23">
        <v>0.06585455555555556</v>
      </c>
      <c r="DM23">
        <v>29.85446666666666</v>
      </c>
      <c r="DN23">
        <v>30.00185555555555</v>
      </c>
      <c r="DO23">
        <v>999.9000000000001</v>
      </c>
      <c r="DP23">
        <v>0</v>
      </c>
      <c r="DQ23">
        <v>0</v>
      </c>
      <c r="DR23">
        <v>9997.282222222224</v>
      </c>
      <c r="DS23">
        <v>0</v>
      </c>
      <c r="DT23">
        <v>3.150215555555556</v>
      </c>
      <c r="DU23">
        <v>2.705785555555556</v>
      </c>
      <c r="DV23">
        <v>432.7401111111111</v>
      </c>
      <c r="DW23">
        <v>429.8671111111111</v>
      </c>
      <c r="DX23">
        <v>0.233009</v>
      </c>
      <c r="DY23">
        <v>419.9767777777778</v>
      </c>
      <c r="DZ23">
        <v>23.00835555555556</v>
      </c>
      <c r="EA23">
        <v>2.107165555555556</v>
      </c>
      <c r="EB23">
        <v>2.08604</v>
      </c>
      <c r="EC23">
        <v>18.27345555555555</v>
      </c>
      <c r="ED23">
        <v>18.11297777777778</v>
      </c>
      <c r="EE23">
        <v>0.00500078</v>
      </c>
      <c r="EF23">
        <v>0</v>
      </c>
      <c r="EG23">
        <v>0</v>
      </c>
      <c r="EH23">
        <v>0</v>
      </c>
      <c r="EI23">
        <v>316.5</v>
      </c>
      <c r="EJ23">
        <v>0.00500078</v>
      </c>
      <c r="EK23">
        <v>-15.05555555555556</v>
      </c>
      <c r="EL23">
        <v>-1.311111111111111</v>
      </c>
      <c r="EM23">
        <v>35.55511111111111</v>
      </c>
      <c r="EN23">
        <v>39.243</v>
      </c>
      <c r="EO23">
        <v>37.33311111111111</v>
      </c>
      <c r="EP23">
        <v>39.68033333333333</v>
      </c>
      <c r="EQ23">
        <v>38.20111111111111</v>
      </c>
      <c r="ER23">
        <v>0</v>
      </c>
      <c r="ES23">
        <v>0</v>
      </c>
      <c r="ET23">
        <v>0</v>
      </c>
      <c r="EU23">
        <v>1759093993.6</v>
      </c>
      <c r="EV23">
        <v>0</v>
      </c>
      <c r="EW23">
        <v>317.2923076923077</v>
      </c>
      <c r="EX23">
        <v>-17.37435929722638</v>
      </c>
      <c r="EY23">
        <v>-4.892308018433765</v>
      </c>
      <c r="EZ23">
        <v>-14.85769230769231</v>
      </c>
      <c r="FA23">
        <v>15</v>
      </c>
      <c r="FB23">
        <v>0</v>
      </c>
      <c r="FC23" t="s">
        <v>422</v>
      </c>
      <c r="FD23">
        <v>1746989605.5</v>
      </c>
      <c r="FE23">
        <v>1746989593.5</v>
      </c>
      <c r="FF23">
        <v>0</v>
      </c>
      <c r="FG23">
        <v>-0.274</v>
      </c>
      <c r="FH23">
        <v>-0.002</v>
      </c>
      <c r="FI23">
        <v>2.549</v>
      </c>
      <c r="FJ23">
        <v>0.129</v>
      </c>
      <c r="FK23">
        <v>420</v>
      </c>
      <c r="FL23">
        <v>17</v>
      </c>
      <c r="FM23">
        <v>0.02</v>
      </c>
      <c r="FN23">
        <v>0.04</v>
      </c>
      <c r="FO23">
        <v>2.669427</v>
      </c>
      <c r="FP23">
        <v>0.3381007879924901</v>
      </c>
      <c r="FQ23">
        <v>0.06081917527392164</v>
      </c>
      <c r="FR23">
        <v>1</v>
      </c>
      <c r="FS23">
        <v>318.3176470588235</v>
      </c>
      <c r="FT23">
        <v>-21.6317800601444</v>
      </c>
      <c r="FU23">
        <v>4.640326471034713</v>
      </c>
      <c r="FV23">
        <v>0</v>
      </c>
      <c r="FW23">
        <v>0.23468025</v>
      </c>
      <c r="FX23">
        <v>-0.04240642401500959</v>
      </c>
      <c r="FY23">
        <v>0.006212492658949385</v>
      </c>
      <c r="FZ23">
        <v>1</v>
      </c>
      <c r="GA23">
        <v>2</v>
      </c>
      <c r="GB23">
        <v>3</v>
      </c>
      <c r="GC23" t="s">
        <v>429</v>
      </c>
      <c r="GD23">
        <v>3.10293</v>
      </c>
      <c r="GE23">
        <v>2.72386</v>
      </c>
      <c r="GF23">
        <v>0.0887362</v>
      </c>
      <c r="GG23">
        <v>0.0882136</v>
      </c>
      <c r="GH23">
        <v>0.105566</v>
      </c>
      <c r="GI23">
        <v>0.106279</v>
      </c>
      <c r="GJ23">
        <v>23813.1</v>
      </c>
      <c r="GK23">
        <v>21622.5</v>
      </c>
      <c r="GL23">
        <v>26695.2</v>
      </c>
      <c r="GM23">
        <v>23935.2</v>
      </c>
      <c r="GN23">
        <v>38201.5</v>
      </c>
      <c r="GO23">
        <v>31606.2</v>
      </c>
      <c r="GP23">
        <v>46613.2</v>
      </c>
      <c r="GQ23">
        <v>37850.5</v>
      </c>
      <c r="GR23">
        <v>1.86797</v>
      </c>
      <c r="GS23">
        <v>1.8766</v>
      </c>
      <c r="GT23">
        <v>0.113938</v>
      </c>
      <c r="GU23">
        <v>0</v>
      </c>
      <c r="GV23">
        <v>28.1445</v>
      </c>
      <c r="GW23">
        <v>999.9</v>
      </c>
      <c r="GX23">
        <v>46.3</v>
      </c>
      <c r="GY23">
        <v>31.6</v>
      </c>
      <c r="GZ23">
        <v>23.8378</v>
      </c>
      <c r="HA23">
        <v>61.24</v>
      </c>
      <c r="HB23">
        <v>19.2829</v>
      </c>
      <c r="HC23">
        <v>1</v>
      </c>
      <c r="HD23">
        <v>0.106565</v>
      </c>
      <c r="HE23">
        <v>-1.43243</v>
      </c>
      <c r="HF23">
        <v>20.2907</v>
      </c>
      <c r="HG23">
        <v>5.22178</v>
      </c>
      <c r="HH23">
        <v>11.98</v>
      </c>
      <c r="HI23">
        <v>4.96515</v>
      </c>
      <c r="HJ23">
        <v>3.27593</v>
      </c>
      <c r="HK23">
        <v>9999</v>
      </c>
      <c r="HL23">
        <v>9999</v>
      </c>
      <c r="HM23">
        <v>9999</v>
      </c>
      <c r="HN23">
        <v>36.8</v>
      </c>
      <c r="HO23">
        <v>1.86388</v>
      </c>
      <c r="HP23">
        <v>1.86006</v>
      </c>
      <c r="HQ23">
        <v>1.85837</v>
      </c>
      <c r="HR23">
        <v>1.85975</v>
      </c>
      <c r="HS23">
        <v>1.85989</v>
      </c>
      <c r="HT23">
        <v>1.85837</v>
      </c>
      <c r="HU23">
        <v>1.85743</v>
      </c>
      <c r="HV23">
        <v>1.85241</v>
      </c>
      <c r="HW23">
        <v>0</v>
      </c>
      <c r="HX23">
        <v>0</v>
      </c>
      <c r="HY23">
        <v>0</v>
      </c>
      <c r="HZ23">
        <v>0</v>
      </c>
      <c r="IA23" t="s">
        <v>424</v>
      </c>
      <c r="IB23" t="s">
        <v>425</v>
      </c>
      <c r="IC23" t="s">
        <v>426</v>
      </c>
      <c r="ID23" t="s">
        <v>426</v>
      </c>
      <c r="IE23" t="s">
        <v>426</v>
      </c>
      <c r="IF23" t="s">
        <v>426</v>
      </c>
      <c r="IG23">
        <v>0</v>
      </c>
      <c r="IH23">
        <v>100</v>
      </c>
      <c r="II23">
        <v>100</v>
      </c>
      <c r="IJ23">
        <v>-0.893</v>
      </c>
      <c r="IK23">
        <v>0.32</v>
      </c>
      <c r="IL23">
        <v>-0.819046093373875</v>
      </c>
      <c r="IM23">
        <v>-0.0008311593448893811</v>
      </c>
      <c r="IN23">
        <v>1.768286430498992E-06</v>
      </c>
      <c r="IO23">
        <v>-5.176383660599935E-10</v>
      </c>
      <c r="IP23">
        <v>0.01793090377665582</v>
      </c>
      <c r="IQ23">
        <v>0.002652576625932546</v>
      </c>
      <c r="IR23">
        <v>0.0004569377311329863</v>
      </c>
      <c r="IS23">
        <v>1.003524486243527E-07</v>
      </c>
      <c r="IT23">
        <v>2</v>
      </c>
      <c r="IU23">
        <v>1975</v>
      </c>
      <c r="IV23">
        <v>1</v>
      </c>
      <c r="IW23">
        <v>26</v>
      </c>
      <c r="IX23">
        <v>201739.9</v>
      </c>
      <c r="IY23">
        <v>201740.1</v>
      </c>
      <c r="IZ23">
        <v>1.10107</v>
      </c>
      <c r="JA23">
        <v>2.6123</v>
      </c>
      <c r="JB23">
        <v>1.49658</v>
      </c>
      <c r="JC23">
        <v>2.34985</v>
      </c>
      <c r="JD23">
        <v>1.54907</v>
      </c>
      <c r="JE23">
        <v>2.47192</v>
      </c>
      <c r="JF23">
        <v>35.8477</v>
      </c>
      <c r="JG23">
        <v>24.1926</v>
      </c>
      <c r="JH23">
        <v>18</v>
      </c>
      <c r="JI23">
        <v>480.838</v>
      </c>
      <c r="JJ23">
        <v>501.425</v>
      </c>
      <c r="JK23">
        <v>30.3644</v>
      </c>
      <c r="JL23">
        <v>28.6917</v>
      </c>
      <c r="JM23">
        <v>29.9997</v>
      </c>
      <c r="JN23">
        <v>29.0067</v>
      </c>
      <c r="JO23">
        <v>29.026</v>
      </c>
      <c r="JP23">
        <v>22.1506</v>
      </c>
      <c r="JQ23">
        <v>2.8248</v>
      </c>
      <c r="JR23">
        <v>100</v>
      </c>
      <c r="JS23">
        <v>30.3631</v>
      </c>
      <c r="JT23">
        <v>420</v>
      </c>
      <c r="JU23">
        <v>23.0816</v>
      </c>
      <c r="JV23">
        <v>101.918</v>
      </c>
      <c r="JW23">
        <v>91.29770000000001</v>
      </c>
    </row>
    <row r="24" spans="1:283">
      <c r="A24">
        <v>6</v>
      </c>
      <c r="B24">
        <v>1759094003</v>
      </c>
      <c r="C24">
        <v>10</v>
      </c>
      <c r="D24" t="s">
        <v>436</v>
      </c>
      <c r="E24" t="s">
        <v>437</v>
      </c>
      <c r="F24">
        <v>5</v>
      </c>
      <c r="G24" t="s">
        <v>419</v>
      </c>
      <c r="H24">
        <v>1759094000</v>
      </c>
      <c r="I24">
        <f>(J24)/1000</f>
        <v>0</v>
      </c>
      <c r="J24">
        <f>1000*DJ24*AH24*(DF24-DG24)/(100*CY24*(1000-AH24*DF24))</f>
        <v>0</v>
      </c>
      <c r="K24">
        <f>DJ24*AH24*(DE24-DD24*(1000-AH24*DG24)/(1000-AH24*DF24))/(100*CY24)</f>
        <v>0</v>
      </c>
      <c r="L24">
        <f>DD24 - IF(AH24&gt;1, K24*CY24*100.0/(AJ24), 0)</f>
        <v>0</v>
      </c>
      <c r="M24">
        <f>((S24-I24/2)*L24-K24)/(S24+I24/2)</f>
        <v>0</v>
      </c>
      <c r="N24">
        <f>M24*(DK24+DL24)/1000.0</f>
        <v>0</v>
      </c>
      <c r="O24">
        <f>(DD24 - IF(AH24&gt;1, K24*CY24*100.0/(AJ24), 0))*(DK24+DL24)/1000.0</f>
        <v>0</v>
      </c>
      <c r="P24">
        <f>2.0/((1/R24-1/Q24)+SIGN(R24)*SQRT((1/R24-1/Q24)*(1/R24-1/Q24) + 4*CZ24/((CZ24+1)*(CZ24+1))*(2*1/R24*1/Q24-1/Q24*1/Q24)))</f>
        <v>0</v>
      </c>
      <c r="Q24">
        <f>IF(LEFT(DA24,1)&lt;&gt;"0",IF(LEFT(DA24,1)="1",3.0,DB24),$D$5+$E$5*(DR24*DK24/($K$5*1000))+$F$5*(DR24*DK24/($K$5*1000))*MAX(MIN(CY24,$J$5),$I$5)*MAX(MIN(CY24,$J$5),$I$5)+$G$5*MAX(MIN(CY24,$J$5),$I$5)*(DR24*DK24/($K$5*1000))+$H$5*(DR24*DK24/($K$5*1000))*(DR24*DK24/($K$5*1000)))</f>
        <v>0</v>
      </c>
      <c r="R24">
        <f>I24*(1000-(1000*0.61365*exp(17.502*V24/(240.97+V24))/(DK24+DL24)+DF24)/2)/(1000*0.61365*exp(17.502*V24/(240.97+V24))/(DK24+DL24)-DF24)</f>
        <v>0</v>
      </c>
      <c r="S24">
        <f>1/((CZ24+1)/(P24/1.6)+1/(Q24/1.37)) + CZ24/((CZ24+1)/(P24/1.6) + CZ24/(Q24/1.37))</f>
        <v>0</v>
      </c>
      <c r="T24">
        <f>(CU24*CX24)</f>
        <v>0</v>
      </c>
      <c r="U24">
        <f>(DM24+(T24+2*0.95*5.67E-8*(((DM24+$B$9)+273)^4-(DM24+273)^4)-44100*I24)/(1.84*29.3*Q24+8*0.95*5.67E-8*(DM24+273)^3))</f>
        <v>0</v>
      </c>
      <c r="V24">
        <f>($C$9*DN24+$D$9*DO24+$E$9*U24)</f>
        <v>0</v>
      </c>
      <c r="W24">
        <f>0.61365*exp(17.502*V24/(240.97+V24))</f>
        <v>0</v>
      </c>
      <c r="X24">
        <f>(Y24/Z24*100)</f>
        <v>0</v>
      </c>
      <c r="Y24">
        <f>DF24*(DK24+DL24)/1000</f>
        <v>0</v>
      </c>
      <c r="Z24">
        <f>0.61365*exp(17.502*DM24/(240.97+DM24))</f>
        <v>0</v>
      </c>
      <c r="AA24">
        <f>(W24-DF24*(DK24+DL24)/1000)</f>
        <v>0</v>
      </c>
      <c r="AB24">
        <f>(-I24*44100)</f>
        <v>0</v>
      </c>
      <c r="AC24">
        <f>2*29.3*Q24*0.92*(DM24-V24)</f>
        <v>0</v>
      </c>
      <c r="AD24">
        <f>2*0.95*5.67E-8*(((DM24+$B$9)+273)^4-(V24+273)^4)</f>
        <v>0</v>
      </c>
      <c r="AE24">
        <f>T24+AD24+AB24+AC24</f>
        <v>0</v>
      </c>
      <c r="AF24">
        <v>2</v>
      </c>
      <c r="AG24">
        <v>0</v>
      </c>
      <c r="AH24">
        <f>IF(AF24*$H$15&gt;=AJ24,1.0,(AJ24/(AJ24-AF24*$H$15)))</f>
        <v>0</v>
      </c>
      <c r="AI24">
        <f>(AH24-1)*100</f>
        <v>0</v>
      </c>
      <c r="AJ24">
        <f>MAX(0,($B$15+$C$15*DR24)/(1+$D$15*DR24)*DK24/(DM24+273)*$E$15)</f>
        <v>0</v>
      </c>
      <c r="AK24" t="s">
        <v>420</v>
      </c>
      <c r="AL24" t="s">
        <v>420</v>
      </c>
      <c r="AM24">
        <v>0</v>
      </c>
      <c r="AN24">
        <v>0</v>
      </c>
      <c r="AO24">
        <f>1-AM24/AN24</f>
        <v>0</v>
      </c>
      <c r="AP24">
        <v>0</v>
      </c>
      <c r="AQ24" t="s">
        <v>420</v>
      </c>
      <c r="AR24" t="s">
        <v>420</v>
      </c>
      <c r="AS24">
        <v>0</v>
      </c>
      <c r="AT24">
        <v>0</v>
      </c>
      <c r="AU24">
        <f>1-AS24/AT24</f>
        <v>0</v>
      </c>
      <c r="AV24">
        <v>0.5</v>
      </c>
      <c r="AW24">
        <f>CV24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>
        <f>AM24/(AO24+AM24/AT24)</f>
        <v>0</v>
      </c>
      <c r="BC24" t="s">
        <v>420</v>
      </c>
      <c r="BD24">
        <v>0</v>
      </c>
      <c r="BE24">
        <f>IF(BD24&lt;&gt;0, BD24, BB24)</f>
        <v>0</v>
      </c>
      <c r="BF24">
        <f>1-BE24/AT24</f>
        <v>0</v>
      </c>
      <c r="BG24">
        <f>(AT24-AS24)/(AT24-BE24)</f>
        <v>0</v>
      </c>
      <c r="BH24">
        <f>(AN24-AT24)/(AN24-BE24)</f>
        <v>0</v>
      </c>
      <c r="BI24">
        <f>(AT24-AS24)/(AT24-AM24)</f>
        <v>0</v>
      </c>
      <c r="BJ24">
        <f>(AN24-AT24)/(AN24-AM24)</f>
        <v>0</v>
      </c>
      <c r="BK24">
        <f>(BG24*BE24/AS24)</f>
        <v>0</v>
      </c>
      <c r="BL24">
        <f>(1-BK24)</f>
        <v>0</v>
      </c>
      <c r="CU24">
        <f>$B$13*DS24+$C$13*DT24+$F$13*EE24*(1-EH24)</f>
        <v>0</v>
      </c>
      <c r="CV24">
        <f>CU24*CW24</f>
        <v>0</v>
      </c>
      <c r="CW24">
        <f>($B$13*$D$11+$C$13*$D$11+$F$13*((ER24+EJ24)/MAX(ER24+EJ24+ES24, 0.1)*$I$11+ES24/MAX(ER24+EJ24+ES24, 0.1)*$J$11))/($B$13+$C$13+$F$13)</f>
        <v>0</v>
      </c>
      <c r="CX24">
        <f>($B$13*$K$11+$C$13*$K$11+$F$13*((ER24+EJ24)/MAX(ER24+EJ24+ES24, 0.1)*$P$11+ES24/MAX(ER24+EJ24+ES24, 0.1)*$Q$11))/($B$13+$C$13+$F$13)</f>
        <v>0</v>
      </c>
      <c r="CY24">
        <v>2.96</v>
      </c>
      <c r="CZ24">
        <v>0.5</v>
      </c>
      <c r="DA24" t="s">
        <v>421</v>
      </c>
      <c r="DB24">
        <v>2</v>
      </c>
      <c r="DC24">
        <v>1759094000</v>
      </c>
      <c r="DD24">
        <v>422.6732222222223</v>
      </c>
      <c r="DE24">
        <v>419.994</v>
      </c>
      <c r="DF24">
        <v>23.24021111111111</v>
      </c>
      <c r="DG24">
        <v>23.00634444444444</v>
      </c>
      <c r="DH24">
        <v>423.5663333333334</v>
      </c>
      <c r="DI24">
        <v>22.92022222222222</v>
      </c>
      <c r="DJ24">
        <v>499.9935555555555</v>
      </c>
      <c r="DK24">
        <v>90.66475555555556</v>
      </c>
      <c r="DL24">
        <v>0.06573998888888889</v>
      </c>
      <c r="DM24">
        <v>29.85272222222223</v>
      </c>
      <c r="DN24">
        <v>30.00091111111111</v>
      </c>
      <c r="DO24">
        <v>999.9000000000001</v>
      </c>
      <c r="DP24">
        <v>0</v>
      </c>
      <c r="DQ24">
        <v>0</v>
      </c>
      <c r="DR24">
        <v>10005.61777777778</v>
      </c>
      <c r="DS24">
        <v>0</v>
      </c>
      <c r="DT24">
        <v>3.155275555555555</v>
      </c>
      <c r="DU24">
        <v>2.679415555555555</v>
      </c>
      <c r="DV24">
        <v>432.7302222222222</v>
      </c>
      <c r="DW24">
        <v>429.884</v>
      </c>
      <c r="DX24">
        <v>0.2338707777777778</v>
      </c>
      <c r="DY24">
        <v>419.994</v>
      </c>
      <c r="DZ24">
        <v>23.00634444444444</v>
      </c>
      <c r="EA24">
        <v>2.107066666666666</v>
      </c>
      <c r="EB24">
        <v>2.085863333333334</v>
      </c>
      <c r="EC24">
        <v>18.27272222222222</v>
      </c>
      <c r="ED24">
        <v>18.11163333333333</v>
      </c>
      <c r="EE24">
        <v>0.00500078</v>
      </c>
      <c r="EF24">
        <v>0</v>
      </c>
      <c r="EG24">
        <v>0</v>
      </c>
      <c r="EH24">
        <v>0</v>
      </c>
      <c r="EI24">
        <v>316.6111111111111</v>
      </c>
      <c r="EJ24">
        <v>0.00500078</v>
      </c>
      <c r="EK24">
        <v>-19.38888888888889</v>
      </c>
      <c r="EL24">
        <v>-2.033333333333333</v>
      </c>
      <c r="EM24">
        <v>35.53444444444444</v>
      </c>
      <c r="EN24">
        <v>39.21511111111111</v>
      </c>
      <c r="EO24">
        <v>37.38177777777778</v>
      </c>
      <c r="EP24">
        <v>39.63866666666667</v>
      </c>
      <c r="EQ24">
        <v>38.12466666666667</v>
      </c>
      <c r="ER24">
        <v>0</v>
      </c>
      <c r="ES24">
        <v>0</v>
      </c>
      <c r="ET24">
        <v>0</v>
      </c>
      <c r="EU24">
        <v>1759093995.4</v>
      </c>
      <c r="EV24">
        <v>0</v>
      </c>
      <c r="EW24">
        <v>316.5</v>
      </c>
      <c r="EX24">
        <v>5.984615157859341</v>
      </c>
      <c r="EY24">
        <v>-30.55384625791327</v>
      </c>
      <c r="EZ24">
        <v>-14.908</v>
      </c>
      <c r="FA24">
        <v>15</v>
      </c>
      <c r="FB24">
        <v>0</v>
      </c>
      <c r="FC24" t="s">
        <v>422</v>
      </c>
      <c r="FD24">
        <v>1746989605.5</v>
      </c>
      <c r="FE24">
        <v>1746989593.5</v>
      </c>
      <c r="FF24">
        <v>0</v>
      </c>
      <c r="FG24">
        <v>-0.274</v>
      </c>
      <c r="FH24">
        <v>-0.002</v>
      </c>
      <c r="FI24">
        <v>2.549</v>
      </c>
      <c r="FJ24">
        <v>0.129</v>
      </c>
      <c r="FK24">
        <v>420</v>
      </c>
      <c r="FL24">
        <v>17</v>
      </c>
      <c r="FM24">
        <v>0.02</v>
      </c>
      <c r="FN24">
        <v>0.04</v>
      </c>
      <c r="FO24">
        <v>2.675483170731707</v>
      </c>
      <c r="FP24">
        <v>0.1949130313588862</v>
      </c>
      <c r="FQ24">
        <v>0.05619990076542861</v>
      </c>
      <c r="FR24">
        <v>1</v>
      </c>
      <c r="FS24">
        <v>318.2852941176471</v>
      </c>
      <c r="FT24">
        <v>-23.30786876962496</v>
      </c>
      <c r="FU24">
        <v>5.167382563789294</v>
      </c>
      <c r="FV24">
        <v>0</v>
      </c>
      <c r="FW24">
        <v>0.2338686585365854</v>
      </c>
      <c r="FX24">
        <v>-0.02424213240418104</v>
      </c>
      <c r="FY24">
        <v>0.005520251207653312</v>
      </c>
      <c r="FZ24">
        <v>1</v>
      </c>
      <c r="GA24">
        <v>2</v>
      </c>
      <c r="GB24">
        <v>3</v>
      </c>
      <c r="GC24" t="s">
        <v>429</v>
      </c>
      <c r="GD24">
        <v>3.10302</v>
      </c>
      <c r="GE24">
        <v>2.72407</v>
      </c>
      <c r="GF24">
        <v>0.0887368</v>
      </c>
      <c r="GG24">
        <v>0.08821379999999999</v>
      </c>
      <c r="GH24">
        <v>0.105561</v>
      </c>
      <c r="GI24">
        <v>0.106277</v>
      </c>
      <c r="GJ24">
        <v>23813.2</v>
      </c>
      <c r="GK24">
        <v>21622.5</v>
      </c>
      <c r="GL24">
        <v>26695.3</v>
      </c>
      <c r="GM24">
        <v>23935.2</v>
      </c>
      <c r="GN24">
        <v>38201.8</v>
      </c>
      <c r="GO24">
        <v>31606.2</v>
      </c>
      <c r="GP24">
        <v>46613.4</v>
      </c>
      <c r="GQ24">
        <v>37850.4</v>
      </c>
      <c r="GR24">
        <v>1.86775</v>
      </c>
      <c r="GS24">
        <v>1.87665</v>
      </c>
      <c r="GT24">
        <v>0.113949</v>
      </c>
      <c r="GU24">
        <v>0</v>
      </c>
      <c r="GV24">
        <v>28.1427</v>
      </c>
      <c r="GW24">
        <v>999.9</v>
      </c>
      <c r="GX24">
        <v>46.3</v>
      </c>
      <c r="GY24">
        <v>31.6</v>
      </c>
      <c r="GZ24">
        <v>23.8382</v>
      </c>
      <c r="HA24">
        <v>60.92</v>
      </c>
      <c r="HB24">
        <v>19.1987</v>
      </c>
      <c r="HC24">
        <v>1</v>
      </c>
      <c r="HD24">
        <v>0.106537</v>
      </c>
      <c r="HE24">
        <v>-1.4367</v>
      </c>
      <c r="HF24">
        <v>20.2908</v>
      </c>
      <c r="HG24">
        <v>5.22193</v>
      </c>
      <c r="HH24">
        <v>11.98</v>
      </c>
      <c r="HI24">
        <v>4.96515</v>
      </c>
      <c r="HJ24">
        <v>3.276</v>
      </c>
      <c r="HK24">
        <v>9999</v>
      </c>
      <c r="HL24">
        <v>9999</v>
      </c>
      <c r="HM24">
        <v>9999</v>
      </c>
      <c r="HN24">
        <v>36.8</v>
      </c>
      <c r="HO24">
        <v>1.86389</v>
      </c>
      <c r="HP24">
        <v>1.86007</v>
      </c>
      <c r="HQ24">
        <v>1.85837</v>
      </c>
      <c r="HR24">
        <v>1.85975</v>
      </c>
      <c r="HS24">
        <v>1.85988</v>
      </c>
      <c r="HT24">
        <v>1.85837</v>
      </c>
      <c r="HU24">
        <v>1.85743</v>
      </c>
      <c r="HV24">
        <v>1.85241</v>
      </c>
      <c r="HW24">
        <v>0</v>
      </c>
      <c r="HX24">
        <v>0</v>
      </c>
      <c r="HY24">
        <v>0</v>
      </c>
      <c r="HZ24">
        <v>0</v>
      </c>
      <c r="IA24" t="s">
        <v>424</v>
      </c>
      <c r="IB24" t="s">
        <v>425</v>
      </c>
      <c r="IC24" t="s">
        <v>426</v>
      </c>
      <c r="ID24" t="s">
        <v>426</v>
      </c>
      <c r="IE24" t="s">
        <v>426</v>
      </c>
      <c r="IF24" t="s">
        <v>426</v>
      </c>
      <c r="IG24">
        <v>0</v>
      </c>
      <c r="IH24">
        <v>100</v>
      </c>
      <c r="II24">
        <v>100</v>
      </c>
      <c r="IJ24">
        <v>-0.893</v>
      </c>
      <c r="IK24">
        <v>0.3199</v>
      </c>
      <c r="IL24">
        <v>-0.819046093373875</v>
      </c>
      <c r="IM24">
        <v>-0.0008311593448893811</v>
      </c>
      <c r="IN24">
        <v>1.768286430498992E-06</v>
      </c>
      <c r="IO24">
        <v>-5.176383660599935E-10</v>
      </c>
      <c r="IP24">
        <v>0.01793090377665582</v>
      </c>
      <c r="IQ24">
        <v>0.002652576625932546</v>
      </c>
      <c r="IR24">
        <v>0.0004569377311329863</v>
      </c>
      <c r="IS24">
        <v>1.003524486243527E-07</v>
      </c>
      <c r="IT24">
        <v>2</v>
      </c>
      <c r="IU24">
        <v>1975</v>
      </c>
      <c r="IV24">
        <v>1</v>
      </c>
      <c r="IW24">
        <v>26</v>
      </c>
      <c r="IX24">
        <v>201740</v>
      </c>
      <c r="IY24">
        <v>201740.2</v>
      </c>
      <c r="IZ24">
        <v>1.10107</v>
      </c>
      <c r="JA24">
        <v>2.60986</v>
      </c>
      <c r="JB24">
        <v>1.49658</v>
      </c>
      <c r="JC24">
        <v>2.34985</v>
      </c>
      <c r="JD24">
        <v>1.54907</v>
      </c>
      <c r="JE24">
        <v>2.49634</v>
      </c>
      <c r="JF24">
        <v>35.8711</v>
      </c>
      <c r="JG24">
        <v>24.2013</v>
      </c>
      <c r="JH24">
        <v>18</v>
      </c>
      <c r="JI24">
        <v>480.689</v>
      </c>
      <c r="JJ24">
        <v>501.437</v>
      </c>
      <c r="JK24">
        <v>30.3626</v>
      </c>
      <c r="JL24">
        <v>28.6892</v>
      </c>
      <c r="JM24">
        <v>29.9997</v>
      </c>
      <c r="JN24">
        <v>29.0042</v>
      </c>
      <c r="JO24">
        <v>29.0235</v>
      </c>
      <c r="JP24">
        <v>22.152</v>
      </c>
      <c r="JQ24">
        <v>2.8248</v>
      </c>
      <c r="JR24">
        <v>100</v>
      </c>
      <c r="JS24">
        <v>30.3628</v>
      </c>
      <c r="JT24">
        <v>420</v>
      </c>
      <c r="JU24">
        <v>23.0854</v>
      </c>
      <c r="JV24">
        <v>101.918</v>
      </c>
      <c r="JW24">
        <v>91.2975</v>
      </c>
    </row>
    <row r="25" spans="1:283">
      <c r="A25">
        <v>7</v>
      </c>
      <c r="B25">
        <v>1759094005</v>
      </c>
      <c r="C25">
        <v>12</v>
      </c>
      <c r="D25" t="s">
        <v>438</v>
      </c>
      <c r="E25" t="s">
        <v>439</v>
      </c>
      <c r="F25">
        <v>5</v>
      </c>
      <c r="G25" t="s">
        <v>419</v>
      </c>
      <c r="H25">
        <v>1759094002</v>
      </c>
      <c r="I25">
        <f>(J25)/1000</f>
        <v>0</v>
      </c>
      <c r="J25">
        <f>1000*DJ25*AH25*(DF25-DG25)/(100*CY25*(1000-AH25*DF25))</f>
        <v>0</v>
      </c>
      <c r="K25">
        <f>DJ25*AH25*(DE25-DD25*(1000-AH25*DG25)/(1000-AH25*DF25))/(100*CY25)</f>
        <v>0</v>
      </c>
      <c r="L25">
        <f>DD25 - IF(AH25&gt;1, K25*CY25*100.0/(AJ25), 0)</f>
        <v>0</v>
      </c>
      <c r="M25">
        <f>((S25-I25/2)*L25-K25)/(S25+I25/2)</f>
        <v>0</v>
      </c>
      <c r="N25">
        <f>M25*(DK25+DL25)/1000.0</f>
        <v>0</v>
      </c>
      <c r="O25">
        <f>(DD25 - IF(AH25&gt;1, K25*CY25*100.0/(AJ25), 0))*(DK25+DL25)/1000.0</f>
        <v>0</v>
      </c>
      <c r="P25">
        <f>2.0/((1/R25-1/Q25)+SIGN(R25)*SQRT((1/R25-1/Q25)*(1/R25-1/Q25) + 4*CZ25/((CZ25+1)*(CZ25+1))*(2*1/R25*1/Q25-1/Q25*1/Q25)))</f>
        <v>0</v>
      </c>
      <c r="Q25">
        <f>IF(LEFT(DA25,1)&lt;&gt;"0",IF(LEFT(DA25,1)="1",3.0,DB25),$D$5+$E$5*(DR25*DK25/($K$5*1000))+$F$5*(DR25*DK25/($K$5*1000))*MAX(MIN(CY25,$J$5),$I$5)*MAX(MIN(CY25,$J$5),$I$5)+$G$5*MAX(MIN(CY25,$J$5),$I$5)*(DR25*DK25/($K$5*1000))+$H$5*(DR25*DK25/($K$5*1000))*(DR25*DK25/($K$5*1000)))</f>
        <v>0</v>
      </c>
      <c r="R25">
        <f>I25*(1000-(1000*0.61365*exp(17.502*V25/(240.97+V25))/(DK25+DL25)+DF25)/2)/(1000*0.61365*exp(17.502*V25/(240.97+V25))/(DK25+DL25)-DF25)</f>
        <v>0</v>
      </c>
      <c r="S25">
        <f>1/((CZ25+1)/(P25/1.6)+1/(Q25/1.37)) + CZ25/((CZ25+1)/(P25/1.6) + CZ25/(Q25/1.37))</f>
        <v>0</v>
      </c>
      <c r="T25">
        <f>(CU25*CX25)</f>
        <v>0</v>
      </c>
      <c r="U25">
        <f>(DM25+(T25+2*0.95*5.67E-8*(((DM25+$B$9)+273)^4-(DM25+273)^4)-44100*I25)/(1.84*29.3*Q25+8*0.95*5.67E-8*(DM25+273)^3))</f>
        <v>0</v>
      </c>
      <c r="V25">
        <f>($C$9*DN25+$D$9*DO25+$E$9*U25)</f>
        <v>0</v>
      </c>
      <c r="W25">
        <f>0.61365*exp(17.502*V25/(240.97+V25))</f>
        <v>0</v>
      </c>
      <c r="X25">
        <f>(Y25/Z25*100)</f>
        <v>0</v>
      </c>
      <c r="Y25">
        <f>DF25*(DK25+DL25)/1000</f>
        <v>0</v>
      </c>
      <c r="Z25">
        <f>0.61365*exp(17.502*DM25/(240.97+DM25))</f>
        <v>0</v>
      </c>
      <c r="AA25">
        <f>(W25-DF25*(DK25+DL25)/1000)</f>
        <v>0</v>
      </c>
      <c r="AB25">
        <f>(-I25*44100)</f>
        <v>0</v>
      </c>
      <c r="AC25">
        <f>2*29.3*Q25*0.92*(DM25-V25)</f>
        <v>0</v>
      </c>
      <c r="AD25">
        <f>2*0.95*5.67E-8*(((DM25+$B$9)+273)^4-(V25+273)^4)</f>
        <v>0</v>
      </c>
      <c r="AE25">
        <f>T25+AD25+AB25+AC25</f>
        <v>0</v>
      </c>
      <c r="AF25">
        <v>2</v>
      </c>
      <c r="AG25">
        <v>0</v>
      </c>
      <c r="AH25">
        <f>IF(AF25*$H$15&gt;=AJ25,1.0,(AJ25/(AJ25-AF25*$H$15)))</f>
        <v>0</v>
      </c>
      <c r="AI25">
        <f>(AH25-1)*100</f>
        <v>0</v>
      </c>
      <c r="AJ25">
        <f>MAX(0,($B$15+$C$15*DR25)/(1+$D$15*DR25)*DK25/(DM25+273)*$E$15)</f>
        <v>0</v>
      </c>
      <c r="AK25" t="s">
        <v>420</v>
      </c>
      <c r="AL25" t="s">
        <v>420</v>
      </c>
      <c r="AM25">
        <v>0</v>
      </c>
      <c r="AN25">
        <v>0</v>
      </c>
      <c r="AO25">
        <f>1-AM25/AN25</f>
        <v>0</v>
      </c>
      <c r="AP25">
        <v>0</v>
      </c>
      <c r="AQ25" t="s">
        <v>420</v>
      </c>
      <c r="AR25" t="s">
        <v>420</v>
      </c>
      <c r="AS25">
        <v>0</v>
      </c>
      <c r="AT25">
        <v>0</v>
      </c>
      <c r="AU25">
        <f>1-AS25/AT25</f>
        <v>0</v>
      </c>
      <c r="AV25">
        <v>0.5</v>
      </c>
      <c r="AW25">
        <f>CV25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>
        <f>AM25/(AO25+AM25/AT25)</f>
        <v>0</v>
      </c>
      <c r="BC25" t="s">
        <v>420</v>
      </c>
      <c r="BD25">
        <v>0</v>
      </c>
      <c r="BE25">
        <f>IF(BD25&lt;&gt;0, BD25, BB25)</f>
        <v>0</v>
      </c>
      <c r="BF25">
        <f>1-BE25/AT25</f>
        <v>0</v>
      </c>
      <c r="BG25">
        <f>(AT25-AS25)/(AT25-BE25)</f>
        <v>0</v>
      </c>
      <c r="BH25">
        <f>(AN25-AT25)/(AN25-BE25)</f>
        <v>0</v>
      </c>
      <c r="BI25">
        <f>(AT25-AS25)/(AT25-AM25)</f>
        <v>0</v>
      </c>
      <c r="BJ25">
        <f>(AN25-AT25)/(AN25-AM25)</f>
        <v>0</v>
      </c>
      <c r="BK25">
        <f>(BG25*BE25/AS25)</f>
        <v>0</v>
      </c>
      <c r="BL25">
        <f>(1-BK25)</f>
        <v>0</v>
      </c>
      <c r="CU25">
        <f>$B$13*DS25+$C$13*DT25+$F$13*EE25*(1-EH25)</f>
        <v>0</v>
      </c>
      <c r="CV25">
        <f>CU25*CW25</f>
        <v>0</v>
      </c>
      <c r="CW25">
        <f>($B$13*$D$11+$C$13*$D$11+$F$13*((ER25+EJ25)/MAX(ER25+EJ25+ES25, 0.1)*$I$11+ES25/MAX(ER25+EJ25+ES25, 0.1)*$J$11))/($B$13+$C$13+$F$13)</f>
        <v>0</v>
      </c>
      <c r="CX25">
        <f>($B$13*$K$11+$C$13*$K$11+$F$13*((ER25+EJ25)/MAX(ER25+EJ25+ES25, 0.1)*$P$11+ES25/MAX(ER25+EJ25+ES25, 0.1)*$Q$11))/($B$13+$C$13+$F$13)</f>
        <v>0</v>
      </c>
      <c r="CY25">
        <v>2.96</v>
      </c>
      <c r="CZ25">
        <v>0.5</v>
      </c>
      <c r="DA25" t="s">
        <v>421</v>
      </c>
      <c r="DB25">
        <v>2</v>
      </c>
      <c r="DC25">
        <v>1759094002</v>
      </c>
      <c r="DD25">
        <v>422.6638888888889</v>
      </c>
      <c r="DE25">
        <v>419.998</v>
      </c>
      <c r="DF25">
        <v>23.23865555555555</v>
      </c>
      <c r="DG25">
        <v>23.0054</v>
      </c>
      <c r="DH25">
        <v>423.557</v>
      </c>
      <c r="DI25">
        <v>22.91871111111111</v>
      </c>
      <c r="DJ25">
        <v>500.0184444444445</v>
      </c>
      <c r="DK25">
        <v>90.66496666666666</v>
      </c>
      <c r="DL25">
        <v>0.06569632222222223</v>
      </c>
      <c r="DM25">
        <v>29.85165555555555</v>
      </c>
      <c r="DN25">
        <v>29.99881111111111</v>
      </c>
      <c r="DO25">
        <v>999.9000000000001</v>
      </c>
      <c r="DP25">
        <v>0</v>
      </c>
      <c r="DQ25">
        <v>0</v>
      </c>
      <c r="DR25">
        <v>10018.06888888889</v>
      </c>
      <c r="DS25">
        <v>0</v>
      </c>
      <c r="DT25">
        <v>3.15713</v>
      </c>
      <c r="DU25">
        <v>2.666164444444445</v>
      </c>
      <c r="DV25">
        <v>432.7197777777778</v>
      </c>
      <c r="DW25">
        <v>429.8876666666667</v>
      </c>
      <c r="DX25">
        <v>0.2332712222222222</v>
      </c>
      <c r="DY25">
        <v>419.998</v>
      </c>
      <c r="DZ25">
        <v>23.0054</v>
      </c>
      <c r="EA25">
        <v>2.106933333333333</v>
      </c>
      <c r="EB25">
        <v>2.085784444444445</v>
      </c>
      <c r="EC25">
        <v>18.27171111111111</v>
      </c>
      <c r="ED25">
        <v>18.11103333333334</v>
      </c>
      <c r="EE25">
        <v>0.00500078</v>
      </c>
      <c r="EF25">
        <v>0</v>
      </c>
      <c r="EG25">
        <v>0</v>
      </c>
      <c r="EH25">
        <v>0</v>
      </c>
      <c r="EI25">
        <v>318.3111111111111</v>
      </c>
      <c r="EJ25">
        <v>0.00500078</v>
      </c>
      <c r="EK25">
        <v>-18.13333333333333</v>
      </c>
      <c r="EL25">
        <v>-1.977777777777777</v>
      </c>
      <c r="EM25">
        <v>35.52066666666666</v>
      </c>
      <c r="EN25">
        <v>39.17344444444445</v>
      </c>
      <c r="EO25">
        <v>37.25666666666667</v>
      </c>
      <c r="EP25">
        <v>39.59011111111111</v>
      </c>
      <c r="EQ25">
        <v>38.09688888888888</v>
      </c>
      <c r="ER25">
        <v>0</v>
      </c>
      <c r="ES25">
        <v>0</v>
      </c>
      <c r="ET25">
        <v>0</v>
      </c>
      <c r="EU25">
        <v>1759093997.8</v>
      </c>
      <c r="EV25">
        <v>0</v>
      </c>
      <c r="EW25">
        <v>317.8079999999999</v>
      </c>
      <c r="EX25">
        <v>25.31538443845189</v>
      </c>
      <c r="EY25">
        <v>-23.31538452464919</v>
      </c>
      <c r="EZ25">
        <v>-16.756</v>
      </c>
      <c r="FA25">
        <v>15</v>
      </c>
      <c r="FB25">
        <v>0</v>
      </c>
      <c r="FC25" t="s">
        <v>422</v>
      </c>
      <c r="FD25">
        <v>1746989605.5</v>
      </c>
      <c r="FE25">
        <v>1746989593.5</v>
      </c>
      <c r="FF25">
        <v>0</v>
      </c>
      <c r="FG25">
        <v>-0.274</v>
      </c>
      <c r="FH25">
        <v>-0.002</v>
      </c>
      <c r="FI25">
        <v>2.549</v>
      </c>
      <c r="FJ25">
        <v>0.129</v>
      </c>
      <c r="FK25">
        <v>420</v>
      </c>
      <c r="FL25">
        <v>17</v>
      </c>
      <c r="FM25">
        <v>0.02</v>
      </c>
      <c r="FN25">
        <v>0.04</v>
      </c>
      <c r="FO25">
        <v>2.6844175</v>
      </c>
      <c r="FP25">
        <v>-0.04359467166980061</v>
      </c>
      <c r="FQ25">
        <v>0.04462502525209372</v>
      </c>
      <c r="FR25">
        <v>1</v>
      </c>
      <c r="FS25">
        <v>317.7382352941177</v>
      </c>
      <c r="FT25">
        <v>-9.724981093463306</v>
      </c>
      <c r="FU25">
        <v>4.507054255529185</v>
      </c>
      <c r="FV25">
        <v>0</v>
      </c>
      <c r="FW25">
        <v>0.23288615</v>
      </c>
      <c r="FX25">
        <v>-0.009383189493434028</v>
      </c>
      <c r="FY25">
        <v>0.004704669635319784</v>
      </c>
      <c r="FZ25">
        <v>1</v>
      </c>
      <c r="GA25">
        <v>2</v>
      </c>
      <c r="GB25">
        <v>3</v>
      </c>
      <c r="GC25" t="s">
        <v>429</v>
      </c>
      <c r="GD25">
        <v>3.103</v>
      </c>
      <c r="GE25">
        <v>2.7241</v>
      </c>
      <c r="GF25">
        <v>0.0887363</v>
      </c>
      <c r="GG25">
        <v>0.0882072</v>
      </c>
      <c r="GH25">
        <v>0.105557</v>
      </c>
      <c r="GI25">
        <v>0.106297</v>
      </c>
      <c r="GJ25">
        <v>23813.3</v>
      </c>
      <c r="GK25">
        <v>21622.7</v>
      </c>
      <c r="GL25">
        <v>26695.4</v>
      </c>
      <c r="GM25">
        <v>23935.2</v>
      </c>
      <c r="GN25">
        <v>38202.2</v>
      </c>
      <c r="GO25">
        <v>31605.5</v>
      </c>
      <c r="GP25">
        <v>46613.7</v>
      </c>
      <c r="GQ25">
        <v>37850.4</v>
      </c>
      <c r="GR25">
        <v>1.86768</v>
      </c>
      <c r="GS25">
        <v>1.87663</v>
      </c>
      <c r="GT25">
        <v>0.113573</v>
      </c>
      <c r="GU25">
        <v>0</v>
      </c>
      <c r="GV25">
        <v>28.1405</v>
      </c>
      <c r="GW25">
        <v>999.9</v>
      </c>
      <c r="GX25">
        <v>46.3</v>
      </c>
      <c r="GY25">
        <v>31.6</v>
      </c>
      <c r="GZ25">
        <v>23.839</v>
      </c>
      <c r="HA25">
        <v>60.96</v>
      </c>
      <c r="HB25">
        <v>19.0785</v>
      </c>
      <c r="HC25">
        <v>1</v>
      </c>
      <c r="HD25">
        <v>0.10639</v>
      </c>
      <c r="HE25">
        <v>-1.4421</v>
      </c>
      <c r="HF25">
        <v>20.2907</v>
      </c>
      <c r="HG25">
        <v>5.22193</v>
      </c>
      <c r="HH25">
        <v>11.98</v>
      </c>
      <c r="HI25">
        <v>4.96515</v>
      </c>
      <c r="HJ25">
        <v>3.276</v>
      </c>
      <c r="HK25">
        <v>9999</v>
      </c>
      <c r="HL25">
        <v>9999</v>
      </c>
      <c r="HM25">
        <v>9999</v>
      </c>
      <c r="HN25">
        <v>36.8</v>
      </c>
      <c r="HO25">
        <v>1.86389</v>
      </c>
      <c r="HP25">
        <v>1.86007</v>
      </c>
      <c r="HQ25">
        <v>1.85837</v>
      </c>
      <c r="HR25">
        <v>1.85974</v>
      </c>
      <c r="HS25">
        <v>1.85988</v>
      </c>
      <c r="HT25">
        <v>1.85837</v>
      </c>
      <c r="HU25">
        <v>1.85744</v>
      </c>
      <c r="HV25">
        <v>1.85241</v>
      </c>
      <c r="HW25">
        <v>0</v>
      </c>
      <c r="HX25">
        <v>0</v>
      </c>
      <c r="HY25">
        <v>0</v>
      </c>
      <c r="HZ25">
        <v>0</v>
      </c>
      <c r="IA25" t="s">
        <v>424</v>
      </c>
      <c r="IB25" t="s">
        <v>425</v>
      </c>
      <c r="IC25" t="s">
        <v>426</v>
      </c>
      <c r="ID25" t="s">
        <v>426</v>
      </c>
      <c r="IE25" t="s">
        <v>426</v>
      </c>
      <c r="IF25" t="s">
        <v>426</v>
      </c>
      <c r="IG25">
        <v>0</v>
      </c>
      <c r="IH25">
        <v>100</v>
      </c>
      <c r="II25">
        <v>100</v>
      </c>
      <c r="IJ25">
        <v>-0.894</v>
      </c>
      <c r="IK25">
        <v>0.3199</v>
      </c>
      <c r="IL25">
        <v>-0.819046093373875</v>
      </c>
      <c r="IM25">
        <v>-0.0008311593448893811</v>
      </c>
      <c r="IN25">
        <v>1.768286430498992E-06</v>
      </c>
      <c r="IO25">
        <v>-5.176383660599935E-10</v>
      </c>
      <c r="IP25">
        <v>0.01793090377665582</v>
      </c>
      <c r="IQ25">
        <v>0.002652576625932546</v>
      </c>
      <c r="IR25">
        <v>0.0004569377311329863</v>
      </c>
      <c r="IS25">
        <v>1.003524486243527E-07</v>
      </c>
      <c r="IT25">
        <v>2</v>
      </c>
      <c r="IU25">
        <v>1975</v>
      </c>
      <c r="IV25">
        <v>1</v>
      </c>
      <c r="IW25">
        <v>26</v>
      </c>
      <c r="IX25">
        <v>201740</v>
      </c>
      <c r="IY25">
        <v>201740.2</v>
      </c>
      <c r="IZ25">
        <v>1.10229</v>
      </c>
      <c r="JA25">
        <v>2.61108</v>
      </c>
      <c r="JB25">
        <v>1.49658</v>
      </c>
      <c r="JC25">
        <v>2.34985</v>
      </c>
      <c r="JD25">
        <v>1.54907</v>
      </c>
      <c r="JE25">
        <v>2.51587</v>
      </c>
      <c r="JF25">
        <v>35.8477</v>
      </c>
      <c r="JG25">
        <v>24.2013</v>
      </c>
      <c r="JH25">
        <v>18</v>
      </c>
      <c r="JI25">
        <v>480.626</v>
      </c>
      <c r="JJ25">
        <v>501.4</v>
      </c>
      <c r="JK25">
        <v>30.3616</v>
      </c>
      <c r="JL25">
        <v>28.6868</v>
      </c>
      <c r="JM25">
        <v>29.9996</v>
      </c>
      <c r="JN25">
        <v>29.0018</v>
      </c>
      <c r="JO25">
        <v>29.0211</v>
      </c>
      <c r="JP25">
        <v>22.1535</v>
      </c>
      <c r="JQ25">
        <v>2.8248</v>
      </c>
      <c r="JR25">
        <v>100</v>
      </c>
      <c r="JS25">
        <v>30.3628</v>
      </c>
      <c r="JT25">
        <v>420</v>
      </c>
      <c r="JU25">
        <v>23.088</v>
      </c>
      <c r="JV25">
        <v>101.919</v>
      </c>
      <c r="JW25">
        <v>91.2976</v>
      </c>
    </row>
    <row r="26" spans="1:283">
      <c r="A26">
        <v>8</v>
      </c>
      <c r="B26">
        <v>1759094007</v>
      </c>
      <c r="C26">
        <v>14</v>
      </c>
      <c r="D26" t="s">
        <v>440</v>
      </c>
      <c r="E26" t="s">
        <v>441</v>
      </c>
      <c r="F26">
        <v>5</v>
      </c>
      <c r="G26" t="s">
        <v>419</v>
      </c>
      <c r="H26">
        <v>1759094004</v>
      </c>
      <c r="I26">
        <f>(J26)/1000</f>
        <v>0</v>
      </c>
      <c r="J26">
        <f>1000*DJ26*AH26*(DF26-DG26)/(100*CY26*(1000-AH26*DF26))</f>
        <v>0</v>
      </c>
      <c r="K26">
        <f>DJ26*AH26*(DE26-DD26*(1000-AH26*DG26)/(1000-AH26*DF26))/(100*CY26)</f>
        <v>0</v>
      </c>
      <c r="L26">
        <f>DD26 - IF(AH26&gt;1, K26*CY26*100.0/(AJ26), 0)</f>
        <v>0</v>
      </c>
      <c r="M26">
        <f>((S26-I26/2)*L26-K26)/(S26+I26/2)</f>
        <v>0</v>
      </c>
      <c r="N26">
        <f>M26*(DK26+DL26)/1000.0</f>
        <v>0</v>
      </c>
      <c r="O26">
        <f>(DD26 - IF(AH26&gt;1, K26*CY26*100.0/(AJ26), 0))*(DK26+DL26)/1000.0</f>
        <v>0</v>
      </c>
      <c r="P26">
        <f>2.0/((1/R26-1/Q26)+SIGN(R26)*SQRT((1/R26-1/Q26)*(1/R26-1/Q26) + 4*CZ26/((CZ26+1)*(CZ26+1))*(2*1/R26*1/Q26-1/Q26*1/Q26)))</f>
        <v>0</v>
      </c>
      <c r="Q26">
        <f>IF(LEFT(DA26,1)&lt;&gt;"0",IF(LEFT(DA26,1)="1",3.0,DB26),$D$5+$E$5*(DR26*DK26/($K$5*1000))+$F$5*(DR26*DK26/($K$5*1000))*MAX(MIN(CY26,$J$5),$I$5)*MAX(MIN(CY26,$J$5),$I$5)+$G$5*MAX(MIN(CY26,$J$5),$I$5)*(DR26*DK26/($K$5*1000))+$H$5*(DR26*DK26/($K$5*1000))*(DR26*DK26/($K$5*1000)))</f>
        <v>0</v>
      </c>
      <c r="R26">
        <f>I26*(1000-(1000*0.61365*exp(17.502*V26/(240.97+V26))/(DK26+DL26)+DF26)/2)/(1000*0.61365*exp(17.502*V26/(240.97+V26))/(DK26+DL26)-DF26)</f>
        <v>0</v>
      </c>
      <c r="S26">
        <f>1/((CZ26+1)/(P26/1.6)+1/(Q26/1.37)) + CZ26/((CZ26+1)/(P26/1.6) + CZ26/(Q26/1.37))</f>
        <v>0</v>
      </c>
      <c r="T26">
        <f>(CU26*CX26)</f>
        <v>0</v>
      </c>
      <c r="U26">
        <f>(DM26+(T26+2*0.95*5.67E-8*(((DM26+$B$9)+273)^4-(DM26+273)^4)-44100*I26)/(1.84*29.3*Q26+8*0.95*5.67E-8*(DM26+273)^3))</f>
        <v>0</v>
      </c>
      <c r="V26">
        <f>($C$9*DN26+$D$9*DO26+$E$9*U26)</f>
        <v>0</v>
      </c>
      <c r="W26">
        <f>0.61365*exp(17.502*V26/(240.97+V26))</f>
        <v>0</v>
      </c>
      <c r="X26">
        <f>(Y26/Z26*100)</f>
        <v>0</v>
      </c>
      <c r="Y26">
        <f>DF26*(DK26+DL26)/1000</f>
        <v>0</v>
      </c>
      <c r="Z26">
        <f>0.61365*exp(17.502*DM26/(240.97+DM26))</f>
        <v>0</v>
      </c>
      <c r="AA26">
        <f>(W26-DF26*(DK26+DL26)/1000)</f>
        <v>0</v>
      </c>
      <c r="AB26">
        <f>(-I26*44100)</f>
        <v>0</v>
      </c>
      <c r="AC26">
        <f>2*29.3*Q26*0.92*(DM26-V26)</f>
        <v>0</v>
      </c>
      <c r="AD26">
        <f>2*0.95*5.67E-8*(((DM26+$B$9)+273)^4-(V26+273)^4)</f>
        <v>0</v>
      </c>
      <c r="AE26">
        <f>T26+AD26+AB26+AC26</f>
        <v>0</v>
      </c>
      <c r="AF26">
        <v>2</v>
      </c>
      <c r="AG26">
        <v>0</v>
      </c>
      <c r="AH26">
        <f>IF(AF26*$H$15&gt;=AJ26,1.0,(AJ26/(AJ26-AF26*$H$15)))</f>
        <v>0</v>
      </c>
      <c r="AI26">
        <f>(AH26-1)*100</f>
        <v>0</v>
      </c>
      <c r="AJ26">
        <f>MAX(0,($B$15+$C$15*DR26)/(1+$D$15*DR26)*DK26/(DM26+273)*$E$15)</f>
        <v>0</v>
      </c>
      <c r="AK26" t="s">
        <v>420</v>
      </c>
      <c r="AL26" t="s">
        <v>420</v>
      </c>
      <c r="AM26">
        <v>0</v>
      </c>
      <c r="AN26">
        <v>0</v>
      </c>
      <c r="AO26">
        <f>1-AM26/AN26</f>
        <v>0</v>
      </c>
      <c r="AP26">
        <v>0</v>
      </c>
      <c r="AQ26" t="s">
        <v>420</v>
      </c>
      <c r="AR26" t="s">
        <v>420</v>
      </c>
      <c r="AS26">
        <v>0</v>
      </c>
      <c r="AT26">
        <v>0</v>
      </c>
      <c r="AU26">
        <f>1-AS26/AT26</f>
        <v>0</v>
      </c>
      <c r="AV26">
        <v>0.5</v>
      </c>
      <c r="AW26">
        <f>CV26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>
        <f>AM26/(AO26+AM26/AT26)</f>
        <v>0</v>
      </c>
      <c r="BC26" t="s">
        <v>420</v>
      </c>
      <c r="BD26">
        <v>0</v>
      </c>
      <c r="BE26">
        <f>IF(BD26&lt;&gt;0, BD26, BB26)</f>
        <v>0</v>
      </c>
      <c r="BF26">
        <f>1-BE26/AT26</f>
        <v>0</v>
      </c>
      <c r="BG26">
        <f>(AT26-AS26)/(AT26-BE26)</f>
        <v>0</v>
      </c>
      <c r="BH26">
        <f>(AN26-AT26)/(AN26-BE26)</f>
        <v>0</v>
      </c>
      <c r="BI26">
        <f>(AT26-AS26)/(AT26-AM26)</f>
        <v>0</v>
      </c>
      <c r="BJ26">
        <f>(AN26-AT26)/(AN26-AM26)</f>
        <v>0</v>
      </c>
      <c r="BK26">
        <f>(BG26*BE26/AS26)</f>
        <v>0</v>
      </c>
      <c r="BL26">
        <f>(1-BK26)</f>
        <v>0</v>
      </c>
      <c r="CU26">
        <f>$B$13*DS26+$C$13*DT26+$F$13*EE26*(1-EH26)</f>
        <v>0</v>
      </c>
      <c r="CV26">
        <f>CU26*CW26</f>
        <v>0</v>
      </c>
      <c r="CW26">
        <f>($B$13*$D$11+$C$13*$D$11+$F$13*((ER26+EJ26)/MAX(ER26+EJ26+ES26, 0.1)*$I$11+ES26/MAX(ER26+EJ26+ES26, 0.1)*$J$11))/($B$13+$C$13+$F$13)</f>
        <v>0</v>
      </c>
      <c r="CX26">
        <f>($B$13*$K$11+$C$13*$K$11+$F$13*((ER26+EJ26)/MAX(ER26+EJ26+ES26, 0.1)*$P$11+ES26/MAX(ER26+EJ26+ES26, 0.1)*$Q$11))/($B$13+$C$13+$F$13)</f>
        <v>0</v>
      </c>
      <c r="CY26">
        <v>2.96</v>
      </c>
      <c r="CZ26">
        <v>0.5</v>
      </c>
      <c r="DA26" t="s">
        <v>421</v>
      </c>
      <c r="DB26">
        <v>2</v>
      </c>
      <c r="DC26">
        <v>1759094004</v>
      </c>
      <c r="DD26">
        <v>422.6606666666667</v>
      </c>
      <c r="DE26">
        <v>419.9834444444444</v>
      </c>
      <c r="DF26">
        <v>23.2372</v>
      </c>
      <c r="DG26">
        <v>23.00877777777778</v>
      </c>
      <c r="DH26">
        <v>423.5536666666667</v>
      </c>
      <c r="DI26">
        <v>22.91728888888889</v>
      </c>
      <c r="DJ26">
        <v>500.0617777777777</v>
      </c>
      <c r="DK26">
        <v>90.66507777777777</v>
      </c>
      <c r="DL26">
        <v>0.06573813333333334</v>
      </c>
      <c r="DM26">
        <v>29.85113333333333</v>
      </c>
      <c r="DN26">
        <v>29.9968</v>
      </c>
      <c r="DO26">
        <v>999.9000000000001</v>
      </c>
      <c r="DP26">
        <v>0</v>
      </c>
      <c r="DQ26">
        <v>0</v>
      </c>
      <c r="DR26">
        <v>10018.56111111111</v>
      </c>
      <c r="DS26">
        <v>0</v>
      </c>
      <c r="DT26">
        <v>3.15713</v>
      </c>
      <c r="DU26">
        <v>2.677477777777777</v>
      </c>
      <c r="DV26">
        <v>432.7157777777778</v>
      </c>
      <c r="DW26">
        <v>429.8742222222222</v>
      </c>
      <c r="DX26">
        <v>0.228436</v>
      </c>
      <c r="DY26">
        <v>419.9834444444444</v>
      </c>
      <c r="DZ26">
        <v>23.00877777777778</v>
      </c>
      <c r="EA26">
        <v>2.106803333333333</v>
      </c>
      <c r="EB26">
        <v>2.086092222222222</v>
      </c>
      <c r="EC26">
        <v>18.27073333333333</v>
      </c>
      <c r="ED26">
        <v>18.11338888888889</v>
      </c>
      <c r="EE26">
        <v>0.00500078</v>
      </c>
      <c r="EF26">
        <v>0</v>
      </c>
      <c r="EG26">
        <v>0</v>
      </c>
      <c r="EH26">
        <v>0</v>
      </c>
      <c r="EI26">
        <v>321.7444444444445</v>
      </c>
      <c r="EJ26">
        <v>0.00500078</v>
      </c>
      <c r="EK26">
        <v>-21.88888888888889</v>
      </c>
      <c r="EL26">
        <v>-2.355555555555556</v>
      </c>
      <c r="EM26">
        <v>35.48611111111111</v>
      </c>
      <c r="EN26">
        <v>39.13177777777778</v>
      </c>
      <c r="EO26">
        <v>37.333</v>
      </c>
      <c r="EP26">
        <v>39.54144444444445</v>
      </c>
      <c r="EQ26">
        <v>38.05522222222222</v>
      </c>
      <c r="ER26">
        <v>0</v>
      </c>
      <c r="ES26">
        <v>0</v>
      </c>
      <c r="ET26">
        <v>0</v>
      </c>
      <c r="EU26">
        <v>1759093999.6</v>
      </c>
      <c r="EV26">
        <v>0</v>
      </c>
      <c r="EW26">
        <v>317.623076923077</v>
      </c>
      <c r="EX26">
        <v>20.38974352695946</v>
      </c>
      <c r="EY26">
        <v>-16.8854699499534</v>
      </c>
      <c r="EZ26">
        <v>-17.08076923076923</v>
      </c>
      <c r="FA26">
        <v>15</v>
      </c>
      <c r="FB26">
        <v>0</v>
      </c>
      <c r="FC26" t="s">
        <v>422</v>
      </c>
      <c r="FD26">
        <v>1746989605.5</v>
      </c>
      <c r="FE26">
        <v>1746989593.5</v>
      </c>
      <c r="FF26">
        <v>0</v>
      </c>
      <c r="FG26">
        <v>-0.274</v>
      </c>
      <c r="FH26">
        <v>-0.002</v>
      </c>
      <c r="FI26">
        <v>2.549</v>
      </c>
      <c r="FJ26">
        <v>0.129</v>
      </c>
      <c r="FK26">
        <v>420</v>
      </c>
      <c r="FL26">
        <v>17</v>
      </c>
      <c r="FM26">
        <v>0.02</v>
      </c>
      <c r="FN26">
        <v>0.04</v>
      </c>
      <c r="FO26">
        <v>2.688879024390244</v>
      </c>
      <c r="FP26">
        <v>-0.07398439024389618</v>
      </c>
      <c r="FQ26">
        <v>0.04223206958565034</v>
      </c>
      <c r="FR26">
        <v>1</v>
      </c>
      <c r="FS26">
        <v>317.8058823529412</v>
      </c>
      <c r="FT26">
        <v>15.96333071106298</v>
      </c>
      <c r="FU26">
        <v>4.254612803041682</v>
      </c>
      <c r="FV26">
        <v>0</v>
      </c>
      <c r="FW26">
        <v>0.2306697073170731</v>
      </c>
      <c r="FX26">
        <v>-0.009619108013936862</v>
      </c>
      <c r="FY26">
        <v>0.004635801134457684</v>
      </c>
      <c r="FZ26">
        <v>1</v>
      </c>
      <c r="GA26">
        <v>2</v>
      </c>
      <c r="GB26">
        <v>3</v>
      </c>
      <c r="GC26" t="s">
        <v>429</v>
      </c>
      <c r="GD26">
        <v>3.1029</v>
      </c>
      <c r="GE26">
        <v>2.72393</v>
      </c>
      <c r="GF26">
        <v>0.0887362</v>
      </c>
      <c r="GG26">
        <v>0.08820939999999999</v>
      </c>
      <c r="GH26">
        <v>0.105557</v>
      </c>
      <c r="GI26">
        <v>0.106335</v>
      </c>
      <c r="GJ26">
        <v>23813.4</v>
      </c>
      <c r="GK26">
        <v>21622.7</v>
      </c>
      <c r="GL26">
        <v>26695.5</v>
      </c>
      <c r="GM26">
        <v>23935.3</v>
      </c>
      <c r="GN26">
        <v>38202.4</v>
      </c>
      <c r="GO26">
        <v>31604.2</v>
      </c>
      <c r="GP26">
        <v>46613.9</v>
      </c>
      <c r="GQ26">
        <v>37850.5</v>
      </c>
      <c r="GR26">
        <v>1.86795</v>
      </c>
      <c r="GS26">
        <v>1.8768</v>
      </c>
      <c r="GT26">
        <v>0.113875</v>
      </c>
      <c r="GU26">
        <v>0</v>
      </c>
      <c r="GV26">
        <v>28.1391</v>
      </c>
      <c r="GW26">
        <v>999.9</v>
      </c>
      <c r="GX26">
        <v>46.3</v>
      </c>
      <c r="GY26">
        <v>31.6</v>
      </c>
      <c r="GZ26">
        <v>23.8395</v>
      </c>
      <c r="HA26">
        <v>61.27</v>
      </c>
      <c r="HB26">
        <v>19.0986</v>
      </c>
      <c r="HC26">
        <v>1</v>
      </c>
      <c r="HD26">
        <v>0.106082</v>
      </c>
      <c r="HE26">
        <v>-1.44435</v>
      </c>
      <c r="HF26">
        <v>20.2907</v>
      </c>
      <c r="HG26">
        <v>5.22178</v>
      </c>
      <c r="HH26">
        <v>11.98</v>
      </c>
      <c r="HI26">
        <v>4.9652</v>
      </c>
      <c r="HJ26">
        <v>3.27598</v>
      </c>
      <c r="HK26">
        <v>9999</v>
      </c>
      <c r="HL26">
        <v>9999</v>
      </c>
      <c r="HM26">
        <v>9999</v>
      </c>
      <c r="HN26">
        <v>36.8</v>
      </c>
      <c r="HO26">
        <v>1.86387</v>
      </c>
      <c r="HP26">
        <v>1.86007</v>
      </c>
      <c r="HQ26">
        <v>1.85837</v>
      </c>
      <c r="HR26">
        <v>1.85974</v>
      </c>
      <c r="HS26">
        <v>1.85989</v>
      </c>
      <c r="HT26">
        <v>1.85837</v>
      </c>
      <c r="HU26">
        <v>1.85745</v>
      </c>
      <c r="HV26">
        <v>1.8524</v>
      </c>
      <c r="HW26">
        <v>0</v>
      </c>
      <c r="HX26">
        <v>0</v>
      </c>
      <c r="HY26">
        <v>0</v>
      </c>
      <c r="HZ26">
        <v>0</v>
      </c>
      <c r="IA26" t="s">
        <v>424</v>
      </c>
      <c r="IB26" t="s">
        <v>425</v>
      </c>
      <c r="IC26" t="s">
        <v>426</v>
      </c>
      <c r="ID26" t="s">
        <v>426</v>
      </c>
      <c r="IE26" t="s">
        <v>426</v>
      </c>
      <c r="IF26" t="s">
        <v>426</v>
      </c>
      <c r="IG26">
        <v>0</v>
      </c>
      <c r="IH26">
        <v>100</v>
      </c>
      <c r="II26">
        <v>100</v>
      </c>
      <c r="IJ26">
        <v>-0.894</v>
      </c>
      <c r="IK26">
        <v>0.3199</v>
      </c>
      <c r="IL26">
        <v>-0.819046093373875</v>
      </c>
      <c r="IM26">
        <v>-0.0008311593448893811</v>
      </c>
      <c r="IN26">
        <v>1.768286430498992E-06</v>
      </c>
      <c r="IO26">
        <v>-5.176383660599935E-10</v>
      </c>
      <c r="IP26">
        <v>0.01793090377665582</v>
      </c>
      <c r="IQ26">
        <v>0.002652576625932546</v>
      </c>
      <c r="IR26">
        <v>0.0004569377311329863</v>
      </c>
      <c r="IS26">
        <v>1.003524486243527E-07</v>
      </c>
      <c r="IT26">
        <v>2</v>
      </c>
      <c r="IU26">
        <v>1975</v>
      </c>
      <c r="IV26">
        <v>1</v>
      </c>
      <c r="IW26">
        <v>26</v>
      </c>
      <c r="IX26">
        <v>201740</v>
      </c>
      <c r="IY26">
        <v>201740.2</v>
      </c>
      <c r="IZ26">
        <v>1.10229</v>
      </c>
      <c r="JA26">
        <v>2.61475</v>
      </c>
      <c r="JB26">
        <v>1.49658</v>
      </c>
      <c r="JC26">
        <v>2.34985</v>
      </c>
      <c r="JD26">
        <v>1.54907</v>
      </c>
      <c r="JE26">
        <v>2.48291</v>
      </c>
      <c r="JF26">
        <v>35.8711</v>
      </c>
      <c r="JG26">
        <v>24.1926</v>
      </c>
      <c r="JH26">
        <v>18</v>
      </c>
      <c r="JI26">
        <v>480.768</v>
      </c>
      <c r="JJ26">
        <v>501.499</v>
      </c>
      <c r="JK26">
        <v>30.3615</v>
      </c>
      <c r="JL26">
        <v>28.6849</v>
      </c>
      <c r="JM26">
        <v>29.9996</v>
      </c>
      <c r="JN26">
        <v>28.9993</v>
      </c>
      <c r="JO26">
        <v>29.019</v>
      </c>
      <c r="JP26">
        <v>22.1523</v>
      </c>
      <c r="JQ26">
        <v>2.8248</v>
      </c>
      <c r="JR26">
        <v>100</v>
      </c>
      <c r="JS26">
        <v>30.3628</v>
      </c>
      <c r="JT26">
        <v>420</v>
      </c>
      <c r="JU26">
        <v>23.0871</v>
      </c>
      <c r="JV26">
        <v>101.919</v>
      </c>
      <c r="JW26">
        <v>91.2978</v>
      </c>
    </row>
    <row r="27" spans="1:283">
      <c r="A27">
        <v>9</v>
      </c>
      <c r="B27">
        <v>1759094009</v>
      </c>
      <c r="C27">
        <v>16</v>
      </c>
      <c r="D27" t="s">
        <v>442</v>
      </c>
      <c r="E27" t="s">
        <v>443</v>
      </c>
      <c r="F27">
        <v>5</v>
      </c>
      <c r="G27" t="s">
        <v>419</v>
      </c>
      <c r="H27">
        <v>1759094006</v>
      </c>
      <c r="I27">
        <f>(J27)/1000</f>
        <v>0</v>
      </c>
      <c r="J27">
        <f>1000*DJ27*AH27*(DF27-DG27)/(100*CY27*(1000-AH27*DF27))</f>
        <v>0</v>
      </c>
      <c r="K27">
        <f>DJ27*AH27*(DE27-DD27*(1000-AH27*DG27)/(1000-AH27*DF27))/(100*CY27)</f>
        <v>0</v>
      </c>
      <c r="L27">
        <f>DD27 - IF(AH27&gt;1, K27*CY27*100.0/(AJ27), 0)</f>
        <v>0</v>
      </c>
      <c r="M27">
        <f>((S27-I27/2)*L27-K27)/(S27+I27/2)</f>
        <v>0</v>
      </c>
      <c r="N27">
        <f>M27*(DK27+DL27)/1000.0</f>
        <v>0</v>
      </c>
      <c r="O27">
        <f>(DD27 - IF(AH27&gt;1, K27*CY27*100.0/(AJ27), 0))*(DK27+DL27)/1000.0</f>
        <v>0</v>
      </c>
      <c r="P27">
        <f>2.0/((1/R27-1/Q27)+SIGN(R27)*SQRT((1/R27-1/Q27)*(1/R27-1/Q27) + 4*CZ27/((CZ27+1)*(CZ27+1))*(2*1/R27*1/Q27-1/Q27*1/Q27)))</f>
        <v>0</v>
      </c>
      <c r="Q27">
        <f>IF(LEFT(DA27,1)&lt;&gt;"0",IF(LEFT(DA27,1)="1",3.0,DB27),$D$5+$E$5*(DR27*DK27/($K$5*1000))+$F$5*(DR27*DK27/($K$5*1000))*MAX(MIN(CY27,$J$5),$I$5)*MAX(MIN(CY27,$J$5),$I$5)+$G$5*MAX(MIN(CY27,$J$5),$I$5)*(DR27*DK27/($K$5*1000))+$H$5*(DR27*DK27/($K$5*1000))*(DR27*DK27/($K$5*1000)))</f>
        <v>0</v>
      </c>
      <c r="R27">
        <f>I27*(1000-(1000*0.61365*exp(17.502*V27/(240.97+V27))/(DK27+DL27)+DF27)/2)/(1000*0.61365*exp(17.502*V27/(240.97+V27))/(DK27+DL27)-DF27)</f>
        <v>0</v>
      </c>
      <c r="S27">
        <f>1/((CZ27+1)/(P27/1.6)+1/(Q27/1.37)) + CZ27/((CZ27+1)/(P27/1.6) + CZ27/(Q27/1.37))</f>
        <v>0</v>
      </c>
      <c r="T27">
        <f>(CU27*CX27)</f>
        <v>0</v>
      </c>
      <c r="U27">
        <f>(DM27+(T27+2*0.95*5.67E-8*(((DM27+$B$9)+273)^4-(DM27+273)^4)-44100*I27)/(1.84*29.3*Q27+8*0.95*5.67E-8*(DM27+273)^3))</f>
        <v>0</v>
      </c>
      <c r="V27">
        <f>($C$9*DN27+$D$9*DO27+$E$9*U27)</f>
        <v>0</v>
      </c>
      <c r="W27">
        <f>0.61365*exp(17.502*V27/(240.97+V27))</f>
        <v>0</v>
      </c>
      <c r="X27">
        <f>(Y27/Z27*100)</f>
        <v>0</v>
      </c>
      <c r="Y27">
        <f>DF27*(DK27+DL27)/1000</f>
        <v>0</v>
      </c>
      <c r="Z27">
        <f>0.61365*exp(17.502*DM27/(240.97+DM27))</f>
        <v>0</v>
      </c>
      <c r="AA27">
        <f>(W27-DF27*(DK27+DL27)/1000)</f>
        <v>0</v>
      </c>
      <c r="AB27">
        <f>(-I27*44100)</f>
        <v>0</v>
      </c>
      <c r="AC27">
        <f>2*29.3*Q27*0.92*(DM27-V27)</f>
        <v>0</v>
      </c>
      <c r="AD27">
        <f>2*0.95*5.67E-8*(((DM27+$B$9)+273)^4-(V27+273)^4)</f>
        <v>0</v>
      </c>
      <c r="AE27">
        <f>T27+AD27+AB27+AC27</f>
        <v>0</v>
      </c>
      <c r="AF27">
        <v>2</v>
      </c>
      <c r="AG27">
        <v>0</v>
      </c>
      <c r="AH27">
        <f>IF(AF27*$H$15&gt;=AJ27,1.0,(AJ27/(AJ27-AF27*$H$15)))</f>
        <v>0</v>
      </c>
      <c r="AI27">
        <f>(AH27-1)*100</f>
        <v>0</v>
      </c>
      <c r="AJ27">
        <f>MAX(0,($B$15+$C$15*DR27)/(1+$D$15*DR27)*DK27/(DM27+273)*$E$15)</f>
        <v>0</v>
      </c>
      <c r="AK27" t="s">
        <v>420</v>
      </c>
      <c r="AL27" t="s">
        <v>420</v>
      </c>
      <c r="AM27">
        <v>0</v>
      </c>
      <c r="AN27">
        <v>0</v>
      </c>
      <c r="AO27">
        <f>1-AM27/AN27</f>
        <v>0</v>
      </c>
      <c r="AP27">
        <v>0</v>
      </c>
      <c r="AQ27" t="s">
        <v>420</v>
      </c>
      <c r="AR27" t="s">
        <v>420</v>
      </c>
      <c r="AS27">
        <v>0</v>
      </c>
      <c r="AT27">
        <v>0</v>
      </c>
      <c r="AU27">
        <f>1-AS27/AT27</f>
        <v>0</v>
      </c>
      <c r="AV27">
        <v>0.5</v>
      </c>
      <c r="AW27">
        <f>CV27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>
        <f>AM27/(AO27+AM27/AT27)</f>
        <v>0</v>
      </c>
      <c r="BC27" t="s">
        <v>420</v>
      </c>
      <c r="BD27">
        <v>0</v>
      </c>
      <c r="BE27">
        <f>IF(BD27&lt;&gt;0, BD27, BB27)</f>
        <v>0</v>
      </c>
      <c r="BF27">
        <f>1-BE27/AT27</f>
        <v>0</v>
      </c>
      <c r="BG27">
        <f>(AT27-AS27)/(AT27-BE27)</f>
        <v>0</v>
      </c>
      <c r="BH27">
        <f>(AN27-AT27)/(AN27-BE27)</f>
        <v>0</v>
      </c>
      <c r="BI27">
        <f>(AT27-AS27)/(AT27-AM27)</f>
        <v>0</v>
      </c>
      <c r="BJ27">
        <f>(AN27-AT27)/(AN27-AM27)</f>
        <v>0</v>
      </c>
      <c r="BK27">
        <f>(BG27*BE27/AS27)</f>
        <v>0</v>
      </c>
      <c r="BL27">
        <f>(1-BK27)</f>
        <v>0</v>
      </c>
      <c r="CU27">
        <f>$B$13*DS27+$C$13*DT27+$F$13*EE27*(1-EH27)</f>
        <v>0</v>
      </c>
      <c r="CV27">
        <f>CU27*CW27</f>
        <v>0</v>
      </c>
      <c r="CW27">
        <f>($B$13*$D$11+$C$13*$D$11+$F$13*((ER27+EJ27)/MAX(ER27+EJ27+ES27, 0.1)*$I$11+ES27/MAX(ER27+EJ27+ES27, 0.1)*$J$11))/($B$13+$C$13+$F$13)</f>
        <v>0</v>
      </c>
      <c r="CX27">
        <f>($B$13*$K$11+$C$13*$K$11+$F$13*((ER27+EJ27)/MAX(ER27+EJ27+ES27, 0.1)*$P$11+ES27/MAX(ER27+EJ27+ES27, 0.1)*$Q$11))/($B$13+$C$13+$F$13)</f>
        <v>0</v>
      </c>
      <c r="CY27">
        <v>2.96</v>
      </c>
      <c r="CZ27">
        <v>0.5</v>
      </c>
      <c r="DA27" t="s">
        <v>421</v>
      </c>
      <c r="DB27">
        <v>2</v>
      </c>
      <c r="DC27">
        <v>1759094006</v>
      </c>
      <c r="DD27">
        <v>422.6644444444444</v>
      </c>
      <c r="DE27">
        <v>419.9865555555555</v>
      </c>
      <c r="DF27">
        <v>23.23712222222223</v>
      </c>
      <c r="DG27">
        <v>23.01593333333334</v>
      </c>
      <c r="DH27">
        <v>423.5575555555556</v>
      </c>
      <c r="DI27">
        <v>22.91722222222222</v>
      </c>
      <c r="DJ27">
        <v>500.0187777777778</v>
      </c>
      <c r="DK27">
        <v>90.66482222222221</v>
      </c>
      <c r="DL27">
        <v>0.06589464444444443</v>
      </c>
      <c r="DM27">
        <v>29.85046666666667</v>
      </c>
      <c r="DN27">
        <v>29.99481111111111</v>
      </c>
      <c r="DO27">
        <v>999.9000000000001</v>
      </c>
      <c r="DP27">
        <v>0</v>
      </c>
      <c r="DQ27">
        <v>0</v>
      </c>
      <c r="DR27">
        <v>10000.85555555556</v>
      </c>
      <c r="DS27">
        <v>0</v>
      </c>
      <c r="DT27">
        <v>3.15713</v>
      </c>
      <c r="DU27">
        <v>2.677998888888889</v>
      </c>
      <c r="DV27">
        <v>432.7195555555556</v>
      </c>
      <c r="DW27">
        <v>429.8805555555555</v>
      </c>
      <c r="DX27">
        <v>0.221213</v>
      </c>
      <c r="DY27">
        <v>419.9865555555555</v>
      </c>
      <c r="DZ27">
        <v>23.01593333333334</v>
      </c>
      <c r="EA27">
        <v>2.106792222222222</v>
      </c>
      <c r="EB27">
        <v>2.086734444444445</v>
      </c>
      <c r="EC27">
        <v>18.27063333333333</v>
      </c>
      <c r="ED27">
        <v>18.1183</v>
      </c>
      <c r="EE27">
        <v>0.00500078</v>
      </c>
      <c r="EF27">
        <v>0</v>
      </c>
      <c r="EG27">
        <v>0</v>
      </c>
      <c r="EH27">
        <v>0</v>
      </c>
      <c r="EI27">
        <v>323.0555555555555</v>
      </c>
      <c r="EJ27">
        <v>0.00500078</v>
      </c>
      <c r="EK27">
        <v>-21.61111111111111</v>
      </c>
      <c r="EL27">
        <v>-1.766666666666667</v>
      </c>
      <c r="EM27">
        <v>35.48611111111111</v>
      </c>
      <c r="EN27">
        <v>39.097</v>
      </c>
      <c r="EO27">
        <v>37.37466666666666</v>
      </c>
      <c r="EP27">
        <v>39.47888888888888</v>
      </c>
      <c r="EQ27">
        <v>38.07611111111111</v>
      </c>
      <c r="ER27">
        <v>0</v>
      </c>
      <c r="ES27">
        <v>0</v>
      </c>
      <c r="ET27">
        <v>0</v>
      </c>
      <c r="EU27">
        <v>1759094001.4</v>
      </c>
      <c r="EV27">
        <v>0</v>
      </c>
      <c r="EW27">
        <v>318.568</v>
      </c>
      <c r="EX27">
        <v>26.24615375553691</v>
      </c>
      <c r="EY27">
        <v>-25.1230768560658</v>
      </c>
      <c r="EZ27">
        <v>-18.412</v>
      </c>
      <c r="FA27">
        <v>15</v>
      </c>
      <c r="FB27">
        <v>0</v>
      </c>
      <c r="FC27" t="s">
        <v>422</v>
      </c>
      <c r="FD27">
        <v>1746989605.5</v>
      </c>
      <c r="FE27">
        <v>1746989593.5</v>
      </c>
      <c r="FF27">
        <v>0</v>
      </c>
      <c r="FG27">
        <v>-0.274</v>
      </c>
      <c r="FH27">
        <v>-0.002</v>
      </c>
      <c r="FI27">
        <v>2.549</v>
      </c>
      <c r="FJ27">
        <v>0.129</v>
      </c>
      <c r="FK27">
        <v>420</v>
      </c>
      <c r="FL27">
        <v>17</v>
      </c>
      <c r="FM27">
        <v>0.02</v>
      </c>
      <c r="FN27">
        <v>0.04</v>
      </c>
      <c r="FO27">
        <v>2.68340725</v>
      </c>
      <c r="FP27">
        <v>0.01239545966228428</v>
      </c>
      <c r="FQ27">
        <v>0.0392185167355613</v>
      </c>
      <c r="FR27">
        <v>1</v>
      </c>
      <c r="FS27">
        <v>317.7882352941176</v>
      </c>
      <c r="FT27">
        <v>18.45378151230537</v>
      </c>
      <c r="FU27">
        <v>4.838920924063808</v>
      </c>
      <c r="FV27">
        <v>0</v>
      </c>
      <c r="FW27">
        <v>0.2287756</v>
      </c>
      <c r="FX27">
        <v>-0.02001543714821771</v>
      </c>
      <c r="FY27">
        <v>0.006066918747601619</v>
      </c>
      <c r="FZ27">
        <v>1</v>
      </c>
      <c r="GA27">
        <v>2</v>
      </c>
      <c r="GB27">
        <v>3</v>
      </c>
      <c r="GC27" t="s">
        <v>429</v>
      </c>
      <c r="GD27">
        <v>3.10275</v>
      </c>
      <c r="GE27">
        <v>2.72402</v>
      </c>
      <c r="GF27">
        <v>0.0887406</v>
      </c>
      <c r="GG27">
        <v>0.08821610000000001</v>
      </c>
      <c r="GH27">
        <v>0.105571</v>
      </c>
      <c r="GI27">
        <v>0.106353</v>
      </c>
      <c r="GJ27">
        <v>23813.5</v>
      </c>
      <c r="GK27">
        <v>21622.5</v>
      </c>
      <c r="GL27">
        <v>26695.7</v>
      </c>
      <c r="GM27">
        <v>23935.3</v>
      </c>
      <c r="GN27">
        <v>38202</v>
      </c>
      <c r="GO27">
        <v>31603.5</v>
      </c>
      <c r="GP27">
        <v>46614.1</v>
      </c>
      <c r="GQ27">
        <v>37850.5</v>
      </c>
      <c r="GR27">
        <v>1.86795</v>
      </c>
      <c r="GS27">
        <v>1.87713</v>
      </c>
      <c r="GT27">
        <v>0.113845</v>
      </c>
      <c r="GU27">
        <v>0</v>
      </c>
      <c r="GV27">
        <v>28.1379</v>
      </c>
      <c r="GW27">
        <v>999.9</v>
      </c>
      <c r="GX27">
        <v>46.3</v>
      </c>
      <c r="GY27">
        <v>31.6</v>
      </c>
      <c r="GZ27">
        <v>23.8374</v>
      </c>
      <c r="HA27">
        <v>61.34</v>
      </c>
      <c r="HB27">
        <v>19.1546</v>
      </c>
      <c r="HC27">
        <v>1</v>
      </c>
      <c r="HD27">
        <v>0.105889</v>
      </c>
      <c r="HE27">
        <v>-1.45806</v>
      </c>
      <c r="HF27">
        <v>20.2905</v>
      </c>
      <c r="HG27">
        <v>5.22193</v>
      </c>
      <c r="HH27">
        <v>11.98</v>
      </c>
      <c r="HI27">
        <v>4.96525</v>
      </c>
      <c r="HJ27">
        <v>3.27598</v>
      </c>
      <c r="HK27">
        <v>9999</v>
      </c>
      <c r="HL27">
        <v>9999</v>
      </c>
      <c r="HM27">
        <v>9999</v>
      </c>
      <c r="HN27">
        <v>36.8</v>
      </c>
      <c r="HO27">
        <v>1.86387</v>
      </c>
      <c r="HP27">
        <v>1.86007</v>
      </c>
      <c r="HQ27">
        <v>1.85837</v>
      </c>
      <c r="HR27">
        <v>1.85976</v>
      </c>
      <c r="HS27">
        <v>1.85989</v>
      </c>
      <c r="HT27">
        <v>1.85837</v>
      </c>
      <c r="HU27">
        <v>1.85745</v>
      </c>
      <c r="HV27">
        <v>1.8524</v>
      </c>
      <c r="HW27">
        <v>0</v>
      </c>
      <c r="HX27">
        <v>0</v>
      </c>
      <c r="HY27">
        <v>0</v>
      </c>
      <c r="HZ27">
        <v>0</v>
      </c>
      <c r="IA27" t="s">
        <v>424</v>
      </c>
      <c r="IB27" t="s">
        <v>425</v>
      </c>
      <c r="IC27" t="s">
        <v>426</v>
      </c>
      <c r="ID27" t="s">
        <v>426</v>
      </c>
      <c r="IE27" t="s">
        <v>426</v>
      </c>
      <c r="IF27" t="s">
        <v>426</v>
      </c>
      <c r="IG27">
        <v>0</v>
      </c>
      <c r="IH27">
        <v>100</v>
      </c>
      <c r="II27">
        <v>100</v>
      </c>
      <c r="IJ27">
        <v>-0.893</v>
      </c>
      <c r="IK27">
        <v>0.32</v>
      </c>
      <c r="IL27">
        <v>-0.819046093373875</v>
      </c>
      <c r="IM27">
        <v>-0.0008311593448893811</v>
      </c>
      <c r="IN27">
        <v>1.768286430498992E-06</v>
      </c>
      <c r="IO27">
        <v>-5.176383660599935E-10</v>
      </c>
      <c r="IP27">
        <v>0.01793090377665582</v>
      </c>
      <c r="IQ27">
        <v>0.002652576625932546</v>
      </c>
      <c r="IR27">
        <v>0.0004569377311329863</v>
      </c>
      <c r="IS27">
        <v>1.003524486243527E-07</v>
      </c>
      <c r="IT27">
        <v>2</v>
      </c>
      <c r="IU27">
        <v>1975</v>
      </c>
      <c r="IV27">
        <v>1</v>
      </c>
      <c r="IW27">
        <v>26</v>
      </c>
      <c r="IX27">
        <v>201740.1</v>
      </c>
      <c r="IY27">
        <v>201740.3</v>
      </c>
      <c r="IZ27">
        <v>1.10229</v>
      </c>
      <c r="JA27">
        <v>2.62207</v>
      </c>
      <c r="JB27">
        <v>1.49658</v>
      </c>
      <c r="JC27">
        <v>2.34985</v>
      </c>
      <c r="JD27">
        <v>1.54907</v>
      </c>
      <c r="JE27">
        <v>2.45361</v>
      </c>
      <c r="JF27">
        <v>35.8711</v>
      </c>
      <c r="JG27">
        <v>24.1926</v>
      </c>
      <c r="JH27">
        <v>18</v>
      </c>
      <c r="JI27">
        <v>480.754</v>
      </c>
      <c r="JJ27">
        <v>501.7</v>
      </c>
      <c r="JK27">
        <v>30.3614</v>
      </c>
      <c r="JL27">
        <v>28.6831</v>
      </c>
      <c r="JM27">
        <v>29.9997</v>
      </c>
      <c r="JN27">
        <v>28.9974</v>
      </c>
      <c r="JO27">
        <v>29.0172</v>
      </c>
      <c r="JP27">
        <v>22.1527</v>
      </c>
      <c r="JQ27">
        <v>2.8248</v>
      </c>
      <c r="JR27">
        <v>100</v>
      </c>
      <c r="JS27">
        <v>30.3718</v>
      </c>
      <c r="JT27">
        <v>420</v>
      </c>
      <c r="JU27">
        <v>23.0823</v>
      </c>
      <c r="JV27">
        <v>101.92</v>
      </c>
      <c r="JW27">
        <v>91.29770000000001</v>
      </c>
    </row>
    <row r="28" spans="1:283">
      <c r="A28">
        <v>10</v>
      </c>
      <c r="B28">
        <v>1759094011</v>
      </c>
      <c r="C28">
        <v>18</v>
      </c>
      <c r="D28" t="s">
        <v>444</v>
      </c>
      <c r="E28" t="s">
        <v>445</v>
      </c>
      <c r="F28">
        <v>5</v>
      </c>
      <c r="G28" t="s">
        <v>419</v>
      </c>
      <c r="H28">
        <v>1759094008</v>
      </c>
      <c r="I28">
        <f>(J28)/1000</f>
        <v>0</v>
      </c>
      <c r="J28">
        <f>1000*DJ28*AH28*(DF28-DG28)/(100*CY28*(1000-AH28*DF28))</f>
        <v>0</v>
      </c>
      <c r="K28">
        <f>DJ28*AH28*(DE28-DD28*(1000-AH28*DG28)/(1000-AH28*DF28))/(100*CY28)</f>
        <v>0</v>
      </c>
      <c r="L28">
        <f>DD28 - IF(AH28&gt;1, K28*CY28*100.0/(AJ28), 0)</f>
        <v>0</v>
      </c>
      <c r="M28">
        <f>((S28-I28/2)*L28-K28)/(S28+I28/2)</f>
        <v>0</v>
      </c>
      <c r="N28">
        <f>M28*(DK28+DL28)/1000.0</f>
        <v>0</v>
      </c>
      <c r="O28">
        <f>(DD28 - IF(AH28&gt;1, K28*CY28*100.0/(AJ28), 0))*(DK28+DL28)/1000.0</f>
        <v>0</v>
      </c>
      <c r="P28">
        <f>2.0/((1/R28-1/Q28)+SIGN(R28)*SQRT((1/R28-1/Q28)*(1/R28-1/Q28) + 4*CZ28/((CZ28+1)*(CZ28+1))*(2*1/R28*1/Q28-1/Q28*1/Q28)))</f>
        <v>0</v>
      </c>
      <c r="Q28">
        <f>IF(LEFT(DA28,1)&lt;&gt;"0",IF(LEFT(DA28,1)="1",3.0,DB28),$D$5+$E$5*(DR28*DK28/($K$5*1000))+$F$5*(DR28*DK28/($K$5*1000))*MAX(MIN(CY28,$J$5),$I$5)*MAX(MIN(CY28,$J$5),$I$5)+$G$5*MAX(MIN(CY28,$J$5),$I$5)*(DR28*DK28/($K$5*1000))+$H$5*(DR28*DK28/($K$5*1000))*(DR28*DK28/($K$5*1000)))</f>
        <v>0</v>
      </c>
      <c r="R28">
        <f>I28*(1000-(1000*0.61365*exp(17.502*V28/(240.97+V28))/(DK28+DL28)+DF28)/2)/(1000*0.61365*exp(17.502*V28/(240.97+V28))/(DK28+DL28)-DF28)</f>
        <v>0</v>
      </c>
      <c r="S28">
        <f>1/((CZ28+1)/(P28/1.6)+1/(Q28/1.37)) + CZ28/((CZ28+1)/(P28/1.6) + CZ28/(Q28/1.37))</f>
        <v>0</v>
      </c>
      <c r="T28">
        <f>(CU28*CX28)</f>
        <v>0</v>
      </c>
      <c r="U28">
        <f>(DM28+(T28+2*0.95*5.67E-8*(((DM28+$B$9)+273)^4-(DM28+273)^4)-44100*I28)/(1.84*29.3*Q28+8*0.95*5.67E-8*(DM28+273)^3))</f>
        <v>0</v>
      </c>
      <c r="V28">
        <f>($C$9*DN28+$D$9*DO28+$E$9*U28)</f>
        <v>0</v>
      </c>
      <c r="W28">
        <f>0.61365*exp(17.502*V28/(240.97+V28))</f>
        <v>0</v>
      </c>
      <c r="X28">
        <f>(Y28/Z28*100)</f>
        <v>0</v>
      </c>
      <c r="Y28">
        <f>DF28*(DK28+DL28)/1000</f>
        <v>0</v>
      </c>
      <c r="Z28">
        <f>0.61365*exp(17.502*DM28/(240.97+DM28))</f>
        <v>0</v>
      </c>
      <c r="AA28">
        <f>(W28-DF28*(DK28+DL28)/1000)</f>
        <v>0</v>
      </c>
      <c r="AB28">
        <f>(-I28*44100)</f>
        <v>0</v>
      </c>
      <c r="AC28">
        <f>2*29.3*Q28*0.92*(DM28-V28)</f>
        <v>0</v>
      </c>
      <c r="AD28">
        <f>2*0.95*5.67E-8*(((DM28+$B$9)+273)^4-(V28+273)^4)</f>
        <v>0</v>
      </c>
      <c r="AE28">
        <f>T28+AD28+AB28+AC28</f>
        <v>0</v>
      </c>
      <c r="AF28">
        <v>2</v>
      </c>
      <c r="AG28">
        <v>0</v>
      </c>
      <c r="AH28">
        <f>IF(AF28*$H$15&gt;=AJ28,1.0,(AJ28/(AJ28-AF28*$H$15)))</f>
        <v>0</v>
      </c>
      <c r="AI28">
        <f>(AH28-1)*100</f>
        <v>0</v>
      </c>
      <c r="AJ28">
        <f>MAX(0,($B$15+$C$15*DR28)/(1+$D$15*DR28)*DK28/(DM28+273)*$E$15)</f>
        <v>0</v>
      </c>
      <c r="AK28" t="s">
        <v>420</v>
      </c>
      <c r="AL28" t="s">
        <v>420</v>
      </c>
      <c r="AM28">
        <v>0</v>
      </c>
      <c r="AN28">
        <v>0</v>
      </c>
      <c r="AO28">
        <f>1-AM28/AN28</f>
        <v>0</v>
      </c>
      <c r="AP28">
        <v>0</v>
      </c>
      <c r="AQ28" t="s">
        <v>420</v>
      </c>
      <c r="AR28" t="s">
        <v>420</v>
      </c>
      <c r="AS28">
        <v>0</v>
      </c>
      <c r="AT28">
        <v>0</v>
      </c>
      <c r="AU28">
        <f>1-AS28/AT28</f>
        <v>0</v>
      </c>
      <c r="AV28">
        <v>0.5</v>
      </c>
      <c r="AW28">
        <f>CV28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>
        <f>AM28/(AO28+AM28/AT28)</f>
        <v>0</v>
      </c>
      <c r="BC28" t="s">
        <v>420</v>
      </c>
      <c r="BD28">
        <v>0</v>
      </c>
      <c r="BE28">
        <f>IF(BD28&lt;&gt;0, BD28, BB28)</f>
        <v>0</v>
      </c>
      <c r="BF28">
        <f>1-BE28/AT28</f>
        <v>0</v>
      </c>
      <c r="BG28">
        <f>(AT28-AS28)/(AT28-BE28)</f>
        <v>0</v>
      </c>
      <c r="BH28">
        <f>(AN28-AT28)/(AN28-BE28)</f>
        <v>0</v>
      </c>
      <c r="BI28">
        <f>(AT28-AS28)/(AT28-AM28)</f>
        <v>0</v>
      </c>
      <c r="BJ28">
        <f>(AN28-AT28)/(AN28-AM28)</f>
        <v>0</v>
      </c>
      <c r="BK28">
        <f>(BG28*BE28/AS28)</f>
        <v>0</v>
      </c>
      <c r="BL28">
        <f>(1-BK28)</f>
        <v>0</v>
      </c>
      <c r="CU28">
        <f>$B$13*DS28+$C$13*DT28+$F$13*EE28*(1-EH28)</f>
        <v>0</v>
      </c>
      <c r="CV28">
        <f>CU28*CW28</f>
        <v>0</v>
      </c>
      <c r="CW28">
        <f>($B$13*$D$11+$C$13*$D$11+$F$13*((ER28+EJ28)/MAX(ER28+EJ28+ES28, 0.1)*$I$11+ES28/MAX(ER28+EJ28+ES28, 0.1)*$J$11))/($B$13+$C$13+$F$13)</f>
        <v>0</v>
      </c>
      <c r="CX28">
        <f>($B$13*$K$11+$C$13*$K$11+$F$13*((ER28+EJ28)/MAX(ER28+EJ28+ES28, 0.1)*$P$11+ES28/MAX(ER28+EJ28+ES28, 0.1)*$Q$11))/($B$13+$C$13+$F$13)</f>
        <v>0</v>
      </c>
      <c r="CY28">
        <v>2.96</v>
      </c>
      <c r="CZ28">
        <v>0.5</v>
      </c>
      <c r="DA28" t="s">
        <v>421</v>
      </c>
      <c r="DB28">
        <v>2</v>
      </c>
      <c r="DC28">
        <v>1759094008</v>
      </c>
      <c r="DD28">
        <v>422.6727777777778</v>
      </c>
      <c r="DE28">
        <v>419.9856666666667</v>
      </c>
      <c r="DF28">
        <v>23.23928888888889</v>
      </c>
      <c r="DG28">
        <v>23.02336666666667</v>
      </c>
      <c r="DH28">
        <v>423.566</v>
      </c>
      <c r="DI28">
        <v>22.91935555555556</v>
      </c>
      <c r="DJ28">
        <v>499.9618888888889</v>
      </c>
      <c r="DK28">
        <v>90.66424444444445</v>
      </c>
      <c r="DL28">
        <v>0.06605358888888889</v>
      </c>
      <c r="DM28">
        <v>29.8495</v>
      </c>
      <c r="DN28">
        <v>29.99432222222222</v>
      </c>
      <c r="DO28">
        <v>999.9000000000001</v>
      </c>
      <c r="DP28">
        <v>0</v>
      </c>
      <c r="DQ28">
        <v>0</v>
      </c>
      <c r="DR28">
        <v>9986.116666666667</v>
      </c>
      <c r="DS28">
        <v>0</v>
      </c>
      <c r="DT28">
        <v>3.15713</v>
      </c>
      <c r="DU28">
        <v>2.68717</v>
      </c>
      <c r="DV28">
        <v>432.7291111111111</v>
      </c>
      <c r="DW28">
        <v>429.883</v>
      </c>
      <c r="DX28">
        <v>0.2159522222222222</v>
      </c>
      <c r="DY28">
        <v>419.9856666666667</v>
      </c>
      <c r="DZ28">
        <v>23.02336666666667</v>
      </c>
      <c r="EA28">
        <v>2.106975555555556</v>
      </c>
      <c r="EB28">
        <v>2.087394444444444</v>
      </c>
      <c r="EC28">
        <v>18.27201111111111</v>
      </c>
      <c r="ED28">
        <v>18.12333333333333</v>
      </c>
      <c r="EE28">
        <v>0.00500078</v>
      </c>
      <c r="EF28">
        <v>0</v>
      </c>
      <c r="EG28">
        <v>0</v>
      </c>
      <c r="EH28">
        <v>0</v>
      </c>
      <c r="EI28">
        <v>321.9333333333333</v>
      </c>
      <c r="EJ28">
        <v>0.00500078</v>
      </c>
      <c r="EK28">
        <v>-23.06666666666667</v>
      </c>
      <c r="EL28">
        <v>-1.566666666666667</v>
      </c>
      <c r="EM28">
        <v>35.47911111111111</v>
      </c>
      <c r="EN28">
        <v>39.07599999999999</v>
      </c>
      <c r="EO28">
        <v>37.35400000000001</v>
      </c>
      <c r="EP28">
        <v>39.42344444444445</v>
      </c>
      <c r="EQ28">
        <v>38.04122222222222</v>
      </c>
      <c r="ER28">
        <v>0</v>
      </c>
      <c r="ES28">
        <v>0</v>
      </c>
      <c r="ET28">
        <v>0</v>
      </c>
      <c r="EU28">
        <v>1759094003.8</v>
      </c>
      <c r="EV28">
        <v>0</v>
      </c>
      <c r="EW28">
        <v>318.5119999999999</v>
      </c>
      <c r="EX28">
        <v>20.78461553067552</v>
      </c>
      <c r="EY28">
        <v>-18.93846141111691</v>
      </c>
      <c r="EZ28">
        <v>-19.208</v>
      </c>
      <c r="FA28">
        <v>15</v>
      </c>
      <c r="FB28">
        <v>0</v>
      </c>
      <c r="FC28" t="s">
        <v>422</v>
      </c>
      <c r="FD28">
        <v>1746989605.5</v>
      </c>
      <c r="FE28">
        <v>1746989593.5</v>
      </c>
      <c r="FF28">
        <v>0</v>
      </c>
      <c r="FG28">
        <v>-0.274</v>
      </c>
      <c r="FH28">
        <v>-0.002</v>
      </c>
      <c r="FI28">
        <v>2.549</v>
      </c>
      <c r="FJ28">
        <v>0.129</v>
      </c>
      <c r="FK28">
        <v>420</v>
      </c>
      <c r="FL28">
        <v>17</v>
      </c>
      <c r="FM28">
        <v>0.02</v>
      </c>
      <c r="FN28">
        <v>0.04</v>
      </c>
      <c r="FO28">
        <v>2.680768292682926</v>
      </c>
      <c r="FP28">
        <v>0.03909386759582055</v>
      </c>
      <c r="FQ28">
        <v>0.03665155850693813</v>
      </c>
      <c r="FR28">
        <v>1</v>
      </c>
      <c r="FS28">
        <v>318.1882352941177</v>
      </c>
      <c r="FT28">
        <v>15.02521012233264</v>
      </c>
      <c r="FU28">
        <v>4.898785245937314</v>
      </c>
      <c r="FV28">
        <v>0</v>
      </c>
      <c r="FW28">
        <v>0.2270622195121951</v>
      </c>
      <c r="FX28">
        <v>-0.04639818815331027</v>
      </c>
      <c r="FY28">
        <v>0.00762946192365473</v>
      </c>
      <c r="FZ28">
        <v>1</v>
      </c>
      <c r="GA28">
        <v>2</v>
      </c>
      <c r="GB28">
        <v>3</v>
      </c>
      <c r="GC28" t="s">
        <v>429</v>
      </c>
      <c r="GD28">
        <v>3.10286</v>
      </c>
      <c r="GE28">
        <v>2.72413</v>
      </c>
      <c r="GF28">
        <v>0.0887371</v>
      </c>
      <c r="GG28">
        <v>0.0882111</v>
      </c>
      <c r="GH28">
        <v>0.105587</v>
      </c>
      <c r="GI28">
        <v>0.106352</v>
      </c>
      <c r="GJ28">
        <v>23813.6</v>
      </c>
      <c r="GK28">
        <v>21622.6</v>
      </c>
      <c r="GL28">
        <v>26695.8</v>
      </c>
      <c r="GM28">
        <v>23935.2</v>
      </c>
      <c r="GN28">
        <v>38201.4</v>
      </c>
      <c r="GO28">
        <v>31603.4</v>
      </c>
      <c r="GP28">
        <v>46614.3</v>
      </c>
      <c r="GQ28">
        <v>37850.3</v>
      </c>
      <c r="GR28">
        <v>1.86795</v>
      </c>
      <c r="GS28">
        <v>1.877</v>
      </c>
      <c r="GT28">
        <v>0.114031</v>
      </c>
      <c r="GU28">
        <v>0</v>
      </c>
      <c r="GV28">
        <v>28.1367</v>
      </c>
      <c r="GW28">
        <v>999.9</v>
      </c>
      <c r="GX28">
        <v>46.3</v>
      </c>
      <c r="GY28">
        <v>31.6</v>
      </c>
      <c r="GZ28">
        <v>23.839</v>
      </c>
      <c r="HA28">
        <v>60.93</v>
      </c>
      <c r="HB28">
        <v>19.2228</v>
      </c>
      <c r="HC28">
        <v>1</v>
      </c>
      <c r="HD28">
        <v>0.105882</v>
      </c>
      <c r="HE28">
        <v>-1.4778</v>
      </c>
      <c r="HF28">
        <v>20.2904</v>
      </c>
      <c r="HG28">
        <v>5.22208</v>
      </c>
      <c r="HH28">
        <v>11.98</v>
      </c>
      <c r="HI28">
        <v>4.96525</v>
      </c>
      <c r="HJ28">
        <v>3.27595</v>
      </c>
      <c r="HK28">
        <v>9999</v>
      </c>
      <c r="HL28">
        <v>9999</v>
      </c>
      <c r="HM28">
        <v>9999</v>
      </c>
      <c r="HN28">
        <v>36.8</v>
      </c>
      <c r="HO28">
        <v>1.86389</v>
      </c>
      <c r="HP28">
        <v>1.86008</v>
      </c>
      <c r="HQ28">
        <v>1.85837</v>
      </c>
      <c r="HR28">
        <v>1.85975</v>
      </c>
      <c r="HS28">
        <v>1.85989</v>
      </c>
      <c r="HT28">
        <v>1.85837</v>
      </c>
      <c r="HU28">
        <v>1.85744</v>
      </c>
      <c r="HV28">
        <v>1.8524</v>
      </c>
      <c r="HW28">
        <v>0</v>
      </c>
      <c r="HX28">
        <v>0</v>
      </c>
      <c r="HY28">
        <v>0</v>
      </c>
      <c r="HZ28">
        <v>0</v>
      </c>
      <c r="IA28" t="s">
        <v>424</v>
      </c>
      <c r="IB28" t="s">
        <v>425</v>
      </c>
      <c r="IC28" t="s">
        <v>426</v>
      </c>
      <c r="ID28" t="s">
        <v>426</v>
      </c>
      <c r="IE28" t="s">
        <v>426</v>
      </c>
      <c r="IF28" t="s">
        <v>426</v>
      </c>
      <c r="IG28">
        <v>0</v>
      </c>
      <c r="IH28">
        <v>100</v>
      </c>
      <c r="II28">
        <v>100</v>
      </c>
      <c r="IJ28">
        <v>-0.894</v>
      </c>
      <c r="IK28">
        <v>0.3201</v>
      </c>
      <c r="IL28">
        <v>-0.819046093373875</v>
      </c>
      <c r="IM28">
        <v>-0.0008311593448893811</v>
      </c>
      <c r="IN28">
        <v>1.768286430498992E-06</v>
      </c>
      <c r="IO28">
        <v>-5.176383660599935E-10</v>
      </c>
      <c r="IP28">
        <v>0.01793090377665582</v>
      </c>
      <c r="IQ28">
        <v>0.002652576625932546</v>
      </c>
      <c r="IR28">
        <v>0.0004569377311329863</v>
      </c>
      <c r="IS28">
        <v>1.003524486243527E-07</v>
      </c>
      <c r="IT28">
        <v>2</v>
      </c>
      <c r="IU28">
        <v>1975</v>
      </c>
      <c r="IV28">
        <v>1</v>
      </c>
      <c r="IW28">
        <v>26</v>
      </c>
      <c r="IX28">
        <v>201740.1</v>
      </c>
      <c r="IY28">
        <v>201740.3</v>
      </c>
      <c r="IZ28">
        <v>1.10229</v>
      </c>
      <c r="JA28">
        <v>2.62573</v>
      </c>
      <c r="JB28">
        <v>1.49658</v>
      </c>
      <c r="JC28">
        <v>2.34985</v>
      </c>
      <c r="JD28">
        <v>1.54907</v>
      </c>
      <c r="JE28">
        <v>2.42676</v>
      </c>
      <c r="JF28">
        <v>35.8711</v>
      </c>
      <c r="JG28">
        <v>24.1926</v>
      </c>
      <c r="JH28">
        <v>18</v>
      </c>
      <c r="JI28">
        <v>480.74</v>
      </c>
      <c r="JJ28">
        <v>501.598</v>
      </c>
      <c r="JK28">
        <v>30.3636</v>
      </c>
      <c r="JL28">
        <v>28.6806</v>
      </c>
      <c r="JM28">
        <v>29.9997</v>
      </c>
      <c r="JN28">
        <v>28.9956</v>
      </c>
      <c r="JO28">
        <v>29.0149</v>
      </c>
      <c r="JP28">
        <v>22.1527</v>
      </c>
      <c r="JQ28">
        <v>2.8248</v>
      </c>
      <c r="JR28">
        <v>100</v>
      </c>
      <c r="JS28">
        <v>30.3718</v>
      </c>
      <c r="JT28">
        <v>420</v>
      </c>
      <c r="JU28">
        <v>23.0823</v>
      </c>
      <c r="JV28">
        <v>101.92</v>
      </c>
      <c r="JW28">
        <v>91.2975</v>
      </c>
    </row>
    <row r="29" spans="1:283">
      <c r="A29">
        <v>11</v>
      </c>
      <c r="B29">
        <v>1759094013</v>
      </c>
      <c r="C29">
        <v>20</v>
      </c>
      <c r="D29" t="s">
        <v>446</v>
      </c>
      <c r="E29" t="s">
        <v>447</v>
      </c>
      <c r="F29">
        <v>5</v>
      </c>
      <c r="G29" t="s">
        <v>419</v>
      </c>
      <c r="H29">
        <v>1759094010</v>
      </c>
      <c r="I29">
        <f>(J29)/1000</f>
        <v>0</v>
      </c>
      <c r="J29">
        <f>1000*DJ29*AH29*(DF29-DG29)/(100*CY29*(1000-AH29*DF29))</f>
        <v>0</v>
      </c>
      <c r="K29">
        <f>DJ29*AH29*(DE29-DD29*(1000-AH29*DG29)/(1000-AH29*DF29))/(100*CY29)</f>
        <v>0</v>
      </c>
      <c r="L29">
        <f>DD29 - IF(AH29&gt;1, K29*CY29*100.0/(AJ29), 0)</f>
        <v>0</v>
      </c>
      <c r="M29">
        <f>((S29-I29/2)*L29-K29)/(S29+I29/2)</f>
        <v>0</v>
      </c>
      <c r="N29">
        <f>M29*(DK29+DL29)/1000.0</f>
        <v>0</v>
      </c>
      <c r="O29">
        <f>(DD29 - IF(AH29&gt;1, K29*CY29*100.0/(AJ29), 0))*(DK29+DL29)/1000.0</f>
        <v>0</v>
      </c>
      <c r="P29">
        <f>2.0/((1/R29-1/Q29)+SIGN(R29)*SQRT((1/R29-1/Q29)*(1/R29-1/Q29) + 4*CZ29/((CZ29+1)*(CZ29+1))*(2*1/R29*1/Q29-1/Q29*1/Q29)))</f>
        <v>0</v>
      </c>
      <c r="Q29">
        <f>IF(LEFT(DA29,1)&lt;&gt;"0",IF(LEFT(DA29,1)="1",3.0,DB29),$D$5+$E$5*(DR29*DK29/($K$5*1000))+$F$5*(DR29*DK29/($K$5*1000))*MAX(MIN(CY29,$J$5),$I$5)*MAX(MIN(CY29,$J$5),$I$5)+$G$5*MAX(MIN(CY29,$J$5),$I$5)*(DR29*DK29/($K$5*1000))+$H$5*(DR29*DK29/($K$5*1000))*(DR29*DK29/($K$5*1000)))</f>
        <v>0</v>
      </c>
      <c r="R29">
        <f>I29*(1000-(1000*0.61365*exp(17.502*V29/(240.97+V29))/(DK29+DL29)+DF29)/2)/(1000*0.61365*exp(17.502*V29/(240.97+V29))/(DK29+DL29)-DF29)</f>
        <v>0</v>
      </c>
      <c r="S29">
        <f>1/((CZ29+1)/(P29/1.6)+1/(Q29/1.37)) + CZ29/((CZ29+1)/(P29/1.6) + CZ29/(Q29/1.37))</f>
        <v>0</v>
      </c>
      <c r="T29">
        <f>(CU29*CX29)</f>
        <v>0</v>
      </c>
      <c r="U29">
        <f>(DM29+(T29+2*0.95*5.67E-8*(((DM29+$B$9)+273)^4-(DM29+273)^4)-44100*I29)/(1.84*29.3*Q29+8*0.95*5.67E-8*(DM29+273)^3))</f>
        <v>0</v>
      </c>
      <c r="V29">
        <f>($C$9*DN29+$D$9*DO29+$E$9*U29)</f>
        <v>0</v>
      </c>
      <c r="W29">
        <f>0.61365*exp(17.502*V29/(240.97+V29))</f>
        <v>0</v>
      </c>
      <c r="X29">
        <f>(Y29/Z29*100)</f>
        <v>0</v>
      </c>
      <c r="Y29">
        <f>DF29*(DK29+DL29)/1000</f>
        <v>0</v>
      </c>
      <c r="Z29">
        <f>0.61365*exp(17.502*DM29/(240.97+DM29))</f>
        <v>0</v>
      </c>
      <c r="AA29">
        <f>(W29-DF29*(DK29+DL29)/1000)</f>
        <v>0</v>
      </c>
      <c r="AB29">
        <f>(-I29*44100)</f>
        <v>0</v>
      </c>
      <c r="AC29">
        <f>2*29.3*Q29*0.92*(DM29-V29)</f>
        <v>0</v>
      </c>
      <c r="AD29">
        <f>2*0.95*5.67E-8*(((DM29+$B$9)+273)^4-(V29+273)^4)</f>
        <v>0</v>
      </c>
      <c r="AE29">
        <f>T29+AD29+AB29+AC29</f>
        <v>0</v>
      </c>
      <c r="AF29">
        <v>2</v>
      </c>
      <c r="AG29">
        <v>0</v>
      </c>
      <c r="AH29">
        <f>IF(AF29*$H$15&gt;=AJ29,1.0,(AJ29/(AJ29-AF29*$H$15)))</f>
        <v>0</v>
      </c>
      <c r="AI29">
        <f>(AH29-1)*100</f>
        <v>0</v>
      </c>
      <c r="AJ29">
        <f>MAX(0,($B$15+$C$15*DR29)/(1+$D$15*DR29)*DK29/(DM29+273)*$E$15)</f>
        <v>0</v>
      </c>
      <c r="AK29" t="s">
        <v>420</v>
      </c>
      <c r="AL29" t="s">
        <v>420</v>
      </c>
      <c r="AM29">
        <v>0</v>
      </c>
      <c r="AN29">
        <v>0</v>
      </c>
      <c r="AO29">
        <f>1-AM29/AN29</f>
        <v>0</v>
      </c>
      <c r="AP29">
        <v>0</v>
      </c>
      <c r="AQ29" t="s">
        <v>420</v>
      </c>
      <c r="AR29" t="s">
        <v>420</v>
      </c>
      <c r="AS29">
        <v>0</v>
      </c>
      <c r="AT29">
        <v>0</v>
      </c>
      <c r="AU29">
        <f>1-AS29/AT29</f>
        <v>0</v>
      </c>
      <c r="AV29">
        <v>0.5</v>
      </c>
      <c r="AW29">
        <f>CV29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>
        <f>AM29/(AO29+AM29/AT29)</f>
        <v>0</v>
      </c>
      <c r="BC29" t="s">
        <v>420</v>
      </c>
      <c r="BD29">
        <v>0</v>
      </c>
      <c r="BE29">
        <f>IF(BD29&lt;&gt;0, BD29, BB29)</f>
        <v>0</v>
      </c>
      <c r="BF29">
        <f>1-BE29/AT29</f>
        <v>0</v>
      </c>
      <c r="BG29">
        <f>(AT29-AS29)/(AT29-BE29)</f>
        <v>0</v>
      </c>
      <c r="BH29">
        <f>(AN29-AT29)/(AN29-BE29)</f>
        <v>0</v>
      </c>
      <c r="BI29">
        <f>(AT29-AS29)/(AT29-AM29)</f>
        <v>0</v>
      </c>
      <c r="BJ29">
        <f>(AN29-AT29)/(AN29-AM29)</f>
        <v>0</v>
      </c>
      <c r="BK29">
        <f>(BG29*BE29/AS29)</f>
        <v>0</v>
      </c>
      <c r="BL29">
        <f>(1-BK29)</f>
        <v>0</v>
      </c>
      <c r="CU29">
        <f>$B$13*DS29+$C$13*DT29+$F$13*EE29*(1-EH29)</f>
        <v>0</v>
      </c>
      <c r="CV29">
        <f>CU29*CW29</f>
        <v>0</v>
      </c>
      <c r="CW29">
        <f>($B$13*$D$11+$C$13*$D$11+$F$13*((ER29+EJ29)/MAX(ER29+EJ29+ES29, 0.1)*$I$11+ES29/MAX(ER29+EJ29+ES29, 0.1)*$J$11))/($B$13+$C$13+$F$13)</f>
        <v>0</v>
      </c>
      <c r="CX29">
        <f>($B$13*$K$11+$C$13*$K$11+$F$13*((ER29+EJ29)/MAX(ER29+EJ29+ES29, 0.1)*$P$11+ES29/MAX(ER29+EJ29+ES29, 0.1)*$Q$11))/($B$13+$C$13+$F$13)</f>
        <v>0</v>
      </c>
      <c r="CY29">
        <v>2.96</v>
      </c>
      <c r="CZ29">
        <v>0.5</v>
      </c>
      <c r="DA29" t="s">
        <v>421</v>
      </c>
      <c r="DB29">
        <v>2</v>
      </c>
      <c r="DC29">
        <v>1759094010</v>
      </c>
      <c r="DD29">
        <v>422.6726666666666</v>
      </c>
      <c r="DE29">
        <v>419.9918888888889</v>
      </c>
      <c r="DF29">
        <v>23.24298888888889</v>
      </c>
      <c r="DG29">
        <v>23.02694444444445</v>
      </c>
      <c r="DH29">
        <v>423.5661111111111</v>
      </c>
      <c r="DI29">
        <v>22.92298888888889</v>
      </c>
      <c r="DJ29">
        <v>499.9711111111111</v>
      </c>
      <c r="DK29">
        <v>90.66382222222222</v>
      </c>
      <c r="DL29">
        <v>0.06612285555555557</v>
      </c>
      <c r="DM29">
        <v>29.84892222222222</v>
      </c>
      <c r="DN29">
        <v>29.99476666666667</v>
      </c>
      <c r="DO29">
        <v>999.9000000000001</v>
      </c>
      <c r="DP29">
        <v>0</v>
      </c>
      <c r="DQ29">
        <v>0</v>
      </c>
      <c r="DR29">
        <v>9985.833333333334</v>
      </c>
      <c r="DS29">
        <v>0</v>
      </c>
      <c r="DT29">
        <v>3.15713</v>
      </c>
      <c r="DU29">
        <v>2.680845555555555</v>
      </c>
      <c r="DV29">
        <v>432.7307777777778</v>
      </c>
      <c r="DW29">
        <v>429.891</v>
      </c>
      <c r="DX29">
        <v>0.2160731111111111</v>
      </c>
      <c r="DY29">
        <v>419.9918888888889</v>
      </c>
      <c r="DZ29">
        <v>23.02694444444445</v>
      </c>
      <c r="EA29">
        <v>2.107303333333333</v>
      </c>
      <c r="EB29">
        <v>2.087711111111111</v>
      </c>
      <c r="EC29">
        <v>18.27447777777778</v>
      </c>
      <c r="ED29">
        <v>18.12573333333333</v>
      </c>
      <c r="EE29">
        <v>0.00500078</v>
      </c>
      <c r="EF29">
        <v>0</v>
      </c>
      <c r="EG29">
        <v>0</v>
      </c>
      <c r="EH29">
        <v>0</v>
      </c>
      <c r="EI29">
        <v>320.9222222222222</v>
      </c>
      <c r="EJ29">
        <v>0.00500078</v>
      </c>
      <c r="EK29">
        <v>-23.31111111111111</v>
      </c>
      <c r="EL29">
        <v>-1.266666666666667</v>
      </c>
      <c r="EM29">
        <v>35.486</v>
      </c>
      <c r="EN29">
        <v>39.04133333333333</v>
      </c>
      <c r="EO29">
        <v>37.43033333333333</v>
      </c>
      <c r="EP29">
        <v>39.37488888888889</v>
      </c>
      <c r="EQ29">
        <v>38.02733333333333</v>
      </c>
      <c r="ER29">
        <v>0</v>
      </c>
      <c r="ES29">
        <v>0</v>
      </c>
      <c r="ET29">
        <v>0</v>
      </c>
      <c r="EU29">
        <v>1759094005.6</v>
      </c>
      <c r="EV29">
        <v>0</v>
      </c>
      <c r="EW29">
        <v>319.2923076923077</v>
      </c>
      <c r="EX29">
        <v>12.12991475316918</v>
      </c>
      <c r="EY29">
        <v>-39.42564073843094</v>
      </c>
      <c r="EZ29">
        <v>-19.92307692307692</v>
      </c>
      <c r="FA29">
        <v>15</v>
      </c>
      <c r="FB29">
        <v>0</v>
      </c>
      <c r="FC29" t="s">
        <v>422</v>
      </c>
      <c r="FD29">
        <v>1746989605.5</v>
      </c>
      <c r="FE29">
        <v>1746989593.5</v>
      </c>
      <c r="FF29">
        <v>0</v>
      </c>
      <c r="FG29">
        <v>-0.274</v>
      </c>
      <c r="FH29">
        <v>-0.002</v>
      </c>
      <c r="FI29">
        <v>2.549</v>
      </c>
      <c r="FJ29">
        <v>0.129</v>
      </c>
      <c r="FK29">
        <v>420</v>
      </c>
      <c r="FL29">
        <v>17</v>
      </c>
      <c r="FM29">
        <v>0.02</v>
      </c>
      <c r="FN29">
        <v>0.04</v>
      </c>
      <c r="FO29">
        <v>2.6863975</v>
      </c>
      <c r="FP29">
        <v>-0.05948150093808666</v>
      </c>
      <c r="FQ29">
        <v>0.03218199106254928</v>
      </c>
      <c r="FR29">
        <v>1</v>
      </c>
      <c r="FS29">
        <v>318.2294117647059</v>
      </c>
      <c r="FT29">
        <v>16.6600458606512</v>
      </c>
      <c r="FU29">
        <v>4.973312862715335</v>
      </c>
      <c r="FV29">
        <v>0</v>
      </c>
      <c r="FW29">
        <v>0.22659805</v>
      </c>
      <c r="FX29">
        <v>-0.0627598649155726</v>
      </c>
      <c r="FY29">
        <v>0.007998891344898992</v>
      </c>
      <c r="FZ29">
        <v>1</v>
      </c>
      <c r="GA29">
        <v>2</v>
      </c>
      <c r="GB29">
        <v>3</v>
      </c>
      <c r="GC29" t="s">
        <v>429</v>
      </c>
      <c r="GD29">
        <v>3.10292</v>
      </c>
      <c r="GE29">
        <v>2.7242</v>
      </c>
      <c r="GF29">
        <v>0.0887358</v>
      </c>
      <c r="GG29">
        <v>0.08821329999999999</v>
      </c>
      <c r="GH29">
        <v>0.105597</v>
      </c>
      <c r="GI29">
        <v>0.106346</v>
      </c>
      <c r="GJ29">
        <v>23813.8</v>
      </c>
      <c r="GK29">
        <v>21622.6</v>
      </c>
      <c r="GL29">
        <v>26695.9</v>
      </c>
      <c r="GM29">
        <v>23935.3</v>
      </c>
      <c r="GN29">
        <v>38201.1</v>
      </c>
      <c r="GO29">
        <v>31603.6</v>
      </c>
      <c r="GP29">
        <v>46614.4</v>
      </c>
      <c r="GQ29">
        <v>37850.3</v>
      </c>
      <c r="GR29">
        <v>1.86797</v>
      </c>
      <c r="GS29">
        <v>1.87695</v>
      </c>
      <c r="GT29">
        <v>0.114031</v>
      </c>
      <c r="GU29">
        <v>0</v>
      </c>
      <c r="GV29">
        <v>28.1365</v>
      </c>
      <c r="GW29">
        <v>999.9</v>
      </c>
      <c r="GX29">
        <v>46.3</v>
      </c>
      <c r="GY29">
        <v>31.6</v>
      </c>
      <c r="GZ29">
        <v>23.838</v>
      </c>
      <c r="HA29">
        <v>61.12</v>
      </c>
      <c r="HB29">
        <v>19.2949</v>
      </c>
      <c r="HC29">
        <v>1</v>
      </c>
      <c r="HD29">
        <v>0.105577</v>
      </c>
      <c r="HE29">
        <v>-1.47987</v>
      </c>
      <c r="HF29">
        <v>20.2906</v>
      </c>
      <c r="HG29">
        <v>5.22193</v>
      </c>
      <c r="HH29">
        <v>11.98</v>
      </c>
      <c r="HI29">
        <v>4.96515</v>
      </c>
      <c r="HJ29">
        <v>3.27595</v>
      </c>
      <c r="HK29">
        <v>9999</v>
      </c>
      <c r="HL29">
        <v>9999</v>
      </c>
      <c r="HM29">
        <v>9999</v>
      </c>
      <c r="HN29">
        <v>36.8</v>
      </c>
      <c r="HO29">
        <v>1.8639</v>
      </c>
      <c r="HP29">
        <v>1.86009</v>
      </c>
      <c r="HQ29">
        <v>1.85837</v>
      </c>
      <c r="HR29">
        <v>1.85974</v>
      </c>
      <c r="HS29">
        <v>1.85989</v>
      </c>
      <c r="HT29">
        <v>1.85837</v>
      </c>
      <c r="HU29">
        <v>1.85744</v>
      </c>
      <c r="HV29">
        <v>1.8524</v>
      </c>
      <c r="HW29">
        <v>0</v>
      </c>
      <c r="HX29">
        <v>0</v>
      </c>
      <c r="HY29">
        <v>0</v>
      </c>
      <c r="HZ29">
        <v>0</v>
      </c>
      <c r="IA29" t="s">
        <v>424</v>
      </c>
      <c r="IB29" t="s">
        <v>425</v>
      </c>
      <c r="IC29" t="s">
        <v>426</v>
      </c>
      <c r="ID29" t="s">
        <v>426</v>
      </c>
      <c r="IE29" t="s">
        <v>426</v>
      </c>
      <c r="IF29" t="s">
        <v>426</v>
      </c>
      <c r="IG29">
        <v>0</v>
      </c>
      <c r="IH29">
        <v>100</v>
      </c>
      <c r="II29">
        <v>100</v>
      </c>
      <c r="IJ29">
        <v>-0.894</v>
      </c>
      <c r="IK29">
        <v>0.3202</v>
      </c>
      <c r="IL29">
        <v>-0.819046093373875</v>
      </c>
      <c r="IM29">
        <v>-0.0008311593448893811</v>
      </c>
      <c r="IN29">
        <v>1.768286430498992E-06</v>
      </c>
      <c r="IO29">
        <v>-5.176383660599935E-10</v>
      </c>
      <c r="IP29">
        <v>0.01793090377665582</v>
      </c>
      <c r="IQ29">
        <v>0.002652576625932546</v>
      </c>
      <c r="IR29">
        <v>0.0004569377311329863</v>
      </c>
      <c r="IS29">
        <v>1.003524486243527E-07</v>
      </c>
      <c r="IT29">
        <v>2</v>
      </c>
      <c r="IU29">
        <v>1975</v>
      </c>
      <c r="IV29">
        <v>1</v>
      </c>
      <c r="IW29">
        <v>26</v>
      </c>
      <c r="IX29">
        <v>201740.1</v>
      </c>
      <c r="IY29">
        <v>201740.3</v>
      </c>
      <c r="IZ29">
        <v>1.10107</v>
      </c>
      <c r="JA29">
        <v>2.61841</v>
      </c>
      <c r="JB29">
        <v>1.49658</v>
      </c>
      <c r="JC29">
        <v>2.34985</v>
      </c>
      <c r="JD29">
        <v>1.54907</v>
      </c>
      <c r="JE29">
        <v>2.41211</v>
      </c>
      <c r="JF29">
        <v>35.8711</v>
      </c>
      <c r="JG29">
        <v>24.1926</v>
      </c>
      <c r="JH29">
        <v>18</v>
      </c>
      <c r="JI29">
        <v>480.736</v>
      </c>
      <c r="JJ29">
        <v>501.543</v>
      </c>
      <c r="JK29">
        <v>30.3677</v>
      </c>
      <c r="JL29">
        <v>28.6782</v>
      </c>
      <c r="JM29">
        <v>29.9996</v>
      </c>
      <c r="JN29">
        <v>28.9931</v>
      </c>
      <c r="JO29">
        <v>29.0124</v>
      </c>
      <c r="JP29">
        <v>22.1531</v>
      </c>
      <c r="JQ29">
        <v>2.8248</v>
      </c>
      <c r="JR29">
        <v>100</v>
      </c>
      <c r="JS29">
        <v>30.3755</v>
      </c>
      <c r="JT29">
        <v>420</v>
      </c>
      <c r="JU29">
        <v>23.0823</v>
      </c>
      <c r="JV29">
        <v>101.921</v>
      </c>
      <c r="JW29">
        <v>91.2975</v>
      </c>
    </row>
    <row r="30" spans="1:283">
      <c r="A30">
        <v>12</v>
      </c>
      <c r="B30">
        <v>1759094015</v>
      </c>
      <c r="C30">
        <v>22</v>
      </c>
      <c r="D30" t="s">
        <v>448</v>
      </c>
      <c r="E30" t="s">
        <v>449</v>
      </c>
      <c r="F30">
        <v>5</v>
      </c>
      <c r="G30" t="s">
        <v>419</v>
      </c>
      <c r="H30">
        <v>1759094012</v>
      </c>
      <c r="I30">
        <f>(J30)/1000</f>
        <v>0</v>
      </c>
      <c r="J30">
        <f>1000*DJ30*AH30*(DF30-DG30)/(100*CY30*(1000-AH30*DF30))</f>
        <v>0</v>
      </c>
      <c r="K30">
        <f>DJ30*AH30*(DE30-DD30*(1000-AH30*DG30)/(1000-AH30*DF30))/(100*CY30)</f>
        <v>0</v>
      </c>
      <c r="L30">
        <f>DD30 - IF(AH30&gt;1, K30*CY30*100.0/(AJ30), 0)</f>
        <v>0</v>
      </c>
      <c r="M30">
        <f>((S30-I30/2)*L30-K30)/(S30+I30/2)</f>
        <v>0</v>
      </c>
      <c r="N30">
        <f>M30*(DK30+DL30)/1000.0</f>
        <v>0</v>
      </c>
      <c r="O30">
        <f>(DD30 - IF(AH30&gt;1, K30*CY30*100.0/(AJ30), 0))*(DK30+DL30)/1000.0</f>
        <v>0</v>
      </c>
      <c r="P30">
        <f>2.0/((1/R30-1/Q30)+SIGN(R30)*SQRT((1/R30-1/Q30)*(1/R30-1/Q30) + 4*CZ30/((CZ30+1)*(CZ30+1))*(2*1/R30*1/Q30-1/Q30*1/Q30)))</f>
        <v>0</v>
      </c>
      <c r="Q30">
        <f>IF(LEFT(DA30,1)&lt;&gt;"0",IF(LEFT(DA30,1)="1",3.0,DB30),$D$5+$E$5*(DR30*DK30/($K$5*1000))+$F$5*(DR30*DK30/($K$5*1000))*MAX(MIN(CY30,$J$5),$I$5)*MAX(MIN(CY30,$J$5),$I$5)+$G$5*MAX(MIN(CY30,$J$5),$I$5)*(DR30*DK30/($K$5*1000))+$H$5*(DR30*DK30/($K$5*1000))*(DR30*DK30/($K$5*1000)))</f>
        <v>0</v>
      </c>
      <c r="R30">
        <f>I30*(1000-(1000*0.61365*exp(17.502*V30/(240.97+V30))/(DK30+DL30)+DF30)/2)/(1000*0.61365*exp(17.502*V30/(240.97+V30))/(DK30+DL30)-DF30)</f>
        <v>0</v>
      </c>
      <c r="S30">
        <f>1/((CZ30+1)/(P30/1.6)+1/(Q30/1.37)) + CZ30/((CZ30+1)/(P30/1.6) + CZ30/(Q30/1.37))</f>
        <v>0</v>
      </c>
      <c r="T30">
        <f>(CU30*CX30)</f>
        <v>0</v>
      </c>
      <c r="U30">
        <f>(DM30+(T30+2*0.95*5.67E-8*(((DM30+$B$9)+273)^4-(DM30+273)^4)-44100*I30)/(1.84*29.3*Q30+8*0.95*5.67E-8*(DM30+273)^3))</f>
        <v>0</v>
      </c>
      <c r="V30">
        <f>($C$9*DN30+$D$9*DO30+$E$9*U30)</f>
        <v>0</v>
      </c>
      <c r="W30">
        <f>0.61365*exp(17.502*V30/(240.97+V30))</f>
        <v>0</v>
      </c>
      <c r="X30">
        <f>(Y30/Z30*100)</f>
        <v>0</v>
      </c>
      <c r="Y30">
        <f>DF30*(DK30+DL30)/1000</f>
        <v>0</v>
      </c>
      <c r="Z30">
        <f>0.61365*exp(17.502*DM30/(240.97+DM30))</f>
        <v>0</v>
      </c>
      <c r="AA30">
        <f>(W30-DF30*(DK30+DL30)/1000)</f>
        <v>0</v>
      </c>
      <c r="AB30">
        <f>(-I30*44100)</f>
        <v>0</v>
      </c>
      <c r="AC30">
        <f>2*29.3*Q30*0.92*(DM30-V30)</f>
        <v>0</v>
      </c>
      <c r="AD30">
        <f>2*0.95*5.67E-8*(((DM30+$B$9)+273)^4-(V30+273)^4)</f>
        <v>0</v>
      </c>
      <c r="AE30">
        <f>T30+AD30+AB30+AC30</f>
        <v>0</v>
      </c>
      <c r="AF30">
        <v>2</v>
      </c>
      <c r="AG30">
        <v>0</v>
      </c>
      <c r="AH30">
        <f>IF(AF30*$H$15&gt;=AJ30,1.0,(AJ30/(AJ30-AF30*$H$15)))</f>
        <v>0</v>
      </c>
      <c r="AI30">
        <f>(AH30-1)*100</f>
        <v>0</v>
      </c>
      <c r="AJ30">
        <f>MAX(0,($B$15+$C$15*DR30)/(1+$D$15*DR30)*DK30/(DM30+273)*$E$15)</f>
        <v>0</v>
      </c>
      <c r="AK30" t="s">
        <v>420</v>
      </c>
      <c r="AL30" t="s">
        <v>420</v>
      </c>
      <c r="AM30">
        <v>0</v>
      </c>
      <c r="AN30">
        <v>0</v>
      </c>
      <c r="AO30">
        <f>1-AM30/AN30</f>
        <v>0</v>
      </c>
      <c r="AP30">
        <v>0</v>
      </c>
      <c r="AQ30" t="s">
        <v>420</v>
      </c>
      <c r="AR30" t="s">
        <v>420</v>
      </c>
      <c r="AS30">
        <v>0</v>
      </c>
      <c r="AT30">
        <v>0</v>
      </c>
      <c r="AU30">
        <f>1-AS30/AT30</f>
        <v>0</v>
      </c>
      <c r="AV30">
        <v>0.5</v>
      </c>
      <c r="AW30">
        <f>CV30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>
        <f>AM30/(AO30+AM30/AT30)</f>
        <v>0</v>
      </c>
      <c r="BC30" t="s">
        <v>420</v>
      </c>
      <c r="BD30">
        <v>0</v>
      </c>
      <c r="BE30">
        <f>IF(BD30&lt;&gt;0, BD30, BB30)</f>
        <v>0</v>
      </c>
      <c r="BF30">
        <f>1-BE30/AT30</f>
        <v>0</v>
      </c>
      <c r="BG30">
        <f>(AT30-AS30)/(AT30-BE30)</f>
        <v>0</v>
      </c>
      <c r="BH30">
        <f>(AN30-AT30)/(AN30-BE30)</f>
        <v>0</v>
      </c>
      <c r="BI30">
        <f>(AT30-AS30)/(AT30-AM30)</f>
        <v>0</v>
      </c>
      <c r="BJ30">
        <f>(AN30-AT30)/(AN30-AM30)</f>
        <v>0</v>
      </c>
      <c r="BK30">
        <f>(BG30*BE30/AS30)</f>
        <v>0</v>
      </c>
      <c r="BL30">
        <f>(1-BK30)</f>
        <v>0</v>
      </c>
      <c r="CU30">
        <f>$B$13*DS30+$C$13*DT30+$F$13*EE30*(1-EH30)</f>
        <v>0</v>
      </c>
      <c r="CV30">
        <f>CU30*CW30</f>
        <v>0</v>
      </c>
      <c r="CW30">
        <f>($B$13*$D$11+$C$13*$D$11+$F$13*((ER30+EJ30)/MAX(ER30+EJ30+ES30, 0.1)*$I$11+ES30/MAX(ER30+EJ30+ES30, 0.1)*$J$11))/($B$13+$C$13+$F$13)</f>
        <v>0</v>
      </c>
      <c r="CX30">
        <f>($B$13*$K$11+$C$13*$K$11+$F$13*((ER30+EJ30)/MAX(ER30+EJ30+ES30, 0.1)*$P$11+ES30/MAX(ER30+EJ30+ES30, 0.1)*$Q$11))/($B$13+$C$13+$F$13)</f>
        <v>0</v>
      </c>
      <c r="CY30">
        <v>2.96</v>
      </c>
      <c r="CZ30">
        <v>0.5</v>
      </c>
      <c r="DA30" t="s">
        <v>421</v>
      </c>
      <c r="DB30">
        <v>2</v>
      </c>
      <c r="DC30">
        <v>1759094012</v>
      </c>
      <c r="DD30">
        <v>422.661</v>
      </c>
      <c r="DE30">
        <v>419.9894444444444</v>
      </c>
      <c r="DF30">
        <v>23.24694444444444</v>
      </c>
      <c r="DG30">
        <v>23.02682222222222</v>
      </c>
      <c r="DH30">
        <v>423.5543333333333</v>
      </c>
      <c r="DI30">
        <v>22.92683333333333</v>
      </c>
      <c r="DJ30">
        <v>500.0223333333333</v>
      </c>
      <c r="DK30">
        <v>90.66356666666667</v>
      </c>
      <c r="DL30">
        <v>0.06604632222222222</v>
      </c>
      <c r="DM30">
        <v>29.84886666666667</v>
      </c>
      <c r="DN30">
        <v>29.99358888888889</v>
      </c>
      <c r="DO30">
        <v>999.9000000000001</v>
      </c>
      <c r="DP30">
        <v>0</v>
      </c>
      <c r="DQ30">
        <v>0</v>
      </c>
      <c r="DR30">
        <v>10001.67222222222</v>
      </c>
      <c r="DS30">
        <v>0</v>
      </c>
      <c r="DT30">
        <v>3.15713</v>
      </c>
      <c r="DU30">
        <v>2.671593333333333</v>
      </c>
      <c r="DV30">
        <v>432.7204444444444</v>
      </c>
      <c r="DW30">
        <v>429.8883333333333</v>
      </c>
      <c r="DX30">
        <v>0.2201338888888889</v>
      </c>
      <c r="DY30">
        <v>419.9894444444444</v>
      </c>
      <c r="DZ30">
        <v>23.02682222222222</v>
      </c>
      <c r="EA30">
        <v>2.107654444444444</v>
      </c>
      <c r="EB30">
        <v>2.087695555555555</v>
      </c>
      <c r="EC30">
        <v>18.27713333333333</v>
      </c>
      <c r="ED30">
        <v>18.1256</v>
      </c>
      <c r="EE30">
        <v>0.00500078</v>
      </c>
      <c r="EF30">
        <v>0</v>
      </c>
      <c r="EG30">
        <v>0</v>
      </c>
      <c r="EH30">
        <v>0</v>
      </c>
      <c r="EI30">
        <v>317.8444444444444</v>
      </c>
      <c r="EJ30">
        <v>0.00500078</v>
      </c>
      <c r="EK30">
        <v>-20.77777777777778</v>
      </c>
      <c r="EL30">
        <v>-1.188888888888889</v>
      </c>
      <c r="EM30">
        <v>35.45111111111111</v>
      </c>
      <c r="EN30">
        <v>39.00666666666666</v>
      </c>
      <c r="EO30">
        <v>37.361</v>
      </c>
      <c r="EP30">
        <v>39.34011111111111</v>
      </c>
      <c r="EQ30">
        <v>37.99255555555555</v>
      </c>
      <c r="ER30">
        <v>0</v>
      </c>
      <c r="ES30">
        <v>0</v>
      </c>
      <c r="ET30">
        <v>0</v>
      </c>
      <c r="EU30">
        <v>1759094007.4</v>
      </c>
      <c r="EV30">
        <v>0</v>
      </c>
      <c r="EW30">
        <v>319.968</v>
      </c>
      <c r="EX30">
        <v>8.023077354605043</v>
      </c>
      <c r="EY30">
        <v>-29.74615351803442</v>
      </c>
      <c r="EZ30">
        <v>-20.484</v>
      </c>
      <c r="FA30">
        <v>15</v>
      </c>
      <c r="FB30">
        <v>0</v>
      </c>
      <c r="FC30" t="s">
        <v>422</v>
      </c>
      <c r="FD30">
        <v>1746989605.5</v>
      </c>
      <c r="FE30">
        <v>1746989593.5</v>
      </c>
      <c r="FF30">
        <v>0</v>
      </c>
      <c r="FG30">
        <v>-0.274</v>
      </c>
      <c r="FH30">
        <v>-0.002</v>
      </c>
      <c r="FI30">
        <v>2.549</v>
      </c>
      <c r="FJ30">
        <v>0.129</v>
      </c>
      <c r="FK30">
        <v>420</v>
      </c>
      <c r="FL30">
        <v>17</v>
      </c>
      <c r="FM30">
        <v>0.02</v>
      </c>
      <c r="FN30">
        <v>0.04</v>
      </c>
      <c r="FO30">
        <v>2.686503414634147</v>
      </c>
      <c r="FP30">
        <v>-0.1850732404181142</v>
      </c>
      <c r="FQ30">
        <v>0.03060814108264983</v>
      </c>
      <c r="FR30">
        <v>1</v>
      </c>
      <c r="FS30">
        <v>318.385294117647</v>
      </c>
      <c r="FT30">
        <v>7.482047422127043</v>
      </c>
      <c r="FU30">
        <v>5.153304613828541</v>
      </c>
      <c r="FV30">
        <v>0</v>
      </c>
      <c r="FW30">
        <v>0.2260246585365854</v>
      </c>
      <c r="FX30">
        <v>-0.05799639721254363</v>
      </c>
      <c r="FY30">
        <v>0.007886257644757765</v>
      </c>
      <c r="FZ30">
        <v>1</v>
      </c>
      <c r="GA30">
        <v>2</v>
      </c>
      <c r="GB30">
        <v>3</v>
      </c>
      <c r="GC30" t="s">
        <v>429</v>
      </c>
      <c r="GD30">
        <v>3.10291</v>
      </c>
      <c r="GE30">
        <v>2.72422</v>
      </c>
      <c r="GF30">
        <v>0.0887353</v>
      </c>
      <c r="GG30">
        <v>0.0882155</v>
      </c>
      <c r="GH30">
        <v>0.105603</v>
      </c>
      <c r="GI30">
        <v>0.106349</v>
      </c>
      <c r="GJ30">
        <v>23813.8</v>
      </c>
      <c r="GK30">
        <v>21622.6</v>
      </c>
      <c r="GL30">
        <v>26695.9</v>
      </c>
      <c r="GM30">
        <v>23935.3</v>
      </c>
      <c r="GN30">
        <v>38200.9</v>
      </c>
      <c r="GO30">
        <v>31603.6</v>
      </c>
      <c r="GP30">
        <v>46614.6</v>
      </c>
      <c r="GQ30">
        <v>37850.4</v>
      </c>
      <c r="GR30">
        <v>1.86817</v>
      </c>
      <c r="GS30">
        <v>1.87693</v>
      </c>
      <c r="GT30">
        <v>0.113726</v>
      </c>
      <c r="GU30">
        <v>0</v>
      </c>
      <c r="GV30">
        <v>28.1365</v>
      </c>
      <c r="GW30">
        <v>999.9</v>
      </c>
      <c r="GX30">
        <v>46.3</v>
      </c>
      <c r="GY30">
        <v>31.6</v>
      </c>
      <c r="GZ30">
        <v>23.839</v>
      </c>
      <c r="HA30">
        <v>60.92</v>
      </c>
      <c r="HB30">
        <v>19.351</v>
      </c>
      <c r="HC30">
        <v>1</v>
      </c>
      <c r="HD30">
        <v>0.105361</v>
      </c>
      <c r="HE30">
        <v>-1.48046</v>
      </c>
      <c r="HF30">
        <v>20.2905</v>
      </c>
      <c r="HG30">
        <v>5.22163</v>
      </c>
      <c r="HH30">
        <v>11.98</v>
      </c>
      <c r="HI30">
        <v>4.9651</v>
      </c>
      <c r="HJ30">
        <v>3.276</v>
      </c>
      <c r="HK30">
        <v>9999</v>
      </c>
      <c r="HL30">
        <v>9999</v>
      </c>
      <c r="HM30">
        <v>9999</v>
      </c>
      <c r="HN30">
        <v>36.8</v>
      </c>
      <c r="HO30">
        <v>1.86389</v>
      </c>
      <c r="HP30">
        <v>1.8601</v>
      </c>
      <c r="HQ30">
        <v>1.85837</v>
      </c>
      <c r="HR30">
        <v>1.85975</v>
      </c>
      <c r="HS30">
        <v>1.85989</v>
      </c>
      <c r="HT30">
        <v>1.85837</v>
      </c>
      <c r="HU30">
        <v>1.85744</v>
      </c>
      <c r="HV30">
        <v>1.85241</v>
      </c>
      <c r="HW30">
        <v>0</v>
      </c>
      <c r="HX30">
        <v>0</v>
      </c>
      <c r="HY30">
        <v>0</v>
      </c>
      <c r="HZ30">
        <v>0</v>
      </c>
      <c r="IA30" t="s">
        <v>424</v>
      </c>
      <c r="IB30" t="s">
        <v>425</v>
      </c>
      <c r="IC30" t="s">
        <v>426</v>
      </c>
      <c r="ID30" t="s">
        <v>426</v>
      </c>
      <c r="IE30" t="s">
        <v>426</v>
      </c>
      <c r="IF30" t="s">
        <v>426</v>
      </c>
      <c r="IG30">
        <v>0</v>
      </c>
      <c r="IH30">
        <v>100</v>
      </c>
      <c r="II30">
        <v>100</v>
      </c>
      <c r="IJ30">
        <v>-0.893</v>
      </c>
      <c r="IK30">
        <v>0.3202</v>
      </c>
      <c r="IL30">
        <v>-0.819046093373875</v>
      </c>
      <c r="IM30">
        <v>-0.0008311593448893811</v>
      </c>
      <c r="IN30">
        <v>1.768286430498992E-06</v>
      </c>
      <c r="IO30">
        <v>-5.176383660599935E-10</v>
      </c>
      <c r="IP30">
        <v>0.01793090377665582</v>
      </c>
      <c r="IQ30">
        <v>0.002652576625932546</v>
      </c>
      <c r="IR30">
        <v>0.0004569377311329863</v>
      </c>
      <c r="IS30">
        <v>1.003524486243527E-07</v>
      </c>
      <c r="IT30">
        <v>2</v>
      </c>
      <c r="IU30">
        <v>1975</v>
      </c>
      <c r="IV30">
        <v>1</v>
      </c>
      <c r="IW30">
        <v>26</v>
      </c>
      <c r="IX30">
        <v>201740.2</v>
      </c>
      <c r="IY30">
        <v>201740.4</v>
      </c>
      <c r="IZ30">
        <v>1.10107</v>
      </c>
      <c r="JA30">
        <v>2.61719</v>
      </c>
      <c r="JB30">
        <v>1.49658</v>
      </c>
      <c r="JC30">
        <v>2.34985</v>
      </c>
      <c r="JD30">
        <v>1.54907</v>
      </c>
      <c r="JE30">
        <v>2.41089</v>
      </c>
      <c r="JF30">
        <v>35.8711</v>
      </c>
      <c r="JG30">
        <v>24.1926</v>
      </c>
      <c r="JH30">
        <v>18</v>
      </c>
      <c r="JI30">
        <v>480.837</v>
      </c>
      <c r="JJ30">
        <v>501.511</v>
      </c>
      <c r="JK30">
        <v>30.3707</v>
      </c>
      <c r="JL30">
        <v>28.6757</v>
      </c>
      <c r="JM30">
        <v>29.9997</v>
      </c>
      <c r="JN30">
        <v>28.9912</v>
      </c>
      <c r="JO30">
        <v>29.0106</v>
      </c>
      <c r="JP30">
        <v>22.153</v>
      </c>
      <c r="JQ30">
        <v>2.8248</v>
      </c>
      <c r="JR30">
        <v>100</v>
      </c>
      <c r="JS30">
        <v>30.3755</v>
      </c>
      <c r="JT30">
        <v>420</v>
      </c>
      <c r="JU30">
        <v>23.0823</v>
      </c>
      <c r="JV30">
        <v>101.921</v>
      </c>
      <c r="JW30">
        <v>91.29770000000001</v>
      </c>
    </row>
    <row r="31" spans="1:283">
      <c r="A31">
        <v>13</v>
      </c>
      <c r="B31">
        <v>1759094017</v>
      </c>
      <c r="C31">
        <v>24</v>
      </c>
      <c r="D31" t="s">
        <v>450</v>
      </c>
      <c r="E31" t="s">
        <v>451</v>
      </c>
      <c r="F31">
        <v>5</v>
      </c>
      <c r="G31" t="s">
        <v>419</v>
      </c>
      <c r="H31">
        <v>1759094014</v>
      </c>
      <c r="I31">
        <f>(J31)/1000</f>
        <v>0</v>
      </c>
      <c r="J31">
        <f>1000*DJ31*AH31*(DF31-DG31)/(100*CY31*(1000-AH31*DF31))</f>
        <v>0</v>
      </c>
      <c r="K31">
        <f>DJ31*AH31*(DE31-DD31*(1000-AH31*DG31)/(1000-AH31*DF31))/(100*CY31)</f>
        <v>0</v>
      </c>
      <c r="L31">
        <f>DD31 - IF(AH31&gt;1, K31*CY31*100.0/(AJ31), 0)</f>
        <v>0</v>
      </c>
      <c r="M31">
        <f>((S31-I31/2)*L31-K31)/(S31+I31/2)</f>
        <v>0</v>
      </c>
      <c r="N31">
        <f>M31*(DK31+DL31)/1000.0</f>
        <v>0</v>
      </c>
      <c r="O31">
        <f>(DD31 - IF(AH31&gt;1, K31*CY31*100.0/(AJ31), 0))*(DK31+DL31)/1000.0</f>
        <v>0</v>
      </c>
      <c r="P31">
        <f>2.0/((1/R31-1/Q31)+SIGN(R31)*SQRT((1/R31-1/Q31)*(1/R31-1/Q31) + 4*CZ31/((CZ31+1)*(CZ31+1))*(2*1/R31*1/Q31-1/Q31*1/Q31)))</f>
        <v>0</v>
      </c>
      <c r="Q31">
        <f>IF(LEFT(DA31,1)&lt;&gt;"0",IF(LEFT(DA31,1)="1",3.0,DB31),$D$5+$E$5*(DR31*DK31/($K$5*1000))+$F$5*(DR31*DK31/($K$5*1000))*MAX(MIN(CY31,$J$5),$I$5)*MAX(MIN(CY31,$J$5),$I$5)+$G$5*MAX(MIN(CY31,$J$5),$I$5)*(DR31*DK31/($K$5*1000))+$H$5*(DR31*DK31/($K$5*1000))*(DR31*DK31/($K$5*1000)))</f>
        <v>0</v>
      </c>
      <c r="R31">
        <f>I31*(1000-(1000*0.61365*exp(17.502*V31/(240.97+V31))/(DK31+DL31)+DF31)/2)/(1000*0.61365*exp(17.502*V31/(240.97+V31))/(DK31+DL31)-DF31)</f>
        <v>0</v>
      </c>
      <c r="S31">
        <f>1/((CZ31+1)/(P31/1.6)+1/(Q31/1.37)) + CZ31/((CZ31+1)/(P31/1.6) + CZ31/(Q31/1.37))</f>
        <v>0</v>
      </c>
      <c r="T31">
        <f>(CU31*CX31)</f>
        <v>0</v>
      </c>
      <c r="U31">
        <f>(DM31+(T31+2*0.95*5.67E-8*(((DM31+$B$9)+273)^4-(DM31+273)^4)-44100*I31)/(1.84*29.3*Q31+8*0.95*5.67E-8*(DM31+273)^3))</f>
        <v>0</v>
      </c>
      <c r="V31">
        <f>($C$9*DN31+$D$9*DO31+$E$9*U31)</f>
        <v>0</v>
      </c>
      <c r="W31">
        <f>0.61365*exp(17.502*V31/(240.97+V31))</f>
        <v>0</v>
      </c>
      <c r="X31">
        <f>(Y31/Z31*100)</f>
        <v>0</v>
      </c>
      <c r="Y31">
        <f>DF31*(DK31+DL31)/1000</f>
        <v>0</v>
      </c>
      <c r="Z31">
        <f>0.61365*exp(17.502*DM31/(240.97+DM31))</f>
        <v>0</v>
      </c>
      <c r="AA31">
        <f>(W31-DF31*(DK31+DL31)/1000)</f>
        <v>0</v>
      </c>
      <c r="AB31">
        <f>(-I31*44100)</f>
        <v>0</v>
      </c>
      <c r="AC31">
        <f>2*29.3*Q31*0.92*(DM31-V31)</f>
        <v>0</v>
      </c>
      <c r="AD31">
        <f>2*0.95*5.67E-8*(((DM31+$B$9)+273)^4-(V31+273)^4)</f>
        <v>0</v>
      </c>
      <c r="AE31">
        <f>T31+AD31+AB31+AC31</f>
        <v>0</v>
      </c>
      <c r="AF31">
        <v>2</v>
      </c>
      <c r="AG31">
        <v>0</v>
      </c>
      <c r="AH31">
        <f>IF(AF31*$H$15&gt;=AJ31,1.0,(AJ31/(AJ31-AF31*$H$15)))</f>
        <v>0</v>
      </c>
      <c r="AI31">
        <f>(AH31-1)*100</f>
        <v>0</v>
      </c>
      <c r="AJ31">
        <f>MAX(0,($B$15+$C$15*DR31)/(1+$D$15*DR31)*DK31/(DM31+273)*$E$15)</f>
        <v>0</v>
      </c>
      <c r="AK31" t="s">
        <v>420</v>
      </c>
      <c r="AL31" t="s">
        <v>420</v>
      </c>
      <c r="AM31">
        <v>0</v>
      </c>
      <c r="AN31">
        <v>0</v>
      </c>
      <c r="AO31">
        <f>1-AM31/AN31</f>
        <v>0</v>
      </c>
      <c r="AP31">
        <v>0</v>
      </c>
      <c r="AQ31" t="s">
        <v>420</v>
      </c>
      <c r="AR31" t="s">
        <v>420</v>
      </c>
      <c r="AS31">
        <v>0</v>
      </c>
      <c r="AT31">
        <v>0</v>
      </c>
      <c r="AU31">
        <f>1-AS31/AT31</f>
        <v>0</v>
      </c>
      <c r="AV31">
        <v>0.5</v>
      </c>
      <c r="AW31">
        <f>CV31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>
        <f>AM31/(AO31+AM31/AT31)</f>
        <v>0</v>
      </c>
      <c r="BC31" t="s">
        <v>420</v>
      </c>
      <c r="BD31">
        <v>0</v>
      </c>
      <c r="BE31">
        <f>IF(BD31&lt;&gt;0, BD31, BB31)</f>
        <v>0</v>
      </c>
      <c r="BF31">
        <f>1-BE31/AT31</f>
        <v>0</v>
      </c>
      <c r="BG31">
        <f>(AT31-AS31)/(AT31-BE31)</f>
        <v>0</v>
      </c>
      <c r="BH31">
        <f>(AN31-AT31)/(AN31-BE31)</f>
        <v>0</v>
      </c>
      <c r="BI31">
        <f>(AT31-AS31)/(AT31-AM31)</f>
        <v>0</v>
      </c>
      <c r="BJ31">
        <f>(AN31-AT31)/(AN31-AM31)</f>
        <v>0</v>
      </c>
      <c r="BK31">
        <f>(BG31*BE31/AS31)</f>
        <v>0</v>
      </c>
      <c r="BL31">
        <f>(1-BK31)</f>
        <v>0</v>
      </c>
      <c r="CU31">
        <f>$B$13*DS31+$C$13*DT31+$F$13*EE31*(1-EH31)</f>
        <v>0</v>
      </c>
      <c r="CV31">
        <f>CU31*CW31</f>
        <v>0</v>
      </c>
      <c r="CW31">
        <f>($B$13*$D$11+$C$13*$D$11+$F$13*((ER31+EJ31)/MAX(ER31+EJ31+ES31, 0.1)*$I$11+ES31/MAX(ER31+EJ31+ES31, 0.1)*$J$11))/($B$13+$C$13+$F$13)</f>
        <v>0</v>
      </c>
      <c r="CX31">
        <f>($B$13*$K$11+$C$13*$K$11+$F$13*((ER31+EJ31)/MAX(ER31+EJ31+ES31, 0.1)*$P$11+ES31/MAX(ER31+EJ31+ES31, 0.1)*$Q$11))/($B$13+$C$13+$F$13)</f>
        <v>0</v>
      </c>
      <c r="CY31">
        <v>2.96</v>
      </c>
      <c r="CZ31">
        <v>0.5</v>
      </c>
      <c r="DA31" t="s">
        <v>421</v>
      </c>
      <c r="DB31">
        <v>2</v>
      </c>
      <c r="DC31">
        <v>1759094014</v>
      </c>
      <c r="DD31">
        <v>422.6504444444444</v>
      </c>
      <c r="DE31">
        <v>419.9944444444445</v>
      </c>
      <c r="DF31">
        <v>23.24962222222222</v>
      </c>
      <c r="DG31">
        <v>23.02595555555556</v>
      </c>
      <c r="DH31">
        <v>423.5437777777777</v>
      </c>
      <c r="DI31">
        <v>22.92943333333334</v>
      </c>
      <c r="DJ31">
        <v>500.0825555555556</v>
      </c>
      <c r="DK31">
        <v>90.66364444444444</v>
      </c>
      <c r="DL31">
        <v>0.06592281111111112</v>
      </c>
      <c r="DM31">
        <v>29.8494</v>
      </c>
      <c r="DN31">
        <v>29.99174444444445</v>
      </c>
      <c r="DO31">
        <v>999.9000000000001</v>
      </c>
      <c r="DP31">
        <v>0</v>
      </c>
      <c r="DQ31">
        <v>0</v>
      </c>
      <c r="DR31">
        <v>10014.3</v>
      </c>
      <c r="DS31">
        <v>0</v>
      </c>
      <c r="DT31">
        <v>3.15713</v>
      </c>
      <c r="DU31">
        <v>2.655983333333333</v>
      </c>
      <c r="DV31">
        <v>432.7107777777778</v>
      </c>
      <c r="DW31">
        <v>429.893</v>
      </c>
      <c r="DX31">
        <v>0.2236638888888889</v>
      </c>
      <c r="DY31">
        <v>419.9944444444445</v>
      </c>
      <c r="DZ31">
        <v>23.02595555555556</v>
      </c>
      <c r="EA31">
        <v>2.107897777777778</v>
      </c>
      <c r="EB31">
        <v>2.087618888888889</v>
      </c>
      <c r="EC31">
        <v>18.27896666666667</v>
      </c>
      <c r="ED31">
        <v>18.12501111111111</v>
      </c>
      <c r="EE31">
        <v>0.00500078</v>
      </c>
      <c r="EF31">
        <v>0</v>
      </c>
      <c r="EG31">
        <v>0</v>
      </c>
      <c r="EH31">
        <v>0</v>
      </c>
      <c r="EI31">
        <v>318.7777777777777</v>
      </c>
      <c r="EJ31">
        <v>0.00500078</v>
      </c>
      <c r="EK31">
        <v>-19.56666666666667</v>
      </c>
      <c r="EL31">
        <v>-1.166666666666667</v>
      </c>
      <c r="EM31">
        <v>35.43022222222222</v>
      </c>
      <c r="EN31">
        <v>38.965</v>
      </c>
      <c r="EO31">
        <v>37.52755555555555</v>
      </c>
      <c r="EP31">
        <v>39.31222222222222</v>
      </c>
      <c r="EQ31">
        <v>37.97177777777777</v>
      </c>
      <c r="ER31">
        <v>0</v>
      </c>
      <c r="ES31">
        <v>0</v>
      </c>
      <c r="ET31">
        <v>0</v>
      </c>
      <c r="EU31">
        <v>1759094009.8</v>
      </c>
      <c r="EV31">
        <v>0</v>
      </c>
      <c r="EW31">
        <v>320.316</v>
      </c>
      <c r="EX31">
        <v>-3.89999928688397</v>
      </c>
      <c r="EY31">
        <v>-8.746153676039604</v>
      </c>
      <c r="EZ31">
        <v>-20.416</v>
      </c>
      <c r="FA31">
        <v>15</v>
      </c>
      <c r="FB31">
        <v>0</v>
      </c>
      <c r="FC31" t="s">
        <v>422</v>
      </c>
      <c r="FD31">
        <v>1746989605.5</v>
      </c>
      <c r="FE31">
        <v>1746989593.5</v>
      </c>
      <c r="FF31">
        <v>0</v>
      </c>
      <c r="FG31">
        <v>-0.274</v>
      </c>
      <c r="FH31">
        <v>-0.002</v>
      </c>
      <c r="FI31">
        <v>2.549</v>
      </c>
      <c r="FJ31">
        <v>0.129</v>
      </c>
      <c r="FK31">
        <v>420</v>
      </c>
      <c r="FL31">
        <v>17</v>
      </c>
      <c r="FM31">
        <v>0.02</v>
      </c>
      <c r="FN31">
        <v>0.04</v>
      </c>
      <c r="FO31">
        <v>2.6765045</v>
      </c>
      <c r="FP31">
        <v>-0.1382064540337784</v>
      </c>
      <c r="FQ31">
        <v>0.02547508841495944</v>
      </c>
      <c r="FR31">
        <v>1</v>
      </c>
      <c r="FS31">
        <v>319.0470588235294</v>
      </c>
      <c r="FT31">
        <v>14.45072592189216</v>
      </c>
      <c r="FU31">
        <v>6.108876631789361</v>
      </c>
      <c r="FV31">
        <v>0</v>
      </c>
      <c r="FW31">
        <v>0.225367225</v>
      </c>
      <c r="FX31">
        <v>-0.05162975234521539</v>
      </c>
      <c r="FY31">
        <v>0.007734137484191434</v>
      </c>
      <c r="FZ31">
        <v>1</v>
      </c>
      <c r="GA31">
        <v>2</v>
      </c>
      <c r="GB31">
        <v>3</v>
      </c>
      <c r="GC31" t="s">
        <v>429</v>
      </c>
      <c r="GD31">
        <v>3.10301</v>
      </c>
      <c r="GE31">
        <v>2.72412</v>
      </c>
      <c r="GF31">
        <v>0.0887363</v>
      </c>
      <c r="GG31">
        <v>0.088215</v>
      </c>
      <c r="GH31">
        <v>0.105607</v>
      </c>
      <c r="GI31">
        <v>0.106346</v>
      </c>
      <c r="GJ31">
        <v>23813.8</v>
      </c>
      <c r="GK31">
        <v>21622.6</v>
      </c>
      <c r="GL31">
        <v>26696</v>
      </c>
      <c r="GM31">
        <v>23935.3</v>
      </c>
      <c r="GN31">
        <v>38200.8</v>
      </c>
      <c r="GO31">
        <v>31603.6</v>
      </c>
      <c r="GP31">
        <v>46614.7</v>
      </c>
      <c r="GQ31">
        <v>37850.3</v>
      </c>
      <c r="GR31">
        <v>1.86845</v>
      </c>
      <c r="GS31">
        <v>1.87678</v>
      </c>
      <c r="GT31">
        <v>0.113755</v>
      </c>
      <c r="GU31">
        <v>0</v>
      </c>
      <c r="GV31">
        <v>28.1375</v>
      </c>
      <c r="GW31">
        <v>999.9</v>
      </c>
      <c r="GX31">
        <v>46.3</v>
      </c>
      <c r="GY31">
        <v>31.6</v>
      </c>
      <c r="GZ31">
        <v>23.8373</v>
      </c>
      <c r="HA31">
        <v>60.99</v>
      </c>
      <c r="HB31">
        <v>19.2588</v>
      </c>
      <c r="HC31">
        <v>1</v>
      </c>
      <c r="HD31">
        <v>0.105358</v>
      </c>
      <c r="HE31">
        <v>-1.48203</v>
      </c>
      <c r="HF31">
        <v>20.2904</v>
      </c>
      <c r="HG31">
        <v>5.22223</v>
      </c>
      <c r="HH31">
        <v>11.98</v>
      </c>
      <c r="HI31">
        <v>4.96525</v>
      </c>
      <c r="HJ31">
        <v>3.276</v>
      </c>
      <c r="HK31">
        <v>9999</v>
      </c>
      <c r="HL31">
        <v>9999</v>
      </c>
      <c r="HM31">
        <v>9999</v>
      </c>
      <c r="HN31">
        <v>36.8</v>
      </c>
      <c r="HO31">
        <v>1.8639</v>
      </c>
      <c r="HP31">
        <v>1.86007</v>
      </c>
      <c r="HQ31">
        <v>1.85837</v>
      </c>
      <c r="HR31">
        <v>1.85975</v>
      </c>
      <c r="HS31">
        <v>1.85989</v>
      </c>
      <c r="HT31">
        <v>1.85837</v>
      </c>
      <c r="HU31">
        <v>1.85744</v>
      </c>
      <c r="HV31">
        <v>1.85241</v>
      </c>
      <c r="HW31">
        <v>0</v>
      </c>
      <c r="HX31">
        <v>0</v>
      </c>
      <c r="HY31">
        <v>0</v>
      </c>
      <c r="HZ31">
        <v>0</v>
      </c>
      <c r="IA31" t="s">
        <v>424</v>
      </c>
      <c r="IB31" t="s">
        <v>425</v>
      </c>
      <c r="IC31" t="s">
        <v>426</v>
      </c>
      <c r="ID31" t="s">
        <v>426</v>
      </c>
      <c r="IE31" t="s">
        <v>426</v>
      </c>
      <c r="IF31" t="s">
        <v>426</v>
      </c>
      <c r="IG31">
        <v>0</v>
      </c>
      <c r="IH31">
        <v>100</v>
      </c>
      <c r="II31">
        <v>100</v>
      </c>
      <c r="IJ31">
        <v>-0.893</v>
      </c>
      <c r="IK31">
        <v>0.3202</v>
      </c>
      <c r="IL31">
        <v>-0.819046093373875</v>
      </c>
      <c r="IM31">
        <v>-0.0008311593448893811</v>
      </c>
      <c r="IN31">
        <v>1.768286430498992E-06</v>
      </c>
      <c r="IO31">
        <v>-5.176383660599935E-10</v>
      </c>
      <c r="IP31">
        <v>0.01793090377665582</v>
      </c>
      <c r="IQ31">
        <v>0.002652576625932546</v>
      </c>
      <c r="IR31">
        <v>0.0004569377311329863</v>
      </c>
      <c r="IS31">
        <v>1.003524486243527E-07</v>
      </c>
      <c r="IT31">
        <v>2</v>
      </c>
      <c r="IU31">
        <v>1975</v>
      </c>
      <c r="IV31">
        <v>1</v>
      </c>
      <c r="IW31">
        <v>26</v>
      </c>
      <c r="IX31">
        <v>201740.2</v>
      </c>
      <c r="IY31">
        <v>201740.4</v>
      </c>
      <c r="IZ31">
        <v>1.10107</v>
      </c>
      <c r="JA31">
        <v>2.6123</v>
      </c>
      <c r="JB31">
        <v>1.49658</v>
      </c>
      <c r="JC31">
        <v>2.34985</v>
      </c>
      <c r="JD31">
        <v>1.54907</v>
      </c>
      <c r="JE31">
        <v>2.44385</v>
      </c>
      <c r="JF31">
        <v>35.8711</v>
      </c>
      <c r="JG31">
        <v>24.2013</v>
      </c>
      <c r="JH31">
        <v>18</v>
      </c>
      <c r="JI31">
        <v>480.983</v>
      </c>
      <c r="JJ31">
        <v>501.395</v>
      </c>
      <c r="JK31">
        <v>30.3732</v>
      </c>
      <c r="JL31">
        <v>28.6738</v>
      </c>
      <c r="JM31">
        <v>29.9998</v>
      </c>
      <c r="JN31">
        <v>28.9893</v>
      </c>
      <c r="JO31">
        <v>29.0087</v>
      </c>
      <c r="JP31">
        <v>22.1528</v>
      </c>
      <c r="JQ31">
        <v>2.8248</v>
      </c>
      <c r="JR31">
        <v>100</v>
      </c>
      <c r="JS31">
        <v>30.3755</v>
      </c>
      <c r="JT31">
        <v>420</v>
      </c>
      <c r="JU31">
        <v>23.0823</v>
      </c>
      <c r="JV31">
        <v>101.921</v>
      </c>
      <c r="JW31">
        <v>91.2975</v>
      </c>
    </row>
    <row r="32" spans="1:283">
      <c r="A32">
        <v>14</v>
      </c>
      <c r="B32">
        <v>1759094019</v>
      </c>
      <c r="C32">
        <v>26</v>
      </c>
      <c r="D32" t="s">
        <v>452</v>
      </c>
      <c r="E32" t="s">
        <v>453</v>
      </c>
      <c r="F32">
        <v>5</v>
      </c>
      <c r="G32" t="s">
        <v>419</v>
      </c>
      <c r="H32">
        <v>1759094016</v>
      </c>
      <c r="I32">
        <f>(J32)/1000</f>
        <v>0</v>
      </c>
      <c r="J32">
        <f>1000*DJ32*AH32*(DF32-DG32)/(100*CY32*(1000-AH32*DF32))</f>
        <v>0</v>
      </c>
      <c r="K32">
        <f>DJ32*AH32*(DE32-DD32*(1000-AH32*DG32)/(1000-AH32*DF32))/(100*CY32)</f>
        <v>0</v>
      </c>
      <c r="L32">
        <f>DD32 - IF(AH32&gt;1, K32*CY32*100.0/(AJ32), 0)</f>
        <v>0</v>
      </c>
      <c r="M32">
        <f>((S32-I32/2)*L32-K32)/(S32+I32/2)</f>
        <v>0</v>
      </c>
      <c r="N32">
        <f>M32*(DK32+DL32)/1000.0</f>
        <v>0</v>
      </c>
      <c r="O32">
        <f>(DD32 - IF(AH32&gt;1, K32*CY32*100.0/(AJ32), 0))*(DK32+DL32)/1000.0</f>
        <v>0</v>
      </c>
      <c r="P32">
        <f>2.0/((1/R32-1/Q32)+SIGN(R32)*SQRT((1/R32-1/Q32)*(1/R32-1/Q32) + 4*CZ32/((CZ32+1)*(CZ32+1))*(2*1/R32*1/Q32-1/Q32*1/Q32)))</f>
        <v>0</v>
      </c>
      <c r="Q32">
        <f>IF(LEFT(DA32,1)&lt;&gt;"0",IF(LEFT(DA32,1)="1",3.0,DB32),$D$5+$E$5*(DR32*DK32/($K$5*1000))+$F$5*(DR32*DK32/($K$5*1000))*MAX(MIN(CY32,$J$5),$I$5)*MAX(MIN(CY32,$J$5),$I$5)+$G$5*MAX(MIN(CY32,$J$5),$I$5)*(DR32*DK32/($K$5*1000))+$H$5*(DR32*DK32/($K$5*1000))*(DR32*DK32/($K$5*1000)))</f>
        <v>0</v>
      </c>
      <c r="R32">
        <f>I32*(1000-(1000*0.61365*exp(17.502*V32/(240.97+V32))/(DK32+DL32)+DF32)/2)/(1000*0.61365*exp(17.502*V32/(240.97+V32))/(DK32+DL32)-DF32)</f>
        <v>0</v>
      </c>
      <c r="S32">
        <f>1/((CZ32+1)/(P32/1.6)+1/(Q32/1.37)) + CZ32/((CZ32+1)/(P32/1.6) + CZ32/(Q32/1.37))</f>
        <v>0</v>
      </c>
      <c r="T32">
        <f>(CU32*CX32)</f>
        <v>0</v>
      </c>
      <c r="U32">
        <f>(DM32+(T32+2*0.95*5.67E-8*(((DM32+$B$9)+273)^4-(DM32+273)^4)-44100*I32)/(1.84*29.3*Q32+8*0.95*5.67E-8*(DM32+273)^3))</f>
        <v>0</v>
      </c>
      <c r="V32">
        <f>($C$9*DN32+$D$9*DO32+$E$9*U32)</f>
        <v>0</v>
      </c>
      <c r="W32">
        <f>0.61365*exp(17.502*V32/(240.97+V32))</f>
        <v>0</v>
      </c>
      <c r="X32">
        <f>(Y32/Z32*100)</f>
        <v>0</v>
      </c>
      <c r="Y32">
        <f>DF32*(DK32+DL32)/1000</f>
        <v>0</v>
      </c>
      <c r="Z32">
        <f>0.61365*exp(17.502*DM32/(240.97+DM32))</f>
        <v>0</v>
      </c>
      <c r="AA32">
        <f>(W32-DF32*(DK32+DL32)/1000)</f>
        <v>0</v>
      </c>
      <c r="AB32">
        <f>(-I32*44100)</f>
        <v>0</v>
      </c>
      <c r="AC32">
        <f>2*29.3*Q32*0.92*(DM32-V32)</f>
        <v>0</v>
      </c>
      <c r="AD32">
        <f>2*0.95*5.67E-8*(((DM32+$B$9)+273)^4-(V32+273)^4)</f>
        <v>0</v>
      </c>
      <c r="AE32">
        <f>T32+AD32+AB32+AC32</f>
        <v>0</v>
      </c>
      <c r="AF32">
        <v>2</v>
      </c>
      <c r="AG32">
        <v>0</v>
      </c>
      <c r="AH32">
        <f>IF(AF32*$H$15&gt;=AJ32,1.0,(AJ32/(AJ32-AF32*$H$15)))</f>
        <v>0</v>
      </c>
      <c r="AI32">
        <f>(AH32-1)*100</f>
        <v>0</v>
      </c>
      <c r="AJ32">
        <f>MAX(0,($B$15+$C$15*DR32)/(1+$D$15*DR32)*DK32/(DM32+273)*$E$15)</f>
        <v>0</v>
      </c>
      <c r="AK32" t="s">
        <v>420</v>
      </c>
      <c r="AL32" t="s">
        <v>420</v>
      </c>
      <c r="AM32">
        <v>0</v>
      </c>
      <c r="AN32">
        <v>0</v>
      </c>
      <c r="AO32">
        <f>1-AM32/AN32</f>
        <v>0</v>
      </c>
      <c r="AP32">
        <v>0</v>
      </c>
      <c r="AQ32" t="s">
        <v>420</v>
      </c>
      <c r="AR32" t="s">
        <v>420</v>
      </c>
      <c r="AS32">
        <v>0</v>
      </c>
      <c r="AT32">
        <v>0</v>
      </c>
      <c r="AU32">
        <f>1-AS32/AT32</f>
        <v>0</v>
      </c>
      <c r="AV32">
        <v>0.5</v>
      </c>
      <c r="AW32">
        <f>CV32</f>
        <v>0</v>
      </c>
      <c r="AX32">
        <f>K32</f>
        <v>0</v>
      </c>
      <c r="AY32">
        <f>AU32*AV32*AW32</f>
        <v>0</v>
      </c>
      <c r="AZ32">
        <f>(AX32-AP32)/AW32</f>
        <v>0</v>
      </c>
      <c r="BA32">
        <f>(AN32-AT32)/AT32</f>
        <v>0</v>
      </c>
      <c r="BB32">
        <f>AM32/(AO32+AM32/AT32)</f>
        <v>0</v>
      </c>
      <c r="BC32" t="s">
        <v>420</v>
      </c>
      <c r="BD32">
        <v>0</v>
      </c>
      <c r="BE32">
        <f>IF(BD32&lt;&gt;0, BD32, BB32)</f>
        <v>0</v>
      </c>
      <c r="BF32">
        <f>1-BE32/AT32</f>
        <v>0</v>
      </c>
      <c r="BG32">
        <f>(AT32-AS32)/(AT32-BE32)</f>
        <v>0</v>
      </c>
      <c r="BH32">
        <f>(AN32-AT32)/(AN32-BE32)</f>
        <v>0</v>
      </c>
      <c r="BI32">
        <f>(AT32-AS32)/(AT32-AM32)</f>
        <v>0</v>
      </c>
      <c r="BJ32">
        <f>(AN32-AT32)/(AN32-AM32)</f>
        <v>0</v>
      </c>
      <c r="BK32">
        <f>(BG32*BE32/AS32)</f>
        <v>0</v>
      </c>
      <c r="BL32">
        <f>(1-BK32)</f>
        <v>0</v>
      </c>
      <c r="CU32">
        <f>$B$13*DS32+$C$13*DT32+$F$13*EE32*(1-EH32)</f>
        <v>0</v>
      </c>
      <c r="CV32">
        <f>CU32*CW32</f>
        <v>0</v>
      </c>
      <c r="CW32">
        <f>($B$13*$D$11+$C$13*$D$11+$F$13*((ER32+EJ32)/MAX(ER32+EJ32+ES32, 0.1)*$I$11+ES32/MAX(ER32+EJ32+ES32, 0.1)*$J$11))/($B$13+$C$13+$F$13)</f>
        <v>0</v>
      </c>
      <c r="CX32">
        <f>($B$13*$K$11+$C$13*$K$11+$F$13*((ER32+EJ32)/MAX(ER32+EJ32+ES32, 0.1)*$P$11+ES32/MAX(ER32+EJ32+ES32, 0.1)*$Q$11))/($B$13+$C$13+$F$13)</f>
        <v>0</v>
      </c>
      <c r="CY32">
        <v>2.96</v>
      </c>
      <c r="CZ32">
        <v>0.5</v>
      </c>
      <c r="DA32" t="s">
        <v>421</v>
      </c>
      <c r="DB32">
        <v>2</v>
      </c>
      <c r="DC32">
        <v>1759094016</v>
      </c>
      <c r="DD32">
        <v>422.6475555555555</v>
      </c>
      <c r="DE32">
        <v>420.0138888888889</v>
      </c>
      <c r="DF32">
        <v>23.25122222222222</v>
      </c>
      <c r="DG32">
        <v>23.02487777777778</v>
      </c>
      <c r="DH32">
        <v>423.5406666666667</v>
      </c>
      <c r="DI32">
        <v>22.93097777777778</v>
      </c>
      <c r="DJ32">
        <v>500.0934444444445</v>
      </c>
      <c r="DK32">
        <v>90.66375555555555</v>
      </c>
      <c r="DL32">
        <v>0.06586907777777778</v>
      </c>
      <c r="DM32">
        <v>29.85081111111111</v>
      </c>
      <c r="DN32">
        <v>29.99082222222222</v>
      </c>
      <c r="DO32">
        <v>999.9000000000001</v>
      </c>
      <c r="DP32">
        <v>0</v>
      </c>
      <c r="DQ32">
        <v>0</v>
      </c>
      <c r="DR32">
        <v>10015.12777777778</v>
      </c>
      <c r="DS32">
        <v>0</v>
      </c>
      <c r="DT32">
        <v>3.15713</v>
      </c>
      <c r="DU32">
        <v>2.63345</v>
      </c>
      <c r="DV32">
        <v>432.7083333333334</v>
      </c>
      <c r="DW32">
        <v>429.9125555555556</v>
      </c>
      <c r="DX32">
        <v>0.2263343333333333</v>
      </c>
      <c r="DY32">
        <v>420.0138888888889</v>
      </c>
      <c r="DZ32">
        <v>23.02487777777778</v>
      </c>
      <c r="EA32">
        <v>2.108042222222222</v>
      </c>
      <c r="EB32">
        <v>2.087523333333333</v>
      </c>
      <c r="EC32">
        <v>18.28006666666667</v>
      </c>
      <c r="ED32">
        <v>18.12428888888889</v>
      </c>
      <c r="EE32">
        <v>0.00500078</v>
      </c>
      <c r="EF32">
        <v>0</v>
      </c>
      <c r="EG32">
        <v>0</v>
      </c>
      <c r="EH32">
        <v>0</v>
      </c>
      <c r="EI32">
        <v>318.7777777777778</v>
      </c>
      <c r="EJ32">
        <v>0.00500078</v>
      </c>
      <c r="EK32">
        <v>-19.51111111111111</v>
      </c>
      <c r="EL32">
        <v>-1.222222222222222</v>
      </c>
      <c r="EM32">
        <v>35.40933333333333</v>
      </c>
      <c r="EN32">
        <v>38.93022222222222</v>
      </c>
      <c r="EO32">
        <v>37.40255555555555</v>
      </c>
      <c r="EP32">
        <v>39.25655555555555</v>
      </c>
      <c r="EQ32">
        <v>37.95788888888889</v>
      </c>
      <c r="ER32">
        <v>0</v>
      </c>
      <c r="ES32">
        <v>0</v>
      </c>
      <c r="ET32">
        <v>0</v>
      </c>
      <c r="EU32">
        <v>1759094011.6</v>
      </c>
      <c r="EV32">
        <v>0</v>
      </c>
      <c r="EW32">
        <v>320.75</v>
      </c>
      <c r="EX32">
        <v>7.709402364202863</v>
      </c>
      <c r="EY32">
        <v>1.979487146172348</v>
      </c>
      <c r="EZ32">
        <v>-21.56538461538461</v>
      </c>
      <c r="FA32">
        <v>15</v>
      </c>
      <c r="FB32">
        <v>0</v>
      </c>
      <c r="FC32" t="s">
        <v>422</v>
      </c>
      <c r="FD32">
        <v>1746989605.5</v>
      </c>
      <c r="FE32">
        <v>1746989593.5</v>
      </c>
      <c r="FF32">
        <v>0</v>
      </c>
      <c r="FG32">
        <v>-0.274</v>
      </c>
      <c r="FH32">
        <v>-0.002</v>
      </c>
      <c r="FI32">
        <v>2.549</v>
      </c>
      <c r="FJ32">
        <v>0.129</v>
      </c>
      <c r="FK32">
        <v>420</v>
      </c>
      <c r="FL32">
        <v>17</v>
      </c>
      <c r="FM32">
        <v>0.02</v>
      </c>
      <c r="FN32">
        <v>0.04</v>
      </c>
      <c r="FO32">
        <v>2.666092682926829</v>
      </c>
      <c r="FP32">
        <v>-0.1381022299651631</v>
      </c>
      <c r="FQ32">
        <v>0.02470210418847938</v>
      </c>
      <c r="FR32">
        <v>1</v>
      </c>
      <c r="FS32">
        <v>319.7999999999999</v>
      </c>
      <c r="FT32">
        <v>11.94194065392245</v>
      </c>
      <c r="FU32">
        <v>6.041571669300474</v>
      </c>
      <c r="FV32">
        <v>0</v>
      </c>
      <c r="FW32">
        <v>0.2249210731707317</v>
      </c>
      <c r="FX32">
        <v>-0.03001641114982558</v>
      </c>
      <c r="FY32">
        <v>0.007334072752638025</v>
      </c>
      <c r="FZ32">
        <v>1</v>
      </c>
      <c r="GA32">
        <v>2</v>
      </c>
      <c r="GB32">
        <v>3</v>
      </c>
      <c r="GC32" t="s">
        <v>429</v>
      </c>
      <c r="GD32">
        <v>3.10298</v>
      </c>
      <c r="GE32">
        <v>2.72399</v>
      </c>
      <c r="GF32">
        <v>0.08873929999999999</v>
      </c>
      <c r="GG32">
        <v>0.08822729999999999</v>
      </c>
      <c r="GH32">
        <v>0.105609</v>
      </c>
      <c r="GI32">
        <v>0.106335</v>
      </c>
      <c r="GJ32">
        <v>23813.8</v>
      </c>
      <c r="GK32">
        <v>21622.4</v>
      </c>
      <c r="GL32">
        <v>26696</v>
      </c>
      <c r="GM32">
        <v>23935.3</v>
      </c>
      <c r="GN32">
        <v>38200.8</v>
      </c>
      <c r="GO32">
        <v>31603.8</v>
      </c>
      <c r="GP32">
        <v>46614.8</v>
      </c>
      <c r="GQ32">
        <v>37850</v>
      </c>
      <c r="GR32">
        <v>1.86835</v>
      </c>
      <c r="GS32">
        <v>1.87693</v>
      </c>
      <c r="GT32">
        <v>0.113737</v>
      </c>
      <c r="GU32">
        <v>0</v>
      </c>
      <c r="GV32">
        <v>28.1387</v>
      </c>
      <c r="GW32">
        <v>999.9</v>
      </c>
      <c r="GX32">
        <v>46.3</v>
      </c>
      <c r="GY32">
        <v>31.6</v>
      </c>
      <c r="GZ32">
        <v>23.8392</v>
      </c>
      <c r="HA32">
        <v>60.97</v>
      </c>
      <c r="HB32">
        <v>19.1947</v>
      </c>
      <c r="HC32">
        <v>1</v>
      </c>
      <c r="HD32">
        <v>0.105269</v>
      </c>
      <c r="HE32">
        <v>-1.4832</v>
      </c>
      <c r="HF32">
        <v>20.2904</v>
      </c>
      <c r="HG32">
        <v>5.22253</v>
      </c>
      <c r="HH32">
        <v>11.98</v>
      </c>
      <c r="HI32">
        <v>4.96535</v>
      </c>
      <c r="HJ32">
        <v>3.276</v>
      </c>
      <c r="HK32">
        <v>9999</v>
      </c>
      <c r="HL32">
        <v>9999</v>
      </c>
      <c r="HM32">
        <v>9999</v>
      </c>
      <c r="HN32">
        <v>36.8</v>
      </c>
      <c r="HO32">
        <v>1.86392</v>
      </c>
      <c r="HP32">
        <v>1.86008</v>
      </c>
      <c r="HQ32">
        <v>1.85837</v>
      </c>
      <c r="HR32">
        <v>1.85975</v>
      </c>
      <c r="HS32">
        <v>1.85989</v>
      </c>
      <c r="HT32">
        <v>1.85837</v>
      </c>
      <c r="HU32">
        <v>1.85743</v>
      </c>
      <c r="HV32">
        <v>1.85242</v>
      </c>
      <c r="HW32">
        <v>0</v>
      </c>
      <c r="HX32">
        <v>0</v>
      </c>
      <c r="HY32">
        <v>0</v>
      </c>
      <c r="HZ32">
        <v>0</v>
      </c>
      <c r="IA32" t="s">
        <v>424</v>
      </c>
      <c r="IB32" t="s">
        <v>425</v>
      </c>
      <c r="IC32" t="s">
        <v>426</v>
      </c>
      <c r="ID32" t="s">
        <v>426</v>
      </c>
      <c r="IE32" t="s">
        <v>426</v>
      </c>
      <c r="IF32" t="s">
        <v>426</v>
      </c>
      <c r="IG32">
        <v>0</v>
      </c>
      <c r="IH32">
        <v>100</v>
      </c>
      <c r="II32">
        <v>100</v>
      </c>
      <c r="IJ32">
        <v>-0.893</v>
      </c>
      <c r="IK32">
        <v>0.3202</v>
      </c>
      <c r="IL32">
        <v>-0.819046093373875</v>
      </c>
      <c r="IM32">
        <v>-0.0008311593448893811</v>
      </c>
      <c r="IN32">
        <v>1.768286430498992E-06</v>
      </c>
      <c r="IO32">
        <v>-5.176383660599935E-10</v>
      </c>
      <c r="IP32">
        <v>0.01793090377665582</v>
      </c>
      <c r="IQ32">
        <v>0.002652576625932546</v>
      </c>
      <c r="IR32">
        <v>0.0004569377311329863</v>
      </c>
      <c r="IS32">
        <v>1.003524486243527E-07</v>
      </c>
      <c r="IT32">
        <v>2</v>
      </c>
      <c r="IU32">
        <v>1975</v>
      </c>
      <c r="IV32">
        <v>1</v>
      </c>
      <c r="IW32">
        <v>26</v>
      </c>
      <c r="IX32">
        <v>201740.2</v>
      </c>
      <c r="IY32">
        <v>201740.4</v>
      </c>
      <c r="IZ32">
        <v>1.10107</v>
      </c>
      <c r="JA32">
        <v>2.60864</v>
      </c>
      <c r="JB32">
        <v>1.49658</v>
      </c>
      <c r="JC32">
        <v>2.34985</v>
      </c>
      <c r="JD32">
        <v>1.54907</v>
      </c>
      <c r="JE32">
        <v>2.49146</v>
      </c>
      <c r="JF32">
        <v>35.8711</v>
      </c>
      <c r="JG32">
        <v>24.1926</v>
      </c>
      <c r="JH32">
        <v>18</v>
      </c>
      <c r="JI32">
        <v>480.907</v>
      </c>
      <c r="JJ32">
        <v>501.474</v>
      </c>
      <c r="JK32">
        <v>30.3752</v>
      </c>
      <c r="JL32">
        <v>28.672</v>
      </c>
      <c r="JM32">
        <v>29.9997</v>
      </c>
      <c r="JN32">
        <v>28.9869</v>
      </c>
      <c r="JO32">
        <v>29.0063</v>
      </c>
      <c r="JP32">
        <v>22.1506</v>
      </c>
      <c r="JQ32">
        <v>2.8248</v>
      </c>
      <c r="JR32">
        <v>100</v>
      </c>
      <c r="JS32">
        <v>30.382</v>
      </c>
      <c r="JT32">
        <v>420</v>
      </c>
      <c r="JU32">
        <v>23.0823</v>
      </c>
      <c r="JV32">
        <v>101.921</v>
      </c>
      <c r="JW32">
        <v>91.2972</v>
      </c>
    </row>
    <row r="33" spans="1:283">
      <c r="A33">
        <v>15</v>
      </c>
      <c r="B33">
        <v>1759094021</v>
      </c>
      <c r="C33">
        <v>28</v>
      </c>
      <c r="D33" t="s">
        <v>454</v>
      </c>
      <c r="E33" t="s">
        <v>455</v>
      </c>
      <c r="F33">
        <v>5</v>
      </c>
      <c r="G33" t="s">
        <v>419</v>
      </c>
      <c r="H33">
        <v>1759094018</v>
      </c>
      <c r="I33">
        <f>(J33)/1000</f>
        <v>0</v>
      </c>
      <c r="J33">
        <f>1000*DJ33*AH33*(DF33-DG33)/(100*CY33*(1000-AH33*DF33))</f>
        <v>0</v>
      </c>
      <c r="K33">
        <f>DJ33*AH33*(DE33-DD33*(1000-AH33*DG33)/(1000-AH33*DF33))/(100*CY33)</f>
        <v>0</v>
      </c>
      <c r="L33">
        <f>DD33 - IF(AH33&gt;1, K33*CY33*100.0/(AJ33), 0)</f>
        <v>0</v>
      </c>
      <c r="M33">
        <f>((S33-I33/2)*L33-K33)/(S33+I33/2)</f>
        <v>0</v>
      </c>
      <c r="N33">
        <f>M33*(DK33+DL33)/1000.0</f>
        <v>0</v>
      </c>
      <c r="O33">
        <f>(DD33 - IF(AH33&gt;1, K33*CY33*100.0/(AJ33), 0))*(DK33+DL33)/1000.0</f>
        <v>0</v>
      </c>
      <c r="P33">
        <f>2.0/((1/R33-1/Q33)+SIGN(R33)*SQRT((1/R33-1/Q33)*(1/R33-1/Q33) + 4*CZ33/((CZ33+1)*(CZ33+1))*(2*1/R33*1/Q33-1/Q33*1/Q33)))</f>
        <v>0</v>
      </c>
      <c r="Q33">
        <f>IF(LEFT(DA33,1)&lt;&gt;"0",IF(LEFT(DA33,1)="1",3.0,DB33),$D$5+$E$5*(DR33*DK33/($K$5*1000))+$F$5*(DR33*DK33/($K$5*1000))*MAX(MIN(CY33,$J$5),$I$5)*MAX(MIN(CY33,$J$5),$I$5)+$G$5*MAX(MIN(CY33,$J$5),$I$5)*(DR33*DK33/($K$5*1000))+$H$5*(DR33*DK33/($K$5*1000))*(DR33*DK33/($K$5*1000)))</f>
        <v>0</v>
      </c>
      <c r="R33">
        <f>I33*(1000-(1000*0.61365*exp(17.502*V33/(240.97+V33))/(DK33+DL33)+DF33)/2)/(1000*0.61365*exp(17.502*V33/(240.97+V33))/(DK33+DL33)-DF33)</f>
        <v>0</v>
      </c>
      <c r="S33">
        <f>1/((CZ33+1)/(P33/1.6)+1/(Q33/1.37)) + CZ33/((CZ33+1)/(P33/1.6) + CZ33/(Q33/1.37))</f>
        <v>0</v>
      </c>
      <c r="T33">
        <f>(CU33*CX33)</f>
        <v>0</v>
      </c>
      <c r="U33">
        <f>(DM33+(T33+2*0.95*5.67E-8*(((DM33+$B$9)+273)^4-(DM33+273)^4)-44100*I33)/(1.84*29.3*Q33+8*0.95*5.67E-8*(DM33+273)^3))</f>
        <v>0</v>
      </c>
      <c r="V33">
        <f>($C$9*DN33+$D$9*DO33+$E$9*U33)</f>
        <v>0</v>
      </c>
      <c r="W33">
        <f>0.61365*exp(17.502*V33/(240.97+V33))</f>
        <v>0</v>
      </c>
      <c r="X33">
        <f>(Y33/Z33*100)</f>
        <v>0</v>
      </c>
      <c r="Y33">
        <f>DF33*(DK33+DL33)/1000</f>
        <v>0</v>
      </c>
      <c r="Z33">
        <f>0.61365*exp(17.502*DM33/(240.97+DM33))</f>
        <v>0</v>
      </c>
      <c r="AA33">
        <f>(W33-DF33*(DK33+DL33)/1000)</f>
        <v>0</v>
      </c>
      <c r="AB33">
        <f>(-I33*44100)</f>
        <v>0</v>
      </c>
      <c r="AC33">
        <f>2*29.3*Q33*0.92*(DM33-V33)</f>
        <v>0</v>
      </c>
      <c r="AD33">
        <f>2*0.95*5.67E-8*(((DM33+$B$9)+273)^4-(V33+273)^4)</f>
        <v>0</v>
      </c>
      <c r="AE33">
        <f>T33+AD33+AB33+AC33</f>
        <v>0</v>
      </c>
      <c r="AF33">
        <v>2</v>
      </c>
      <c r="AG33">
        <v>0</v>
      </c>
      <c r="AH33">
        <f>IF(AF33*$H$15&gt;=AJ33,1.0,(AJ33/(AJ33-AF33*$H$15)))</f>
        <v>0</v>
      </c>
      <c r="AI33">
        <f>(AH33-1)*100</f>
        <v>0</v>
      </c>
      <c r="AJ33">
        <f>MAX(0,($B$15+$C$15*DR33)/(1+$D$15*DR33)*DK33/(DM33+273)*$E$15)</f>
        <v>0</v>
      </c>
      <c r="AK33" t="s">
        <v>420</v>
      </c>
      <c r="AL33" t="s">
        <v>420</v>
      </c>
      <c r="AM33">
        <v>0</v>
      </c>
      <c r="AN33">
        <v>0</v>
      </c>
      <c r="AO33">
        <f>1-AM33/AN33</f>
        <v>0</v>
      </c>
      <c r="AP33">
        <v>0</v>
      </c>
      <c r="AQ33" t="s">
        <v>420</v>
      </c>
      <c r="AR33" t="s">
        <v>420</v>
      </c>
      <c r="AS33">
        <v>0</v>
      </c>
      <c r="AT33">
        <v>0</v>
      </c>
      <c r="AU33">
        <f>1-AS33/AT33</f>
        <v>0</v>
      </c>
      <c r="AV33">
        <v>0.5</v>
      </c>
      <c r="AW33">
        <f>CV33</f>
        <v>0</v>
      </c>
      <c r="AX33">
        <f>K33</f>
        <v>0</v>
      </c>
      <c r="AY33">
        <f>AU33*AV33*AW33</f>
        <v>0</v>
      </c>
      <c r="AZ33">
        <f>(AX33-AP33)/AW33</f>
        <v>0</v>
      </c>
      <c r="BA33">
        <f>(AN33-AT33)/AT33</f>
        <v>0</v>
      </c>
      <c r="BB33">
        <f>AM33/(AO33+AM33/AT33)</f>
        <v>0</v>
      </c>
      <c r="BC33" t="s">
        <v>420</v>
      </c>
      <c r="BD33">
        <v>0</v>
      </c>
      <c r="BE33">
        <f>IF(BD33&lt;&gt;0, BD33, BB33)</f>
        <v>0</v>
      </c>
      <c r="BF33">
        <f>1-BE33/AT33</f>
        <v>0</v>
      </c>
      <c r="BG33">
        <f>(AT33-AS33)/(AT33-BE33)</f>
        <v>0</v>
      </c>
      <c r="BH33">
        <f>(AN33-AT33)/(AN33-BE33)</f>
        <v>0</v>
      </c>
      <c r="BI33">
        <f>(AT33-AS33)/(AT33-AM33)</f>
        <v>0</v>
      </c>
      <c r="BJ33">
        <f>(AN33-AT33)/(AN33-AM33)</f>
        <v>0</v>
      </c>
      <c r="BK33">
        <f>(BG33*BE33/AS33)</f>
        <v>0</v>
      </c>
      <c r="BL33">
        <f>(1-BK33)</f>
        <v>0</v>
      </c>
      <c r="CU33">
        <f>$B$13*DS33+$C$13*DT33+$F$13*EE33*(1-EH33)</f>
        <v>0</v>
      </c>
      <c r="CV33">
        <f>CU33*CW33</f>
        <v>0</v>
      </c>
      <c r="CW33">
        <f>($B$13*$D$11+$C$13*$D$11+$F$13*((ER33+EJ33)/MAX(ER33+EJ33+ES33, 0.1)*$I$11+ES33/MAX(ER33+EJ33+ES33, 0.1)*$J$11))/($B$13+$C$13+$F$13)</f>
        <v>0</v>
      </c>
      <c r="CX33">
        <f>($B$13*$K$11+$C$13*$K$11+$F$13*((ER33+EJ33)/MAX(ER33+EJ33+ES33, 0.1)*$P$11+ES33/MAX(ER33+EJ33+ES33, 0.1)*$Q$11))/($B$13+$C$13+$F$13)</f>
        <v>0</v>
      </c>
      <c r="CY33">
        <v>2.96</v>
      </c>
      <c r="CZ33">
        <v>0.5</v>
      </c>
      <c r="DA33" t="s">
        <v>421</v>
      </c>
      <c r="DB33">
        <v>2</v>
      </c>
      <c r="DC33">
        <v>1759094018</v>
      </c>
      <c r="DD33">
        <v>422.6548888888889</v>
      </c>
      <c r="DE33">
        <v>420.0347777777778</v>
      </c>
      <c r="DF33">
        <v>23.25187777777778</v>
      </c>
      <c r="DG33">
        <v>23.02332222222222</v>
      </c>
      <c r="DH33">
        <v>423.5481111111111</v>
      </c>
      <c r="DI33">
        <v>22.93161111111111</v>
      </c>
      <c r="DJ33">
        <v>500.0708888888889</v>
      </c>
      <c r="DK33">
        <v>90.66395555555555</v>
      </c>
      <c r="DL33">
        <v>0.06587777777777777</v>
      </c>
      <c r="DM33">
        <v>29.8527</v>
      </c>
      <c r="DN33">
        <v>29.99313333333333</v>
      </c>
      <c r="DO33">
        <v>999.9000000000001</v>
      </c>
      <c r="DP33">
        <v>0</v>
      </c>
      <c r="DQ33">
        <v>0</v>
      </c>
      <c r="DR33">
        <v>10005.26111111111</v>
      </c>
      <c r="DS33">
        <v>0</v>
      </c>
      <c r="DT33">
        <v>3.15713</v>
      </c>
      <c r="DU33">
        <v>2.619991111111111</v>
      </c>
      <c r="DV33">
        <v>432.7162222222222</v>
      </c>
      <c r="DW33">
        <v>429.9332222222222</v>
      </c>
      <c r="DX33">
        <v>0.2285535555555556</v>
      </c>
      <c r="DY33">
        <v>420.0347777777778</v>
      </c>
      <c r="DZ33">
        <v>23.02332222222222</v>
      </c>
      <c r="EA33">
        <v>2.108105555555555</v>
      </c>
      <c r="EB33">
        <v>2.087385555555555</v>
      </c>
      <c r="EC33">
        <v>18.28055555555556</v>
      </c>
      <c r="ED33">
        <v>18.12323333333334</v>
      </c>
      <c r="EE33">
        <v>0.00500078</v>
      </c>
      <c r="EF33">
        <v>0</v>
      </c>
      <c r="EG33">
        <v>0</v>
      </c>
      <c r="EH33">
        <v>0</v>
      </c>
      <c r="EI33">
        <v>319.8555555555556</v>
      </c>
      <c r="EJ33">
        <v>0.00500078</v>
      </c>
      <c r="EK33">
        <v>-18.75555555555556</v>
      </c>
      <c r="EL33">
        <v>-0.8888888888888888</v>
      </c>
      <c r="EM33">
        <v>35.41633333333333</v>
      </c>
      <c r="EN33">
        <v>38.90255555555555</v>
      </c>
      <c r="EO33">
        <v>37.55522222222222</v>
      </c>
      <c r="EP33">
        <v>39.21488888888889</v>
      </c>
      <c r="EQ33">
        <v>38.02733333333333</v>
      </c>
      <c r="ER33">
        <v>0</v>
      </c>
      <c r="ES33">
        <v>0</v>
      </c>
      <c r="ET33">
        <v>0</v>
      </c>
      <c r="EU33">
        <v>1759094013.4</v>
      </c>
      <c r="EV33">
        <v>0</v>
      </c>
      <c r="EW33">
        <v>319.532</v>
      </c>
      <c r="EX33">
        <v>2.938462024046301</v>
      </c>
      <c r="EY33">
        <v>18.72307679371009</v>
      </c>
      <c r="EZ33">
        <v>-20.68</v>
      </c>
      <c r="FA33">
        <v>15</v>
      </c>
      <c r="FB33">
        <v>0</v>
      </c>
      <c r="FC33" t="s">
        <v>422</v>
      </c>
      <c r="FD33">
        <v>1746989605.5</v>
      </c>
      <c r="FE33">
        <v>1746989593.5</v>
      </c>
      <c r="FF33">
        <v>0</v>
      </c>
      <c r="FG33">
        <v>-0.274</v>
      </c>
      <c r="FH33">
        <v>-0.002</v>
      </c>
      <c r="FI33">
        <v>2.549</v>
      </c>
      <c r="FJ33">
        <v>0.129</v>
      </c>
      <c r="FK33">
        <v>420</v>
      </c>
      <c r="FL33">
        <v>17</v>
      </c>
      <c r="FM33">
        <v>0.02</v>
      </c>
      <c r="FN33">
        <v>0.04</v>
      </c>
      <c r="FO33">
        <v>2.6601455</v>
      </c>
      <c r="FP33">
        <v>-0.1956132833020703</v>
      </c>
      <c r="FQ33">
        <v>0.02960585887539832</v>
      </c>
      <c r="FR33">
        <v>1</v>
      </c>
      <c r="FS33">
        <v>320.0882352941176</v>
      </c>
      <c r="FT33">
        <v>4.223071243980744</v>
      </c>
      <c r="FU33">
        <v>6.25336449233918</v>
      </c>
      <c r="FV33">
        <v>0</v>
      </c>
      <c r="FW33">
        <v>0.22453445</v>
      </c>
      <c r="FX33">
        <v>-0.006950994371482508</v>
      </c>
      <c r="FY33">
        <v>0.007106349259465089</v>
      </c>
      <c r="FZ33">
        <v>1</v>
      </c>
      <c r="GA33">
        <v>2</v>
      </c>
      <c r="GB33">
        <v>3</v>
      </c>
      <c r="GC33" t="s">
        <v>429</v>
      </c>
      <c r="GD33">
        <v>3.10291</v>
      </c>
      <c r="GE33">
        <v>2.72381</v>
      </c>
      <c r="GF33">
        <v>0.0887439</v>
      </c>
      <c r="GG33">
        <v>0.0882281</v>
      </c>
      <c r="GH33">
        <v>0.10561</v>
      </c>
      <c r="GI33">
        <v>0.106331</v>
      </c>
      <c r="GJ33">
        <v>23813.7</v>
      </c>
      <c r="GK33">
        <v>21622.2</v>
      </c>
      <c r="GL33">
        <v>26696</v>
      </c>
      <c r="GM33">
        <v>23935.2</v>
      </c>
      <c r="GN33">
        <v>38200.8</v>
      </c>
      <c r="GO33">
        <v>31603.9</v>
      </c>
      <c r="GP33">
        <v>46614.8</v>
      </c>
      <c r="GQ33">
        <v>37850</v>
      </c>
      <c r="GR33">
        <v>1.86812</v>
      </c>
      <c r="GS33">
        <v>1.87695</v>
      </c>
      <c r="GT33">
        <v>0.114202</v>
      </c>
      <c r="GU33">
        <v>0</v>
      </c>
      <c r="GV33">
        <v>28.1399</v>
      </c>
      <c r="GW33">
        <v>999.9</v>
      </c>
      <c r="GX33">
        <v>46.3</v>
      </c>
      <c r="GY33">
        <v>31.6</v>
      </c>
      <c r="GZ33">
        <v>23.8376</v>
      </c>
      <c r="HA33">
        <v>61.28</v>
      </c>
      <c r="HB33">
        <v>19.0745</v>
      </c>
      <c r="HC33">
        <v>1</v>
      </c>
      <c r="HD33">
        <v>0.105094</v>
      </c>
      <c r="HE33">
        <v>-1.49153</v>
      </c>
      <c r="HF33">
        <v>20.2903</v>
      </c>
      <c r="HG33">
        <v>5.22193</v>
      </c>
      <c r="HH33">
        <v>11.98</v>
      </c>
      <c r="HI33">
        <v>4.96525</v>
      </c>
      <c r="HJ33">
        <v>3.276</v>
      </c>
      <c r="HK33">
        <v>9999</v>
      </c>
      <c r="HL33">
        <v>9999</v>
      </c>
      <c r="HM33">
        <v>9999</v>
      </c>
      <c r="HN33">
        <v>36.8</v>
      </c>
      <c r="HO33">
        <v>1.86393</v>
      </c>
      <c r="HP33">
        <v>1.8601</v>
      </c>
      <c r="HQ33">
        <v>1.85837</v>
      </c>
      <c r="HR33">
        <v>1.85975</v>
      </c>
      <c r="HS33">
        <v>1.85989</v>
      </c>
      <c r="HT33">
        <v>1.85837</v>
      </c>
      <c r="HU33">
        <v>1.85744</v>
      </c>
      <c r="HV33">
        <v>1.85242</v>
      </c>
      <c r="HW33">
        <v>0</v>
      </c>
      <c r="HX33">
        <v>0</v>
      </c>
      <c r="HY33">
        <v>0</v>
      </c>
      <c r="HZ33">
        <v>0</v>
      </c>
      <c r="IA33" t="s">
        <v>424</v>
      </c>
      <c r="IB33" t="s">
        <v>425</v>
      </c>
      <c r="IC33" t="s">
        <v>426</v>
      </c>
      <c r="ID33" t="s">
        <v>426</v>
      </c>
      <c r="IE33" t="s">
        <v>426</v>
      </c>
      <c r="IF33" t="s">
        <v>426</v>
      </c>
      <c r="IG33">
        <v>0</v>
      </c>
      <c r="IH33">
        <v>100</v>
      </c>
      <c r="II33">
        <v>100</v>
      </c>
      <c r="IJ33">
        <v>-0.893</v>
      </c>
      <c r="IK33">
        <v>0.3202</v>
      </c>
      <c r="IL33">
        <v>-0.819046093373875</v>
      </c>
      <c r="IM33">
        <v>-0.0008311593448893811</v>
      </c>
      <c r="IN33">
        <v>1.768286430498992E-06</v>
      </c>
      <c r="IO33">
        <v>-5.176383660599935E-10</v>
      </c>
      <c r="IP33">
        <v>0.01793090377665582</v>
      </c>
      <c r="IQ33">
        <v>0.002652576625932546</v>
      </c>
      <c r="IR33">
        <v>0.0004569377311329863</v>
      </c>
      <c r="IS33">
        <v>1.003524486243527E-07</v>
      </c>
      <c r="IT33">
        <v>2</v>
      </c>
      <c r="IU33">
        <v>1975</v>
      </c>
      <c r="IV33">
        <v>1</v>
      </c>
      <c r="IW33">
        <v>26</v>
      </c>
      <c r="IX33">
        <v>201740.3</v>
      </c>
      <c r="IY33">
        <v>201740.5</v>
      </c>
      <c r="IZ33">
        <v>1.10107</v>
      </c>
      <c r="JA33">
        <v>2.6123</v>
      </c>
      <c r="JB33">
        <v>1.49658</v>
      </c>
      <c r="JC33">
        <v>2.34985</v>
      </c>
      <c r="JD33">
        <v>1.54907</v>
      </c>
      <c r="JE33">
        <v>2.48901</v>
      </c>
      <c r="JF33">
        <v>35.8711</v>
      </c>
      <c r="JG33">
        <v>24.1926</v>
      </c>
      <c r="JH33">
        <v>18</v>
      </c>
      <c r="JI33">
        <v>480.758</v>
      </c>
      <c r="JJ33">
        <v>501.47</v>
      </c>
      <c r="JK33">
        <v>30.3776</v>
      </c>
      <c r="JL33">
        <v>28.6696</v>
      </c>
      <c r="JM33">
        <v>29.9997</v>
      </c>
      <c r="JN33">
        <v>28.9845</v>
      </c>
      <c r="JO33">
        <v>29.0038</v>
      </c>
      <c r="JP33">
        <v>22.1498</v>
      </c>
      <c r="JQ33">
        <v>2.8248</v>
      </c>
      <c r="JR33">
        <v>100</v>
      </c>
      <c r="JS33">
        <v>30.382</v>
      </c>
      <c r="JT33">
        <v>420</v>
      </c>
      <c r="JU33">
        <v>23.0823</v>
      </c>
      <c r="JV33">
        <v>101.921</v>
      </c>
      <c r="JW33">
        <v>91.297</v>
      </c>
    </row>
    <row r="34" spans="1:283">
      <c r="A34">
        <v>16</v>
      </c>
      <c r="B34">
        <v>1759094023</v>
      </c>
      <c r="C34">
        <v>30</v>
      </c>
      <c r="D34" t="s">
        <v>456</v>
      </c>
      <c r="E34" t="s">
        <v>457</v>
      </c>
      <c r="F34">
        <v>5</v>
      </c>
      <c r="G34" t="s">
        <v>419</v>
      </c>
      <c r="H34">
        <v>1759094020</v>
      </c>
      <c r="I34">
        <f>(J34)/1000</f>
        <v>0</v>
      </c>
      <c r="J34">
        <f>1000*DJ34*AH34*(DF34-DG34)/(100*CY34*(1000-AH34*DF34))</f>
        <v>0</v>
      </c>
      <c r="K34">
        <f>DJ34*AH34*(DE34-DD34*(1000-AH34*DG34)/(1000-AH34*DF34))/(100*CY34)</f>
        <v>0</v>
      </c>
      <c r="L34">
        <f>DD34 - IF(AH34&gt;1, K34*CY34*100.0/(AJ34), 0)</f>
        <v>0</v>
      </c>
      <c r="M34">
        <f>((S34-I34/2)*L34-K34)/(S34+I34/2)</f>
        <v>0</v>
      </c>
      <c r="N34">
        <f>M34*(DK34+DL34)/1000.0</f>
        <v>0</v>
      </c>
      <c r="O34">
        <f>(DD34 - IF(AH34&gt;1, K34*CY34*100.0/(AJ34), 0))*(DK34+DL34)/1000.0</f>
        <v>0</v>
      </c>
      <c r="P34">
        <f>2.0/((1/R34-1/Q34)+SIGN(R34)*SQRT((1/R34-1/Q34)*(1/R34-1/Q34) + 4*CZ34/((CZ34+1)*(CZ34+1))*(2*1/R34*1/Q34-1/Q34*1/Q34)))</f>
        <v>0</v>
      </c>
      <c r="Q34">
        <f>IF(LEFT(DA34,1)&lt;&gt;"0",IF(LEFT(DA34,1)="1",3.0,DB34),$D$5+$E$5*(DR34*DK34/($K$5*1000))+$F$5*(DR34*DK34/($K$5*1000))*MAX(MIN(CY34,$J$5),$I$5)*MAX(MIN(CY34,$J$5),$I$5)+$G$5*MAX(MIN(CY34,$J$5),$I$5)*(DR34*DK34/($K$5*1000))+$H$5*(DR34*DK34/($K$5*1000))*(DR34*DK34/($K$5*1000)))</f>
        <v>0</v>
      </c>
      <c r="R34">
        <f>I34*(1000-(1000*0.61365*exp(17.502*V34/(240.97+V34))/(DK34+DL34)+DF34)/2)/(1000*0.61365*exp(17.502*V34/(240.97+V34))/(DK34+DL34)-DF34)</f>
        <v>0</v>
      </c>
      <c r="S34">
        <f>1/((CZ34+1)/(P34/1.6)+1/(Q34/1.37)) + CZ34/((CZ34+1)/(P34/1.6) + CZ34/(Q34/1.37))</f>
        <v>0</v>
      </c>
      <c r="T34">
        <f>(CU34*CX34)</f>
        <v>0</v>
      </c>
      <c r="U34">
        <f>(DM34+(T34+2*0.95*5.67E-8*(((DM34+$B$9)+273)^4-(DM34+273)^4)-44100*I34)/(1.84*29.3*Q34+8*0.95*5.67E-8*(DM34+273)^3))</f>
        <v>0</v>
      </c>
      <c r="V34">
        <f>($C$9*DN34+$D$9*DO34+$E$9*U34)</f>
        <v>0</v>
      </c>
      <c r="W34">
        <f>0.61365*exp(17.502*V34/(240.97+V34))</f>
        <v>0</v>
      </c>
      <c r="X34">
        <f>(Y34/Z34*100)</f>
        <v>0</v>
      </c>
      <c r="Y34">
        <f>DF34*(DK34+DL34)/1000</f>
        <v>0</v>
      </c>
      <c r="Z34">
        <f>0.61365*exp(17.502*DM34/(240.97+DM34))</f>
        <v>0</v>
      </c>
      <c r="AA34">
        <f>(W34-DF34*(DK34+DL34)/1000)</f>
        <v>0</v>
      </c>
      <c r="AB34">
        <f>(-I34*44100)</f>
        <v>0</v>
      </c>
      <c r="AC34">
        <f>2*29.3*Q34*0.92*(DM34-V34)</f>
        <v>0</v>
      </c>
      <c r="AD34">
        <f>2*0.95*5.67E-8*(((DM34+$B$9)+273)^4-(V34+273)^4)</f>
        <v>0</v>
      </c>
      <c r="AE34">
        <f>T34+AD34+AB34+AC34</f>
        <v>0</v>
      </c>
      <c r="AF34">
        <v>2</v>
      </c>
      <c r="AG34">
        <v>0</v>
      </c>
      <c r="AH34">
        <f>IF(AF34*$H$15&gt;=AJ34,1.0,(AJ34/(AJ34-AF34*$H$15)))</f>
        <v>0</v>
      </c>
      <c r="AI34">
        <f>(AH34-1)*100</f>
        <v>0</v>
      </c>
      <c r="AJ34">
        <f>MAX(0,($B$15+$C$15*DR34)/(1+$D$15*DR34)*DK34/(DM34+273)*$E$15)</f>
        <v>0</v>
      </c>
      <c r="AK34" t="s">
        <v>420</v>
      </c>
      <c r="AL34" t="s">
        <v>420</v>
      </c>
      <c r="AM34">
        <v>0</v>
      </c>
      <c r="AN34">
        <v>0</v>
      </c>
      <c r="AO34">
        <f>1-AM34/AN34</f>
        <v>0</v>
      </c>
      <c r="AP34">
        <v>0</v>
      </c>
      <c r="AQ34" t="s">
        <v>420</v>
      </c>
      <c r="AR34" t="s">
        <v>420</v>
      </c>
      <c r="AS34">
        <v>0</v>
      </c>
      <c r="AT34">
        <v>0</v>
      </c>
      <c r="AU34">
        <f>1-AS34/AT34</f>
        <v>0</v>
      </c>
      <c r="AV34">
        <v>0.5</v>
      </c>
      <c r="AW34">
        <f>CV34</f>
        <v>0</v>
      </c>
      <c r="AX34">
        <f>K34</f>
        <v>0</v>
      </c>
      <c r="AY34">
        <f>AU34*AV34*AW34</f>
        <v>0</v>
      </c>
      <c r="AZ34">
        <f>(AX34-AP34)/AW34</f>
        <v>0</v>
      </c>
      <c r="BA34">
        <f>(AN34-AT34)/AT34</f>
        <v>0</v>
      </c>
      <c r="BB34">
        <f>AM34/(AO34+AM34/AT34)</f>
        <v>0</v>
      </c>
      <c r="BC34" t="s">
        <v>420</v>
      </c>
      <c r="BD34">
        <v>0</v>
      </c>
      <c r="BE34">
        <f>IF(BD34&lt;&gt;0, BD34, BB34)</f>
        <v>0</v>
      </c>
      <c r="BF34">
        <f>1-BE34/AT34</f>
        <v>0</v>
      </c>
      <c r="BG34">
        <f>(AT34-AS34)/(AT34-BE34)</f>
        <v>0</v>
      </c>
      <c r="BH34">
        <f>(AN34-AT34)/(AN34-BE34)</f>
        <v>0</v>
      </c>
      <c r="BI34">
        <f>(AT34-AS34)/(AT34-AM34)</f>
        <v>0</v>
      </c>
      <c r="BJ34">
        <f>(AN34-AT34)/(AN34-AM34)</f>
        <v>0</v>
      </c>
      <c r="BK34">
        <f>(BG34*BE34/AS34)</f>
        <v>0</v>
      </c>
      <c r="BL34">
        <f>(1-BK34)</f>
        <v>0</v>
      </c>
      <c r="CU34">
        <f>$B$13*DS34+$C$13*DT34+$F$13*EE34*(1-EH34)</f>
        <v>0</v>
      </c>
      <c r="CV34">
        <f>CU34*CW34</f>
        <v>0</v>
      </c>
      <c r="CW34">
        <f>($B$13*$D$11+$C$13*$D$11+$F$13*((ER34+EJ34)/MAX(ER34+EJ34+ES34, 0.1)*$I$11+ES34/MAX(ER34+EJ34+ES34, 0.1)*$J$11))/($B$13+$C$13+$F$13)</f>
        <v>0</v>
      </c>
      <c r="CX34">
        <f>($B$13*$K$11+$C$13*$K$11+$F$13*((ER34+EJ34)/MAX(ER34+EJ34+ES34, 0.1)*$P$11+ES34/MAX(ER34+EJ34+ES34, 0.1)*$Q$11))/($B$13+$C$13+$F$13)</f>
        <v>0</v>
      </c>
      <c r="CY34">
        <v>2.96</v>
      </c>
      <c r="CZ34">
        <v>0.5</v>
      </c>
      <c r="DA34" t="s">
        <v>421</v>
      </c>
      <c r="DB34">
        <v>2</v>
      </c>
      <c r="DC34">
        <v>1759094020</v>
      </c>
      <c r="DD34">
        <v>422.6716666666667</v>
      </c>
      <c r="DE34">
        <v>420.0446666666667</v>
      </c>
      <c r="DF34">
        <v>23.25222222222222</v>
      </c>
      <c r="DG34">
        <v>23.02101111111111</v>
      </c>
      <c r="DH34">
        <v>423.5648888888889</v>
      </c>
      <c r="DI34">
        <v>22.93195555555555</v>
      </c>
      <c r="DJ34">
        <v>499.9947777777777</v>
      </c>
      <c r="DK34">
        <v>90.66411111111111</v>
      </c>
      <c r="DL34">
        <v>0.06592843333333334</v>
      </c>
      <c r="DM34">
        <v>29.85366666666667</v>
      </c>
      <c r="DN34">
        <v>29.99677777777778</v>
      </c>
      <c r="DO34">
        <v>999.9000000000001</v>
      </c>
      <c r="DP34">
        <v>0</v>
      </c>
      <c r="DQ34">
        <v>0</v>
      </c>
      <c r="DR34">
        <v>9988.049999999999</v>
      </c>
      <c r="DS34">
        <v>0</v>
      </c>
      <c r="DT34">
        <v>3.15713</v>
      </c>
      <c r="DU34">
        <v>2.626948888888889</v>
      </c>
      <c r="DV34">
        <v>432.7335555555555</v>
      </c>
      <c r="DW34">
        <v>429.9423333333333</v>
      </c>
      <c r="DX34">
        <v>0.2312164444444444</v>
      </c>
      <c r="DY34">
        <v>420.0446666666667</v>
      </c>
      <c r="DZ34">
        <v>23.02101111111111</v>
      </c>
      <c r="EA34">
        <v>2.10814</v>
      </c>
      <c r="EB34">
        <v>2.087177777777778</v>
      </c>
      <c r="EC34">
        <v>18.28083333333333</v>
      </c>
      <c r="ED34">
        <v>18.12165555555556</v>
      </c>
      <c r="EE34">
        <v>0.00500078</v>
      </c>
      <c r="EF34">
        <v>0</v>
      </c>
      <c r="EG34">
        <v>0</v>
      </c>
      <c r="EH34">
        <v>0</v>
      </c>
      <c r="EI34">
        <v>320.0777777777778</v>
      </c>
      <c r="EJ34">
        <v>0.00500078</v>
      </c>
      <c r="EK34">
        <v>-20.11111111111111</v>
      </c>
      <c r="EL34">
        <v>-1.355555555555555</v>
      </c>
      <c r="EM34">
        <v>35.40255555555555</v>
      </c>
      <c r="EN34">
        <v>38.88188888888889</v>
      </c>
      <c r="EO34">
        <v>37.38155555555555</v>
      </c>
      <c r="EP34">
        <v>39.17322222222222</v>
      </c>
      <c r="EQ34">
        <v>38.06911111111111</v>
      </c>
      <c r="ER34">
        <v>0</v>
      </c>
      <c r="ES34">
        <v>0</v>
      </c>
      <c r="ET34">
        <v>0</v>
      </c>
      <c r="EU34">
        <v>1759094015.8</v>
      </c>
      <c r="EV34">
        <v>0</v>
      </c>
      <c r="EW34">
        <v>319.624</v>
      </c>
      <c r="EX34">
        <v>-1.846153532071495</v>
      </c>
      <c r="EY34">
        <v>10.80000003301182</v>
      </c>
      <c r="EZ34">
        <v>-20.816</v>
      </c>
      <c r="FA34">
        <v>15</v>
      </c>
      <c r="FB34">
        <v>0</v>
      </c>
      <c r="FC34" t="s">
        <v>422</v>
      </c>
      <c r="FD34">
        <v>1746989605.5</v>
      </c>
      <c r="FE34">
        <v>1746989593.5</v>
      </c>
      <c r="FF34">
        <v>0</v>
      </c>
      <c r="FG34">
        <v>-0.274</v>
      </c>
      <c r="FH34">
        <v>-0.002</v>
      </c>
      <c r="FI34">
        <v>2.549</v>
      </c>
      <c r="FJ34">
        <v>0.129</v>
      </c>
      <c r="FK34">
        <v>420</v>
      </c>
      <c r="FL34">
        <v>17</v>
      </c>
      <c r="FM34">
        <v>0.02</v>
      </c>
      <c r="FN34">
        <v>0.04</v>
      </c>
      <c r="FO34">
        <v>2.656796829268293</v>
      </c>
      <c r="FP34">
        <v>-0.2084878745644577</v>
      </c>
      <c r="FQ34">
        <v>0.03268063612831519</v>
      </c>
      <c r="FR34">
        <v>1</v>
      </c>
      <c r="FS34">
        <v>320.2647058823529</v>
      </c>
      <c r="FT34">
        <v>-2.572956262887577</v>
      </c>
      <c r="FU34">
        <v>6.148978028570907</v>
      </c>
      <c r="FV34">
        <v>0</v>
      </c>
      <c r="FW34">
        <v>0.224592</v>
      </c>
      <c r="FX34">
        <v>0.02877512195121983</v>
      </c>
      <c r="FY34">
        <v>0.006955802049105586</v>
      </c>
      <c r="FZ34">
        <v>1</v>
      </c>
      <c r="GA34">
        <v>2</v>
      </c>
      <c r="GB34">
        <v>3</v>
      </c>
      <c r="GC34" t="s">
        <v>429</v>
      </c>
      <c r="GD34">
        <v>3.10273</v>
      </c>
      <c r="GE34">
        <v>2.72384</v>
      </c>
      <c r="GF34">
        <v>0.08874609999999999</v>
      </c>
      <c r="GG34">
        <v>0.08821660000000001</v>
      </c>
      <c r="GH34">
        <v>0.105613</v>
      </c>
      <c r="GI34">
        <v>0.106324</v>
      </c>
      <c r="GJ34">
        <v>23813.7</v>
      </c>
      <c r="GK34">
        <v>21622.4</v>
      </c>
      <c r="GL34">
        <v>26696.1</v>
      </c>
      <c r="GM34">
        <v>23935.1</v>
      </c>
      <c r="GN34">
        <v>38200.8</v>
      </c>
      <c r="GO34">
        <v>31604.3</v>
      </c>
      <c r="GP34">
        <v>46615</v>
      </c>
      <c r="GQ34">
        <v>37850.2</v>
      </c>
      <c r="GR34">
        <v>1.86787</v>
      </c>
      <c r="GS34">
        <v>1.87725</v>
      </c>
      <c r="GT34">
        <v>0.114169</v>
      </c>
      <c r="GU34">
        <v>0</v>
      </c>
      <c r="GV34">
        <v>28.1416</v>
      </c>
      <c r="GW34">
        <v>999.9</v>
      </c>
      <c r="GX34">
        <v>46.3</v>
      </c>
      <c r="GY34">
        <v>31.6</v>
      </c>
      <c r="GZ34">
        <v>23.8398</v>
      </c>
      <c r="HA34">
        <v>61.08</v>
      </c>
      <c r="HB34">
        <v>19.1346</v>
      </c>
      <c r="HC34">
        <v>1</v>
      </c>
      <c r="HD34">
        <v>0.104817</v>
      </c>
      <c r="HE34">
        <v>-1.4883</v>
      </c>
      <c r="HF34">
        <v>20.2903</v>
      </c>
      <c r="HG34">
        <v>5.22208</v>
      </c>
      <c r="HH34">
        <v>11.98</v>
      </c>
      <c r="HI34">
        <v>4.9652</v>
      </c>
      <c r="HJ34">
        <v>3.276</v>
      </c>
      <c r="HK34">
        <v>9999</v>
      </c>
      <c r="HL34">
        <v>9999</v>
      </c>
      <c r="HM34">
        <v>9999</v>
      </c>
      <c r="HN34">
        <v>36.8</v>
      </c>
      <c r="HO34">
        <v>1.86392</v>
      </c>
      <c r="HP34">
        <v>1.86009</v>
      </c>
      <c r="HQ34">
        <v>1.85837</v>
      </c>
      <c r="HR34">
        <v>1.85975</v>
      </c>
      <c r="HS34">
        <v>1.85989</v>
      </c>
      <c r="HT34">
        <v>1.85837</v>
      </c>
      <c r="HU34">
        <v>1.85743</v>
      </c>
      <c r="HV34">
        <v>1.85241</v>
      </c>
      <c r="HW34">
        <v>0</v>
      </c>
      <c r="HX34">
        <v>0</v>
      </c>
      <c r="HY34">
        <v>0</v>
      </c>
      <c r="HZ34">
        <v>0</v>
      </c>
      <c r="IA34" t="s">
        <v>424</v>
      </c>
      <c r="IB34" t="s">
        <v>425</v>
      </c>
      <c r="IC34" t="s">
        <v>426</v>
      </c>
      <c r="ID34" t="s">
        <v>426</v>
      </c>
      <c r="IE34" t="s">
        <v>426</v>
      </c>
      <c r="IF34" t="s">
        <v>426</v>
      </c>
      <c r="IG34">
        <v>0</v>
      </c>
      <c r="IH34">
        <v>100</v>
      </c>
      <c r="II34">
        <v>100</v>
      </c>
      <c r="IJ34">
        <v>-0.893</v>
      </c>
      <c r="IK34">
        <v>0.3202</v>
      </c>
      <c r="IL34">
        <v>-0.819046093373875</v>
      </c>
      <c r="IM34">
        <v>-0.0008311593448893811</v>
      </c>
      <c r="IN34">
        <v>1.768286430498992E-06</v>
      </c>
      <c r="IO34">
        <v>-5.176383660599935E-10</v>
      </c>
      <c r="IP34">
        <v>0.01793090377665582</v>
      </c>
      <c r="IQ34">
        <v>0.002652576625932546</v>
      </c>
      <c r="IR34">
        <v>0.0004569377311329863</v>
      </c>
      <c r="IS34">
        <v>1.003524486243527E-07</v>
      </c>
      <c r="IT34">
        <v>2</v>
      </c>
      <c r="IU34">
        <v>1975</v>
      </c>
      <c r="IV34">
        <v>1</v>
      </c>
      <c r="IW34">
        <v>26</v>
      </c>
      <c r="IX34">
        <v>201740.3</v>
      </c>
      <c r="IY34">
        <v>201740.5</v>
      </c>
      <c r="IZ34">
        <v>1.10229</v>
      </c>
      <c r="JA34">
        <v>2.61719</v>
      </c>
      <c r="JB34">
        <v>1.49658</v>
      </c>
      <c r="JC34">
        <v>2.34985</v>
      </c>
      <c r="JD34">
        <v>1.54907</v>
      </c>
      <c r="JE34">
        <v>2.50977</v>
      </c>
      <c r="JF34">
        <v>35.8711</v>
      </c>
      <c r="JG34">
        <v>24.2013</v>
      </c>
      <c r="JH34">
        <v>18</v>
      </c>
      <c r="JI34">
        <v>480.594</v>
      </c>
      <c r="JJ34">
        <v>501.653</v>
      </c>
      <c r="JK34">
        <v>30.3809</v>
      </c>
      <c r="JL34">
        <v>28.6671</v>
      </c>
      <c r="JM34">
        <v>29.9996</v>
      </c>
      <c r="JN34">
        <v>28.982</v>
      </c>
      <c r="JO34">
        <v>29.0018</v>
      </c>
      <c r="JP34">
        <v>22.152</v>
      </c>
      <c r="JQ34">
        <v>2.8248</v>
      </c>
      <c r="JR34">
        <v>100</v>
      </c>
      <c r="JS34">
        <v>30.3832</v>
      </c>
      <c r="JT34">
        <v>420</v>
      </c>
      <c r="JU34">
        <v>23.0823</v>
      </c>
      <c r="JV34">
        <v>101.922</v>
      </c>
      <c r="JW34">
        <v>91.2971</v>
      </c>
    </row>
    <row r="35" spans="1:283">
      <c r="A35">
        <v>17</v>
      </c>
      <c r="B35">
        <v>1759094025</v>
      </c>
      <c r="C35">
        <v>32</v>
      </c>
      <c r="D35" t="s">
        <v>458</v>
      </c>
      <c r="E35" t="s">
        <v>459</v>
      </c>
      <c r="F35">
        <v>5</v>
      </c>
      <c r="G35" t="s">
        <v>419</v>
      </c>
      <c r="H35">
        <v>1759094022</v>
      </c>
      <c r="I35">
        <f>(J35)/1000</f>
        <v>0</v>
      </c>
      <c r="J35">
        <f>1000*DJ35*AH35*(DF35-DG35)/(100*CY35*(1000-AH35*DF35))</f>
        <v>0</v>
      </c>
      <c r="K35">
        <f>DJ35*AH35*(DE35-DD35*(1000-AH35*DG35)/(1000-AH35*DF35))/(100*CY35)</f>
        <v>0</v>
      </c>
      <c r="L35">
        <f>DD35 - IF(AH35&gt;1, K35*CY35*100.0/(AJ35), 0)</f>
        <v>0</v>
      </c>
      <c r="M35">
        <f>((S35-I35/2)*L35-K35)/(S35+I35/2)</f>
        <v>0</v>
      </c>
      <c r="N35">
        <f>M35*(DK35+DL35)/1000.0</f>
        <v>0</v>
      </c>
      <c r="O35">
        <f>(DD35 - IF(AH35&gt;1, K35*CY35*100.0/(AJ35), 0))*(DK35+DL35)/1000.0</f>
        <v>0</v>
      </c>
      <c r="P35">
        <f>2.0/((1/R35-1/Q35)+SIGN(R35)*SQRT((1/R35-1/Q35)*(1/R35-1/Q35) + 4*CZ35/((CZ35+1)*(CZ35+1))*(2*1/R35*1/Q35-1/Q35*1/Q35)))</f>
        <v>0</v>
      </c>
      <c r="Q35">
        <f>IF(LEFT(DA35,1)&lt;&gt;"0",IF(LEFT(DA35,1)="1",3.0,DB35),$D$5+$E$5*(DR35*DK35/($K$5*1000))+$F$5*(DR35*DK35/($K$5*1000))*MAX(MIN(CY35,$J$5),$I$5)*MAX(MIN(CY35,$J$5),$I$5)+$G$5*MAX(MIN(CY35,$J$5),$I$5)*(DR35*DK35/($K$5*1000))+$H$5*(DR35*DK35/($K$5*1000))*(DR35*DK35/($K$5*1000)))</f>
        <v>0</v>
      </c>
      <c r="R35">
        <f>I35*(1000-(1000*0.61365*exp(17.502*V35/(240.97+V35))/(DK35+DL35)+DF35)/2)/(1000*0.61365*exp(17.502*V35/(240.97+V35))/(DK35+DL35)-DF35)</f>
        <v>0</v>
      </c>
      <c r="S35">
        <f>1/((CZ35+1)/(P35/1.6)+1/(Q35/1.37)) + CZ35/((CZ35+1)/(P35/1.6) + CZ35/(Q35/1.37))</f>
        <v>0</v>
      </c>
      <c r="T35">
        <f>(CU35*CX35)</f>
        <v>0</v>
      </c>
      <c r="U35">
        <f>(DM35+(T35+2*0.95*5.67E-8*(((DM35+$B$9)+273)^4-(DM35+273)^4)-44100*I35)/(1.84*29.3*Q35+8*0.95*5.67E-8*(DM35+273)^3))</f>
        <v>0</v>
      </c>
      <c r="V35">
        <f>($C$9*DN35+$D$9*DO35+$E$9*U35)</f>
        <v>0</v>
      </c>
      <c r="W35">
        <f>0.61365*exp(17.502*V35/(240.97+V35))</f>
        <v>0</v>
      </c>
      <c r="X35">
        <f>(Y35/Z35*100)</f>
        <v>0</v>
      </c>
      <c r="Y35">
        <f>DF35*(DK35+DL35)/1000</f>
        <v>0</v>
      </c>
      <c r="Z35">
        <f>0.61365*exp(17.502*DM35/(240.97+DM35))</f>
        <v>0</v>
      </c>
      <c r="AA35">
        <f>(W35-DF35*(DK35+DL35)/1000)</f>
        <v>0</v>
      </c>
      <c r="AB35">
        <f>(-I35*44100)</f>
        <v>0</v>
      </c>
      <c r="AC35">
        <f>2*29.3*Q35*0.92*(DM35-V35)</f>
        <v>0</v>
      </c>
      <c r="AD35">
        <f>2*0.95*5.67E-8*(((DM35+$B$9)+273)^4-(V35+273)^4)</f>
        <v>0</v>
      </c>
      <c r="AE35">
        <f>T35+AD35+AB35+AC35</f>
        <v>0</v>
      </c>
      <c r="AF35">
        <v>2</v>
      </c>
      <c r="AG35">
        <v>0</v>
      </c>
      <c r="AH35">
        <f>IF(AF35*$H$15&gt;=AJ35,1.0,(AJ35/(AJ35-AF35*$H$15)))</f>
        <v>0</v>
      </c>
      <c r="AI35">
        <f>(AH35-1)*100</f>
        <v>0</v>
      </c>
      <c r="AJ35">
        <f>MAX(0,($B$15+$C$15*DR35)/(1+$D$15*DR35)*DK35/(DM35+273)*$E$15)</f>
        <v>0</v>
      </c>
      <c r="AK35" t="s">
        <v>420</v>
      </c>
      <c r="AL35" t="s">
        <v>420</v>
      </c>
      <c r="AM35">
        <v>0</v>
      </c>
      <c r="AN35">
        <v>0</v>
      </c>
      <c r="AO35">
        <f>1-AM35/AN35</f>
        <v>0</v>
      </c>
      <c r="AP35">
        <v>0</v>
      </c>
      <c r="AQ35" t="s">
        <v>420</v>
      </c>
      <c r="AR35" t="s">
        <v>420</v>
      </c>
      <c r="AS35">
        <v>0</v>
      </c>
      <c r="AT35">
        <v>0</v>
      </c>
      <c r="AU35">
        <f>1-AS35/AT35</f>
        <v>0</v>
      </c>
      <c r="AV35">
        <v>0.5</v>
      </c>
      <c r="AW35">
        <f>CV35</f>
        <v>0</v>
      </c>
      <c r="AX35">
        <f>K35</f>
        <v>0</v>
      </c>
      <c r="AY35">
        <f>AU35*AV35*AW35</f>
        <v>0</v>
      </c>
      <c r="AZ35">
        <f>(AX35-AP35)/AW35</f>
        <v>0</v>
      </c>
      <c r="BA35">
        <f>(AN35-AT35)/AT35</f>
        <v>0</v>
      </c>
      <c r="BB35">
        <f>AM35/(AO35+AM35/AT35)</f>
        <v>0</v>
      </c>
      <c r="BC35" t="s">
        <v>420</v>
      </c>
      <c r="BD35">
        <v>0</v>
      </c>
      <c r="BE35">
        <f>IF(BD35&lt;&gt;0, BD35, BB35)</f>
        <v>0</v>
      </c>
      <c r="BF35">
        <f>1-BE35/AT35</f>
        <v>0</v>
      </c>
      <c r="BG35">
        <f>(AT35-AS35)/(AT35-BE35)</f>
        <v>0</v>
      </c>
      <c r="BH35">
        <f>(AN35-AT35)/(AN35-BE35)</f>
        <v>0</v>
      </c>
      <c r="BI35">
        <f>(AT35-AS35)/(AT35-AM35)</f>
        <v>0</v>
      </c>
      <c r="BJ35">
        <f>(AN35-AT35)/(AN35-AM35)</f>
        <v>0</v>
      </c>
      <c r="BK35">
        <f>(BG35*BE35/AS35)</f>
        <v>0</v>
      </c>
      <c r="BL35">
        <f>(1-BK35)</f>
        <v>0</v>
      </c>
      <c r="CU35">
        <f>$B$13*DS35+$C$13*DT35+$F$13*EE35*(1-EH35)</f>
        <v>0</v>
      </c>
      <c r="CV35">
        <f>CU35*CW35</f>
        <v>0</v>
      </c>
      <c r="CW35">
        <f>($B$13*$D$11+$C$13*$D$11+$F$13*((ER35+EJ35)/MAX(ER35+EJ35+ES35, 0.1)*$I$11+ES35/MAX(ER35+EJ35+ES35, 0.1)*$J$11))/($B$13+$C$13+$F$13)</f>
        <v>0</v>
      </c>
      <c r="CX35">
        <f>($B$13*$K$11+$C$13*$K$11+$F$13*((ER35+EJ35)/MAX(ER35+EJ35+ES35, 0.1)*$P$11+ES35/MAX(ER35+EJ35+ES35, 0.1)*$Q$11))/($B$13+$C$13+$F$13)</f>
        <v>0</v>
      </c>
      <c r="CY35">
        <v>2.96</v>
      </c>
      <c r="CZ35">
        <v>0.5</v>
      </c>
      <c r="DA35" t="s">
        <v>421</v>
      </c>
      <c r="DB35">
        <v>2</v>
      </c>
      <c r="DC35">
        <v>1759094022</v>
      </c>
      <c r="DD35">
        <v>422.6932222222222</v>
      </c>
      <c r="DE35">
        <v>420.039</v>
      </c>
      <c r="DF35">
        <v>23.25255555555556</v>
      </c>
      <c r="DG35">
        <v>23.01846666666667</v>
      </c>
      <c r="DH35">
        <v>423.5864444444444</v>
      </c>
      <c r="DI35">
        <v>22.93228888888889</v>
      </c>
      <c r="DJ35">
        <v>499.9165555555555</v>
      </c>
      <c r="DK35">
        <v>90.66391111111112</v>
      </c>
      <c r="DL35">
        <v>0.06591737777777779</v>
      </c>
      <c r="DM35">
        <v>29.85322222222222</v>
      </c>
      <c r="DN35">
        <v>30.00074444444445</v>
      </c>
      <c r="DO35">
        <v>999.9000000000001</v>
      </c>
      <c r="DP35">
        <v>0</v>
      </c>
      <c r="DQ35">
        <v>0</v>
      </c>
      <c r="DR35">
        <v>9983.816666666668</v>
      </c>
      <c r="DS35">
        <v>0</v>
      </c>
      <c r="DT35">
        <v>3.15713</v>
      </c>
      <c r="DU35">
        <v>2.65431</v>
      </c>
      <c r="DV35">
        <v>432.7557777777777</v>
      </c>
      <c r="DW35">
        <v>429.9353333333333</v>
      </c>
      <c r="DX35">
        <v>0.2341026666666667</v>
      </c>
      <c r="DY35">
        <v>420.039</v>
      </c>
      <c r="DZ35">
        <v>23.01846666666667</v>
      </c>
      <c r="EA35">
        <v>2.108167777777778</v>
      </c>
      <c r="EB35">
        <v>2.086942222222222</v>
      </c>
      <c r="EC35">
        <v>18.28104444444445</v>
      </c>
      <c r="ED35">
        <v>18.11985555555556</v>
      </c>
      <c r="EE35">
        <v>0.00500078</v>
      </c>
      <c r="EF35">
        <v>0</v>
      </c>
      <c r="EG35">
        <v>0</v>
      </c>
      <c r="EH35">
        <v>0</v>
      </c>
      <c r="EI35">
        <v>318.9111111111111</v>
      </c>
      <c r="EJ35">
        <v>0.00500078</v>
      </c>
      <c r="EK35">
        <v>-19.8</v>
      </c>
      <c r="EL35">
        <v>-1.3</v>
      </c>
      <c r="EM35">
        <v>35.38877777777778</v>
      </c>
      <c r="EN35">
        <v>38.868</v>
      </c>
      <c r="EO35">
        <v>37.4511111111111</v>
      </c>
      <c r="EP35">
        <v>39.14555555555555</v>
      </c>
      <c r="EQ35">
        <v>38.06911111111111</v>
      </c>
      <c r="ER35">
        <v>0</v>
      </c>
      <c r="ES35">
        <v>0</v>
      </c>
      <c r="ET35">
        <v>0</v>
      </c>
      <c r="EU35">
        <v>1759094017.6</v>
      </c>
      <c r="EV35">
        <v>0</v>
      </c>
      <c r="EW35">
        <v>320.0038461538461</v>
      </c>
      <c r="EX35">
        <v>1.849572789268525</v>
      </c>
      <c r="EY35">
        <v>14.73162394387152</v>
      </c>
      <c r="EZ35">
        <v>-20.97307692307692</v>
      </c>
      <c r="FA35">
        <v>15</v>
      </c>
      <c r="FB35">
        <v>0</v>
      </c>
      <c r="FC35" t="s">
        <v>422</v>
      </c>
      <c r="FD35">
        <v>1746989605.5</v>
      </c>
      <c r="FE35">
        <v>1746989593.5</v>
      </c>
      <c r="FF35">
        <v>0</v>
      </c>
      <c r="FG35">
        <v>-0.274</v>
      </c>
      <c r="FH35">
        <v>-0.002</v>
      </c>
      <c r="FI35">
        <v>2.549</v>
      </c>
      <c r="FJ35">
        <v>0.129</v>
      </c>
      <c r="FK35">
        <v>420</v>
      </c>
      <c r="FL35">
        <v>17</v>
      </c>
      <c r="FM35">
        <v>0.02</v>
      </c>
      <c r="FN35">
        <v>0.04</v>
      </c>
      <c r="FO35">
        <v>2.65999</v>
      </c>
      <c r="FP35">
        <v>-0.177161876172617</v>
      </c>
      <c r="FQ35">
        <v>0.03462350162822937</v>
      </c>
      <c r="FR35">
        <v>1</v>
      </c>
      <c r="FS35">
        <v>319.7617647058823</v>
      </c>
      <c r="FT35">
        <v>-9.480519281050347</v>
      </c>
      <c r="FU35">
        <v>6.385830578705547</v>
      </c>
      <c r="FV35">
        <v>0</v>
      </c>
      <c r="FW35">
        <v>0.224581725</v>
      </c>
      <c r="FX35">
        <v>0.06248533958724175</v>
      </c>
      <c r="FY35">
        <v>0.007196073547385061</v>
      </c>
      <c r="FZ35">
        <v>1</v>
      </c>
      <c r="GA35">
        <v>2</v>
      </c>
      <c r="GB35">
        <v>3</v>
      </c>
      <c r="GC35" t="s">
        <v>429</v>
      </c>
      <c r="GD35">
        <v>3.10279</v>
      </c>
      <c r="GE35">
        <v>2.72398</v>
      </c>
      <c r="GF35">
        <v>0.0887479</v>
      </c>
      <c r="GG35">
        <v>0.0882235</v>
      </c>
      <c r="GH35">
        <v>0.105611</v>
      </c>
      <c r="GI35">
        <v>0.106314</v>
      </c>
      <c r="GJ35">
        <v>23813.7</v>
      </c>
      <c r="GK35">
        <v>21622.5</v>
      </c>
      <c r="GL35">
        <v>26696.1</v>
      </c>
      <c r="GM35">
        <v>23935.4</v>
      </c>
      <c r="GN35">
        <v>38200.9</v>
      </c>
      <c r="GO35">
        <v>31604.8</v>
      </c>
      <c r="GP35">
        <v>46615.1</v>
      </c>
      <c r="GQ35">
        <v>37850.3</v>
      </c>
      <c r="GR35">
        <v>1.86787</v>
      </c>
      <c r="GS35">
        <v>1.87738</v>
      </c>
      <c r="GT35">
        <v>0.114255</v>
      </c>
      <c r="GU35">
        <v>0</v>
      </c>
      <c r="GV35">
        <v>28.1429</v>
      </c>
      <c r="GW35">
        <v>999.9</v>
      </c>
      <c r="GX35">
        <v>46.3</v>
      </c>
      <c r="GY35">
        <v>31.6</v>
      </c>
      <c r="GZ35">
        <v>23.8388</v>
      </c>
      <c r="HA35">
        <v>61.27</v>
      </c>
      <c r="HB35">
        <v>19.1226</v>
      </c>
      <c r="HC35">
        <v>1</v>
      </c>
      <c r="HD35">
        <v>0.104677</v>
      </c>
      <c r="HE35">
        <v>-1.48255</v>
      </c>
      <c r="HF35">
        <v>20.2903</v>
      </c>
      <c r="HG35">
        <v>5.22238</v>
      </c>
      <c r="HH35">
        <v>11.98</v>
      </c>
      <c r="HI35">
        <v>4.9652</v>
      </c>
      <c r="HJ35">
        <v>3.276</v>
      </c>
      <c r="HK35">
        <v>9999</v>
      </c>
      <c r="HL35">
        <v>9999</v>
      </c>
      <c r="HM35">
        <v>9999</v>
      </c>
      <c r="HN35">
        <v>36.8</v>
      </c>
      <c r="HO35">
        <v>1.86392</v>
      </c>
      <c r="HP35">
        <v>1.8601</v>
      </c>
      <c r="HQ35">
        <v>1.85837</v>
      </c>
      <c r="HR35">
        <v>1.85976</v>
      </c>
      <c r="HS35">
        <v>1.85989</v>
      </c>
      <c r="HT35">
        <v>1.85837</v>
      </c>
      <c r="HU35">
        <v>1.85744</v>
      </c>
      <c r="HV35">
        <v>1.8524</v>
      </c>
      <c r="HW35">
        <v>0</v>
      </c>
      <c r="HX35">
        <v>0</v>
      </c>
      <c r="HY35">
        <v>0</v>
      </c>
      <c r="HZ35">
        <v>0</v>
      </c>
      <c r="IA35" t="s">
        <v>424</v>
      </c>
      <c r="IB35" t="s">
        <v>425</v>
      </c>
      <c r="IC35" t="s">
        <v>426</v>
      </c>
      <c r="ID35" t="s">
        <v>426</v>
      </c>
      <c r="IE35" t="s">
        <v>426</v>
      </c>
      <c r="IF35" t="s">
        <v>426</v>
      </c>
      <c r="IG35">
        <v>0</v>
      </c>
      <c r="IH35">
        <v>100</v>
      </c>
      <c r="II35">
        <v>100</v>
      </c>
      <c r="IJ35">
        <v>-0.893</v>
      </c>
      <c r="IK35">
        <v>0.3203</v>
      </c>
      <c r="IL35">
        <v>-0.819046093373875</v>
      </c>
      <c r="IM35">
        <v>-0.0008311593448893811</v>
      </c>
      <c r="IN35">
        <v>1.768286430498992E-06</v>
      </c>
      <c r="IO35">
        <v>-5.176383660599935E-10</v>
      </c>
      <c r="IP35">
        <v>0.01793090377665582</v>
      </c>
      <c r="IQ35">
        <v>0.002652576625932546</v>
      </c>
      <c r="IR35">
        <v>0.0004569377311329863</v>
      </c>
      <c r="IS35">
        <v>1.003524486243527E-07</v>
      </c>
      <c r="IT35">
        <v>2</v>
      </c>
      <c r="IU35">
        <v>1975</v>
      </c>
      <c r="IV35">
        <v>1</v>
      </c>
      <c r="IW35">
        <v>26</v>
      </c>
      <c r="IX35">
        <v>201740.3</v>
      </c>
      <c r="IY35">
        <v>201740.5</v>
      </c>
      <c r="IZ35">
        <v>1.10107</v>
      </c>
      <c r="JA35">
        <v>2.62451</v>
      </c>
      <c r="JB35">
        <v>1.49658</v>
      </c>
      <c r="JC35">
        <v>2.34985</v>
      </c>
      <c r="JD35">
        <v>1.54907</v>
      </c>
      <c r="JE35">
        <v>2.43042</v>
      </c>
      <c r="JF35">
        <v>35.8711</v>
      </c>
      <c r="JG35">
        <v>24.1838</v>
      </c>
      <c r="JH35">
        <v>18</v>
      </c>
      <c r="JI35">
        <v>480.576</v>
      </c>
      <c r="JJ35">
        <v>501.721</v>
      </c>
      <c r="JK35">
        <v>30.3829</v>
      </c>
      <c r="JL35">
        <v>28.6647</v>
      </c>
      <c r="JM35">
        <v>29.9997</v>
      </c>
      <c r="JN35">
        <v>28.9795</v>
      </c>
      <c r="JO35">
        <v>29</v>
      </c>
      <c r="JP35">
        <v>22.1489</v>
      </c>
      <c r="JQ35">
        <v>2.55421</v>
      </c>
      <c r="JR35">
        <v>100</v>
      </c>
      <c r="JS35">
        <v>30.3832</v>
      </c>
      <c r="JT35">
        <v>420</v>
      </c>
      <c r="JU35">
        <v>23.0823</v>
      </c>
      <c r="JV35">
        <v>101.922</v>
      </c>
      <c r="JW35">
        <v>91.2976</v>
      </c>
    </row>
    <row r="36" spans="1:283">
      <c r="A36">
        <v>18</v>
      </c>
      <c r="B36">
        <v>1759094027</v>
      </c>
      <c r="C36">
        <v>34</v>
      </c>
      <c r="D36" t="s">
        <v>460</v>
      </c>
      <c r="E36" t="s">
        <v>461</v>
      </c>
      <c r="F36">
        <v>5</v>
      </c>
      <c r="G36" t="s">
        <v>419</v>
      </c>
      <c r="H36">
        <v>1759094024</v>
      </c>
      <c r="I36">
        <f>(J36)/1000</f>
        <v>0</v>
      </c>
      <c r="J36">
        <f>1000*DJ36*AH36*(DF36-DG36)/(100*CY36*(1000-AH36*DF36))</f>
        <v>0</v>
      </c>
      <c r="K36">
        <f>DJ36*AH36*(DE36-DD36*(1000-AH36*DG36)/(1000-AH36*DF36))/(100*CY36)</f>
        <v>0</v>
      </c>
      <c r="L36">
        <f>DD36 - IF(AH36&gt;1, K36*CY36*100.0/(AJ36), 0)</f>
        <v>0</v>
      </c>
      <c r="M36">
        <f>((S36-I36/2)*L36-K36)/(S36+I36/2)</f>
        <v>0</v>
      </c>
      <c r="N36">
        <f>M36*(DK36+DL36)/1000.0</f>
        <v>0</v>
      </c>
      <c r="O36">
        <f>(DD36 - IF(AH36&gt;1, K36*CY36*100.0/(AJ36), 0))*(DK36+DL36)/1000.0</f>
        <v>0</v>
      </c>
      <c r="P36">
        <f>2.0/((1/R36-1/Q36)+SIGN(R36)*SQRT((1/R36-1/Q36)*(1/R36-1/Q36) + 4*CZ36/((CZ36+1)*(CZ36+1))*(2*1/R36*1/Q36-1/Q36*1/Q36)))</f>
        <v>0</v>
      </c>
      <c r="Q36">
        <f>IF(LEFT(DA36,1)&lt;&gt;"0",IF(LEFT(DA36,1)="1",3.0,DB36),$D$5+$E$5*(DR36*DK36/($K$5*1000))+$F$5*(DR36*DK36/($K$5*1000))*MAX(MIN(CY36,$J$5),$I$5)*MAX(MIN(CY36,$J$5),$I$5)+$G$5*MAX(MIN(CY36,$J$5),$I$5)*(DR36*DK36/($K$5*1000))+$H$5*(DR36*DK36/($K$5*1000))*(DR36*DK36/($K$5*1000)))</f>
        <v>0</v>
      </c>
      <c r="R36">
        <f>I36*(1000-(1000*0.61365*exp(17.502*V36/(240.97+V36))/(DK36+DL36)+DF36)/2)/(1000*0.61365*exp(17.502*V36/(240.97+V36))/(DK36+DL36)-DF36)</f>
        <v>0</v>
      </c>
      <c r="S36">
        <f>1/((CZ36+1)/(P36/1.6)+1/(Q36/1.37)) + CZ36/((CZ36+1)/(P36/1.6) + CZ36/(Q36/1.37))</f>
        <v>0</v>
      </c>
      <c r="T36">
        <f>(CU36*CX36)</f>
        <v>0</v>
      </c>
      <c r="U36">
        <f>(DM36+(T36+2*0.95*5.67E-8*(((DM36+$B$9)+273)^4-(DM36+273)^4)-44100*I36)/(1.84*29.3*Q36+8*0.95*5.67E-8*(DM36+273)^3))</f>
        <v>0</v>
      </c>
      <c r="V36">
        <f>($C$9*DN36+$D$9*DO36+$E$9*U36)</f>
        <v>0</v>
      </c>
      <c r="W36">
        <f>0.61365*exp(17.502*V36/(240.97+V36))</f>
        <v>0</v>
      </c>
      <c r="X36">
        <f>(Y36/Z36*100)</f>
        <v>0</v>
      </c>
      <c r="Y36">
        <f>DF36*(DK36+DL36)/1000</f>
        <v>0</v>
      </c>
      <c r="Z36">
        <f>0.61365*exp(17.502*DM36/(240.97+DM36))</f>
        <v>0</v>
      </c>
      <c r="AA36">
        <f>(W36-DF36*(DK36+DL36)/1000)</f>
        <v>0</v>
      </c>
      <c r="AB36">
        <f>(-I36*44100)</f>
        <v>0</v>
      </c>
      <c r="AC36">
        <f>2*29.3*Q36*0.92*(DM36-V36)</f>
        <v>0</v>
      </c>
      <c r="AD36">
        <f>2*0.95*5.67E-8*(((DM36+$B$9)+273)^4-(V36+273)^4)</f>
        <v>0</v>
      </c>
      <c r="AE36">
        <f>T36+AD36+AB36+AC36</f>
        <v>0</v>
      </c>
      <c r="AF36">
        <v>2</v>
      </c>
      <c r="AG36">
        <v>0</v>
      </c>
      <c r="AH36">
        <f>IF(AF36*$H$15&gt;=AJ36,1.0,(AJ36/(AJ36-AF36*$H$15)))</f>
        <v>0</v>
      </c>
      <c r="AI36">
        <f>(AH36-1)*100</f>
        <v>0</v>
      </c>
      <c r="AJ36">
        <f>MAX(0,($B$15+$C$15*DR36)/(1+$D$15*DR36)*DK36/(DM36+273)*$E$15)</f>
        <v>0</v>
      </c>
      <c r="AK36" t="s">
        <v>420</v>
      </c>
      <c r="AL36" t="s">
        <v>420</v>
      </c>
      <c r="AM36">
        <v>0</v>
      </c>
      <c r="AN36">
        <v>0</v>
      </c>
      <c r="AO36">
        <f>1-AM36/AN36</f>
        <v>0</v>
      </c>
      <c r="AP36">
        <v>0</v>
      </c>
      <c r="AQ36" t="s">
        <v>420</v>
      </c>
      <c r="AR36" t="s">
        <v>420</v>
      </c>
      <c r="AS36">
        <v>0</v>
      </c>
      <c r="AT36">
        <v>0</v>
      </c>
      <c r="AU36">
        <f>1-AS36/AT36</f>
        <v>0</v>
      </c>
      <c r="AV36">
        <v>0.5</v>
      </c>
      <c r="AW36">
        <f>CV36</f>
        <v>0</v>
      </c>
      <c r="AX36">
        <f>K36</f>
        <v>0</v>
      </c>
      <c r="AY36">
        <f>AU36*AV36*AW36</f>
        <v>0</v>
      </c>
      <c r="AZ36">
        <f>(AX36-AP36)/AW36</f>
        <v>0</v>
      </c>
      <c r="BA36">
        <f>(AN36-AT36)/AT36</f>
        <v>0</v>
      </c>
      <c r="BB36">
        <f>AM36/(AO36+AM36/AT36)</f>
        <v>0</v>
      </c>
      <c r="BC36" t="s">
        <v>420</v>
      </c>
      <c r="BD36">
        <v>0</v>
      </c>
      <c r="BE36">
        <f>IF(BD36&lt;&gt;0, BD36, BB36)</f>
        <v>0</v>
      </c>
      <c r="BF36">
        <f>1-BE36/AT36</f>
        <v>0</v>
      </c>
      <c r="BG36">
        <f>(AT36-AS36)/(AT36-BE36)</f>
        <v>0</v>
      </c>
      <c r="BH36">
        <f>(AN36-AT36)/(AN36-BE36)</f>
        <v>0</v>
      </c>
      <c r="BI36">
        <f>(AT36-AS36)/(AT36-AM36)</f>
        <v>0</v>
      </c>
      <c r="BJ36">
        <f>(AN36-AT36)/(AN36-AM36)</f>
        <v>0</v>
      </c>
      <c r="BK36">
        <f>(BG36*BE36/AS36)</f>
        <v>0</v>
      </c>
      <c r="BL36">
        <f>(1-BK36)</f>
        <v>0</v>
      </c>
      <c r="CU36">
        <f>$B$13*DS36+$C$13*DT36+$F$13*EE36*(1-EH36)</f>
        <v>0</v>
      </c>
      <c r="CV36">
        <f>CU36*CW36</f>
        <v>0</v>
      </c>
      <c r="CW36">
        <f>($B$13*$D$11+$C$13*$D$11+$F$13*((ER36+EJ36)/MAX(ER36+EJ36+ES36, 0.1)*$I$11+ES36/MAX(ER36+EJ36+ES36, 0.1)*$J$11))/($B$13+$C$13+$F$13)</f>
        <v>0</v>
      </c>
      <c r="CX36">
        <f>($B$13*$K$11+$C$13*$K$11+$F$13*((ER36+EJ36)/MAX(ER36+EJ36+ES36, 0.1)*$P$11+ES36/MAX(ER36+EJ36+ES36, 0.1)*$Q$11))/($B$13+$C$13+$F$13)</f>
        <v>0</v>
      </c>
      <c r="CY36">
        <v>2.96</v>
      </c>
      <c r="CZ36">
        <v>0.5</v>
      </c>
      <c r="DA36" t="s">
        <v>421</v>
      </c>
      <c r="DB36">
        <v>2</v>
      </c>
      <c r="DC36">
        <v>1759094024</v>
      </c>
      <c r="DD36">
        <v>422.7084444444445</v>
      </c>
      <c r="DE36">
        <v>420.0418888888889</v>
      </c>
      <c r="DF36">
        <v>23.25224444444444</v>
      </c>
      <c r="DG36">
        <v>23.01604444444444</v>
      </c>
      <c r="DH36">
        <v>423.6015555555555</v>
      </c>
      <c r="DI36">
        <v>22.93198888888889</v>
      </c>
      <c r="DJ36">
        <v>499.9075555555555</v>
      </c>
      <c r="DK36">
        <v>90.66368888888888</v>
      </c>
      <c r="DL36">
        <v>0.06594534444444444</v>
      </c>
      <c r="DM36">
        <v>29.85283333333333</v>
      </c>
      <c r="DN36">
        <v>30.00363333333333</v>
      </c>
      <c r="DO36">
        <v>999.9000000000001</v>
      </c>
      <c r="DP36">
        <v>0</v>
      </c>
      <c r="DQ36">
        <v>0</v>
      </c>
      <c r="DR36">
        <v>9982.011111111111</v>
      </c>
      <c r="DS36">
        <v>0</v>
      </c>
      <c r="DT36">
        <v>3.15713</v>
      </c>
      <c r="DU36">
        <v>2.666604444444444</v>
      </c>
      <c r="DV36">
        <v>432.7713333333334</v>
      </c>
      <c r="DW36">
        <v>429.9373333333334</v>
      </c>
      <c r="DX36">
        <v>0.2362077777777778</v>
      </c>
      <c r="DY36">
        <v>420.0418888888889</v>
      </c>
      <c r="DZ36">
        <v>23.01604444444444</v>
      </c>
      <c r="EA36">
        <v>2.108134444444445</v>
      </c>
      <c r="EB36">
        <v>2.086716666666666</v>
      </c>
      <c r="EC36">
        <v>18.28078888888889</v>
      </c>
      <c r="ED36">
        <v>18.11815555555556</v>
      </c>
      <c r="EE36">
        <v>0.00500078</v>
      </c>
      <c r="EF36">
        <v>0</v>
      </c>
      <c r="EG36">
        <v>0</v>
      </c>
      <c r="EH36">
        <v>0</v>
      </c>
      <c r="EI36">
        <v>321.0666666666667</v>
      </c>
      <c r="EJ36">
        <v>0.00500078</v>
      </c>
      <c r="EK36">
        <v>-21.33333333333333</v>
      </c>
      <c r="EL36">
        <v>-1.511111111111111</v>
      </c>
      <c r="EM36">
        <v>35.368</v>
      </c>
      <c r="EN36">
        <v>38.84011111111111</v>
      </c>
      <c r="EO36">
        <v>37.3261111111111</v>
      </c>
      <c r="EP36">
        <v>39.11788888888889</v>
      </c>
      <c r="EQ36">
        <v>38.04133333333333</v>
      </c>
      <c r="ER36">
        <v>0</v>
      </c>
      <c r="ES36">
        <v>0</v>
      </c>
      <c r="ET36">
        <v>0</v>
      </c>
      <c r="EU36">
        <v>1759094019.4</v>
      </c>
      <c r="EV36">
        <v>0</v>
      </c>
      <c r="EW36">
        <v>320.568</v>
      </c>
      <c r="EX36">
        <v>8.223076817857091</v>
      </c>
      <c r="EY36">
        <v>10.46923067670832</v>
      </c>
      <c r="EZ36">
        <v>-20.588</v>
      </c>
      <c r="FA36">
        <v>15</v>
      </c>
      <c r="FB36">
        <v>0</v>
      </c>
      <c r="FC36" t="s">
        <v>422</v>
      </c>
      <c r="FD36">
        <v>1746989605.5</v>
      </c>
      <c r="FE36">
        <v>1746989593.5</v>
      </c>
      <c r="FF36">
        <v>0</v>
      </c>
      <c r="FG36">
        <v>-0.274</v>
      </c>
      <c r="FH36">
        <v>-0.002</v>
      </c>
      <c r="FI36">
        <v>2.549</v>
      </c>
      <c r="FJ36">
        <v>0.129</v>
      </c>
      <c r="FK36">
        <v>420</v>
      </c>
      <c r="FL36">
        <v>17</v>
      </c>
      <c r="FM36">
        <v>0.02</v>
      </c>
      <c r="FN36">
        <v>0.04</v>
      </c>
      <c r="FO36">
        <v>2.656163414634146</v>
      </c>
      <c r="FP36">
        <v>-0.08625972125434825</v>
      </c>
      <c r="FQ36">
        <v>0.0322474251276697</v>
      </c>
      <c r="FR36">
        <v>1</v>
      </c>
      <c r="FS36">
        <v>320.085294117647</v>
      </c>
      <c r="FT36">
        <v>10.49503445935769</v>
      </c>
      <c r="FU36">
        <v>6.625802164663503</v>
      </c>
      <c r="FV36">
        <v>0</v>
      </c>
      <c r="FW36">
        <v>0.226254243902439</v>
      </c>
      <c r="FX36">
        <v>0.08239515679442518</v>
      </c>
      <c r="FY36">
        <v>0.008259403565487329</v>
      </c>
      <c r="FZ36">
        <v>1</v>
      </c>
      <c r="GA36">
        <v>2</v>
      </c>
      <c r="GB36">
        <v>3</v>
      </c>
      <c r="GC36" t="s">
        <v>429</v>
      </c>
      <c r="GD36">
        <v>3.1028</v>
      </c>
      <c r="GE36">
        <v>2.72406</v>
      </c>
      <c r="GF36">
        <v>0.0887507</v>
      </c>
      <c r="GG36">
        <v>0.0882251</v>
      </c>
      <c r="GH36">
        <v>0.105607</v>
      </c>
      <c r="GI36">
        <v>0.106309</v>
      </c>
      <c r="GJ36">
        <v>23813.7</v>
      </c>
      <c r="GK36">
        <v>21622.6</v>
      </c>
      <c r="GL36">
        <v>26696.2</v>
      </c>
      <c r="GM36">
        <v>23935.5</v>
      </c>
      <c r="GN36">
        <v>38201.2</v>
      </c>
      <c r="GO36">
        <v>31604.9</v>
      </c>
      <c r="GP36">
        <v>46615.1</v>
      </c>
      <c r="GQ36">
        <v>37850.3</v>
      </c>
      <c r="GR36">
        <v>1.86775</v>
      </c>
      <c r="GS36">
        <v>1.87725</v>
      </c>
      <c r="GT36">
        <v>0.114158</v>
      </c>
      <c r="GU36">
        <v>0</v>
      </c>
      <c r="GV36">
        <v>28.1447</v>
      </c>
      <c r="GW36">
        <v>999.9</v>
      </c>
      <c r="GX36">
        <v>46.3</v>
      </c>
      <c r="GY36">
        <v>31.6</v>
      </c>
      <c r="GZ36">
        <v>23.8398</v>
      </c>
      <c r="HA36">
        <v>61.34</v>
      </c>
      <c r="HB36">
        <v>19.2548</v>
      </c>
      <c r="HC36">
        <v>1</v>
      </c>
      <c r="HD36">
        <v>0.104563</v>
      </c>
      <c r="HE36">
        <v>-1.48027</v>
      </c>
      <c r="HF36">
        <v>20.2904</v>
      </c>
      <c r="HG36">
        <v>5.22253</v>
      </c>
      <c r="HH36">
        <v>11.98</v>
      </c>
      <c r="HI36">
        <v>4.96535</v>
      </c>
      <c r="HJ36">
        <v>3.276</v>
      </c>
      <c r="HK36">
        <v>9999</v>
      </c>
      <c r="HL36">
        <v>9999</v>
      </c>
      <c r="HM36">
        <v>9999</v>
      </c>
      <c r="HN36">
        <v>36.8</v>
      </c>
      <c r="HO36">
        <v>1.86393</v>
      </c>
      <c r="HP36">
        <v>1.8601</v>
      </c>
      <c r="HQ36">
        <v>1.85837</v>
      </c>
      <c r="HR36">
        <v>1.85975</v>
      </c>
      <c r="HS36">
        <v>1.85989</v>
      </c>
      <c r="HT36">
        <v>1.85837</v>
      </c>
      <c r="HU36">
        <v>1.85744</v>
      </c>
      <c r="HV36">
        <v>1.85241</v>
      </c>
      <c r="HW36">
        <v>0</v>
      </c>
      <c r="HX36">
        <v>0</v>
      </c>
      <c r="HY36">
        <v>0</v>
      </c>
      <c r="HZ36">
        <v>0</v>
      </c>
      <c r="IA36" t="s">
        <v>424</v>
      </c>
      <c r="IB36" t="s">
        <v>425</v>
      </c>
      <c r="IC36" t="s">
        <v>426</v>
      </c>
      <c r="ID36" t="s">
        <v>426</v>
      </c>
      <c r="IE36" t="s">
        <v>426</v>
      </c>
      <c r="IF36" t="s">
        <v>426</v>
      </c>
      <c r="IG36">
        <v>0</v>
      </c>
      <c r="IH36">
        <v>100</v>
      </c>
      <c r="II36">
        <v>100</v>
      </c>
      <c r="IJ36">
        <v>-0.893</v>
      </c>
      <c r="IK36">
        <v>0.3203</v>
      </c>
      <c r="IL36">
        <v>-0.819046093373875</v>
      </c>
      <c r="IM36">
        <v>-0.0008311593448893811</v>
      </c>
      <c r="IN36">
        <v>1.768286430498992E-06</v>
      </c>
      <c r="IO36">
        <v>-5.176383660599935E-10</v>
      </c>
      <c r="IP36">
        <v>0.01793090377665582</v>
      </c>
      <c r="IQ36">
        <v>0.002652576625932546</v>
      </c>
      <c r="IR36">
        <v>0.0004569377311329863</v>
      </c>
      <c r="IS36">
        <v>1.003524486243527E-07</v>
      </c>
      <c r="IT36">
        <v>2</v>
      </c>
      <c r="IU36">
        <v>1975</v>
      </c>
      <c r="IV36">
        <v>1</v>
      </c>
      <c r="IW36">
        <v>26</v>
      </c>
      <c r="IX36">
        <v>201740.4</v>
      </c>
      <c r="IY36">
        <v>201740.6</v>
      </c>
      <c r="IZ36">
        <v>1.10229</v>
      </c>
      <c r="JA36">
        <v>2.62695</v>
      </c>
      <c r="JB36">
        <v>1.49658</v>
      </c>
      <c r="JC36">
        <v>2.34985</v>
      </c>
      <c r="JD36">
        <v>1.54907</v>
      </c>
      <c r="JE36">
        <v>2.42554</v>
      </c>
      <c r="JF36">
        <v>35.8711</v>
      </c>
      <c r="JG36">
        <v>24.1926</v>
      </c>
      <c r="JH36">
        <v>18</v>
      </c>
      <c r="JI36">
        <v>480.49</v>
      </c>
      <c r="JJ36">
        <v>501.618</v>
      </c>
      <c r="JK36">
        <v>30.3838</v>
      </c>
      <c r="JL36">
        <v>28.6628</v>
      </c>
      <c r="JM36">
        <v>29.9997</v>
      </c>
      <c r="JN36">
        <v>28.9777</v>
      </c>
      <c r="JO36">
        <v>28.9977</v>
      </c>
      <c r="JP36">
        <v>22.1505</v>
      </c>
      <c r="JQ36">
        <v>2.55421</v>
      </c>
      <c r="JR36">
        <v>100</v>
      </c>
      <c r="JS36">
        <v>30.3832</v>
      </c>
      <c r="JT36">
        <v>420</v>
      </c>
      <c r="JU36">
        <v>23.0823</v>
      </c>
      <c r="JV36">
        <v>101.922</v>
      </c>
      <c r="JW36">
        <v>91.2978</v>
      </c>
    </row>
    <row r="37" spans="1:283">
      <c r="A37">
        <v>19</v>
      </c>
      <c r="B37">
        <v>1759094029</v>
      </c>
      <c r="C37">
        <v>36</v>
      </c>
      <c r="D37" t="s">
        <v>462</v>
      </c>
      <c r="E37" t="s">
        <v>463</v>
      </c>
      <c r="F37">
        <v>5</v>
      </c>
      <c r="G37" t="s">
        <v>419</v>
      </c>
      <c r="H37">
        <v>1759094026</v>
      </c>
      <c r="I37">
        <f>(J37)/1000</f>
        <v>0</v>
      </c>
      <c r="J37">
        <f>1000*DJ37*AH37*(DF37-DG37)/(100*CY37*(1000-AH37*DF37))</f>
        <v>0</v>
      </c>
      <c r="K37">
        <f>DJ37*AH37*(DE37-DD37*(1000-AH37*DG37)/(1000-AH37*DF37))/(100*CY37)</f>
        <v>0</v>
      </c>
      <c r="L37">
        <f>DD37 - IF(AH37&gt;1, K37*CY37*100.0/(AJ37), 0)</f>
        <v>0</v>
      </c>
      <c r="M37">
        <f>((S37-I37/2)*L37-K37)/(S37+I37/2)</f>
        <v>0</v>
      </c>
      <c r="N37">
        <f>M37*(DK37+DL37)/1000.0</f>
        <v>0</v>
      </c>
      <c r="O37">
        <f>(DD37 - IF(AH37&gt;1, K37*CY37*100.0/(AJ37), 0))*(DK37+DL37)/1000.0</f>
        <v>0</v>
      </c>
      <c r="P37">
        <f>2.0/((1/R37-1/Q37)+SIGN(R37)*SQRT((1/R37-1/Q37)*(1/R37-1/Q37) + 4*CZ37/((CZ37+1)*(CZ37+1))*(2*1/R37*1/Q37-1/Q37*1/Q37)))</f>
        <v>0</v>
      </c>
      <c r="Q37">
        <f>IF(LEFT(DA37,1)&lt;&gt;"0",IF(LEFT(DA37,1)="1",3.0,DB37),$D$5+$E$5*(DR37*DK37/($K$5*1000))+$F$5*(DR37*DK37/($K$5*1000))*MAX(MIN(CY37,$J$5),$I$5)*MAX(MIN(CY37,$J$5),$I$5)+$G$5*MAX(MIN(CY37,$J$5),$I$5)*(DR37*DK37/($K$5*1000))+$H$5*(DR37*DK37/($K$5*1000))*(DR37*DK37/($K$5*1000)))</f>
        <v>0</v>
      </c>
      <c r="R37">
        <f>I37*(1000-(1000*0.61365*exp(17.502*V37/(240.97+V37))/(DK37+DL37)+DF37)/2)/(1000*0.61365*exp(17.502*V37/(240.97+V37))/(DK37+DL37)-DF37)</f>
        <v>0</v>
      </c>
      <c r="S37">
        <f>1/((CZ37+1)/(P37/1.6)+1/(Q37/1.37)) + CZ37/((CZ37+1)/(P37/1.6) + CZ37/(Q37/1.37))</f>
        <v>0</v>
      </c>
      <c r="T37">
        <f>(CU37*CX37)</f>
        <v>0</v>
      </c>
      <c r="U37">
        <f>(DM37+(T37+2*0.95*5.67E-8*(((DM37+$B$9)+273)^4-(DM37+273)^4)-44100*I37)/(1.84*29.3*Q37+8*0.95*5.67E-8*(DM37+273)^3))</f>
        <v>0</v>
      </c>
      <c r="V37">
        <f>($C$9*DN37+$D$9*DO37+$E$9*U37)</f>
        <v>0</v>
      </c>
      <c r="W37">
        <f>0.61365*exp(17.502*V37/(240.97+V37))</f>
        <v>0</v>
      </c>
      <c r="X37">
        <f>(Y37/Z37*100)</f>
        <v>0</v>
      </c>
      <c r="Y37">
        <f>DF37*(DK37+DL37)/1000</f>
        <v>0</v>
      </c>
      <c r="Z37">
        <f>0.61365*exp(17.502*DM37/(240.97+DM37))</f>
        <v>0</v>
      </c>
      <c r="AA37">
        <f>(W37-DF37*(DK37+DL37)/1000)</f>
        <v>0</v>
      </c>
      <c r="AB37">
        <f>(-I37*44100)</f>
        <v>0</v>
      </c>
      <c r="AC37">
        <f>2*29.3*Q37*0.92*(DM37-V37)</f>
        <v>0</v>
      </c>
      <c r="AD37">
        <f>2*0.95*5.67E-8*(((DM37+$B$9)+273)^4-(V37+273)^4)</f>
        <v>0</v>
      </c>
      <c r="AE37">
        <f>T37+AD37+AB37+AC37</f>
        <v>0</v>
      </c>
      <c r="AF37">
        <v>2</v>
      </c>
      <c r="AG37">
        <v>0</v>
      </c>
      <c r="AH37">
        <f>IF(AF37*$H$15&gt;=AJ37,1.0,(AJ37/(AJ37-AF37*$H$15)))</f>
        <v>0</v>
      </c>
      <c r="AI37">
        <f>(AH37-1)*100</f>
        <v>0</v>
      </c>
      <c r="AJ37">
        <f>MAX(0,($B$15+$C$15*DR37)/(1+$D$15*DR37)*DK37/(DM37+273)*$E$15)</f>
        <v>0</v>
      </c>
      <c r="AK37" t="s">
        <v>420</v>
      </c>
      <c r="AL37" t="s">
        <v>420</v>
      </c>
      <c r="AM37">
        <v>0</v>
      </c>
      <c r="AN37">
        <v>0</v>
      </c>
      <c r="AO37">
        <f>1-AM37/AN37</f>
        <v>0</v>
      </c>
      <c r="AP37">
        <v>0</v>
      </c>
      <c r="AQ37" t="s">
        <v>420</v>
      </c>
      <c r="AR37" t="s">
        <v>420</v>
      </c>
      <c r="AS37">
        <v>0</v>
      </c>
      <c r="AT37">
        <v>0</v>
      </c>
      <c r="AU37">
        <f>1-AS37/AT37</f>
        <v>0</v>
      </c>
      <c r="AV37">
        <v>0.5</v>
      </c>
      <c r="AW37">
        <f>CV37</f>
        <v>0</v>
      </c>
      <c r="AX37">
        <f>K37</f>
        <v>0</v>
      </c>
      <c r="AY37">
        <f>AU37*AV37*AW37</f>
        <v>0</v>
      </c>
      <c r="AZ37">
        <f>(AX37-AP37)/AW37</f>
        <v>0</v>
      </c>
      <c r="BA37">
        <f>(AN37-AT37)/AT37</f>
        <v>0</v>
      </c>
      <c r="BB37">
        <f>AM37/(AO37+AM37/AT37)</f>
        <v>0</v>
      </c>
      <c r="BC37" t="s">
        <v>420</v>
      </c>
      <c r="BD37">
        <v>0</v>
      </c>
      <c r="BE37">
        <f>IF(BD37&lt;&gt;0, BD37, BB37)</f>
        <v>0</v>
      </c>
      <c r="BF37">
        <f>1-BE37/AT37</f>
        <v>0</v>
      </c>
      <c r="BG37">
        <f>(AT37-AS37)/(AT37-BE37)</f>
        <v>0</v>
      </c>
      <c r="BH37">
        <f>(AN37-AT37)/(AN37-BE37)</f>
        <v>0</v>
      </c>
      <c r="BI37">
        <f>(AT37-AS37)/(AT37-AM37)</f>
        <v>0</v>
      </c>
      <c r="BJ37">
        <f>(AN37-AT37)/(AN37-AM37)</f>
        <v>0</v>
      </c>
      <c r="BK37">
        <f>(BG37*BE37/AS37)</f>
        <v>0</v>
      </c>
      <c r="BL37">
        <f>(1-BK37)</f>
        <v>0</v>
      </c>
      <c r="CU37">
        <f>$B$13*DS37+$C$13*DT37+$F$13*EE37*(1-EH37)</f>
        <v>0</v>
      </c>
      <c r="CV37">
        <f>CU37*CW37</f>
        <v>0</v>
      </c>
      <c r="CW37">
        <f>($B$13*$D$11+$C$13*$D$11+$F$13*((ER37+EJ37)/MAX(ER37+EJ37+ES37, 0.1)*$I$11+ES37/MAX(ER37+EJ37+ES37, 0.1)*$J$11))/($B$13+$C$13+$F$13)</f>
        <v>0</v>
      </c>
      <c r="CX37">
        <f>($B$13*$K$11+$C$13*$K$11+$F$13*((ER37+EJ37)/MAX(ER37+EJ37+ES37, 0.1)*$P$11+ES37/MAX(ER37+EJ37+ES37, 0.1)*$Q$11))/($B$13+$C$13+$F$13)</f>
        <v>0</v>
      </c>
      <c r="CY37">
        <v>2.96</v>
      </c>
      <c r="CZ37">
        <v>0.5</v>
      </c>
      <c r="DA37" t="s">
        <v>421</v>
      </c>
      <c r="DB37">
        <v>2</v>
      </c>
      <c r="DC37">
        <v>1759094026</v>
      </c>
      <c r="DD37">
        <v>422.7022222222222</v>
      </c>
      <c r="DE37">
        <v>420.0321111111111</v>
      </c>
      <c r="DF37">
        <v>23.25123333333333</v>
      </c>
      <c r="DG37">
        <v>23.01347777777778</v>
      </c>
      <c r="DH37">
        <v>423.5952222222222</v>
      </c>
      <c r="DI37">
        <v>22.93098888888889</v>
      </c>
      <c r="DJ37">
        <v>499.9166666666667</v>
      </c>
      <c r="DK37">
        <v>90.66366666666667</v>
      </c>
      <c r="DL37">
        <v>0.06599103333333332</v>
      </c>
      <c r="DM37">
        <v>29.85383333333333</v>
      </c>
      <c r="DN37">
        <v>30.00394444444445</v>
      </c>
      <c r="DO37">
        <v>999.9000000000001</v>
      </c>
      <c r="DP37">
        <v>0</v>
      </c>
      <c r="DQ37">
        <v>0</v>
      </c>
      <c r="DR37">
        <v>9988.886666666665</v>
      </c>
      <c r="DS37">
        <v>0</v>
      </c>
      <c r="DT37">
        <v>3.15713</v>
      </c>
      <c r="DU37">
        <v>2.670083333333333</v>
      </c>
      <c r="DV37">
        <v>432.7644444444444</v>
      </c>
      <c r="DW37">
        <v>429.9261111111111</v>
      </c>
      <c r="DX37">
        <v>0.2377573333333333</v>
      </c>
      <c r="DY37">
        <v>420.0321111111111</v>
      </c>
      <c r="DZ37">
        <v>23.01347777777778</v>
      </c>
      <c r="EA37">
        <v>2.108042222222222</v>
      </c>
      <c r="EB37">
        <v>2.086484444444444</v>
      </c>
      <c r="EC37">
        <v>18.28007777777778</v>
      </c>
      <c r="ED37">
        <v>18.11638888888889</v>
      </c>
      <c r="EE37">
        <v>0.00500078</v>
      </c>
      <c r="EF37">
        <v>0</v>
      </c>
      <c r="EG37">
        <v>0</v>
      </c>
      <c r="EH37">
        <v>0</v>
      </c>
      <c r="EI37">
        <v>320.6</v>
      </c>
      <c r="EJ37">
        <v>0.00500078</v>
      </c>
      <c r="EK37">
        <v>-21.21111111111112</v>
      </c>
      <c r="EL37">
        <v>-1.177777777777778</v>
      </c>
      <c r="EM37">
        <v>35.361</v>
      </c>
      <c r="EN37">
        <v>38.79844444444445</v>
      </c>
      <c r="EO37">
        <v>37.43044444444445</v>
      </c>
      <c r="EP37">
        <v>39.07622222222222</v>
      </c>
      <c r="EQ37">
        <v>37.98566666666667</v>
      </c>
      <c r="ER37">
        <v>0</v>
      </c>
      <c r="ES37">
        <v>0</v>
      </c>
      <c r="ET37">
        <v>0</v>
      </c>
      <c r="EU37">
        <v>1759094021.8</v>
      </c>
      <c r="EV37">
        <v>0</v>
      </c>
      <c r="EW37">
        <v>321.316</v>
      </c>
      <c r="EX37">
        <v>-1.97692316182759</v>
      </c>
      <c r="EY37">
        <v>-18.50769243334404</v>
      </c>
      <c r="EZ37">
        <v>-20.44</v>
      </c>
      <c r="FA37">
        <v>15</v>
      </c>
      <c r="FB37">
        <v>0</v>
      </c>
      <c r="FC37" t="s">
        <v>422</v>
      </c>
      <c r="FD37">
        <v>1746989605.5</v>
      </c>
      <c r="FE37">
        <v>1746989593.5</v>
      </c>
      <c r="FF37">
        <v>0</v>
      </c>
      <c r="FG37">
        <v>-0.274</v>
      </c>
      <c r="FH37">
        <v>-0.002</v>
      </c>
      <c r="FI37">
        <v>2.549</v>
      </c>
      <c r="FJ37">
        <v>0.129</v>
      </c>
      <c r="FK37">
        <v>420</v>
      </c>
      <c r="FL37">
        <v>17</v>
      </c>
      <c r="FM37">
        <v>0.02</v>
      </c>
      <c r="FN37">
        <v>0.04</v>
      </c>
      <c r="FO37">
        <v>2.65468125</v>
      </c>
      <c r="FP37">
        <v>-0.0217284427767457</v>
      </c>
      <c r="FQ37">
        <v>0.03185485356955044</v>
      </c>
      <c r="FR37">
        <v>1</v>
      </c>
      <c r="FS37">
        <v>320.0911764705883</v>
      </c>
      <c r="FT37">
        <v>2.626432422004752</v>
      </c>
      <c r="FU37">
        <v>6.261571295330371</v>
      </c>
      <c r="FV37">
        <v>0</v>
      </c>
      <c r="FW37">
        <v>0.228344</v>
      </c>
      <c r="FX37">
        <v>0.08016529080675362</v>
      </c>
      <c r="FY37">
        <v>0.007852787957152546</v>
      </c>
      <c r="FZ37">
        <v>1</v>
      </c>
      <c r="GA37">
        <v>2</v>
      </c>
      <c r="GB37">
        <v>3</v>
      </c>
      <c r="GC37" t="s">
        <v>429</v>
      </c>
      <c r="GD37">
        <v>3.10278</v>
      </c>
      <c r="GE37">
        <v>2.72412</v>
      </c>
      <c r="GF37">
        <v>0.0887452</v>
      </c>
      <c r="GG37">
        <v>0.0882163</v>
      </c>
      <c r="GH37">
        <v>0.105602</v>
      </c>
      <c r="GI37">
        <v>0.106302</v>
      </c>
      <c r="GJ37">
        <v>23813.9</v>
      </c>
      <c r="GK37">
        <v>21622.8</v>
      </c>
      <c r="GL37">
        <v>26696.3</v>
      </c>
      <c r="GM37">
        <v>23935.5</v>
      </c>
      <c r="GN37">
        <v>38201.6</v>
      </c>
      <c r="GO37">
        <v>31605.2</v>
      </c>
      <c r="GP37">
        <v>46615.4</v>
      </c>
      <c r="GQ37">
        <v>37850.4</v>
      </c>
      <c r="GR37">
        <v>1.8679</v>
      </c>
      <c r="GS37">
        <v>1.87717</v>
      </c>
      <c r="GT37">
        <v>0.113606</v>
      </c>
      <c r="GU37">
        <v>0</v>
      </c>
      <c r="GV37">
        <v>28.147</v>
      </c>
      <c r="GW37">
        <v>999.9</v>
      </c>
      <c r="GX37">
        <v>46.3</v>
      </c>
      <c r="GY37">
        <v>31.6</v>
      </c>
      <c r="GZ37">
        <v>23.8413</v>
      </c>
      <c r="HA37">
        <v>61.14</v>
      </c>
      <c r="HB37">
        <v>19.3109</v>
      </c>
      <c r="HC37">
        <v>1</v>
      </c>
      <c r="HD37">
        <v>0.104291</v>
      </c>
      <c r="HE37">
        <v>-1.47026</v>
      </c>
      <c r="HF37">
        <v>20.2904</v>
      </c>
      <c r="HG37">
        <v>5.22253</v>
      </c>
      <c r="HH37">
        <v>11.98</v>
      </c>
      <c r="HI37">
        <v>4.9654</v>
      </c>
      <c r="HJ37">
        <v>3.27598</v>
      </c>
      <c r="HK37">
        <v>9999</v>
      </c>
      <c r="HL37">
        <v>9999</v>
      </c>
      <c r="HM37">
        <v>9999</v>
      </c>
      <c r="HN37">
        <v>36.8</v>
      </c>
      <c r="HO37">
        <v>1.86392</v>
      </c>
      <c r="HP37">
        <v>1.86008</v>
      </c>
      <c r="HQ37">
        <v>1.85838</v>
      </c>
      <c r="HR37">
        <v>1.85974</v>
      </c>
      <c r="HS37">
        <v>1.85989</v>
      </c>
      <c r="HT37">
        <v>1.85837</v>
      </c>
      <c r="HU37">
        <v>1.85743</v>
      </c>
      <c r="HV37">
        <v>1.8524</v>
      </c>
      <c r="HW37">
        <v>0</v>
      </c>
      <c r="HX37">
        <v>0</v>
      </c>
      <c r="HY37">
        <v>0</v>
      </c>
      <c r="HZ37">
        <v>0</v>
      </c>
      <c r="IA37" t="s">
        <v>424</v>
      </c>
      <c r="IB37" t="s">
        <v>425</v>
      </c>
      <c r="IC37" t="s">
        <v>426</v>
      </c>
      <c r="ID37" t="s">
        <v>426</v>
      </c>
      <c r="IE37" t="s">
        <v>426</v>
      </c>
      <c r="IF37" t="s">
        <v>426</v>
      </c>
      <c r="IG37">
        <v>0</v>
      </c>
      <c r="IH37">
        <v>100</v>
      </c>
      <c r="II37">
        <v>100</v>
      </c>
      <c r="IJ37">
        <v>-0.893</v>
      </c>
      <c r="IK37">
        <v>0.3202</v>
      </c>
      <c r="IL37">
        <v>-0.819046093373875</v>
      </c>
      <c r="IM37">
        <v>-0.0008311593448893811</v>
      </c>
      <c r="IN37">
        <v>1.768286430498992E-06</v>
      </c>
      <c r="IO37">
        <v>-5.176383660599935E-10</v>
      </c>
      <c r="IP37">
        <v>0.01793090377665582</v>
      </c>
      <c r="IQ37">
        <v>0.002652576625932546</v>
      </c>
      <c r="IR37">
        <v>0.0004569377311329863</v>
      </c>
      <c r="IS37">
        <v>1.003524486243527E-07</v>
      </c>
      <c r="IT37">
        <v>2</v>
      </c>
      <c r="IU37">
        <v>1975</v>
      </c>
      <c r="IV37">
        <v>1</v>
      </c>
      <c r="IW37">
        <v>26</v>
      </c>
      <c r="IX37">
        <v>201740.4</v>
      </c>
      <c r="IY37">
        <v>201740.6</v>
      </c>
      <c r="IZ37">
        <v>1.10229</v>
      </c>
      <c r="JA37">
        <v>2.62695</v>
      </c>
      <c r="JB37">
        <v>1.49658</v>
      </c>
      <c r="JC37">
        <v>2.34985</v>
      </c>
      <c r="JD37">
        <v>1.54907</v>
      </c>
      <c r="JE37">
        <v>2.38281</v>
      </c>
      <c r="JF37">
        <v>35.8711</v>
      </c>
      <c r="JG37">
        <v>24.1926</v>
      </c>
      <c r="JH37">
        <v>18</v>
      </c>
      <c r="JI37">
        <v>480.563</v>
      </c>
      <c r="JJ37">
        <v>501.547</v>
      </c>
      <c r="JK37">
        <v>30.3843</v>
      </c>
      <c r="JL37">
        <v>28.661</v>
      </c>
      <c r="JM37">
        <v>29.9997</v>
      </c>
      <c r="JN37">
        <v>28.9758</v>
      </c>
      <c r="JO37">
        <v>28.9952</v>
      </c>
      <c r="JP37">
        <v>22.1502</v>
      </c>
      <c r="JQ37">
        <v>2.55421</v>
      </c>
      <c r="JR37">
        <v>100</v>
      </c>
      <c r="JS37">
        <v>30.378</v>
      </c>
      <c r="JT37">
        <v>420</v>
      </c>
      <c r="JU37">
        <v>23.0823</v>
      </c>
      <c r="JV37">
        <v>101.923</v>
      </c>
      <c r="JW37">
        <v>91.2979</v>
      </c>
    </row>
    <row r="38" spans="1:283">
      <c r="A38">
        <v>20</v>
      </c>
      <c r="B38">
        <v>1759094031</v>
      </c>
      <c r="C38">
        <v>38</v>
      </c>
      <c r="D38" t="s">
        <v>464</v>
      </c>
      <c r="E38" t="s">
        <v>465</v>
      </c>
      <c r="F38">
        <v>5</v>
      </c>
      <c r="G38" t="s">
        <v>419</v>
      </c>
      <c r="H38">
        <v>1759094028</v>
      </c>
      <c r="I38">
        <f>(J38)/1000</f>
        <v>0</v>
      </c>
      <c r="J38">
        <f>1000*DJ38*AH38*(DF38-DG38)/(100*CY38*(1000-AH38*DF38))</f>
        <v>0</v>
      </c>
      <c r="K38">
        <f>DJ38*AH38*(DE38-DD38*(1000-AH38*DG38)/(1000-AH38*DF38))/(100*CY38)</f>
        <v>0</v>
      </c>
      <c r="L38">
        <f>DD38 - IF(AH38&gt;1, K38*CY38*100.0/(AJ38), 0)</f>
        <v>0</v>
      </c>
      <c r="M38">
        <f>((S38-I38/2)*L38-K38)/(S38+I38/2)</f>
        <v>0</v>
      </c>
      <c r="N38">
        <f>M38*(DK38+DL38)/1000.0</f>
        <v>0</v>
      </c>
      <c r="O38">
        <f>(DD38 - IF(AH38&gt;1, K38*CY38*100.0/(AJ38), 0))*(DK38+DL38)/1000.0</f>
        <v>0</v>
      </c>
      <c r="P38">
        <f>2.0/((1/R38-1/Q38)+SIGN(R38)*SQRT((1/R38-1/Q38)*(1/R38-1/Q38) + 4*CZ38/((CZ38+1)*(CZ38+1))*(2*1/R38*1/Q38-1/Q38*1/Q38)))</f>
        <v>0</v>
      </c>
      <c r="Q38">
        <f>IF(LEFT(DA38,1)&lt;&gt;"0",IF(LEFT(DA38,1)="1",3.0,DB38),$D$5+$E$5*(DR38*DK38/($K$5*1000))+$F$5*(DR38*DK38/($K$5*1000))*MAX(MIN(CY38,$J$5),$I$5)*MAX(MIN(CY38,$J$5),$I$5)+$G$5*MAX(MIN(CY38,$J$5),$I$5)*(DR38*DK38/($K$5*1000))+$H$5*(DR38*DK38/($K$5*1000))*(DR38*DK38/($K$5*1000)))</f>
        <v>0</v>
      </c>
      <c r="R38">
        <f>I38*(1000-(1000*0.61365*exp(17.502*V38/(240.97+V38))/(DK38+DL38)+DF38)/2)/(1000*0.61365*exp(17.502*V38/(240.97+V38))/(DK38+DL38)-DF38)</f>
        <v>0</v>
      </c>
      <c r="S38">
        <f>1/((CZ38+1)/(P38/1.6)+1/(Q38/1.37)) + CZ38/((CZ38+1)/(P38/1.6) + CZ38/(Q38/1.37))</f>
        <v>0</v>
      </c>
      <c r="T38">
        <f>(CU38*CX38)</f>
        <v>0</v>
      </c>
      <c r="U38">
        <f>(DM38+(T38+2*0.95*5.67E-8*(((DM38+$B$9)+273)^4-(DM38+273)^4)-44100*I38)/(1.84*29.3*Q38+8*0.95*5.67E-8*(DM38+273)^3))</f>
        <v>0</v>
      </c>
      <c r="V38">
        <f>($C$9*DN38+$D$9*DO38+$E$9*U38)</f>
        <v>0</v>
      </c>
      <c r="W38">
        <f>0.61365*exp(17.502*V38/(240.97+V38))</f>
        <v>0</v>
      </c>
      <c r="X38">
        <f>(Y38/Z38*100)</f>
        <v>0</v>
      </c>
      <c r="Y38">
        <f>DF38*(DK38+DL38)/1000</f>
        <v>0</v>
      </c>
      <c r="Z38">
        <f>0.61365*exp(17.502*DM38/(240.97+DM38))</f>
        <v>0</v>
      </c>
      <c r="AA38">
        <f>(W38-DF38*(DK38+DL38)/1000)</f>
        <v>0</v>
      </c>
      <c r="AB38">
        <f>(-I38*44100)</f>
        <v>0</v>
      </c>
      <c r="AC38">
        <f>2*29.3*Q38*0.92*(DM38-V38)</f>
        <v>0</v>
      </c>
      <c r="AD38">
        <f>2*0.95*5.67E-8*(((DM38+$B$9)+273)^4-(V38+273)^4)</f>
        <v>0</v>
      </c>
      <c r="AE38">
        <f>T38+AD38+AB38+AC38</f>
        <v>0</v>
      </c>
      <c r="AF38">
        <v>2</v>
      </c>
      <c r="AG38">
        <v>0</v>
      </c>
      <c r="AH38">
        <f>IF(AF38*$H$15&gt;=AJ38,1.0,(AJ38/(AJ38-AF38*$H$15)))</f>
        <v>0</v>
      </c>
      <c r="AI38">
        <f>(AH38-1)*100</f>
        <v>0</v>
      </c>
      <c r="AJ38">
        <f>MAX(0,($B$15+$C$15*DR38)/(1+$D$15*DR38)*DK38/(DM38+273)*$E$15)</f>
        <v>0</v>
      </c>
      <c r="AK38" t="s">
        <v>420</v>
      </c>
      <c r="AL38" t="s">
        <v>420</v>
      </c>
      <c r="AM38">
        <v>0</v>
      </c>
      <c r="AN38">
        <v>0</v>
      </c>
      <c r="AO38">
        <f>1-AM38/AN38</f>
        <v>0</v>
      </c>
      <c r="AP38">
        <v>0</v>
      </c>
      <c r="AQ38" t="s">
        <v>420</v>
      </c>
      <c r="AR38" t="s">
        <v>420</v>
      </c>
      <c r="AS38">
        <v>0</v>
      </c>
      <c r="AT38">
        <v>0</v>
      </c>
      <c r="AU38">
        <f>1-AS38/AT38</f>
        <v>0</v>
      </c>
      <c r="AV38">
        <v>0.5</v>
      </c>
      <c r="AW38">
        <f>CV38</f>
        <v>0</v>
      </c>
      <c r="AX38">
        <f>K38</f>
        <v>0</v>
      </c>
      <c r="AY38">
        <f>AU38*AV38*AW38</f>
        <v>0</v>
      </c>
      <c r="AZ38">
        <f>(AX38-AP38)/AW38</f>
        <v>0</v>
      </c>
      <c r="BA38">
        <f>(AN38-AT38)/AT38</f>
        <v>0</v>
      </c>
      <c r="BB38">
        <f>AM38/(AO38+AM38/AT38)</f>
        <v>0</v>
      </c>
      <c r="BC38" t="s">
        <v>420</v>
      </c>
      <c r="BD38">
        <v>0</v>
      </c>
      <c r="BE38">
        <f>IF(BD38&lt;&gt;0, BD38, BB38)</f>
        <v>0</v>
      </c>
      <c r="BF38">
        <f>1-BE38/AT38</f>
        <v>0</v>
      </c>
      <c r="BG38">
        <f>(AT38-AS38)/(AT38-BE38)</f>
        <v>0</v>
      </c>
      <c r="BH38">
        <f>(AN38-AT38)/(AN38-BE38)</f>
        <v>0</v>
      </c>
      <c r="BI38">
        <f>(AT38-AS38)/(AT38-AM38)</f>
        <v>0</v>
      </c>
      <c r="BJ38">
        <f>(AN38-AT38)/(AN38-AM38)</f>
        <v>0</v>
      </c>
      <c r="BK38">
        <f>(BG38*BE38/AS38)</f>
        <v>0</v>
      </c>
      <c r="BL38">
        <f>(1-BK38)</f>
        <v>0</v>
      </c>
      <c r="CU38">
        <f>$B$13*DS38+$C$13*DT38+$F$13*EE38*(1-EH38)</f>
        <v>0</v>
      </c>
      <c r="CV38">
        <f>CU38*CW38</f>
        <v>0</v>
      </c>
      <c r="CW38">
        <f>($B$13*$D$11+$C$13*$D$11+$F$13*((ER38+EJ38)/MAX(ER38+EJ38+ES38, 0.1)*$I$11+ES38/MAX(ER38+EJ38+ES38, 0.1)*$J$11))/($B$13+$C$13+$F$13)</f>
        <v>0</v>
      </c>
      <c r="CX38">
        <f>($B$13*$K$11+$C$13*$K$11+$F$13*((ER38+EJ38)/MAX(ER38+EJ38+ES38, 0.1)*$P$11+ES38/MAX(ER38+EJ38+ES38, 0.1)*$Q$11))/($B$13+$C$13+$F$13)</f>
        <v>0</v>
      </c>
      <c r="CY38">
        <v>2.96</v>
      </c>
      <c r="CZ38">
        <v>0.5</v>
      </c>
      <c r="DA38" t="s">
        <v>421</v>
      </c>
      <c r="DB38">
        <v>2</v>
      </c>
      <c r="DC38">
        <v>1759094028</v>
      </c>
      <c r="DD38">
        <v>422.6902222222222</v>
      </c>
      <c r="DE38">
        <v>420.018</v>
      </c>
      <c r="DF38">
        <v>23.24962222222222</v>
      </c>
      <c r="DG38">
        <v>23.01138888888889</v>
      </c>
      <c r="DH38">
        <v>423.5832222222222</v>
      </c>
      <c r="DI38">
        <v>22.9294</v>
      </c>
      <c r="DJ38">
        <v>499.9602222222222</v>
      </c>
      <c r="DK38">
        <v>90.66377777777777</v>
      </c>
      <c r="DL38">
        <v>0.06597967777777777</v>
      </c>
      <c r="DM38">
        <v>29.85485555555555</v>
      </c>
      <c r="DN38">
        <v>30.00331111111111</v>
      </c>
      <c r="DO38">
        <v>999.9000000000001</v>
      </c>
      <c r="DP38">
        <v>0</v>
      </c>
      <c r="DQ38">
        <v>0</v>
      </c>
      <c r="DR38">
        <v>9999.647777777778</v>
      </c>
      <c r="DS38">
        <v>0</v>
      </c>
      <c r="DT38">
        <v>3.15713</v>
      </c>
      <c r="DU38">
        <v>2.672173333333333</v>
      </c>
      <c r="DV38">
        <v>432.7514444444445</v>
      </c>
      <c r="DW38">
        <v>429.9107777777778</v>
      </c>
      <c r="DX38">
        <v>0.2382181111111111</v>
      </c>
      <c r="DY38">
        <v>420.018</v>
      </c>
      <c r="DZ38">
        <v>23.01138888888889</v>
      </c>
      <c r="EA38">
        <v>2.107896666666667</v>
      </c>
      <c r="EB38">
        <v>2.086296666666667</v>
      </c>
      <c r="EC38">
        <v>18.27897777777778</v>
      </c>
      <c r="ED38">
        <v>18.11495555555555</v>
      </c>
      <c r="EE38">
        <v>0.00500078</v>
      </c>
      <c r="EF38">
        <v>0</v>
      </c>
      <c r="EG38">
        <v>0</v>
      </c>
      <c r="EH38">
        <v>0</v>
      </c>
      <c r="EI38">
        <v>320.4333333333333</v>
      </c>
      <c r="EJ38">
        <v>0.00500078</v>
      </c>
      <c r="EK38">
        <v>-21.41111111111111</v>
      </c>
      <c r="EL38">
        <v>-1.044444444444445</v>
      </c>
      <c r="EM38">
        <v>35.34</v>
      </c>
      <c r="EN38">
        <v>38.75677777777778</v>
      </c>
      <c r="EO38">
        <v>37.44422222222222</v>
      </c>
      <c r="EP38">
        <v>39.05522222222222</v>
      </c>
      <c r="EQ38">
        <v>37.99266666666666</v>
      </c>
      <c r="ER38">
        <v>0</v>
      </c>
      <c r="ES38">
        <v>0</v>
      </c>
      <c r="ET38">
        <v>0</v>
      </c>
      <c r="EU38">
        <v>1759094023.6</v>
      </c>
      <c r="EV38">
        <v>0</v>
      </c>
      <c r="EW38">
        <v>319.8961538461539</v>
      </c>
      <c r="EX38">
        <v>2.430768883491486</v>
      </c>
      <c r="EY38">
        <v>-18.57777770224461</v>
      </c>
      <c r="EZ38">
        <v>-20.4</v>
      </c>
      <c r="FA38">
        <v>15</v>
      </c>
      <c r="FB38">
        <v>0</v>
      </c>
      <c r="FC38" t="s">
        <v>422</v>
      </c>
      <c r="FD38">
        <v>1746989605.5</v>
      </c>
      <c r="FE38">
        <v>1746989593.5</v>
      </c>
      <c r="FF38">
        <v>0</v>
      </c>
      <c r="FG38">
        <v>-0.274</v>
      </c>
      <c r="FH38">
        <v>-0.002</v>
      </c>
      <c r="FI38">
        <v>2.549</v>
      </c>
      <c r="FJ38">
        <v>0.129</v>
      </c>
      <c r="FK38">
        <v>420</v>
      </c>
      <c r="FL38">
        <v>17</v>
      </c>
      <c r="FM38">
        <v>0.02</v>
      </c>
      <c r="FN38">
        <v>0.04</v>
      </c>
      <c r="FO38">
        <v>2.657325853658536</v>
      </c>
      <c r="FP38">
        <v>0.09682871080139484</v>
      </c>
      <c r="FQ38">
        <v>0.03426887209995357</v>
      </c>
      <c r="FR38">
        <v>1</v>
      </c>
      <c r="FS38">
        <v>320.2735294117647</v>
      </c>
      <c r="FT38">
        <v>-2.354469095678556</v>
      </c>
      <c r="FU38">
        <v>6.60722905449378</v>
      </c>
      <c r="FV38">
        <v>0</v>
      </c>
      <c r="FW38">
        <v>0.2309984390243902</v>
      </c>
      <c r="FX38">
        <v>0.06609832055749194</v>
      </c>
      <c r="FY38">
        <v>0.006713734499457722</v>
      </c>
      <c r="FZ38">
        <v>1</v>
      </c>
      <c r="GA38">
        <v>2</v>
      </c>
      <c r="GB38">
        <v>3</v>
      </c>
      <c r="GC38" t="s">
        <v>429</v>
      </c>
      <c r="GD38">
        <v>3.103</v>
      </c>
      <c r="GE38">
        <v>2.72396</v>
      </c>
      <c r="GF38">
        <v>0.088742</v>
      </c>
      <c r="GG38">
        <v>0.0882175</v>
      </c>
      <c r="GH38">
        <v>0.105596</v>
      </c>
      <c r="GI38">
        <v>0.106299</v>
      </c>
      <c r="GJ38">
        <v>23814.1</v>
      </c>
      <c r="GK38">
        <v>21622.9</v>
      </c>
      <c r="GL38">
        <v>26696.4</v>
      </c>
      <c r="GM38">
        <v>23935.6</v>
      </c>
      <c r="GN38">
        <v>38202</v>
      </c>
      <c r="GO38">
        <v>31605.5</v>
      </c>
      <c r="GP38">
        <v>46615.6</v>
      </c>
      <c r="GQ38">
        <v>37850.6</v>
      </c>
      <c r="GR38">
        <v>1.8683</v>
      </c>
      <c r="GS38">
        <v>1.87703</v>
      </c>
      <c r="GT38">
        <v>0.113711</v>
      </c>
      <c r="GU38">
        <v>0</v>
      </c>
      <c r="GV38">
        <v>28.1494</v>
      </c>
      <c r="GW38">
        <v>999.9</v>
      </c>
      <c r="GX38">
        <v>46.3</v>
      </c>
      <c r="GY38">
        <v>31.6</v>
      </c>
      <c r="GZ38">
        <v>23.8398</v>
      </c>
      <c r="HA38">
        <v>61.18</v>
      </c>
      <c r="HB38">
        <v>19.3269</v>
      </c>
      <c r="HC38">
        <v>1</v>
      </c>
      <c r="HD38">
        <v>0.104136</v>
      </c>
      <c r="HE38">
        <v>-1.45859</v>
      </c>
      <c r="HF38">
        <v>20.2905</v>
      </c>
      <c r="HG38">
        <v>5.22238</v>
      </c>
      <c r="HH38">
        <v>11.98</v>
      </c>
      <c r="HI38">
        <v>4.9653</v>
      </c>
      <c r="HJ38">
        <v>3.27598</v>
      </c>
      <c r="HK38">
        <v>9999</v>
      </c>
      <c r="HL38">
        <v>9999</v>
      </c>
      <c r="HM38">
        <v>9999</v>
      </c>
      <c r="HN38">
        <v>36.8</v>
      </c>
      <c r="HO38">
        <v>1.86395</v>
      </c>
      <c r="HP38">
        <v>1.86009</v>
      </c>
      <c r="HQ38">
        <v>1.85838</v>
      </c>
      <c r="HR38">
        <v>1.85974</v>
      </c>
      <c r="HS38">
        <v>1.85989</v>
      </c>
      <c r="HT38">
        <v>1.85836</v>
      </c>
      <c r="HU38">
        <v>1.85744</v>
      </c>
      <c r="HV38">
        <v>1.85239</v>
      </c>
      <c r="HW38">
        <v>0</v>
      </c>
      <c r="HX38">
        <v>0</v>
      </c>
      <c r="HY38">
        <v>0</v>
      </c>
      <c r="HZ38">
        <v>0</v>
      </c>
      <c r="IA38" t="s">
        <v>424</v>
      </c>
      <c r="IB38" t="s">
        <v>425</v>
      </c>
      <c r="IC38" t="s">
        <v>426</v>
      </c>
      <c r="ID38" t="s">
        <v>426</v>
      </c>
      <c r="IE38" t="s">
        <v>426</v>
      </c>
      <c r="IF38" t="s">
        <v>426</v>
      </c>
      <c r="IG38">
        <v>0</v>
      </c>
      <c r="IH38">
        <v>100</v>
      </c>
      <c r="II38">
        <v>100</v>
      </c>
      <c r="IJ38">
        <v>-0.893</v>
      </c>
      <c r="IK38">
        <v>0.3202</v>
      </c>
      <c r="IL38">
        <v>-0.819046093373875</v>
      </c>
      <c r="IM38">
        <v>-0.0008311593448893811</v>
      </c>
      <c r="IN38">
        <v>1.768286430498992E-06</v>
      </c>
      <c r="IO38">
        <v>-5.176383660599935E-10</v>
      </c>
      <c r="IP38">
        <v>0.01793090377665582</v>
      </c>
      <c r="IQ38">
        <v>0.002652576625932546</v>
      </c>
      <c r="IR38">
        <v>0.0004569377311329863</v>
      </c>
      <c r="IS38">
        <v>1.003524486243527E-07</v>
      </c>
      <c r="IT38">
        <v>2</v>
      </c>
      <c r="IU38">
        <v>1975</v>
      </c>
      <c r="IV38">
        <v>1</v>
      </c>
      <c r="IW38">
        <v>26</v>
      </c>
      <c r="IX38">
        <v>201740.4</v>
      </c>
      <c r="IY38">
        <v>201740.6</v>
      </c>
      <c r="IZ38">
        <v>1.10107</v>
      </c>
      <c r="JA38">
        <v>2.62207</v>
      </c>
      <c r="JB38">
        <v>1.49658</v>
      </c>
      <c r="JC38">
        <v>2.34985</v>
      </c>
      <c r="JD38">
        <v>1.54907</v>
      </c>
      <c r="JE38">
        <v>2.41577</v>
      </c>
      <c r="JF38">
        <v>35.8711</v>
      </c>
      <c r="JG38">
        <v>24.1926</v>
      </c>
      <c r="JH38">
        <v>18</v>
      </c>
      <c r="JI38">
        <v>480.776</v>
      </c>
      <c r="JJ38">
        <v>501.426</v>
      </c>
      <c r="JK38">
        <v>30.3829</v>
      </c>
      <c r="JL38">
        <v>28.6586</v>
      </c>
      <c r="JM38">
        <v>29.9998</v>
      </c>
      <c r="JN38">
        <v>28.9733</v>
      </c>
      <c r="JO38">
        <v>28.9927</v>
      </c>
      <c r="JP38">
        <v>22.1495</v>
      </c>
      <c r="JQ38">
        <v>2.55421</v>
      </c>
      <c r="JR38">
        <v>100</v>
      </c>
      <c r="JS38">
        <v>30.378</v>
      </c>
      <c r="JT38">
        <v>420</v>
      </c>
      <c r="JU38">
        <v>23.0823</v>
      </c>
      <c r="JV38">
        <v>101.923</v>
      </c>
      <c r="JW38">
        <v>91.2984</v>
      </c>
    </row>
    <row r="39" spans="1:283">
      <c r="A39">
        <v>21</v>
      </c>
      <c r="B39">
        <v>1759094033</v>
      </c>
      <c r="C39">
        <v>40</v>
      </c>
      <c r="D39" t="s">
        <v>466</v>
      </c>
      <c r="E39" t="s">
        <v>467</v>
      </c>
      <c r="F39">
        <v>5</v>
      </c>
      <c r="G39" t="s">
        <v>419</v>
      </c>
      <c r="H39">
        <v>1759094030</v>
      </c>
      <c r="I39">
        <f>(J39)/1000</f>
        <v>0</v>
      </c>
      <c r="J39">
        <f>1000*DJ39*AH39*(DF39-DG39)/(100*CY39*(1000-AH39*DF39))</f>
        <v>0</v>
      </c>
      <c r="K39">
        <f>DJ39*AH39*(DE39-DD39*(1000-AH39*DG39)/(1000-AH39*DF39))/(100*CY39)</f>
        <v>0</v>
      </c>
      <c r="L39">
        <f>DD39 - IF(AH39&gt;1, K39*CY39*100.0/(AJ39), 0)</f>
        <v>0</v>
      </c>
      <c r="M39">
        <f>((S39-I39/2)*L39-K39)/(S39+I39/2)</f>
        <v>0</v>
      </c>
      <c r="N39">
        <f>M39*(DK39+DL39)/1000.0</f>
        <v>0</v>
      </c>
      <c r="O39">
        <f>(DD39 - IF(AH39&gt;1, K39*CY39*100.0/(AJ39), 0))*(DK39+DL39)/1000.0</f>
        <v>0</v>
      </c>
      <c r="P39">
        <f>2.0/((1/R39-1/Q39)+SIGN(R39)*SQRT((1/R39-1/Q39)*(1/R39-1/Q39) + 4*CZ39/((CZ39+1)*(CZ39+1))*(2*1/R39*1/Q39-1/Q39*1/Q39)))</f>
        <v>0</v>
      </c>
      <c r="Q39">
        <f>IF(LEFT(DA39,1)&lt;&gt;"0",IF(LEFT(DA39,1)="1",3.0,DB39),$D$5+$E$5*(DR39*DK39/($K$5*1000))+$F$5*(DR39*DK39/($K$5*1000))*MAX(MIN(CY39,$J$5),$I$5)*MAX(MIN(CY39,$J$5),$I$5)+$G$5*MAX(MIN(CY39,$J$5),$I$5)*(DR39*DK39/($K$5*1000))+$H$5*(DR39*DK39/($K$5*1000))*(DR39*DK39/($K$5*1000)))</f>
        <v>0</v>
      </c>
      <c r="R39">
        <f>I39*(1000-(1000*0.61365*exp(17.502*V39/(240.97+V39))/(DK39+DL39)+DF39)/2)/(1000*0.61365*exp(17.502*V39/(240.97+V39))/(DK39+DL39)-DF39)</f>
        <v>0</v>
      </c>
      <c r="S39">
        <f>1/((CZ39+1)/(P39/1.6)+1/(Q39/1.37)) + CZ39/((CZ39+1)/(P39/1.6) + CZ39/(Q39/1.37))</f>
        <v>0</v>
      </c>
      <c r="T39">
        <f>(CU39*CX39)</f>
        <v>0</v>
      </c>
      <c r="U39">
        <f>(DM39+(T39+2*0.95*5.67E-8*(((DM39+$B$9)+273)^4-(DM39+273)^4)-44100*I39)/(1.84*29.3*Q39+8*0.95*5.67E-8*(DM39+273)^3))</f>
        <v>0</v>
      </c>
      <c r="V39">
        <f>($C$9*DN39+$D$9*DO39+$E$9*U39)</f>
        <v>0</v>
      </c>
      <c r="W39">
        <f>0.61365*exp(17.502*V39/(240.97+V39))</f>
        <v>0</v>
      </c>
      <c r="X39">
        <f>(Y39/Z39*100)</f>
        <v>0</v>
      </c>
      <c r="Y39">
        <f>DF39*(DK39+DL39)/1000</f>
        <v>0</v>
      </c>
      <c r="Z39">
        <f>0.61365*exp(17.502*DM39/(240.97+DM39))</f>
        <v>0</v>
      </c>
      <c r="AA39">
        <f>(W39-DF39*(DK39+DL39)/1000)</f>
        <v>0</v>
      </c>
      <c r="AB39">
        <f>(-I39*44100)</f>
        <v>0</v>
      </c>
      <c r="AC39">
        <f>2*29.3*Q39*0.92*(DM39-V39)</f>
        <v>0</v>
      </c>
      <c r="AD39">
        <f>2*0.95*5.67E-8*(((DM39+$B$9)+273)^4-(V39+273)^4)</f>
        <v>0</v>
      </c>
      <c r="AE39">
        <f>T39+AD39+AB39+AC39</f>
        <v>0</v>
      </c>
      <c r="AF39">
        <v>2</v>
      </c>
      <c r="AG39">
        <v>0</v>
      </c>
      <c r="AH39">
        <f>IF(AF39*$H$15&gt;=AJ39,1.0,(AJ39/(AJ39-AF39*$H$15)))</f>
        <v>0</v>
      </c>
      <c r="AI39">
        <f>(AH39-1)*100</f>
        <v>0</v>
      </c>
      <c r="AJ39">
        <f>MAX(0,($B$15+$C$15*DR39)/(1+$D$15*DR39)*DK39/(DM39+273)*$E$15)</f>
        <v>0</v>
      </c>
      <c r="AK39" t="s">
        <v>420</v>
      </c>
      <c r="AL39" t="s">
        <v>420</v>
      </c>
      <c r="AM39">
        <v>0</v>
      </c>
      <c r="AN39">
        <v>0</v>
      </c>
      <c r="AO39">
        <f>1-AM39/AN39</f>
        <v>0</v>
      </c>
      <c r="AP39">
        <v>0</v>
      </c>
      <c r="AQ39" t="s">
        <v>420</v>
      </c>
      <c r="AR39" t="s">
        <v>420</v>
      </c>
      <c r="AS39">
        <v>0</v>
      </c>
      <c r="AT39">
        <v>0</v>
      </c>
      <c r="AU39">
        <f>1-AS39/AT39</f>
        <v>0</v>
      </c>
      <c r="AV39">
        <v>0.5</v>
      </c>
      <c r="AW39">
        <f>CV39</f>
        <v>0</v>
      </c>
      <c r="AX39">
        <f>K39</f>
        <v>0</v>
      </c>
      <c r="AY39">
        <f>AU39*AV39*AW39</f>
        <v>0</v>
      </c>
      <c r="AZ39">
        <f>(AX39-AP39)/AW39</f>
        <v>0</v>
      </c>
      <c r="BA39">
        <f>(AN39-AT39)/AT39</f>
        <v>0</v>
      </c>
      <c r="BB39">
        <f>AM39/(AO39+AM39/AT39)</f>
        <v>0</v>
      </c>
      <c r="BC39" t="s">
        <v>420</v>
      </c>
      <c r="BD39">
        <v>0</v>
      </c>
      <c r="BE39">
        <f>IF(BD39&lt;&gt;0, BD39, BB39)</f>
        <v>0</v>
      </c>
      <c r="BF39">
        <f>1-BE39/AT39</f>
        <v>0</v>
      </c>
      <c r="BG39">
        <f>(AT39-AS39)/(AT39-BE39)</f>
        <v>0</v>
      </c>
      <c r="BH39">
        <f>(AN39-AT39)/(AN39-BE39)</f>
        <v>0</v>
      </c>
      <c r="BI39">
        <f>(AT39-AS39)/(AT39-AM39)</f>
        <v>0</v>
      </c>
      <c r="BJ39">
        <f>(AN39-AT39)/(AN39-AM39)</f>
        <v>0</v>
      </c>
      <c r="BK39">
        <f>(BG39*BE39/AS39)</f>
        <v>0</v>
      </c>
      <c r="BL39">
        <f>(1-BK39)</f>
        <v>0</v>
      </c>
      <c r="CU39">
        <f>$B$13*DS39+$C$13*DT39+$F$13*EE39*(1-EH39)</f>
        <v>0</v>
      </c>
      <c r="CV39">
        <f>CU39*CW39</f>
        <v>0</v>
      </c>
      <c r="CW39">
        <f>($B$13*$D$11+$C$13*$D$11+$F$13*((ER39+EJ39)/MAX(ER39+EJ39+ES39, 0.1)*$I$11+ES39/MAX(ER39+EJ39+ES39, 0.1)*$J$11))/($B$13+$C$13+$F$13)</f>
        <v>0</v>
      </c>
      <c r="CX39">
        <f>($B$13*$K$11+$C$13*$K$11+$F$13*((ER39+EJ39)/MAX(ER39+EJ39+ES39, 0.1)*$P$11+ES39/MAX(ER39+EJ39+ES39, 0.1)*$Q$11))/($B$13+$C$13+$F$13)</f>
        <v>0</v>
      </c>
      <c r="CY39">
        <v>2.96</v>
      </c>
      <c r="CZ39">
        <v>0.5</v>
      </c>
      <c r="DA39" t="s">
        <v>421</v>
      </c>
      <c r="DB39">
        <v>2</v>
      </c>
      <c r="DC39">
        <v>1759094030</v>
      </c>
      <c r="DD39">
        <v>422.6783333333334</v>
      </c>
      <c r="DE39">
        <v>419.9972222222222</v>
      </c>
      <c r="DF39">
        <v>23.24793333333334</v>
      </c>
      <c r="DG39">
        <v>23.00975555555555</v>
      </c>
      <c r="DH39">
        <v>423.5713333333333</v>
      </c>
      <c r="DI39">
        <v>22.92776666666667</v>
      </c>
      <c r="DJ39">
        <v>500.0239999999999</v>
      </c>
      <c r="DK39">
        <v>90.66341111111112</v>
      </c>
      <c r="DL39">
        <v>0.06583666666666667</v>
      </c>
      <c r="DM39">
        <v>29.85511111111111</v>
      </c>
      <c r="DN39">
        <v>30.00254444444444</v>
      </c>
      <c r="DO39">
        <v>999.9000000000001</v>
      </c>
      <c r="DP39">
        <v>0</v>
      </c>
      <c r="DQ39">
        <v>0</v>
      </c>
      <c r="DR39">
        <v>10011.59777777778</v>
      </c>
      <c r="DS39">
        <v>0</v>
      </c>
      <c r="DT39">
        <v>3.15713</v>
      </c>
      <c r="DU39">
        <v>2.681057777777778</v>
      </c>
      <c r="DV39">
        <v>432.7385555555555</v>
      </c>
      <c r="DW39">
        <v>429.8888888888889</v>
      </c>
      <c r="DX39">
        <v>0.2381696666666666</v>
      </c>
      <c r="DY39">
        <v>419.9972222222222</v>
      </c>
      <c r="DZ39">
        <v>23.00975555555555</v>
      </c>
      <c r="EA39">
        <v>2.107736666666666</v>
      </c>
      <c r="EB39">
        <v>2.086142222222223</v>
      </c>
      <c r="EC39">
        <v>18.27776666666666</v>
      </c>
      <c r="ED39">
        <v>18.11376666666667</v>
      </c>
      <c r="EE39">
        <v>0.00500078</v>
      </c>
      <c r="EF39">
        <v>0</v>
      </c>
      <c r="EG39">
        <v>0</v>
      </c>
      <c r="EH39">
        <v>0</v>
      </c>
      <c r="EI39">
        <v>319.8777777777778</v>
      </c>
      <c r="EJ39">
        <v>0.00500078</v>
      </c>
      <c r="EK39">
        <v>-22.3</v>
      </c>
      <c r="EL39">
        <v>-1.2</v>
      </c>
      <c r="EM39">
        <v>35.32599999999999</v>
      </c>
      <c r="EN39">
        <v>38.722</v>
      </c>
      <c r="EO39">
        <v>37.50677777777778</v>
      </c>
      <c r="EP39">
        <v>38.99955555555555</v>
      </c>
      <c r="EQ39">
        <v>37.90933333333333</v>
      </c>
      <c r="ER39">
        <v>0</v>
      </c>
      <c r="ES39">
        <v>0</v>
      </c>
      <c r="ET39">
        <v>0</v>
      </c>
      <c r="EU39">
        <v>1759094025.4</v>
      </c>
      <c r="EV39">
        <v>0</v>
      </c>
      <c r="EW39">
        <v>319.92</v>
      </c>
      <c r="EX39">
        <v>1.661537846965398</v>
      </c>
      <c r="EY39">
        <v>-19.99999968027462</v>
      </c>
      <c r="EZ39">
        <v>-20.868</v>
      </c>
      <c r="FA39">
        <v>15</v>
      </c>
      <c r="FB39">
        <v>0</v>
      </c>
      <c r="FC39" t="s">
        <v>422</v>
      </c>
      <c r="FD39">
        <v>1746989605.5</v>
      </c>
      <c r="FE39">
        <v>1746989593.5</v>
      </c>
      <c r="FF39">
        <v>0</v>
      </c>
      <c r="FG39">
        <v>-0.274</v>
      </c>
      <c r="FH39">
        <v>-0.002</v>
      </c>
      <c r="FI39">
        <v>2.549</v>
      </c>
      <c r="FJ39">
        <v>0.129</v>
      </c>
      <c r="FK39">
        <v>420</v>
      </c>
      <c r="FL39">
        <v>17</v>
      </c>
      <c r="FM39">
        <v>0.02</v>
      </c>
      <c r="FN39">
        <v>0.04</v>
      </c>
      <c r="FO39">
        <v>2.65579575</v>
      </c>
      <c r="FP39">
        <v>0.1707369230769184</v>
      </c>
      <c r="FQ39">
        <v>0.03391398132684367</v>
      </c>
      <c r="FR39">
        <v>1</v>
      </c>
      <c r="FS39">
        <v>320.3970588235294</v>
      </c>
      <c r="FT39">
        <v>1.72498086112466</v>
      </c>
      <c r="FU39">
        <v>6.667192957888373</v>
      </c>
      <c r="FV39">
        <v>0</v>
      </c>
      <c r="FW39">
        <v>0.2327767</v>
      </c>
      <c r="FX39">
        <v>0.05454747467166959</v>
      </c>
      <c r="FY39">
        <v>0.005511663801430564</v>
      </c>
      <c r="FZ39">
        <v>1</v>
      </c>
      <c r="GA39">
        <v>2</v>
      </c>
      <c r="GB39">
        <v>3</v>
      </c>
      <c r="GC39" t="s">
        <v>429</v>
      </c>
      <c r="GD39">
        <v>3.10301</v>
      </c>
      <c r="GE39">
        <v>2.72379</v>
      </c>
      <c r="GF39">
        <v>0.0887421</v>
      </c>
      <c r="GG39">
        <v>0.0882083</v>
      </c>
      <c r="GH39">
        <v>0.105589</v>
      </c>
      <c r="GI39">
        <v>0.106291</v>
      </c>
      <c r="GJ39">
        <v>23814.2</v>
      </c>
      <c r="GK39">
        <v>21623.1</v>
      </c>
      <c r="GL39">
        <v>26696.5</v>
      </c>
      <c r="GM39">
        <v>23935.6</v>
      </c>
      <c r="GN39">
        <v>38202.4</v>
      </c>
      <c r="GO39">
        <v>31605.8</v>
      </c>
      <c r="GP39">
        <v>46615.7</v>
      </c>
      <c r="GQ39">
        <v>37850.7</v>
      </c>
      <c r="GR39">
        <v>1.8682</v>
      </c>
      <c r="GS39">
        <v>1.87713</v>
      </c>
      <c r="GT39">
        <v>0.113633</v>
      </c>
      <c r="GU39">
        <v>0</v>
      </c>
      <c r="GV39">
        <v>28.1518</v>
      </c>
      <c r="GW39">
        <v>999.9</v>
      </c>
      <c r="GX39">
        <v>46.3</v>
      </c>
      <c r="GY39">
        <v>31.6</v>
      </c>
      <c r="GZ39">
        <v>23.8397</v>
      </c>
      <c r="HA39">
        <v>61.13</v>
      </c>
      <c r="HB39">
        <v>19.2748</v>
      </c>
      <c r="HC39">
        <v>1</v>
      </c>
      <c r="HD39">
        <v>0.104065</v>
      </c>
      <c r="HE39">
        <v>-1.45758</v>
      </c>
      <c r="HF39">
        <v>20.2906</v>
      </c>
      <c r="HG39">
        <v>5.22223</v>
      </c>
      <c r="HH39">
        <v>11.98</v>
      </c>
      <c r="HI39">
        <v>4.96525</v>
      </c>
      <c r="HJ39">
        <v>3.276</v>
      </c>
      <c r="HK39">
        <v>9999</v>
      </c>
      <c r="HL39">
        <v>9999</v>
      </c>
      <c r="HM39">
        <v>9999</v>
      </c>
      <c r="HN39">
        <v>36.8</v>
      </c>
      <c r="HO39">
        <v>1.86395</v>
      </c>
      <c r="HP39">
        <v>1.8601</v>
      </c>
      <c r="HQ39">
        <v>1.85837</v>
      </c>
      <c r="HR39">
        <v>1.85975</v>
      </c>
      <c r="HS39">
        <v>1.85989</v>
      </c>
      <c r="HT39">
        <v>1.85837</v>
      </c>
      <c r="HU39">
        <v>1.85745</v>
      </c>
      <c r="HV39">
        <v>1.8524</v>
      </c>
      <c r="HW39">
        <v>0</v>
      </c>
      <c r="HX39">
        <v>0</v>
      </c>
      <c r="HY39">
        <v>0</v>
      </c>
      <c r="HZ39">
        <v>0</v>
      </c>
      <c r="IA39" t="s">
        <v>424</v>
      </c>
      <c r="IB39" t="s">
        <v>425</v>
      </c>
      <c r="IC39" t="s">
        <v>426</v>
      </c>
      <c r="ID39" t="s">
        <v>426</v>
      </c>
      <c r="IE39" t="s">
        <v>426</v>
      </c>
      <c r="IF39" t="s">
        <v>426</v>
      </c>
      <c r="IG39">
        <v>0</v>
      </c>
      <c r="IH39">
        <v>100</v>
      </c>
      <c r="II39">
        <v>100</v>
      </c>
      <c r="IJ39">
        <v>-0.893</v>
      </c>
      <c r="IK39">
        <v>0.3201</v>
      </c>
      <c r="IL39">
        <v>-0.819046093373875</v>
      </c>
      <c r="IM39">
        <v>-0.0008311593448893811</v>
      </c>
      <c r="IN39">
        <v>1.768286430498992E-06</v>
      </c>
      <c r="IO39">
        <v>-5.176383660599935E-10</v>
      </c>
      <c r="IP39">
        <v>0.01793090377665582</v>
      </c>
      <c r="IQ39">
        <v>0.002652576625932546</v>
      </c>
      <c r="IR39">
        <v>0.0004569377311329863</v>
      </c>
      <c r="IS39">
        <v>1.003524486243527E-07</v>
      </c>
      <c r="IT39">
        <v>2</v>
      </c>
      <c r="IU39">
        <v>1975</v>
      </c>
      <c r="IV39">
        <v>1</v>
      </c>
      <c r="IW39">
        <v>26</v>
      </c>
      <c r="IX39">
        <v>201740.5</v>
      </c>
      <c r="IY39">
        <v>201740.7</v>
      </c>
      <c r="IZ39">
        <v>1.10107</v>
      </c>
      <c r="JA39">
        <v>2.61353</v>
      </c>
      <c r="JB39">
        <v>1.49658</v>
      </c>
      <c r="JC39">
        <v>2.34985</v>
      </c>
      <c r="JD39">
        <v>1.54907</v>
      </c>
      <c r="JE39">
        <v>2.44995</v>
      </c>
      <c r="JF39">
        <v>35.8711</v>
      </c>
      <c r="JG39">
        <v>24.1926</v>
      </c>
      <c r="JH39">
        <v>18</v>
      </c>
      <c r="JI39">
        <v>480.704</v>
      </c>
      <c r="JJ39">
        <v>501.472</v>
      </c>
      <c r="JK39">
        <v>30.3804</v>
      </c>
      <c r="JL39">
        <v>28.6567</v>
      </c>
      <c r="JM39">
        <v>29.9997</v>
      </c>
      <c r="JN39">
        <v>28.9715</v>
      </c>
      <c r="JO39">
        <v>28.9903</v>
      </c>
      <c r="JP39">
        <v>22.151</v>
      </c>
      <c r="JQ39">
        <v>2.55421</v>
      </c>
      <c r="JR39">
        <v>100</v>
      </c>
      <c r="JS39">
        <v>30.3756</v>
      </c>
      <c r="JT39">
        <v>420</v>
      </c>
      <c r="JU39">
        <v>23.0829</v>
      </c>
      <c r="JV39">
        <v>101.923</v>
      </c>
      <c r="JW39">
        <v>91.2985</v>
      </c>
    </row>
    <row r="40" spans="1:283">
      <c r="A40">
        <v>22</v>
      </c>
      <c r="B40">
        <v>1759094035</v>
      </c>
      <c r="C40">
        <v>42</v>
      </c>
      <c r="D40" t="s">
        <v>468</v>
      </c>
      <c r="E40" t="s">
        <v>469</v>
      </c>
      <c r="F40">
        <v>5</v>
      </c>
      <c r="G40" t="s">
        <v>419</v>
      </c>
      <c r="H40">
        <v>1759094032</v>
      </c>
      <c r="I40">
        <f>(J40)/1000</f>
        <v>0</v>
      </c>
      <c r="J40">
        <f>1000*DJ40*AH40*(DF40-DG40)/(100*CY40*(1000-AH40*DF40))</f>
        <v>0</v>
      </c>
      <c r="K40">
        <f>DJ40*AH40*(DE40-DD40*(1000-AH40*DG40)/(1000-AH40*DF40))/(100*CY40)</f>
        <v>0</v>
      </c>
      <c r="L40">
        <f>DD40 - IF(AH40&gt;1, K40*CY40*100.0/(AJ40), 0)</f>
        <v>0</v>
      </c>
      <c r="M40">
        <f>((S40-I40/2)*L40-K40)/(S40+I40/2)</f>
        <v>0</v>
      </c>
      <c r="N40">
        <f>M40*(DK40+DL40)/1000.0</f>
        <v>0</v>
      </c>
      <c r="O40">
        <f>(DD40 - IF(AH40&gt;1, K40*CY40*100.0/(AJ40), 0))*(DK40+DL40)/1000.0</f>
        <v>0</v>
      </c>
      <c r="P40">
        <f>2.0/((1/R40-1/Q40)+SIGN(R40)*SQRT((1/R40-1/Q40)*(1/R40-1/Q40) + 4*CZ40/((CZ40+1)*(CZ40+1))*(2*1/R40*1/Q40-1/Q40*1/Q40)))</f>
        <v>0</v>
      </c>
      <c r="Q40">
        <f>IF(LEFT(DA40,1)&lt;&gt;"0",IF(LEFT(DA40,1)="1",3.0,DB40),$D$5+$E$5*(DR40*DK40/($K$5*1000))+$F$5*(DR40*DK40/($K$5*1000))*MAX(MIN(CY40,$J$5),$I$5)*MAX(MIN(CY40,$J$5),$I$5)+$G$5*MAX(MIN(CY40,$J$5),$I$5)*(DR40*DK40/($K$5*1000))+$H$5*(DR40*DK40/($K$5*1000))*(DR40*DK40/($K$5*1000)))</f>
        <v>0</v>
      </c>
      <c r="R40">
        <f>I40*(1000-(1000*0.61365*exp(17.502*V40/(240.97+V40))/(DK40+DL40)+DF40)/2)/(1000*0.61365*exp(17.502*V40/(240.97+V40))/(DK40+DL40)-DF40)</f>
        <v>0</v>
      </c>
      <c r="S40">
        <f>1/((CZ40+1)/(P40/1.6)+1/(Q40/1.37)) + CZ40/((CZ40+1)/(P40/1.6) + CZ40/(Q40/1.37))</f>
        <v>0</v>
      </c>
      <c r="T40">
        <f>(CU40*CX40)</f>
        <v>0</v>
      </c>
      <c r="U40">
        <f>(DM40+(T40+2*0.95*5.67E-8*(((DM40+$B$9)+273)^4-(DM40+273)^4)-44100*I40)/(1.84*29.3*Q40+8*0.95*5.67E-8*(DM40+273)^3))</f>
        <v>0</v>
      </c>
      <c r="V40">
        <f>($C$9*DN40+$D$9*DO40+$E$9*U40)</f>
        <v>0</v>
      </c>
      <c r="W40">
        <f>0.61365*exp(17.502*V40/(240.97+V40))</f>
        <v>0</v>
      </c>
      <c r="X40">
        <f>(Y40/Z40*100)</f>
        <v>0</v>
      </c>
      <c r="Y40">
        <f>DF40*(DK40+DL40)/1000</f>
        <v>0</v>
      </c>
      <c r="Z40">
        <f>0.61365*exp(17.502*DM40/(240.97+DM40))</f>
        <v>0</v>
      </c>
      <c r="AA40">
        <f>(W40-DF40*(DK40+DL40)/1000)</f>
        <v>0</v>
      </c>
      <c r="AB40">
        <f>(-I40*44100)</f>
        <v>0</v>
      </c>
      <c r="AC40">
        <f>2*29.3*Q40*0.92*(DM40-V40)</f>
        <v>0</v>
      </c>
      <c r="AD40">
        <f>2*0.95*5.67E-8*(((DM40+$B$9)+273)^4-(V40+273)^4)</f>
        <v>0</v>
      </c>
      <c r="AE40">
        <f>T40+AD40+AB40+AC40</f>
        <v>0</v>
      </c>
      <c r="AF40">
        <v>2</v>
      </c>
      <c r="AG40">
        <v>0</v>
      </c>
      <c r="AH40">
        <f>IF(AF40*$H$15&gt;=AJ40,1.0,(AJ40/(AJ40-AF40*$H$15)))</f>
        <v>0</v>
      </c>
      <c r="AI40">
        <f>(AH40-1)*100</f>
        <v>0</v>
      </c>
      <c r="AJ40">
        <f>MAX(0,($B$15+$C$15*DR40)/(1+$D$15*DR40)*DK40/(DM40+273)*$E$15)</f>
        <v>0</v>
      </c>
      <c r="AK40" t="s">
        <v>420</v>
      </c>
      <c r="AL40" t="s">
        <v>420</v>
      </c>
      <c r="AM40">
        <v>0</v>
      </c>
      <c r="AN40">
        <v>0</v>
      </c>
      <c r="AO40">
        <f>1-AM40/AN40</f>
        <v>0</v>
      </c>
      <c r="AP40">
        <v>0</v>
      </c>
      <c r="AQ40" t="s">
        <v>420</v>
      </c>
      <c r="AR40" t="s">
        <v>420</v>
      </c>
      <c r="AS40">
        <v>0</v>
      </c>
      <c r="AT40">
        <v>0</v>
      </c>
      <c r="AU40">
        <f>1-AS40/AT40</f>
        <v>0</v>
      </c>
      <c r="AV40">
        <v>0.5</v>
      </c>
      <c r="AW40">
        <f>CV40</f>
        <v>0</v>
      </c>
      <c r="AX40">
        <f>K40</f>
        <v>0</v>
      </c>
      <c r="AY40">
        <f>AU40*AV40*AW40</f>
        <v>0</v>
      </c>
      <c r="AZ40">
        <f>(AX40-AP40)/AW40</f>
        <v>0</v>
      </c>
      <c r="BA40">
        <f>(AN40-AT40)/AT40</f>
        <v>0</v>
      </c>
      <c r="BB40">
        <f>AM40/(AO40+AM40/AT40)</f>
        <v>0</v>
      </c>
      <c r="BC40" t="s">
        <v>420</v>
      </c>
      <c r="BD40">
        <v>0</v>
      </c>
      <c r="BE40">
        <f>IF(BD40&lt;&gt;0, BD40, BB40)</f>
        <v>0</v>
      </c>
      <c r="BF40">
        <f>1-BE40/AT40</f>
        <v>0</v>
      </c>
      <c r="BG40">
        <f>(AT40-AS40)/(AT40-BE40)</f>
        <v>0</v>
      </c>
      <c r="BH40">
        <f>(AN40-AT40)/(AN40-BE40)</f>
        <v>0</v>
      </c>
      <c r="BI40">
        <f>(AT40-AS40)/(AT40-AM40)</f>
        <v>0</v>
      </c>
      <c r="BJ40">
        <f>(AN40-AT40)/(AN40-AM40)</f>
        <v>0</v>
      </c>
      <c r="BK40">
        <f>(BG40*BE40/AS40)</f>
        <v>0</v>
      </c>
      <c r="BL40">
        <f>(1-BK40)</f>
        <v>0</v>
      </c>
      <c r="CU40">
        <f>$B$13*DS40+$C$13*DT40+$F$13*EE40*(1-EH40)</f>
        <v>0</v>
      </c>
      <c r="CV40">
        <f>CU40*CW40</f>
        <v>0</v>
      </c>
      <c r="CW40">
        <f>($B$13*$D$11+$C$13*$D$11+$F$13*((ER40+EJ40)/MAX(ER40+EJ40+ES40, 0.1)*$I$11+ES40/MAX(ER40+EJ40+ES40, 0.1)*$J$11))/($B$13+$C$13+$F$13)</f>
        <v>0</v>
      </c>
      <c r="CX40">
        <f>($B$13*$K$11+$C$13*$K$11+$F$13*((ER40+EJ40)/MAX(ER40+EJ40+ES40, 0.1)*$P$11+ES40/MAX(ER40+EJ40+ES40, 0.1)*$Q$11))/($B$13+$C$13+$F$13)</f>
        <v>0</v>
      </c>
      <c r="CY40">
        <v>2.96</v>
      </c>
      <c r="CZ40">
        <v>0.5</v>
      </c>
      <c r="DA40" t="s">
        <v>421</v>
      </c>
      <c r="DB40">
        <v>2</v>
      </c>
      <c r="DC40">
        <v>1759094032</v>
      </c>
      <c r="DD40">
        <v>422.6726666666666</v>
      </c>
      <c r="DE40">
        <v>419.956</v>
      </c>
      <c r="DF40">
        <v>23.24646666666667</v>
      </c>
      <c r="DG40">
        <v>23.00827777777778</v>
      </c>
      <c r="DH40">
        <v>423.5656666666666</v>
      </c>
      <c r="DI40">
        <v>22.92633333333333</v>
      </c>
      <c r="DJ40">
        <v>500.1008888888888</v>
      </c>
      <c r="DK40">
        <v>90.66255555555556</v>
      </c>
      <c r="DL40">
        <v>0.06558488888888889</v>
      </c>
      <c r="DM40">
        <v>29.85453333333334</v>
      </c>
      <c r="DN40">
        <v>30.00327777777778</v>
      </c>
      <c r="DO40">
        <v>999.9000000000001</v>
      </c>
      <c r="DP40">
        <v>0</v>
      </c>
      <c r="DQ40">
        <v>0</v>
      </c>
      <c r="DR40">
        <v>10022.77777777778</v>
      </c>
      <c r="DS40">
        <v>0</v>
      </c>
      <c r="DT40">
        <v>3.15713</v>
      </c>
      <c r="DU40">
        <v>2.716535555555556</v>
      </c>
      <c r="DV40">
        <v>432.732</v>
      </c>
      <c r="DW40">
        <v>429.8461111111112</v>
      </c>
      <c r="DX40">
        <v>0.2381843333333333</v>
      </c>
      <c r="DY40">
        <v>419.956</v>
      </c>
      <c r="DZ40">
        <v>23.00827777777778</v>
      </c>
      <c r="EA40">
        <v>2.107584444444444</v>
      </c>
      <c r="EB40">
        <v>2.08599</v>
      </c>
      <c r="EC40">
        <v>18.27662222222223</v>
      </c>
      <c r="ED40">
        <v>18.11258888888889</v>
      </c>
      <c r="EE40">
        <v>0.00500078</v>
      </c>
      <c r="EF40">
        <v>0</v>
      </c>
      <c r="EG40">
        <v>0</v>
      </c>
      <c r="EH40">
        <v>0</v>
      </c>
      <c r="EI40">
        <v>318.5444444444444</v>
      </c>
      <c r="EJ40">
        <v>0.00500078</v>
      </c>
      <c r="EK40">
        <v>-19.8</v>
      </c>
      <c r="EL40">
        <v>-1.288888888888889</v>
      </c>
      <c r="EM40">
        <v>35.312</v>
      </c>
      <c r="EN40">
        <v>38.70099999999999</v>
      </c>
      <c r="EO40">
        <v>37.24288888888889</v>
      </c>
      <c r="EP40">
        <v>38.95788888888889</v>
      </c>
      <c r="EQ40">
        <v>37.83288888888889</v>
      </c>
      <c r="ER40">
        <v>0</v>
      </c>
      <c r="ES40">
        <v>0</v>
      </c>
      <c r="ET40">
        <v>0</v>
      </c>
      <c r="EU40">
        <v>1759094027.8</v>
      </c>
      <c r="EV40">
        <v>0</v>
      </c>
      <c r="EW40">
        <v>319.392</v>
      </c>
      <c r="EX40">
        <v>-9.43846199952123</v>
      </c>
      <c r="EY40">
        <v>8.65384640343321</v>
      </c>
      <c r="EZ40">
        <v>-20.36</v>
      </c>
      <c r="FA40">
        <v>15</v>
      </c>
      <c r="FB40">
        <v>0</v>
      </c>
      <c r="FC40" t="s">
        <v>422</v>
      </c>
      <c r="FD40">
        <v>1746989605.5</v>
      </c>
      <c r="FE40">
        <v>1746989593.5</v>
      </c>
      <c r="FF40">
        <v>0</v>
      </c>
      <c r="FG40">
        <v>-0.274</v>
      </c>
      <c r="FH40">
        <v>-0.002</v>
      </c>
      <c r="FI40">
        <v>2.549</v>
      </c>
      <c r="FJ40">
        <v>0.129</v>
      </c>
      <c r="FK40">
        <v>420</v>
      </c>
      <c r="FL40">
        <v>17</v>
      </c>
      <c r="FM40">
        <v>0.02</v>
      </c>
      <c r="FN40">
        <v>0.04</v>
      </c>
      <c r="FO40">
        <v>2.666207073170732</v>
      </c>
      <c r="FP40">
        <v>0.3419406271777031</v>
      </c>
      <c r="FQ40">
        <v>0.04648118802498661</v>
      </c>
      <c r="FR40">
        <v>1</v>
      </c>
      <c r="FS40">
        <v>320.2323529411765</v>
      </c>
      <c r="FT40">
        <v>-14.77922087637277</v>
      </c>
      <c r="FU40">
        <v>6.580529237979507</v>
      </c>
      <c r="FV40">
        <v>0</v>
      </c>
      <c r="FW40">
        <v>0.2343169268292683</v>
      </c>
      <c r="FX40">
        <v>0.04430621602787548</v>
      </c>
      <c r="FY40">
        <v>0.004811434897734132</v>
      </c>
      <c r="FZ40">
        <v>1</v>
      </c>
      <c r="GA40">
        <v>2</v>
      </c>
      <c r="GB40">
        <v>3</v>
      </c>
      <c r="GC40" t="s">
        <v>429</v>
      </c>
      <c r="GD40">
        <v>3.10306</v>
      </c>
      <c r="GE40">
        <v>2.72369</v>
      </c>
      <c r="GF40">
        <v>0.0887457</v>
      </c>
      <c r="GG40">
        <v>0.0881948</v>
      </c>
      <c r="GH40">
        <v>0.105584</v>
      </c>
      <c r="GI40">
        <v>0.106285</v>
      </c>
      <c r="GJ40">
        <v>23814.3</v>
      </c>
      <c r="GK40">
        <v>21623.4</v>
      </c>
      <c r="GL40">
        <v>26696.6</v>
      </c>
      <c r="GM40">
        <v>23935.6</v>
      </c>
      <c r="GN40">
        <v>38202.8</v>
      </c>
      <c r="GO40">
        <v>31606</v>
      </c>
      <c r="GP40">
        <v>46616</v>
      </c>
      <c r="GQ40">
        <v>37850.6</v>
      </c>
      <c r="GR40">
        <v>1.86835</v>
      </c>
      <c r="GS40">
        <v>1.87703</v>
      </c>
      <c r="GT40">
        <v>0.113484</v>
      </c>
      <c r="GU40">
        <v>0</v>
      </c>
      <c r="GV40">
        <v>28.1531</v>
      </c>
      <c r="GW40">
        <v>999.9</v>
      </c>
      <c r="GX40">
        <v>46.3</v>
      </c>
      <c r="GY40">
        <v>31.6</v>
      </c>
      <c r="GZ40">
        <v>23.8406</v>
      </c>
      <c r="HA40">
        <v>60.81</v>
      </c>
      <c r="HB40">
        <v>19.1667</v>
      </c>
      <c r="HC40">
        <v>1</v>
      </c>
      <c r="HD40">
        <v>0.103763</v>
      </c>
      <c r="HE40">
        <v>-1.45676</v>
      </c>
      <c r="HF40">
        <v>20.2905</v>
      </c>
      <c r="HG40">
        <v>5.22223</v>
      </c>
      <c r="HH40">
        <v>11.98</v>
      </c>
      <c r="HI40">
        <v>4.9653</v>
      </c>
      <c r="HJ40">
        <v>3.276</v>
      </c>
      <c r="HK40">
        <v>9999</v>
      </c>
      <c r="HL40">
        <v>9999</v>
      </c>
      <c r="HM40">
        <v>9999</v>
      </c>
      <c r="HN40">
        <v>36.8</v>
      </c>
      <c r="HO40">
        <v>1.86395</v>
      </c>
      <c r="HP40">
        <v>1.86008</v>
      </c>
      <c r="HQ40">
        <v>1.85837</v>
      </c>
      <c r="HR40">
        <v>1.85975</v>
      </c>
      <c r="HS40">
        <v>1.85989</v>
      </c>
      <c r="HT40">
        <v>1.85837</v>
      </c>
      <c r="HU40">
        <v>1.85743</v>
      </c>
      <c r="HV40">
        <v>1.8524</v>
      </c>
      <c r="HW40">
        <v>0</v>
      </c>
      <c r="HX40">
        <v>0</v>
      </c>
      <c r="HY40">
        <v>0</v>
      </c>
      <c r="HZ40">
        <v>0</v>
      </c>
      <c r="IA40" t="s">
        <v>424</v>
      </c>
      <c r="IB40" t="s">
        <v>425</v>
      </c>
      <c r="IC40" t="s">
        <v>426</v>
      </c>
      <c r="ID40" t="s">
        <v>426</v>
      </c>
      <c r="IE40" t="s">
        <v>426</v>
      </c>
      <c r="IF40" t="s">
        <v>426</v>
      </c>
      <c r="IG40">
        <v>0</v>
      </c>
      <c r="IH40">
        <v>100</v>
      </c>
      <c r="II40">
        <v>100</v>
      </c>
      <c r="IJ40">
        <v>-0.893</v>
      </c>
      <c r="IK40">
        <v>0.3201</v>
      </c>
      <c r="IL40">
        <v>-0.819046093373875</v>
      </c>
      <c r="IM40">
        <v>-0.0008311593448893811</v>
      </c>
      <c r="IN40">
        <v>1.768286430498992E-06</v>
      </c>
      <c r="IO40">
        <v>-5.176383660599935E-10</v>
      </c>
      <c r="IP40">
        <v>0.01793090377665582</v>
      </c>
      <c r="IQ40">
        <v>0.002652576625932546</v>
      </c>
      <c r="IR40">
        <v>0.0004569377311329863</v>
      </c>
      <c r="IS40">
        <v>1.003524486243527E-07</v>
      </c>
      <c r="IT40">
        <v>2</v>
      </c>
      <c r="IU40">
        <v>1975</v>
      </c>
      <c r="IV40">
        <v>1</v>
      </c>
      <c r="IW40">
        <v>26</v>
      </c>
      <c r="IX40">
        <v>201740.5</v>
      </c>
      <c r="IY40">
        <v>201740.7</v>
      </c>
      <c r="IZ40">
        <v>1.10229</v>
      </c>
      <c r="JA40">
        <v>2.60864</v>
      </c>
      <c r="JB40">
        <v>1.49658</v>
      </c>
      <c r="JC40">
        <v>2.34985</v>
      </c>
      <c r="JD40">
        <v>1.54907</v>
      </c>
      <c r="JE40">
        <v>2.48535</v>
      </c>
      <c r="JF40">
        <v>35.8711</v>
      </c>
      <c r="JG40">
        <v>24.2013</v>
      </c>
      <c r="JH40">
        <v>18</v>
      </c>
      <c r="JI40">
        <v>480.777</v>
      </c>
      <c r="JJ40">
        <v>501.389</v>
      </c>
      <c r="JK40">
        <v>30.3787</v>
      </c>
      <c r="JL40">
        <v>28.6548</v>
      </c>
      <c r="JM40">
        <v>29.9996</v>
      </c>
      <c r="JN40">
        <v>28.9696</v>
      </c>
      <c r="JO40">
        <v>28.9884</v>
      </c>
      <c r="JP40">
        <v>22.1531</v>
      </c>
      <c r="JQ40">
        <v>2.55421</v>
      </c>
      <c r="JR40">
        <v>100</v>
      </c>
      <c r="JS40">
        <v>30.3756</v>
      </c>
      <c r="JT40">
        <v>420</v>
      </c>
      <c r="JU40">
        <v>23.0838</v>
      </c>
      <c r="JV40">
        <v>101.924</v>
      </c>
      <c r="JW40">
        <v>91.2984</v>
      </c>
    </row>
    <row r="41" spans="1:283">
      <c r="A41">
        <v>23</v>
      </c>
      <c r="B41">
        <v>1759094037</v>
      </c>
      <c r="C41">
        <v>44</v>
      </c>
      <c r="D41" t="s">
        <v>470</v>
      </c>
      <c r="E41" t="s">
        <v>471</v>
      </c>
      <c r="F41">
        <v>5</v>
      </c>
      <c r="G41" t="s">
        <v>419</v>
      </c>
      <c r="H41">
        <v>1759094034</v>
      </c>
      <c r="I41">
        <f>(J41)/1000</f>
        <v>0</v>
      </c>
      <c r="J41">
        <f>1000*DJ41*AH41*(DF41-DG41)/(100*CY41*(1000-AH41*DF41))</f>
        <v>0</v>
      </c>
      <c r="K41">
        <f>DJ41*AH41*(DE41-DD41*(1000-AH41*DG41)/(1000-AH41*DF41))/(100*CY41)</f>
        <v>0</v>
      </c>
      <c r="L41">
        <f>DD41 - IF(AH41&gt;1, K41*CY41*100.0/(AJ41), 0)</f>
        <v>0</v>
      </c>
      <c r="M41">
        <f>((S41-I41/2)*L41-K41)/(S41+I41/2)</f>
        <v>0</v>
      </c>
      <c r="N41">
        <f>M41*(DK41+DL41)/1000.0</f>
        <v>0</v>
      </c>
      <c r="O41">
        <f>(DD41 - IF(AH41&gt;1, K41*CY41*100.0/(AJ41), 0))*(DK41+DL41)/1000.0</f>
        <v>0</v>
      </c>
      <c r="P41">
        <f>2.0/((1/R41-1/Q41)+SIGN(R41)*SQRT((1/R41-1/Q41)*(1/R41-1/Q41) + 4*CZ41/((CZ41+1)*(CZ41+1))*(2*1/R41*1/Q41-1/Q41*1/Q41)))</f>
        <v>0</v>
      </c>
      <c r="Q41">
        <f>IF(LEFT(DA41,1)&lt;&gt;"0",IF(LEFT(DA41,1)="1",3.0,DB41),$D$5+$E$5*(DR41*DK41/($K$5*1000))+$F$5*(DR41*DK41/($K$5*1000))*MAX(MIN(CY41,$J$5),$I$5)*MAX(MIN(CY41,$J$5),$I$5)+$G$5*MAX(MIN(CY41,$J$5),$I$5)*(DR41*DK41/($K$5*1000))+$H$5*(DR41*DK41/($K$5*1000))*(DR41*DK41/($K$5*1000)))</f>
        <v>0</v>
      </c>
      <c r="R41">
        <f>I41*(1000-(1000*0.61365*exp(17.502*V41/(240.97+V41))/(DK41+DL41)+DF41)/2)/(1000*0.61365*exp(17.502*V41/(240.97+V41))/(DK41+DL41)-DF41)</f>
        <v>0</v>
      </c>
      <c r="S41">
        <f>1/((CZ41+1)/(P41/1.6)+1/(Q41/1.37)) + CZ41/((CZ41+1)/(P41/1.6) + CZ41/(Q41/1.37))</f>
        <v>0</v>
      </c>
      <c r="T41">
        <f>(CU41*CX41)</f>
        <v>0</v>
      </c>
      <c r="U41">
        <f>(DM41+(T41+2*0.95*5.67E-8*(((DM41+$B$9)+273)^4-(DM41+273)^4)-44100*I41)/(1.84*29.3*Q41+8*0.95*5.67E-8*(DM41+273)^3))</f>
        <v>0</v>
      </c>
      <c r="V41">
        <f>($C$9*DN41+$D$9*DO41+$E$9*U41)</f>
        <v>0</v>
      </c>
      <c r="W41">
        <f>0.61365*exp(17.502*V41/(240.97+V41))</f>
        <v>0</v>
      </c>
      <c r="X41">
        <f>(Y41/Z41*100)</f>
        <v>0</v>
      </c>
      <c r="Y41">
        <f>DF41*(DK41+DL41)/1000</f>
        <v>0</v>
      </c>
      <c r="Z41">
        <f>0.61365*exp(17.502*DM41/(240.97+DM41))</f>
        <v>0</v>
      </c>
      <c r="AA41">
        <f>(W41-DF41*(DK41+DL41)/1000)</f>
        <v>0</v>
      </c>
      <c r="AB41">
        <f>(-I41*44100)</f>
        <v>0</v>
      </c>
      <c r="AC41">
        <f>2*29.3*Q41*0.92*(DM41-V41)</f>
        <v>0</v>
      </c>
      <c r="AD41">
        <f>2*0.95*5.67E-8*(((DM41+$B$9)+273)^4-(V41+273)^4)</f>
        <v>0</v>
      </c>
      <c r="AE41">
        <f>T41+AD41+AB41+AC41</f>
        <v>0</v>
      </c>
      <c r="AF41">
        <v>2</v>
      </c>
      <c r="AG41">
        <v>0</v>
      </c>
      <c r="AH41">
        <f>IF(AF41*$H$15&gt;=AJ41,1.0,(AJ41/(AJ41-AF41*$H$15)))</f>
        <v>0</v>
      </c>
      <c r="AI41">
        <f>(AH41-1)*100</f>
        <v>0</v>
      </c>
      <c r="AJ41">
        <f>MAX(0,($B$15+$C$15*DR41)/(1+$D$15*DR41)*DK41/(DM41+273)*$E$15)</f>
        <v>0</v>
      </c>
      <c r="AK41" t="s">
        <v>420</v>
      </c>
      <c r="AL41" t="s">
        <v>420</v>
      </c>
      <c r="AM41">
        <v>0</v>
      </c>
      <c r="AN41">
        <v>0</v>
      </c>
      <c r="AO41">
        <f>1-AM41/AN41</f>
        <v>0</v>
      </c>
      <c r="AP41">
        <v>0</v>
      </c>
      <c r="AQ41" t="s">
        <v>420</v>
      </c>
      <c r="AR41" t="s">
        <v>420</v>
      </c>
      <c r="AS41">
        <v>0</v>
      </c>
      <c r="AT41">
        <v>0</v>
      </c>
      <c r="AU41">
        <f>1-AS41/AT41</f>
        <v>0</v>
      </c>
      <c r="AV41">
        <v>0.5</v>
      </c>
      <c r="AW41">
        <f>CV41</f>
        <v>0</v>
      </c>
      <c r="AX41">
        <f>K41</f>
        <v>0</v>
      </c>
      <c r="AY41">
        <f>AU41*AV41*AW41</f>
        <v>0</v>
      </c>
      <c r="AZ41">
        <f>(AX41-AP41)/AW41</f>
        <v>0</v>
      </c>
      <c r="BA41">
        <f>(AN41-AT41)/AT41</f>
        <v>0</v>
      </c>
      <c r="BB41">
        <f>AM41/(AO41+AM41/AT41)</f>
        <v>0</v>
      </c>
      <c r="BC41" t="s">
        <v>420</v>
      </c>
      <c r="BD41">
        <v>0</v>
      </c>
      <c r="BE41">
        <f>IF(BD41&lt;&gt;0, BD41, BB41)</f>
        <v>0</v>
      </c>
      <c r="BF41">
        <f>1-BE41/AT41</f>
        <v>0</v>
      </c>
      <c r="BG41">
        <f>(AT41-AS41)/(AT41-BE41)</f>
        <v>0</v>
      </c>
      <c r="BH41">
        <f>(AN41-AT41)/(AN41-BE41)</f>
        <v>0</v>
      </c>
      <c r="BI41">
        <f>(AT41-AS41)/(AT41-AM41)</f>
        <v>0</v>
      </c>
      <c r="BJ41">
        <f>(AN41-AT41)/(AN41-AM41)</f>
        <v>0</v>
      </c>
      <c r="BK41">
        <f>(BG41*BE41/AS41)</f>
        <v>0</v>
      </c>
      <c r="BL41">
        <f>(1-BK41)</f>
        <v>0</v>
      </c>
      <c r="CU41">
        <f>$B$13*DS41+$C$13*DT41+$F$13*EE41*(1-EH41)</f>
        <v>0</v>
      </c>
      <c r="CV41">
        <f>CU41*CW41</f>
        <v>0</v>
      </c>
      <c r="CW41">
        <f>($B$13*$D$11+$C$13*$D$11+$F$13*((ER41+EJ41)/MAX(ER41+EJ41+ES41, 0.1)*$I$11+ES41/MAX(ER41+EJ41+ES41, 0.1)*$J$11))/($B$13+$C$13+$F$13)</f>
        <v>0</v>
      </c>
      <c r="CX41">
        <f>($B$13*$K$11+$C$13*$K$11+$F$13*((ER41+EJ41)/MAX(ER41+EJ41+ES41, 0.1)*$P$11+ES41/MAX(ER41+EJ41+ES41, 0.1)*$Q$11))/($B$13+$C$13+$F$13)</f>
        <v>0</v>
      </c>
      <c r="CY41">
        <v>2.96</v>
      </c>
      <c r="CZ41">
        <v>0.5</v>
      </c>
      <c r="DA41" t="s">
        <v>421</v>
      </c>
      <c r="DB41">
        <v>2</v>
      </c>
      <c r="DC41">
        <v>1759094034</v>
      </c>
      <c r="DD41">
        <v>422.674</v>
      </c>
      <c r="DE41">
        <v>419.9162222222222</v>
      </c>
      <c r="DF41">
        <v>23.24494444444445</v>
      </c>
      <c r="DG41">
        <v>23.00656666666666</v>
      </c>
      <c r="DH41">
        <v>423.567</v>
      </c>
      <c r="DI41">
        <v>22.92484444444445</v>
      </c>
      <c r="DJ41">
        <v>500.142111111111</v>
      </c>
      <c r="DK41">
        <v>90.66184444444445</v>
      </c>
      <c r="DL41">
        <v>0.06541972222222221</v>
      </c>
      <c r="DM41">
        <v>29.85293333333333</v>
      </c>
      <c r="DN41">
        <v>30.0024</v>
      </c>
      <c r="DO41">
        <v>999.9000000000001</v>
      </c>
      <c r="DP41">
        <v>0</v>
      </c>
      <c r="DQ41">
        <v>0</v>
      </c>
      <c r="DR41">
        <v>10016.53333333333</v>
      </c>
      <c r="DS41">
        <v>0</v>
      </c>
      <c r="DT41">
        <v>3.156793333333333</v>
      </c>
      <c r="DU41">
        <v>2.757706666666667</v>
      </c>
      <c r="DV41">
        <v>432.7327777777778</v>
      </c>
      <c r="DW41">
        <v>429.8046666666667</v>
      </c>
      <c r="DX41">
        <v>0.238384</v>
      </c>
      <c r="DY41">
        <v>419.9162222222222</v>
      </c>
      <c r="DZ41">
        <v>23.00656666666666</v>
      </c>
      <c r="EA41">
        <v>2.10743</v>
      </c>
      <c r="EB41">
        <v>2.085818888888889</v>
      </c>
      <c r="EC41">
        <v>18.27545555555556</v>
      </c>
      <c r="ED41">
        <v>18.1113</v>
      </c>
      <c r="EE41">
        <v>0.00500078</v>
      </c>
      <c r="EF41">
        <v>0</v>
      </c>
      <c r="EG41">
        <v>0</v>
      </c>
      <c r="EH41">
        <v>0</v>
      </c>
      <c r="EI41">
        <v>319.7</v>
      </c>
      <c r="EJ41">
        <v>0.00500078</v>
      </c>
      <c r="EK41">
        <v>-18.43333333333333</v>
      </c>
      <c r="EL41">
        <v>-1.744444444444444</v>
      </c>
      <c r="EM41">
        <v>35.312</v>
      </c>
      <c r="EN41">
        <v>38.687</v>
      </c>
      <c r="EO41">
        <v>37.24288888888889</v>
      </c>
      <c r="EP41">
        <v>38.92322222222222</v>
      </c>
      <c r="EQ41">
        <v>37.74966666666666</v>
      </c>
      <c r="ER41">
        <v>0</v>
      </c>
      <c r="ES41">
        <v>0</v>
      </c>
      <c r="ET41">
        <v>0</v>
      </c>
      <c r="EU41">
        <v>1759094029.6</v>
      </c>
      <c r="EV41">
        <v>0</v>
      </c>
      <c r="EW41">
        <v>320.473076923077</v>
      </c>
      <c r="EX41">
        <v>-8.105983283942072</v>
      </c>
      <c r="EY41">
        <v>9.384615678053711</v>
      </c>
      <c r="EZ41">
        <v>-20.85</v>
      </c>
      <c r="FA41">
        <v>15</v>
      </c>
      <c r="FB41">
        <v>0</v>
      </c>
      <c r="FC41" t="s">
        <v>422</v>
      </c>
      <c r="FD41">
        <v>1746989605.5</v>
      </c>
      <c r="FE41">
        <v>1746989593.5</v>
      </c>
      <c r="FF41">
        <v>0</v>
      </c>
      <c r="FG41">
        <v>-0.274</v>
      </c>
      <c r="FH41">
        <v>-0.002</v>
      </c>
      <c r="FI41">
        <v>2.549</v>
      </c>
      <c r="FJ41">
        <v>0.129</v>
      </c>
      <c r="FK41">
        <v>420</v>
      </c>
      <c r="FL41">
        <v>17</v>
      </c>
      <c r="FM41">
        <v>0.02</v>
      </c>
      <c r="FN41">
        <v>0.04</v>
      </c>
      <c r="FO41">
        <v>2.68124075</v>
      </c>
      <c r="FP41">
        <v>0.5167700938086262</v>
      </c>
      <c r="FQ41">
        <v>0.06269726578517996</v>
      </c>
      <c r="FR41">
        <v>0</v>
      </c>
      <c r="FS41">
        <v>319.535294117647</v>
      </c>
      <c r="FT41">
        <v>-4.699770963394858</v>
      </c>
      <c r="FU41">
        <v>5.909209280881795</v>
      </c>
      <c r="FV41">
        <v>0</v>
      </c>
      <c r="FW41">
        <v>0.2355735</v>
      </c>
      <c r="FX41">
        <v>0.03478935084427703</v>
      </c>
      <c r="FY41">
        <v>0.003870062357378754</v>
      </c>
      <c r="FZ41">
        <v>1</v>
      </c>
      <c r="GA41">
        <v>1</v>
      </c>
      <c r="GB41">
        <v>3</v>
      </c>
      <c r="GC41" t="s">
        <v>423</v>
      </c>
      <c r="GD41">
        <v>3.10299</v>
      </c>
      <c r="GE41">
        <v>2.72347</v>
      </c>
      <c r="GF41">
        <v>0.08874269999999999</v>
      </c>
      <c r="GG41">
        <v>0.0881987</v>
      </c>
      <c r="GH41">
        <v>0.10558</v>
      </c>
      <c r="GI41">
        <v>0.106283</v>
      </c>
      <c r="GJ41">
        <v>23814.5</v>
      </c>
      <c r="GK41">
        <v>21623.4</v>
      </c>
      <c r="GL41">
        <v>26696.9</v>
      </c>
      <c r="GM41">
        <v>23935.6</v>
      </c>
      <c r="GN41">
        <v>38203.3</v>
      </c>
      <c r="GO41">
        <v>31606.1</v>
      </c>
      <c r="GP41">
        <v>46616.4</v>
      </c>
      <c r="GQ41">
        <v>37850.6</v>
      </c>
      <c r="GR41">
        <v>1.86832</v>
      </c>
      <c r="GS41">
        <v>1.87715</v>
      </c>
      <c r="GT41">
        <v>0.112984</v>
      </c>
      <c r="GU41">
        <v>0</v>
      </c>
      <c r="GV41">
        <v>28.1537</v>
      </c>
      <c r="GW41">
        <v>999.9</v>
      </c>
      <c r="GX41">
        <v>46.3</v>
      </c>
      <c r="GY41">
        <v>31.6</v>
      </c>
      <c r="GZ41">
        <v>23.8399</v>
      </c>
      <c r="HA41">
        <v>60.94</v>
      </c>
      <c r="HB41">
        <v>19.0785</v>
      </c>
      <c r="HC41">
        <v>1</v>
      </c>
      <c r="HD41">
        <v>0.10357</v>
      </c>
      <c r="HE41">
        <v>-1.45574</v>
      </c>
      <c r="HF41">
        <v>20.2905</v>
      </c>
      <c r="HG41">
        <v>5.22223</v>
      </c>
      <c r="HH41">
        <v>11.98</v>
      </c>
      <c r="HI41">
        <v>4.9653</v>
      </c>
      <c r="HJ41">
        <v>3.276</v>
      </c>
      <c r="HK41">
        <v>9999</v>
      </c>
      <c r="HL41">
        <v>9999</v>
      </c>
      <c r="HM41">
        <v>9999</v>
      </c>
      <c r="HN41">
        <v>36.8</v>
      </c>
      <c r="HO41">
        <v>1.86394</v>
      </c>
      <c r="HP41">
        <v>1.86007</v>
      </c>
      <c r="HQ41">
        <v>1.85838</v>
      </c>
      <c r="HR41">
        <v>1.85974</v>
      </c>
      <c r="HS41">
        <v>1.85989</v>
      </c>
      <c r="HT41">
        <v>1.85837</v>
      </c>
      <c r="HU41">
        <v>1.85744</v>
      </c>
      <c r="HV41">
        <v>1.8524</v>
      </c>
      <c r="HW41">
        <v>0</v>
      </c>
      <c r="HX41">
        <v>0</v>
      </c>
      <c r="HY41">
        <v>0</v>
      </c>
      <c r="HZ41">
        <v>0</v>
      </c>
      <c r="IA41" t="s">
        <v>424</v>
      </c>
      <c r="IB41" t="s">
        <v>425</v>
      </c>
      <c r="IC41" t="s">
        <v>426</v>
      </c>
      <c r="ID41" t="s">
        <v>426</v>
      </c>
      <c r="IE41" t="s">
        <v>426</v>
      </c>
      <c r="IF41" t="s">
        <v>426</v>
      </c>
      <c r="IG41">
        <v>0</v>
      </c>
      <c r="IH41">
        <v>100</v>
      </c>
      <c r="II41">
        <v>100</v>
      </c>
      <c r="IJ41">
        <v>-0.893</v>
      </c>
      <c r="IK41">
        <v>0.32</v>
      </c>
      <c r="IL41">
        <v>-0.819046093373875</v>
      </c>
      <c r="IM41">
        <v>-0.0008311593448893811</v>
      </c>
      <c r="IN41">
        <v>1.768286430498992E-06</v>
      </c>
      <c r="IO41">
        <v>-5.176383660599935E-10</v>
      </c>
      <c r="IP41">
        <v>0.01793090377665582</v>
      </c>
      <c r="IQ41">
        <v>0.002652576625932546</v>
      </c>
      <c r="IR41">
        <v>0.0004569377311329863</v>
      </c>
      <c r="IS41">
        <v>1.003524486243527E-07</v>
      </c>
      <c r="IT41">
        <v>2</v>
      </c>
      <c r="IU41">
        <v>1975</v>
      </c>
      <c r="IV41">
        <v>1</v>
      </c>
      <c r="IW41">
        <v>26</v>
      </c>
      <c r="IX41">
        <v>201740.5</v>
      </c>
      <c r="IY41">
        <v>201740.7</v>
      </c>
      <c r="IZ41">
        <v>1.10229</v>
      </c>
      <c r="JA41">
        <v>2.61475</v>
      </c>
      <c r="JB41">
        <v>1.49658</v>
      </c>
      <c r="JC41">
        <v>2.34985</v>
      </c>
      <c r="JD41">
        <v>1.54907</v>
      </c>
      <c r="JE41">
        <v>2.5</v>
      </c>
      <c r="JF41">
        <v>35.8711</v>
      </c>
      <c r="JG41">
        <v>24.1926</v>
      </c>
      <c r="JH41">
        <v>18</v>
      </c>
      <c r="JI41">
        <v>480.744</v>
      </c>
      <c r="JJ41">
        <v>501.458</v>
      </c>
      <c r="JK41">
        <v>30.3771</v>
      </c>
      <c r="JL41">
        <v>28.6524</v>
      </c>
      <c r="JM41">
        <v>29.9997</v>
      </c>
      <c r="JN41">
        <v>28.9672</v>
      </c>
      <c r="JO41">
        <v>28.9866</v>
      </c>
      <c r="JP41">
        <v>22.1565</v>
      </c>
      <c r="JQ41">
        <v>2.28141</v>
      </c>
      <c r="JR41">
        <v>100</v>
      </c>
      <c r="JS41">
        <v>30.3756</v>
      </c>
      <c r="JT41">
        <v>420</v>
      </c>
      <c r="JU41">
        <v>23.0841</v>
      </c>
      <c r="JV41">
        <v>101.925</v>
      </c>
      <c r="JW41">
        <v>91.2985</v>
      </c>
    </row>
    <row r="42" spans="1:283">
      <c r="A42">
        <v>24</v>
      </c>
      <c r="B42">
        <v>1759094039</v>
      </c>
      <c r="C42">
        <v>46</v>
      </c>
      <c r="D42" t="s">
        <v>472</v>
      </c>
      <c r="E42" t="s">
        <v>473</v>
      </c>
      <c r="F42">
        <v>5</v>
      </c>
      <c r="G42" t="s">
        <v>419</v>
      </c>
      <c r="H42">
        <v>1759094036</v>
      </c>
      <c r="I42">
        <f>(J42)/1000</f>
        <v>0</v>
      </c>
      <c r="J42">
        <f>1000*DJ42*AH42*(DF42-DG42)/(100*CY42*(1000-AH42*DF42))</f>
        <v>0</v>
      </c>
      <c r="K42">
        <f>DJ42*AH42*(DE42-DD42*(1000-AH42*DG42)/(1000-AH42*DF42))/(100*CY42)</f>
        <v>0</v>
      </c>
      <c r="L42">
        <f>DD42 - IF(AH42&gt;1, K42*CY42*100.0/(AJ42), 0)</f>
        <v>0</v>
      </c>
      <c r="M42">
        <f>((S42-I42/2)*L42-K42)/(S42+I42/2)</f>
        <v>0</v>
      </c>
      <c r="N42">
        <f>M42*(DK42+DL42)/1000.0</f>
        <v>0</v>
      </c>
      <c r="O42">
        <f>(DD42 - IF(AH42&gt;1, K42*CY42*100.0/(AJ42), 0))*(DK42+DL42)/1000.0</f>
        <v>0</v>
      </c>
      <c r="P42">
        <f>2.0/((1/R42-1/Q42)+SIGN(R42)*SQRT((1/R42-1/Q42)*(1/R42-1/Q42) + 4*CZ42/((CZ42+1)*(CZ42+1))*(2*1/R42*1/Q42-1/Q42*1/Q42)))</f>
        <v>0</v>
      </c>
      <c r="Q42">
        <f>IF(LEFT(DA42,1)&lt;&gt;"0",IF(LEFT(DA42,1)="1",3.0,DB42),$D$5+$E$5*(DR42*DK42/($K$5*1000))+$F$5*(DR42*DK42/($K$5*1000))*MAX(MIN(CY42,$J$5),$I$5)*MAX(MIN(CY42,$J$5),$I$5)+$G$5*MAX(MIN(CY42,$J$5),$I$5)*(DR42*DK42/($K$5*1000))+$H$5*(DR42*DK42/($K$5*1000))*(DR42*DK42/($K$5*1000)))</f>
        <v>0</v>
      </c>
      <c r="R42">
        <f>I42*(1000-(1000*0.61365*exp(17.502*V42/(240.97+V42))/(DK42+DL42)+DF42)/2)/(1000*0.61365*exp(17.502*V42/(240.97+V42))/(DK42+DL42)-DF42)</f>
        <v>0</v>
      </c>
      <c r="S42">
        <f>1/((CZ42+1)/(P42/1.6)+1/(Q42/1.37)) + CZ42/((CZ42+1)/(P42/1.6) + CZ42/(Q42/1.37))</f>
        <v>0</v>
      </c>
      <c r="T42">
        <f>(CU42*CX42)</f>
        <v>0</v>
      </c>
      <c r="U42">
        <f>(DM42+(T42+2*0.95*5.67E-8*(((DM42+$B$9)+273)^4-(DM42+273)^4)-44100*I42)/(1.84*29.3*Q42+8*0.95*5.67E-8*(DM42+273)^3))</f>
        <v>0</v>
      </c>
      <c r="V42">
        <f>($C$9*DN42+$D$9*DO42+$E$9*U42)</f>
        <v>0</v>
      </c>
      <c r="W42">
        <f>0.61365*exp(17.502*V42/(240.97+V42))</f>
        <v>0</v>
      </c>
      <c r="X42">
        <f>(Y42/Z42*100)</f>
        <v>0</v>
      </c>
      <c r="Y42">
        <f>DF42*(DK42+DL42)/1000</f>
        <v>0</v>
      </c>
      <c r="Z42">
        <f>0.61365*exp(17.502*DM42/(240.97+DM42))</f>
        <v>0</v>
      </c>
      <c r="AA42">
        <f>(W42-DF42*(DK42+DL42)/1000)</f>
        <v>0</v>
      </c>
      <c r="AB42">
        <f>(-I42*44100)</f>
        <v>0</v>
      </c>
      <c r="AC42">
        <f>2*29.3*Q42*0.92*(DM42-V42)</f>
        <v>0</v>
      </c>
      <c r="AD42">
        <f>2*0.95*5.67E-8*(((DM42+$B$9)+273)^4-(V42+273)^4)</f>
        <v>0</v>
      </c>
      <c r="AE42">
        <f>T42+AD42+AB42+AC42</f>
        <v>0</v>
      </c>
      <c r="AF42">
        <v>2</v>
      </c>
      <c r="AG42">
        <v>0</v>
      </c>
      <c r="AH42">
        <f>IF(AF42*$H$15&gt;=AJ42,1.0,(AJ42/(AJ42-AF42*$H$15)))</f>
        <v>0</v>
      </c>
      <c r="AI42">
        <f>(AH42-1)*100</f>
        <v>0</v>
      </c>
      <c r="AJ42">
        <f>MAX(0,($B$15+$C$15*DR42)/(1+$D$15*DR42)*DK42/(DM42+273)*$E$15)</f>
        <v>0</v>
      </c>
      <c r="AK42" t="s">
        <v>420</v>
      </c>
      <c r="AL42" t="s">
        <v>420</v>
      </c>
      <c r="AM42">
        <v>0</v>
      </c>
      <c r="AN42">
        <v>0</v>
      </c>
      <c r="AO42">
        <f>1-AM42/AN42</f>
        <v>0</v>
      </c>
      <c r="AP42">
        <v>0</v>
      </c>
      <c r="AQ42" t="s">
        <v>420</v>
      </c>
      <c r="AR42" t="s">
        <v>420</v>
      </c>
      <c r="AS42">
        <v>0</v>
      </c>
      <c r="AT42">
        <v>0</v>
      </c>
      <c r="AU42">
        <f>1-AS42/AT42</f>
        <v>0</v>
      </c>
      <c r="AV42">
        <v>0.5</v>
      </c>
      <c r="AW42">
        <f>CV42</f>
        <v>0</v>
      </c>
      <c r="AX42">
        <f>K42</f>
        <v>0</v>
      </c>
      <c r="AY42">
        <f>AU42*AV42*AW42</f>
        <v>0</v>
      </c>
      <c r="AZ42">
        <f>(AX42-AP42)/AW42</f>
        <v>0</v>
      </c>
      <c r="BA42">
        <f>(AN42-AT42)/AT42</f>
        <v>0</v>
      </c>
      <c r="BB42">
        <f>AM42/(AO42+AM42/AT42)</f>
        <v>0</v>
      </c>
      <c r="BC42" t="s">
        <v>420</v>
      </c>
      <c r="BD42">
        <v>0</v>
      </c>
      <c r="BE42">
        <f>IF(BD42&lt;&gt;0, BD42, BB42)</f>
        <v>0</v>
      </c>
      <c r="BF42">
        <f>1-BE42/AT42</f>
        <v>0</v>
      </c>
      <c r="BG42">
        <f>(AT42-AS42)/(AT42-BE42)</f>
        <v>0</v>
      </c>
      <c r="BH42">
        <f>(AN42-AT42)/(AN42-BE42)</f>
        <v>0</v>
      </c>
      <c r="BI42">
        <f>(AT42-AS42)/(AT42-AM42)</f>
        <v>0</v>
      </c>
      <c r="BJ42">
        <f>(AN42-AT42)/(AN42-AM42)</f>
        <v>0</v>
      </c>
      <c r="BK42">
        <f>(BG42*BE42/AS42)</f>
        <v>0</v>
      </c>
      <c r="BL42">
        <f>(1-BK42)</f>
        <v>0</v>
      </c>
      <c r="CU42">
        <f>$B$13*DS42+$C$13*DT42+$F$13*EE42*(1-EH42)</f>
        <v>0</v>
      </c>
      <c r="CV42">
        <f>CU42*CW42</f>
        <v>0</v>
      </c>
      <c r="CW42">
        <f>($B$13*$D$11+$C$13*$D$11+$F$13*((ER42+EJ42)/MAX(ER42+EJ42+ES42, 0.1)*$I$11+ES42/MAX(ER42+EJ42+ES42, 0.1)*$J$11))/($B$13+$C$13+$F$13)</f>
        <v>0</v>
      </c>
      <c r="CX42">
        <f>($B$13*$K$11+$C$13*$K$11+$F$13*((ER42+EJ42)/MAX(ER42+EJ42+ES42, 0.1)*$P$11+ES42/MAX(ER42+EJ42+ES42, 0.1)*$Q$11))/($B$13+$C$13+$F$13)</f>
        <v>0</v>
      </c>
      <c r="CY42">
        <v>2.96</v>
      </c>
      <c r="CZ42">
        <v>0.5</v>
      </c>
      <c r="DA42" t="s">
        <v>421</v>
      </c>
      <c r="DB42">
        <v>2</v>
      </c>
      <c r="DC42">
        <v>1759094036</v>
      </c>
      <c r="DD42">
        <v>422.6721111111111</v>
      </c>
      <c r="DE42">
        <v>419.9013333333333</v>
      </c>
      <c r="DF42">
        <v>23.24316666666667</v>
      </c>
      <c r="DG42">
        <v>23.00478888888889</v>
      </c>
      <c r="DH42">
        <v>423.5651111111111</v>
      </c>
      <c r="DI42">
        <v>22.9231</v>
      </c>
      <c r="DJ42">
        <v>500.0854444444445</v>
      </c>
      <c r="DK42">
        <v>90.66176666666668</v>
      </c>
      <c r="DL42">
        <v>0.06541832222222221</v>
      </c>
      <c r="DM42">
        <v>29.85086666666667</v>
      </c>
      <c r="DN42">
        <v>29.99868888888889</v>
      </c>
      <c r="DO42">
        <v>999.9000000000001</v>
      </c>
      <c r="DP42">
        <v>0</v>
      </c>
      <c r="DQ42">
        <v>0</v>
      </c>
      <c r="DR42">
        <v>10005.69444444445</v>
      </c>
      <c r="DS42">
        <v>0</v>
      </c>
      <c r="DT42">
        <v>3.151733333333333</v>
      </c>
      <c r="DU42">
        <v>2.770594444444444</v>
      </c>
      <c r="DV42">
        <v>432.7298888888889</v>
      </c>
      <c r="DW42">
        <v>429.7884444444445</v>
      </c>
      <c r="DX42">
        <v>0.2383755555555555</v>
      </c>
      <c r="DY42">
        <v>419.9013333333333</v>
      </c>
      <c r="DZ42">
        <v>23.00478888888889</v>
      </c>
      <c r="EA42">
        <v>2.107265555555555</v>
      </c>
      <c r="EB42">
        <v>2.085654444444445</v>
      </c>
      <c r="EC42">
        <v>18.27421111111111</v>
      </c>
      <c r="ED42">
        <v>18.11003333333333</v>
      </c>
      <c r="EE42">
        <v>0.00500078</v>
      </c>
      <c r="EF42">
        <v>0</v>
      </c>
      <c r="EG42">
        <v>0</v>
      </c>
      <c r="EH42">
        <v>0</v>
      </c>
      <c r="EI42">
        <v>316.1555555555555</v>
      </c>
      <c r="EJ42">
        <v>0.00500078</v>
      </c>
      <c r="EK42">
        <v>-16.47777777777777</v>
      </c>
      <c r="EL42">
        <v>-1.422222222222222</v>
      </c>
      <c r="EM42">
        <v>35.30511111111111</v>
      </c>
      <c r="EN42">
        <v>38.687</v>
      </c>
      <c r="EO42">
        <v>37.21511111111111</v>
      </c>
      <c r="EP42">
        <v>38.90255555555555</v>
      </c>
      <c r="EQ42">
        <v>37.77755555555555</v>
      </c>
      <c r="ER42">
        <v>0</v>
      </c>
      <c r="ES42">
        <v>0</v>
      </c>
      <c r="ET42">
        <v>0</v>
      </c>
      <c r="EU42">
        <v>1759094031.4</v>
      </c>
      <c r="EV42">
        <v>0</v>
      </c>
      <c r="EW42">
        <v>319.656</v>
      </c>
      <c r="EX42">
        <v>-37.63076970078708</v>
      </c>
      <c r="EY42">
        <v>13.50000014885869</v>
      </c>
      <c r="EZ42">
        <v>-20.136</v>
      </c>
      <c r="FA42">
        <v>15</v>
      </c>
      <c r="FB42">
        <v>0</v>
      </c>
      <c r="FC42" t="s">
        <v>422</v>
      </c>
      <c r="FD42">
        <v>1746989605.5</v>
      </c>
      <c r="FE42">
        <v>1746989593.5</v>
      </c>
      <c r="FF42">
        <v>0</v>
      </c>
      <c r="FG42">
        <v>-0.274</v>
      </c>
      <c r="FH42">
        <v>-0.002</v>
      </c>
      <c r="FI42">
        <v>2.549</v>
      </c>
      <c r="FJ42">
        <v>0.129</v>
      </c>
      <c r="FK42">
        <v>420</v>
      </c>
      <c r="FL42">
        <v>17</v>
      </c>
      <c r="FM42">
        <v>0.02</v>
      </c>
      <c r="FN42">
        <v>0.04</v>
      </c>
      <c r="FO42">
        <v>2.694550243902439</v>
      </c>
      <c r="FP42">
        <v>0.514459233449484</v>
      </c>
      <c r="FQ42">
        <v>0.06621029558462886</v>
      </c>
      <c r="FR42">
        <v>0</v>
      </c>
      <c r="FS42">
        <v>319.1264705882353</v>
      </c>
      <c r="FT42">
        <v>-8.866310514974428</v>
      </c>
      <c r="FU42">
        <v>6.668684887703713</v>
      </c>
      <c r="FV42">
        <v>0</v>
      </c>
      <c r="FW42">
        <v>0.2367032195121952</v>
      </c>
      <c r="FX42">
        <v>0.02035542857142874</v>
      </c>
      <c r="FY42">
        <v>0.002585249410171097</v>
      </c>
      <c r="FZ42">
        <v>1</v>
      </c>
      <c r="GA42">
        <v>1</v>
      </c>
      <c r="GB42">
        <v>3</v>
      </c>
      <c r="GC42" t="s">
        <v>423</v>
      </c>
      <c r="GD42">
        <v>3.10274</v>
      </c>
      <c r="GE42">
        <v>2.72375</v>
      </c>
      <c r="GF42">
        <v>0.08873739999999999</v>
      </c>
      <c r="GG42">
        <v>0.08822530000000001</v>
      </c>
      <c r="GH42">
        <v>0.105575</v>
      </c>
      <c r="GI42">
        <v>0.106275</v>
      </c>
      <c r="GJ42">
        <v>23814.8</v>
      </c>
      <c r="GK42">
        <v>21622.8</v>
      </c>
      <c r="GL42">
        <v>26697</v>
      </c>
      <c r="GM42">
        <v>23935.7</v>
      </c>
      <c r="GN42">
        <v>38203.7</v>
      </c>
      <c r="GO42">
        <v>31606.4</v>
      </c>
      <c r="GP42">
        <v>46616.6</v>
      </c>
      <c r="GQ42">
        <v>37850.6</v>
      </c>
      <c r="GR42">
        <v>1.8678</v>
      </c>
      <c r="GS42">
        <v>1.87752</v>
      </c>
      <c r="GT42">
        <v>0.112697</v>
      </c>
      <c r="GU42">
        <v>0</v>
      </c>
      <c r="GV42">
        <v>28.1549</v>
      </c>
      <c r="GW42">
        <v>999.9</v>
      </c>
      <c r="GX42">
        <v>46.3</v>
      </c>
      <c r="GY42">
        <v>31.6</v>
      </c>
      <c r="GZ42">
        <v>23.8374</v>
      </c>
      <c r="HA42">
        <v>61.19</v>
      </c>
      <c r="HB42">
        <v>19.1066</v>
      </c>
      <c r="HC42">
        <v>1</v>
      </c>
      <c r="HD42">
        <v>0.103493</v>
      </c>
      <c r="HE42">
        <v>-1.46197</v>
      </c>
      <c r="HF42">
        <v>20.2904</v>
      </c>
      <c r="HG42">
        <v>5.22178</v>
      </c>
      <c r="HH42">
        <v>11.98</v>
      </c>
      <c r="HI42">
        <v>4.96525</v>
      </c>
      <c r="HJ42">
        <v>3.27598</v>
      </c>
      <c r="HK42">
        <v>9999</v>
      </c>
      <c r="HL42">
        <v>9999</v>
      </c>
      <c r="HM42">
        <v>9999</v>
      </c>
      <c r="HN42">
        <v>36.8</v>
      </c>
      <c r="HO42">
        <v>1.86391</v>
      </c>
      <c r="HP42">
        <v>1.86006</v>
      </c>
      <c r="HQ42">
        <v>1.85839</v>
      </c>
      <c r="HR42">
        <v>1.85974</v>
      </c>
      <c r="HS42">
        <v>1.85989</v>
      </c>
      <c r="HT42">
        <v>1.85837</v>
      </c>
      <c r="HU42">
        <v>1.85744</v>
      </c>
      <c r="HV42">
        <v>1.8524</v>
      </c>
      <c r="HW42">
        <v>0</v>
      </c>
      <c r="HX42">
        <v>0</v>
      </c>
      <c r="HY42">
        <v>0</v>
      </c>
      <c r="HZ42">
        <v>0</v>
      </c>
      <c r="IA42" t="s">
        <v>424</v>
      </c>
      <c r="IB42" t="s">
        <v>425</v>
      </c>
      <c r="IC42" t="s">
        <v>426</v>
      </c>
      <c r="ID42" t="s">
        <v>426</v>
      </c>
      <c r="IE42" t="s">
        <v>426</v>
      </c>
      <c r="IF42" t="s">
        <v>426</v>
      </c>
      <c r="IG42">
        <v>0</v>
      </c>
      <c r="IH42">
        <v>100</v>
      </c>
      <c r="II42">
        <v>100</v>
      </c>
      <c r="IJ42">
        <v>-0.893</v>
      </c>
      <c r="IK42">
        <v>0.32</v>
      </c>
      <c r="IL42">
        <v>-0.819046093373875</v>
      </c>
      <c r="IM42">
        <v>-0.0008311593448893811</v>
      </c>
      <c r="IN42">
        <v>1.768286430498992E-06</v>
      </c>
      <c r="IO42">
        <v>-5.176383660599935E-10</v>
      </c>
      <c r="IP42">
        <v>0.01793090377665582</v>
      </c>
      <c r="IQ42">
        <v>0.002652576625932546</v>
      </c>
      <c r="IR42">
        <v>0.0004569377311329863</v>
      </c>
      <c r="IS42">
        <v>1.003524486243527E-07</v>
      </c>
      <c r="IT42">
        <v>2</v>
      </c>
      <c r="IU42">
        <v>1975</v>
      </c>
      <c r="IV42">
        <v>1</v>
      </c>
      <c r="IW42">
        <v>26</v>
      </c>
      <c r="IX42">
        <v>201740.6</v>
      </c>
      <c r="IY42">
        <v>201740.8</v>
      </c>
      <c r="IZ42">
        <v>1.10229</v>
      </c>
      <c r="JA42">
        <v>2.61719</v>
      </c>
      <c r="JB42">
        <v>1.49658</v>
      </c>
      <c r="JC42">
        <v>2.34985</v>
      </c>
      <c r="JD42">
        <v>1.54907</v>
      </c>
      <c r="JE42">
        <v>2.4939</v>
      </c>
      <c r="JF42">
        <v>35.8711</v>
      </c>
      <c r="JG42">
        <v>24.1926</v>
      </c>
      <c r="JH42">
        <v>18</v>
      </c>
      <c r="JI42">
        <v>480.422</v>
      </c>
      <c r="JJ42">
        <v>501.687</v>
      </c>
      <c r="JK42">
        <v>30.3758</v>
      </c>
      <c r="JL42">
        <v>28.65</v>
      </c>
      <c r="JM42">
        <v>29.9997</v>
      </c>
      <c r="JN42">
        <v>28.9647</v>
      </c>
      <c r="JO42">
        <v>28.9841</v>
      </c>
      <c r="JP42">
        <v>22.1521</v>
      </c>
      <c r="JQ42">
        <v>2.28141</v>
      </c>
      <c r="JR42">
        <v>100</v>
      </c>
      <c r="JS42">
        <v>30.3772</v>
      </c>
      <c r="JT42">
        <v>420</v>
      </c>
      <c r="JU42">
        <v>23.0889</v>
      </c>
      <c r="JV42">
        <v>101.925</v>
      </c>
      <c r="JW42">
        <v>91.29859999999999</v>
      </c>
    </row>
    <row r="43" spans="1:283">
      <c r="A43">
        <v>25</v>
      </c>
      <c r="B43">
        <v>1759094041</v>
      </c>
      <c r="C43">
        <v>48</v>
      </c>
      <c r="D43" t="s">
        <v>474</v>
      </c>
      <c r="E43" t="s">
        <v>475</v>
      </c>
      <c r="F43">
        <v>5</v>
      </c>
      <c r="G43" t="s">
        <v>419</v>
      </c>
      <c r="H43">
        <v>1759094038</v>
      </c>
      <c r="I43">
        <f>(J43)/1000</f>
        <v>0</v>
      </c>
      <c r="J43">
        <f>1000*DJ43*AH43*(DF43-DG43)/(100*CY43*(1000-AH43*DF43))</f>
        <v>0</v>
      </c>
      <c r="K43">
        <f>DJ43*AH43*(DE43-DD43*(1000-AH43*DG43)/(1000-AH43*DF43))/(100*CY43)</f>
        <v>0</v>
      </c>
      <c r="L43">
        <f>DD43 - IF(AH43&gt;1, K43*CY43*100.0/(AJ43), 0)</f>
        <v>0</v>
      </c>
      <c r="M43">
        <f>((S43-I43/2)*L43-K43)/(S43+I43/2)</f>
        <v>0</v>
      </c>
      <c r="N43">
        <f>M43*(DK43+DL43)/1000.0</f>
        <v>0</v>
      </c>
      <c r="O43">
        <f>(DD43 - IF(AH43&gt;1, K43*CY43*100.0/(AJ43), 0))*(DK43+DL43)/1000.0</f>
        <v>0</v>
      </c>
      <c r="P43">
        <f>2.0/((1/R43-1/Q43)+SIGN(R43)*SQRT((1/R43-1/Q43)*(1/R43-1/Q43) + 4*CZ43/((CZ43+1)*(CZ43+1))*(2*1/R43*1/Q43-1/Q43*1/Q43)))</f>
        <v>0</v>
      </c>
      <c r="Q43">
        <f>IF(LEFT(DA43,1)&lt;&gt;"0",IF(LEFT(DA43,1)="1",3.0,DB43),$D$5+$E$5*(DR43*DK43/($K$5*1000))+$F$5*(DR43*DK43/($K$5*1000))*MAX(MIN(CY43,$J$5),$I$5)*MAX(MIN(CY43,$J$5),$I$5)+$G$5*MAX(MIN(CY43,$J$5),$I$5)*(DR43*DK43/($K$5*1000))+$H$5*(DR43*DK43/($K$5*1000))*(DR43*DK43/($K$5*1000)))</f>
        <v>0</v>
      </c>
      <c r="R43">
        <f>I43*(1000-(1000*0.61365*exp(17.502*V43/(240.97+V43))/(DK43+DL43)+DF43)/2)/(1000*0.61365*exp(17.502*V43/(240.97+V43))/(DK43+DL43)-DF43)</f>
        <v>0</v>
      </c>
      <c r="S43">
        <f>1/((CZ43+1)/(P43/1.6)+1/(Q43/1.37)) + CZ43/((CZ43+1)/(P43/1.6) + CZ43/(Q43/1.37))</f>
        <v>0</v>
      </c>
      <c r="T43">
        <f>(CU43*CX43)</f>
        <v>0</v>
      </c>
      <c r="U43">
        <f>(DM43+(T43+2*0.95*5.67E-8*(((DM43+$B$9)+273)^4-(DM43+273)^4)-44100*I43)/(1.84*29.3*Q43+8*0.95*5.67E-8*(DM43+273)^3))</f>
        <v>0</v>
      </c>
      <c r="V43">
        <f>($C$9*DN43+$D$9*DO43+$E$9*U43)</f>
        <v>0</v>
      </c>
      <c r="W43">
        <f>0.61365*exp(17.502*V43/(240.97+V43))</f>
        <v>0</v>
      </c>
      <c r="X43">
        <f>(Y43/Z43*100)</f>
        <v>0</v>
      </c>
      <c r="Y43">
        <f>DF43*(DK43+DL43)/1000</f>
        <v>0</v>
      </c>
      <c r="Z43">
        <f>0.61365*exp(17.502*DM43/(240.97+DM43))</f>
        <v>0</v>
      </c>
      <c r="AA43">
        <f>(W43-DF43*(DK43+DL43)/1000)</f>
        <v>0</v>
      </c>
      <c r="AB43">
        <f>(-I43*44100)</f>
        <v>0</v>
      </c>
      <c r="AC43">
        <f>2*29.3*Q43*0.92*(DM43-V43)</f>
        <v>0</v>
      </c>
      <c r="AD43">
        <f>2*0.95*5.67E-8*(((DM43+$B$9)+273)^4-(V43+273)^4)</f>
        <v>0</v>
      </c>
      <c r="AE43">
        <f>T43+AD43+AB43+AC43</f>
        <v>0</v>
      </c>
      <c r="AF43">
        <v>2</v>
      </c>
      <c r="AG43">
        <v>0</v>
      </c>
      <c r="AH43">
        <f>IF(AF43*$H$15&gt;=AJ43,1.0,(AJ43/(AJ43-AF43*$H$15)))</f>
        <v>0</v>
      </c>
      <c r="AI43">
        <f>(AH43-1)*100</f>
        <v>0</v>
      </c>
      <c r="AJ43">
        <f>MAX(0,($B$15+$C$15*DR43)/(1+$D$15*DR43)*DK43/(DM43+273)*$E$15)</f>
        <v>0</v>
      </c>
      <c r="AK43" t="s">
        <v>420</v>
      </c>
      <c r="AL43" t="s">
        <v>420</v>
      </c>
      <c r="AM43">
        <v>0</v>
      </c>
      <c r="AN43">
        <v>0</v>
      </c>
      <c r="AO43">
        <f>1-AM43/AN43</f>
        <v>0</v>
      </c>
      <c r="AP43">
        <v>0</v>
      </c>
      <c r="AQ43" t="s">
        <v>420</v>
      </c>
      <c r="AR43" t="s">
        <v>420</v>
      </c>
      <c r="AS43">
        <v>0</v>
      </c>
      <c r="AT43">
        <v>0</v>
      </c>
      <c r="AU43">
        <f>1-AS43/AT43</f>
        <v>0</v>
      </c>
      <c r="AV43">
        <v>0.5</v>
      </c>
      <c r="AW43">
        <f>CV43</f>
        <v>0</v>
      </c>
      <c r="AX43">
        <f>K43</f>
        <v>0</v>
      </c>
      <c r="AY43">
        <f>AU43*AV43*AW43</f>
        <v>0</v>
      </c>
      <c r="AZ43">
        <f>(AX43-AP43)/AW43</f>
        <v>0</v>
      </c>
      <c r="BA43">
        <f>(AN43-AT43)/AT43</f>
        <v>0</v>
      </c>
      <c r="BB43">
        <f>AM43/(AO43+AM43/AT43)</f>
        <v>0</v>
      </c>
      <c r="BC43" t="s">
        <v>420</v>
      </c>
      <c r="BD43">
        <v>0</v>
      </c>
      <c r="BE43">
        <f>IF(BD43&lt;&gt;0, BD43, BB43)</f>
        <v>0</v>
      </c>
      <c r="BF43">
        <f>1-BE43/AT43</f>
        <v>0</v>
      </c>
      <c r="BG43">
        <f>(AT43-AS43)/(AT43-BE43)</f>
        <v>0</v>
      </c>
      <c r="BH43">
        <f>(AN43-AT43)/(AN43-BE43)</f>
        <v>0</v>
      </c>
      <c r="BI43">
        <f>(AT43-AS43)/(AT43-AM43)</f>
        <v>0</v>
      </c>
      <c r="BJ43">
        <f>(AN43-AT43)/(AN43-AM43)</f>
        <v>0</v>
      </c>
      <c r="BK43">
        <f>(BG43*BE43/AS43)</f>
        <v>0</v>
      </c>
      <c r="BL43">
        <f>(1-BK43)</f>
        <v>0</v>
      </c>
      <c r="CU43">
        <f>$B$13*DS43+$C$13*DT43+$F$13*EE43*(1-EH43)</f>
        <v>0</v>
      </c>
      <c r="CV43">
        <f>CU43*CW43</f>
        <v>0</v>
      </c>
      <c r="CW43">
        <f>($B$13*$D$11+$C$13*$D$11+$F$13*((ER43+EJ43)/MAX(ER43+EJ43+ES43, 0.1)*$I$11+ES43/MAX(ER43+EJ43+ES43, 0.1)*$J$11))/($B$13+$C$13+$F$13)</f>
        <v>0</v>
      </c>
      <c r="CX43">
        <f>($B$13*$K$11+$C$13*$K$11+$F$13*((ER43+EJ43)/MAX(ER43+EJ43+ES43, 0.1)*$P$11+ES43/MAX(ER43+EJ43+ES43, 0.1)*$Q$11))/($B$13+$C$13+$F$13)</f>
        <v>0</v>
      </c>
      <c r="CY43">
        <v>2.96</v>
      </c>
      <c r="CZ43">
        <v>0.5</v>
      </c>
      <c r="DA43" t="s">
        <v>421</v>
      </c>
      <c r="DB43">
        <v>2</v>
      </c>
      <c r="DC43">
        <v>1759094038</v>
      </c>
      <c r="DD43">
        <v>422.6688888888889</v>
      </c>
      <c r="DE43">
        <v>419.9542222222223</v>
      </c>
      <c r="DF43">
        <v>23.24105555555555</v>
      </c>
      <c r="DG43">
        <v>23.00323333333333</v>
      </c>
      <c r="DH43">
        <v>423.5618888888889</v>
      </c>
      <c r="DI43">
        <v>22.92103333333334</v>
      </c>
      <c r="DJ43">
        <v>499.9835555555555</v>
      </c>
      <c r="DK43">
        <v>90.66202222222222</v>
      </c>
      <c r="DL43">
        <v>0.06561913333333333</v>
      </c>
      <c r="DM43">
        <v>29.84913333333333</v>
      </c>
      <c r="DN43">
        <v>29.9959</v>
      </c>
      <c r="DO43">
        <v>999.9000000000001</v>
      </c>
      <c r="DP43">
        <v>0</v>
      </c>
      <c r="DQ43">
        <v>0</v>
      </c>
      <c r="DR43">
        <v>9993.75</v>
      </c>
      <c r="DS43">
        <v>0</v>
      </c>
      <c r="DT43">
        <v>3.147011111111111</v>
      </c>
      <c r="DU43">
        <v>2.714608888888889</v>
      </c>
      <c r="DV43">
        <v>432.7257777777778</v>
      </c>
      <c r="DW43">
        <v>429.8418888888889</v>
      </c>
      <c r="DX43">
        <v>0.2378171111111111</v>
      </c>
      <c r="DY43">
        <v>419.9542222222223</v>
      </c>
      <c r="DZ43">
        <v>23.00323333333333</v>
      </c>
      <c r="EA43">
        <v>2.10708</v>
      </c>
      <c r="EB43">
        <v>2.085518888888889</v>
      </c>
      <c r="EC43">
        <v>18.2728</v>
      </c>
      <c r="ED43">
        <v>18.109</v>
      </c>
      <c r="EE43">
        <v>0.00500078</v>
      </c>
      <c r="EF43">
        <v>0</v>
      </c>
      <c r="EG43">
        <v>0</v>
      </c>
      <c r="EH43">
        <v>0</v>
      </c>
      <c r="EI43">
        <v>315.8777777777777</v>
      </c>
      <c r="EJ43">
        <v>0.00500078</v>
      </c>
      <c r="EK43">
        <v>-16.08888888888889</v>
      </c>
      <c r="EL43">
        <v>-0.9888888888888887</v>
      </c>
      <c r="EM43">
        <v>35.28444444444445</v>
      </c>
      <c r="EN43">
        <v>38.66633333333333</v>
      </c>
      <c r="EO43">
        <v>37.39555555555555</v>
      </c>
      <c r="EP43">
        <v>38.88877777777778</v>
      </c>
      <c r="EQ43">
        <v>37.80544444444445</v>
      </c>
      <c r="ER43">
        <v>0</v>
      </c>
      <c r="ES43">
        <v>0</v>
      </c>
      <c r="ET43">
        <v>0</v>
      </c>
      <c r="EU43">
        <v>1759094033.8</v>
      </c>
      <c r="EV43">
        <v>0</v>
      </c>
      <c r="EW43">
        <v>318.028</v>
      </c>
      <c r="EX43">
        <v>-15.89230821588756</v>
      </c>
      <c r="EY43">
        <v>31.74615403427878</v>
      </c>
      <c r="EZ43">
        <v>-19.096</v>
      </c>
      <c r="FA43">
        <v>15</v>
      </c>
      <c r="FB43">
        <v>0</v>
      </c>
      <c r="FC43" t="s">
        <v>422</v>
      </c>
      <c r="FD43">
        <v>1746989605.5</v>
      </c>
      <c r="FE43">
        <v>1746989593.5</v>
      </c>
      <c r="FF43">
        <v>0</v>
      </c>
      <c r="FG43">
        <v>-0.274</v>
      </c>
      <c r="FH43">
        <v>-0.002</v>
      </c>
      <c r="FI43">
        <v>2.549</v>
      </c>
      <c r="FJ43">
        <v>0.129</v>
      </c>
      <c r="FK43">
        <v>420</v>
      </c>
      <c r="FL43">
        <v>17</v>
      </c>
      <c r="FM43">
        <v>0.02</v>
      </c>
      <c r="FN43">
        <v>0.04</v>
      </c>
      <c r="FO43">
        <v>2.69627625</v>
      </c>
      <c r="FP43">
        <v>0.2541830769230739</v>
      </c>
      <c r="FQ43">
        <v>0.06611149070651408</v>
      </c>
      <c r="FR43">
        <v>1</v>
      </c>
      <c r="FS43">
        <v>318.9882352941176</v>
      </c>
      <c r="FT43">
        <v>-13.23147473104039</v>
      </c>
      <c r="FU43">
        <v>6.453807116545848</v>
      </c>
      <c r="FV43">
        <v>0</v>
      </c>
      <c r="FW43">
        <v>0.237328375</v>
      </c>
      <c r="FX43">
        <v>0.01158142964352676</v>
      </c>
      <c r="FY43">
        <v>0.001814664923443167</v>
      </c>
      <c r="FZ43">
        <v>1</v>
      </c>
      <c r="GA43">
        <v>2</v>
      </c>
      <c r="GB43">
        <v>3</v>
      </c>
      <c r="GC43" t="s">
        <v>429</v>
      </c>
      <c r="GD43">
        <v>3.10275</v>
      </c>
      <c r="GE43">
        <v>2.72399</v>
      </c>
      <c r="GF43">
        <v>0.08874460000000001</v>
      </c>
      <c r="GG43">
        <v>0.08822919999999999</v>
      </c>
      <c r="GH43">
        <v>0.105568</v>
      </c>
      <c r="GI43">
        <v>0.106272</v>
      </c>
      <c r="GJ43">
        <v>23814.7</v>
      </c>
      <c r="GK43">
        <v>21622.7</v>
      </c>
      <c r="GL43">
        <v>26697.1</v>
      </c>
      <c r="GM43">
        <v>23935.7</v>
      </c>
      <c r="GN43">
        <v>38204.1</v>
      </c>
      <c r="GO43">
        <v>31606.5</v>
      </c>
      <c r="GP43">
        <v>46616.7</v>
      </c>
      <c r="GQ43">
        <v>37850.7</v>
      </c>
      <c r="GR43">
        <v>1.86795</v>
      </c>
      <c r="GS43">
        <v>1.87763</v>
      </c>
      <c r="GT43">
        <v>0.113048</v>
      </c>
      <c r="GU43">
        <v>0</v>
      </c>
      <c r="GV43">
        <v>28.1557</v>
      </c>
      <c r="GW43">
        <v>999.9</v>
      </c>
      <c r="GX43">
        <v>46.3</v>
      </c>
      <c r="GY43">
        <v>31.6</v>
      </c>
      <c r="GZ43">
        <v>23.838</v>
      </c>
      <c r="HA43">
        <v>61.32</v>
      </c>
      <c r="HB43">
        <v>19.1226</v>
      </c>
      <c r="HC43">
        <v>1</v>
      </c>
      <c r="HD43">
        <v>0.103435</v>
      </c>
      <c r="HE43">
        <v>-1.46763</v>
      </c>
      <c r="HF43">
        <v>20.2903</v>
      </c>
      <c r="HG43">
        <v>5.22148</v>
      </c>
      <c r="HH43">
        <v>11.98</v>
      </c>
      <c r="HI43">
        <v>4.9652</v>
      </c>
      <c r="HJ43">
        <v>3.27598</v>
      </c>
      <c r="HK43">
        <v>9999</v>
      </c>
      <c r="HL43">
        <v>9999</v>
      </c>
      <c r="HM43">
        <v>9999</v>
      </c>
      <c r="HN43">
        <v>36.8</v>
      </c>
      <c r="HO43">
        <v>1.8639</v>
      </c>
      <c r="HP43">
        <v>1.86006</v>
      </c>
      <c r="HQ43">
        <v>1.85839</v>
      </c>
      <c r="HR43">
        <v>1.85974</v>
      </c>
      <c r="HS43">
        <v>1.85989</v>
      </c>
      <c r="HT43">
        <v>1.85837</v>
      </c>
      <c r="HU43">
        <v>1.85744</v>
      </c>
      <c r="HV43">
        <v>1.8524</v>
      </c>
      <c r="HW43">
        <v>0</v>
      </c>
      <c r="HX43">
        <v>0</v>
      </c>
      <c r="HY43">
        <v>0</v>
      </c>
      <c r="HZ43">
        <v>0</v>
      </c>
      <c r="IA43" t="s">
        <v>424</v>
      </c>
      <c r="IB43" t="s">
        <v>425</v>
      </c>
      <c r="IC43" t="s">
        <v>426</v>
      </c>
      <c r="ID43" t="s">
        <v>426</v>
      </c>
      <c r="IE43" t="s">
        <v>426</v>
      </c>
      <c r="IF43" t="s">
        <v>426</v>
      </c>
      <c r="IG43">
        <v>0</v>
      </c>
      <c r="IH43">
        <v>100</v>
      </c>
      <c r="II43">
        <v>100</v>
      </c>
      <c r="IJ43">
        <v>-0.893</v>
      </c>
      <c r="IK43">
        <v>0.3199</v>
      </c>
      <c r="IL43">
        <v>-0.819046093373875</v>
      </c>
      <c r="IM43">
        <v>-0.0008311593448893811</v>
      </c>
      <c r="IN43">
        <v>1.768286430498992E-06</v>
      </c>
      <c r="IO43">
        <v>-5.176383660599935E-10</v>
      </c>
      <c r="IP43">
        <v>0.01793090377665582</v>
      </c>
      <c r="IQ43">
        <v>0.002652576625932546</v>
      </c>
      <c r="IR43">
        <v>0.0004569377311329863</v>
      </c>
      <c r="IS43">
        <v>1.003524486243527E-07</v>
      </c>
      <c r="IT43">
        <v>2</v>
      </c>
      <c r="IU43">
        <v>1975</v>
      </c>
      <c r="IV43">
        <v>1</v>
      </c>
      <c r="IW43">
        <v>26</v>
      </c>
      <c r="IX43">
        <v>201740.6</v>
      </c>
      <c r="IY43">
        <v>201740.8</v>
      </c>
      <c r="IZ43">
        <v>1.10229</v>
      </c>
      <c r="JA43">
        <v>2.61841</v>
      </c>
      <c r="JB43">
        <v>1.49658</v>
      </c>
      <c r="JC43">
        <v>2.34985</v>
      </c>
      <c r="JD43">
        <v>1.54907</v>
      </c>
      <c r="JE43">
        <v>2.48413</v>
      </c>
      <c r="JF43">
        <v>35.8711</v>
      </c>
      <c r="JG43">
        <v>24.1926</v>
      </c>
      <c r="JH43">
        <v>18</v>
      </c>
      <c r="JI43">
        <v>480.49</v>
      </c>
      <c r="JJ43">
        <v>501.736</v>
      </c>
      <c r="JK43">
        <v>30.3756</v>
      </c>
      <c r="JL43">
        <v>28.6482</v>
      </c>
      <c r="JM43">
        <v>29.9997</v>
      </c>
      <c r="JN43">
        <v>28.9622</v>
      </c>
      <c r="JO43">
        <v>28.9821</v>
      </c>
      <c r="JP43">
        <v>22.154</v>
      </c>
      <c r="JQ43">
        <v>2.28141</v>
      </c>
      <c r="JR43">
        <v>100</v>
      </c>
      <c r="JS43">
        <v>30.3772</v>
      </c>
      <c r="JT43">
        <v>420</v>
      </c>
      <c r="JU43">
        <v>23.0887</v>
      </c>
      <c r="JV43">
        <v>101.925</v>
      </c>
      <c r="JW43">
        <v>91.29859999999999</v>
      </c>
    </row>
    <row r="44" spans="1:283">
      <c r="A44">
        <v>26</v>
      </c>
      <c r="B44">
        <v>1759094043</v>
      </c>
      <c r="C44">
        <v>50</v>
      </c>
      <c r="D44" t="s">
        <v>476</v>
      </c>
      <c r="E44" t="s">
        <v>477</v>
      </c>
      <c r="F44">
        <v>5</v>
      </c>
      <c r="G44" t="s">
        <v>419</v>
      </c>
      <c r="H44">
        <v>1759094040</v>
      </c>
      <c r="I44">
        <f>(J44)/1000</f>
        <v>0</v>
      </c>
      <c r="J44">
        <f>1000*DJ44*AH44*(DF44-DG44)/(100*CY44*(1000-AH44*DF44))</f>
        <v>0</v>
      </c>
      <c r="K44">
        <f>DJ44*AH44*(DE44-DD44*(1000-AH44*DG44)/(1000-AH44*DF44))/(100*CY44)</f>
        <v>0</v>
      </c>
      <c r="L44">
        <f>DD44 - IF(AH44&gt;1, K44*CY44*100.0/(AJ44), 0)</f>
        <v>0</v>
      </c>
      <c r="M44">
        <f>((S44-I44/2)*L44-K44)/(S44+I44/2)</f>
        <v>0</v>
      </c>
      <c r="N44">
        <f>M44*(DK44+DL44)/1000.0</f>
        <v>0</v>
      </c>
      <c r="O44">
        <f>(DD44 - IF(AH44&gt;1, K44*CY44*100.0/(AJ44), 0))*(DK44+DL44)/1000.0</f>
        <v>0</v>
      </c>
      <c r="P44">
        <f>2.0/((1/R44-1/Q44)+SIGN(R44)*SQRT((1/R44-1/Q44)*(1/R44-1/Q44) + 4*CZ44/((CZ44+1)*(CZ44+1))*(2*1/R44*1/Q44-1/Q44*1/Q44)))</f>
        <v>0</v>
      </c>
      <c r="Q44">
        <f>IF(LEFT(DA44,1)&lt;&gt;"0",IF(LEFT(DA44,1)="1",3.0,DB44),$D$5+$E$5*(DR44*DK44/($K$5*1000))+$F$5*(DR44*DK44/($K$5*1000))*MAX(MIN(CY44,$J$5),$I$5)*MAX(MIN(CY44,$J$5),$I$5)+$G$5*MAX(MIN(CY44,$J$5),$I$5)*(DR44*DK44/($K$5*1000))+$H$5*(DR44*DK44/($K$5*1000))*(DR44*DK44/($K$5*1000)))</f>
        <v>0</v>
      </c>
      <c r="R44">
        <f>I44*(1000-(1000*0.61365*exp(17.502*V44/(240.97+V44))/(DK44+DL44)+DF44)/2)/(1000*0.61365*exp(17.502*V44/(240.97+V44))/(DK44+DL44)-DF44)</f>
        <v>0</v>
      </c>
      <c r="S44">
        <f>1/((CZ44+1)/(P44/1.6)+1/(Q44/1.37)) + CZ44/((CZ44+1)/(P44/1.6) + CZ44/(Q44/1.37))</f>
        <v>0</v>
      </c>
      <c r="T44">
        <f>(CU44*CX44)</f>
        <v>0</v>
      </c>
      <c r="U44">
        <f>(DM44+(T44+2*0.95*5.67E-8*(((DM44+$B$9)+273)^4-(DM44+273)^4)-44100*I44)/(1.84*29.3*Q44+8*0.95*5.67E-8*(DM44+273)^3))</f>
        <v>0</v>
      </c>
      <c r="V44">
        <f>($C$9*DN44+$D$9*DO44+$E$9*U44)</f>
        <v>0</v>
      </c>
      <c r="W44">
        <f>0.61365*exp(17.502*V44/(240.97+V44))</f>
        <v>0</v>
      </c>
      <c r="X44">
        <f>(Y44/Z44*100)</f>
        <v>0</v>
      </c>
      <c r="Y44">
        <f>DF44*(DK44+DL44)/1000</f>
        <v>0</v>
      </c>
      <c r="Z44">
        <f>0.61365*exp(17.502*DM44/(240.97+DM44))</f>
        <v>0</v>
      </c>
      <c r="AA44">
        <f>(W44-DF44*(DK44+DL44)/1000)</f>
        <v>0</v>
      </c>
      <c r="AB44">
        <f>(-I44*44100)</f>
        <v>0</v>
      </c>
      <c r="AC44">
        <f>2*29.3*Q44*0.92*(DM44-V44)</f>
        <v>0</v>
      </c>
      <c r="AD44">
        <f>2*0.95*5.67E-8*(((DM44+$B$9)+273)^4-(V44+273)^4)</f>
        <v>0</v>
      </c>
      <c r="AE44">
        <f>T44+AD44+AB44+AC44</f>
        <v>0</v>
      </c>
      <c r="AF44">
        <v>2</v>
      </c>
      <c r="AG44">
        <v>0</v>
      </c>
      <c r="AH44">
        <f>IF(AF44*$H$15&gt;=AJ44,1.0,(AJ44/(AJ44-AF44*$H$15)))</f>
        <v>0</v>
      </c>
      <c r="AI44">
        <f>(AH44-1)*100</f>
        <v>0</v>
      </c>
      <c r="AJ44">
        <f>MAX(0,($B$15+$C$15*DR44)/(1+$D$15*DR44)*DK44/(DM44+273)*$E$15)</f>
        <v>0</v>
      </c>
      <c r="AK44" t="s">
        <v>420</v>
      </c>
      <c r="AL44" t="s">
        <v>420</v>
      </c>
      <c r="AM44">
        <v>0</v>
      </c>
      <c r="AN44">
        <v>0</v>
      </c>
      <c r="AO44">
        <f>1-AM44/AN44</f>
        <v>0</v>
      </c>
      <c r="AP44">
        <v>0</v>
      </c>
      <c r="AQ44" t="s">
        <v>420</v>
      </c>
      <c r="AR44" t="s">
        <v>420</v>
      </c>
      <c r="AS44">
        <v>0</v>
      </c>
      <c r="AT44">
        <v>0</v>
      </c>
      <c r="AU44">
        <f>1-AS44/AT44</f>
        <v>0</v>
      </c>
      <c r="AV44">
        <v>0.5</v>
      </c>
      <c r="AW44">
        <f>CV44</f>
        <v>0</v>
      </c>
      <c r="AX44">
        <f>K44</f>
        <v>0</v>
      </c>
      <c r="AY44">
        <f>AU44*AV44*AW44</f>
        <v>0</v>
      </c>
      <c r="AZ44">
        <f>(AX44-AP44)/AW44</f>
        <v>0</v>
      </c>
      <c r="BA44">
        <f>(AN44-AT44)/AT44</f>
        <v>0</v>
      </c>
      <c r="BB44">
        <f>AM44/(AO44+AM44/AT44)</f>
        <v>0</v>
      </c>
      <c r="BC44" t="s">
        <v>420</v>
      </c>
      <c r="BD44">
        <v>0</v>
      </c>
      <c r="BE44">
        <f>IF(BD44&lt;&gt;0, BD44, BB44)</f>
        <v>0</v>
      </c>
      <c r="BF44">
        <f>1-BE44/AT44</f>
        <v>0</v>
      </c>
      <c r="BG44">
        <f>(AT44-AS44)/(AT44-BE44)</f>
        <v>0</v>
      </c>
      <c r="BH44">
        <f>(AN44-AT44)/(AN44-BE44)</f>
        <v>0</v>
      </c>
      <c r="BI44">
        <f>(AT44-AS44)/(AT44-AM44)</f>
        <v>0</v>
      </c>
      <c r="BJ44">
        <f>(AN44-AT44)/(AN44-AM44)</f>
        <v>0</v>
      </c>
      <c r="BK44">
        <f>(BG44*BE44/AS44)</f>
        <v>0</v>
      </c>
      <c r="BL44">
        <f>(1-BK44)</f>
        <v>0</v>
      </c>
      <c r="CU44">
        <f>$B$13*DS44+$C$13*DT44+$F$13*EE44*(1-EH44)</f>
        <v>0</v>
      </c>
      <c r="CV44">
        <f>CU44*CW44</f>
        <v>0</v>
      </c>
      <c r="CW44">
        <f>($B$13*$D$11+$C$13*$D$11+$F$13*((ER44+EJ44)/MAX(ER44+EJ44+ES44, 0.1)*$I$11+ES44/MAX(ER44+EJ44+ES44, 0.1)*$J$11))/($B$13+$C$13+$F$13)</f>
        <v>0</v>
      </c>
      <c r="CX44">
        <f>($B$13*$K$11+$C$13*$K$11+$F$13*((ER44+EJ44)/MAX(ER44+EJ44+ES44, 0.1)*$P$11+ES44/MAX(ER44+EJ44+ES44, 0.1)*$Q$11))/($B$13+$C$13+$F$13)</f>
        <v>0</v>
      </c>
      <c r="CY44">
        <v>2.96</v>
      </c>
      <c r="CZ44">
        <v>0.5</v>
      </c>
      <c r="DA44" t="s">
        <v>421</v>
      </c>
      <c r="DB44">
        <v>2</v>
      </c>
      <c r="DC44">
        <v>1759094040</v>
      </c>
      <c r="DD44">
        <v>422.6648888888889</v>
      </c>
      <c r="DE44">
        <v>420.0143333333333</v>
      </c>
      <c r="DF44">
        <v>23.2387</v>
      </c>
      <c r="DG44">
        <v>23.00147777777778</v>
      </c>
      <c r="DH44">
        <v>423.5578888888889</v>
      </c>
      <c r="DI44">
        <v>22.91874444444444</v>
      </c>
      <c r="DJ44">
        <v>499.9026666666666</v>
      </c>
      <c r="DK44">
        <v>90.66254444444445</v>
      </c>
      <c r="DL44">
        <v>0.06584065555555556</v>
      </c>
      <c r="DM44">
        <v>29.84811111111111</v>
      </c>
      <c r="DN44">
        <v>29.99581111111111</v>
      </c>
      <c r="DO44">
        <v>999.9000000000001</v>
      </c>
      <c r="DP44">
        <v>0</v>
      </c>
      <c r="DQ44">
        <v>0</v>
      </c>
      <c r="DR44">
        <v>9990.972222222223</v>
      </c>
      <c r="DS44">
        <v>0</v>
      </c>
      <c r="DT44">
        <v>3.147347777777777</v>
      </c>
      <c r="DU44">
        <v>2.650494444444444</v>
      </c>
      <c r="DV44">
        <v>432.7205555555555</v>
      </c>
      <c r="DW44">
        <v>429.9024444444444</v>
      </c>
      <c r="DX44">
        <v>0.2372235555555555</v>
      </c>
      <c r="DY44">
        <v>420.0143333333333</v>
      </c>
      <c r="DZ44">
        <v>23.00147777777778</v>
      </c>
      <c r="EA44">
        <v>2.10688</v>
      </c>
      <c r="EB44">
        <v>2.085371111111111</v>
      </c>
      <c r="EC44">
        <v>18.27128888888889</v>
      </c>
      <c r="ED44">
        <v>18.10786666666667</v>
      </c>
      <c r="EE44">
        <v>0.00500078</v>
      </c>
      <c r="EF44">
        <v>0</v>
      </c>
      <c r="EG44">
        <v>0</v>
      </c>
      <c r="EH44">
        <v>0</v>
      </c>
      <c r="EI44">
        <v>317.2444444444444</v>
      </c>
      <c r="EJ44">
        <v>0.00500078</v>
      </c>
      <c r="EK44">
        <v>-18.04444444444444</v>
      </c>
      <c r="EL44">
        <v>-1.122222222222222</v>
      </c>
      <c r="EM44">
        <v>35.26377777777778</v>
      </c>
      <c r="EN44">
        <v>38.64566666666666</v>
      </c>
      <c r="EO44">
        <v>37.16633333333333</v>
      </c>
      <c r="EP44">
        <v>38.85400000000001</v>
      </c>
      <c r="EQ44">
        <v>37.86777777777777</v>
      </c>
      <c r="ER44">
        <v>0</v>
      </c>
      <c r="ES44">
        <v>0</v>
      </c>
      <c r="ET44">
        <v>0</v>
      </c>
      <c r="EU44">
        <v>1759094035.6</v>
      </c>
      <c r="EV44">
        <v>0</v>
      </c>
      <c r="EW44">
        <v>318.9576923076923</v>
      </c>
      <c r="EX44">
        <v>-2.218803804537382</v>
      </c>
      <c r="EY44">
        <v>7.95213688326441</v>
      </c>
      <c r="EZ44">
        <v>-20.18461538461538</v>
      </c>
      <c r="FA44">
        <v>15</v>
      </c>
      <c r="FB44">
        <v>0</v>
      </c>
      <c r="FC44" t="s">
        <v>422</v>
      </c>
      <c r="FD44">
        <v>1746989605.5</v>
      </c>
      <c r="FE44">
        <v>1746989593.5</v>
      </c>
      <c r="FF44">
        <v>0</v>
      </c>
      <c r="FG44">
        <v>-0.274</v>
      </c>
      <c r="FH44">
        <v>-0.002</v>
      </c>
      <c r="FI44">
        <v>2.549</v>
      </c>
      <c r="FJ44">
        <v>0.129</v>
      </c>
      <c r="FK44">
        <v>420</v>
      </c>
      <c r="FL44">
        <v>17</v>
      </c>
      <c r="FM44">
        <v>0.02</v>
      </c>
      <c r="FN44">
        <v>0.04</v>
      </c>
      <c r="FO44">
        <v>2.695072195121951</v>
      </c>
      <c r="FP44">
        <v>-0.03719937282230095</v>
      </c>
      <c r="FQ44">
        <v>0.06556583760644788</v>
      </c>
      <c r="FR44">
        <v>1</v>
      </c>
      <c r="FS44">
        <v>319.4588235294118</v>
      </c>
      <c r="FT44">
        <v>-8.088617498752242</v>
      </c>
      <c r="FU44">
        <v>6.591309681831019</v>
      </c>
      <c r="FV44">
        <v>0</v>
      </c>
      <c r="FW44">
        <v>0.2377471951219512</v>
      </c>
      <c r="FX44">
        <v>0.001197219512195155</v>
      </c>
      <c r="FY44">
        <v>0.0009299299008333961</v>
      </c>
      <c r="FZ44">
        <v>1</v>
      </c>
      <c r="GA44">
        <v>2</v>
      </c>
      <c r="GB44">
        <v>3</v>
      </c>
      <c r="GC44" t="s">
        <v>429</v>
      </c>
      <c r="GD44">
        <v>3.10279</v>
      </c>
      <c r="GE44">
        <v>2.72414</v>
      </c>
      <c r="GF44">
        <v>0.0887482</v>
      </c>
      <c r="GG44">
        <v>0.0882235</v>
      </c>
      <c r="GH44">
        <v>0.105562</v>
      </c>
      <c r="GI44">
        <v>0.106269</v>
      </c>
      <c r="GJ44">
        <v>23814.6</v>
      </c>
      <c r="GK44">
        <v>21622.8</v>
      </c>
      <c r="GL44">
        <v>26697.1</v>
      </c>
      <c r="GM44">
        <v>23935.6</v>
      </c>
      <c r="GN44">
        <v>38204.5</v>
      </c>
      <c r="GO44">
        <v>31606.7</v>
      </c>
      <c r="GP44">
        <v>46617</v>
      </c>
      <c r="GQ44">
        <v>37850.8</v>
      </c>
      <c r="GR44">
        <v>1.8682</v>
      </c>
      <c r="GS44">
        <v>1.87757</v>
      </c>
      <c r="GT44">
        <v>0.113171</v>
      </c>
      <c r="GU44">
        <v>0</v>
      </c>
      <c r="GV44">
        <v>28.1557</v>
      </c>
      <c r="GW44">
        <v>999.9</v>
      </c>
      <c r="GX44">
        <v>46.3</v>
      </c>
      <c r="GY44">
        <v>31.6</v>
      </c>
      <c r="GZ44">
        <v>23.8404</v>
      </c>
      <c r="HA44">
        <v>60.94</v>
      </c>
      <c r="HB44">
        <v>19.2348</v>
      </c>
      <c r="HC44">
        <v>1</v>
      </c>
      <c r="HD44">
        <v>0.103163</v>
      </c>
      <c r="HE44">
        <v>-1.47031</v>
      </c>
      <c r="HF44">
        <v>20.2903</v>
      </c>
      <c r="HG44">
        <v>5.22193</v>
      </c>
      <c r="HH44">
        <v>11.98</v>
      </c>
      <c r="HI44">
        <v>4.9652</v>
      </c>
      <c r="HJ44">
        <v>3.27598</v>
      </c>
      <c r="HK44">
        <v>9999</v>
      </c>
      <c r="HL44">
        <v>9999</v>
      </c>
      <c r="HM44">
        <v>9999</v>
      </c>
      <c r="HN44">
        <v>36.8</v>
      </c>
      <c r="HO44">
        <v>1.86388</v>
      </c>
      <c r="HP44">
        <v>1.86007</v>
      </c>
      <c r="HQ44">
        <v>1.85838</v>
      </c>
      <c r="HR44">
        <v>1.85974</v>
      </c>
      <c r="HS44">
        <v>1.85989</v>
      </c>
      <c r="HT44">
        <v>1.85837</v>
      </c>
      <c r="HU44">
        <v>1.85745</v>
      </c>
      <c r="HV44">
        <v>1.8524</v>
      </c>
      <c r="HW44">
        <v>0</v>
      </c>
      <c r="HX44">
        <v>0</v>
      </c>
      <c r="HY44">
        <v>0</v>
      </c>
      <c r="HZ44">
        <v>0</v>
      </c>
      <c r="IA44" t="s">
        <v>424</v>
      </c>
      <c r="IB44" t="s">
        <v>425</v>
      </c>
      <c r="IC44" t="s">
        <v>426</v>
      </c>
      <c r="ID44" t="s">
        <v>426</v>
      </c>
      <c r="IE44" t="s">
        <v>426</v>
      </c>
      <c r="IF44" t="s">
        <v>426</v>
      </c>
      <c r="IG44">
        <v>0</v>
      </c>
      <c r="IH44">
        <v>100</v>
      </c>
      <c r="II44">
        <v>100</v>
      </c>
      <c r="IJ44">
        <v>-0.893</v>
      </c>
      <c r="IK44">
        <v>0.3198</v>
      </c>
      <c r="IL44">
        <v>-0.819046093373875</v>
      </c>
      <c r="IM44">
        <v>-0.0008311593448893811</v>
      </c>
      <c r="IN44">
        <v>1.768286430498992E-06</v>
      </c>
      <c r="IO44">
        <v>-5.176383660599935E-10</v>
      </c>
      <c r="IP44">
        <v>0.01793090377665582</v>
      </c>
      <c r="IQ44">
        <v>0.002652576625932546</v>
      </c>
      <c r="IR44">
        <v>0.0004569377311329863</v>
      </c>
      <c r="IS44">
        <v>1.003524486243527E-07</v>
      </c>
      <c r="IT44">
        <v>2</v>
      </c>
      <c r="IU44">
        <v>1975</v>
      </c>
      <c r="IV44">
        <v>1</v>
      </c>
      <c r="IW44">
        <v>26</v>
      </c>
      <c r="IX44">
        <v>201740.6</v>
      </c>
      <c r="IY44">
        <v>201740.8</v>
      </c>
      <c r="IZ44">
        <v>1.10229</v>
      </c>
      <c r="JA44">
        <v>2.62451</v>
      </c>
      <c r="JB44">
        <v>1.49658</v>
      </c>
      <c r="JC44">
        <v>2.34985</v>
      </c>
      <c r="JD44">
        <v>1.54907</v>
      </c>
      <c r="JE44">
        <v>2.41577</v>
      </c>
      <c r="JF44">
        <v>35.8711</v>
      </c>
      <c r="JG44">
        <v>24.1926</v>
      </c>
      <c r="JH44">
        <v>18</v>
      </c>
      <c r="JI44">
        <v>480.617</v>
      </c>
      <c r="JJ44">
        <v>501.687</v>
      </c>
      <c r="JK44">
        <v>30.3759</v>
      </c>
      <c r="JL44">
        <v>28.6463</v>
      </c>
      <c r="JM44">
        <v>29.9996</v>
      </c>
      <c r="JN44">
        <v>28.9598</v>
      </c>
      <c r="JO44">
        <v>28.9803</v>
      </c>
      <c r="JP44">
        <v>22.1528</v>
      </c>
      <c r="JQ44">
        <v>2.28141</v>
      </c>
      <c r="JR44">
        <v>100</v>
      </c>
      <c r="JS44">
        <v>30.3795</v>
      </c>
      <c r="JT44">
        <v>420</v>
      </c>
      <c r="JU44">
        <v>23.0884</v>
      </c>
      <c r="JV44">
        <v>101.926</v>
      </c>
      <c r="JW44">
        <v>91.2987</v>
      </c>
    </row>
    <row r="45" spans="1:283">
      <c r="A45">
        <v>27</v>
      </c>
      <c r="B45">
        <v>1759094045</v>
      </c>
      <c r="C45">
        <v>52</v>
      </c>
      <c r="D45" t="s">
        <v>478</v>
      </c>
      <c r="E45" t="s">
        <v>479</v>
      </c>
      <c r="F45">
        <v>5</v>
      </c>
      <c r="G45" t="s">
        <v>419</v>
      </c>
      <c r="H45">
        <v>1759094042</v>
      </c>
      <c r="I45">
        <f>(J45)/1000</f>
        <v>0</v>
      </c>
      <c r="J45">
        <f>1000*DJ45*AH45*(DF45-DG45)/(100*CY45*(1000-AH45*DF45))</f>
        <v>0</v>
      </c>
      <c r="K45">
        <f>DJ45*AH45*(DE45-DD45*(1000-AH45*DG45)/(1000-AH45*DF45))/(100*CY45)</f>
        <v>0</v>
      </c>
      <c r="L45">
        <f>DD45 - IF(AH45&gt;1, K45*CY45*100.0/(AJ45), 0)</f>
        <v>0</v>
      </c>
      <c r="M45">
        <f>((S45-I45/2)*L45-K45)/(S45+I45/2)</f>
        <v>0</v>
      </c>
      <c r="N45">
        <f>M45*(DK45+DL45)/1000.0</f>
        <v>0</v>
      </c>
      <c r="O45">
        <f>(DD45 - IF(AH45&gt;1, K45*CY45*100.0/(AJ45), 0))*(DK45+DL45)/1000.0</f>
        <v>0</v>
      </c>
      <c r="P45">
        <f>2.0/((1/R45-1/Q45)+SIGN(R45)*SQRT((1/R45-1/Q45)*(1/R45-1/Q45) + 4*CZ45/((CZ45+1)*(CZ45+1))*(2*1/R45*1/Q45-1/Q45*1/Q45)))</f>
        <v>0</v>
      </c>
      <c r="Q45">
        <f>IF(LEFT(DA45,1)&lt;&gt;"0",IF(LEFT(DA45,1)="1",3.0,DB45),$D$5+$E$5*(DR45*DK45/($K$5*1000))+$F$5*(DR45*DK45/($K$5*1000))*MAX(MIN(CY45,$J$5),$I$5)*MAX(MIN(CY45,$J$5),$I$5)+$G$5*MAX(MIN(CY45,$J$5),$I$5)*(DR45*DK45/($K$5*1000))+$H$5*(DR45*DK45/($K$5*1000))*(DR45*DK45/($K$5*1000)))</f>
        <v>0</v>
      </c>
      <c r="R45">
        <f>I45*(1000-(1000*0.61365*exp(17.502*V45/(240.97+V45))/(DK45+DL45)+DF45)/2)/(1000*0.61365*exp(17.502*V45/(240.97+V45))/(DK45+DL45)-DF45)</f>
        <v>0</v>
      </c>
      <c r="S45">
        <f>1/((CZ45+1)/(P45/1.6)+1/(Q45/1.37)) + CZ45/((CZ45+1)/(P45/1.6) + CZ45/(Q45/1.37))</f>
        <v>0</v>
      </c>
      <c r="T45">
        <f>(CU45*CX45)</f>
        <v>0</v>
      </c>
      <c r="U45">
        <f>(DM45+(T45+2*0.95*5.67E-8*(((DM45+$B$9)+273)^4-(DM45+273)^4)-44100*I45)/(1.84*29.3*Q45+8*0.95*5.67E-8*(DM45+273)^3))</f>
        <v>0</v>
      </c>
      <c r="V45">
        <f>($C$9*DN45+$D$9*DO45+$E$9*U45)</f>
        <v>0</v>
      </c>
      <c r="W45">
        <f>0.61365*exp(17.502*V45/(240.97+V45))</f>
        <v>0</v>
      </c>
      <c r="X45">
        <f>(Y45/Z45*100)</f>
        <v>0</v>
      </c>
      <c r="Y45">
        <f>DF45*(DK45+DL45)/1000</f>
        <v>0</v>
      </c>
      <c r="Z45">
        <f>0.61365*exp(17.502*DM45/(240.97+DM45))</f>
        <v>0</v>
      </c>
      <c r="AA45">
        <f>(W45-DF45*(DK45+DL45)/1000)</f>
        <v>0</v>
      </c>
      <c r="AB45">
        <f>(-I45*44100)</f>
        <v>0</v>
      </c>
      <c r="AC45">
        <f>2*29.3*Q45*0.92*(DM45-V45)</f>
        <v>0</v>
      </c>
      <c r="AD45">
        <f>2*0.95*5.67E-8*(((DM45+$B$9)+273)^4-(V45+273)^4)</f>
        <v>0</v>
      </c>
      <c r="AE45">
        <f>T45+AD45+AB45+AC45</f>
        <v>0</v>
      </c>
      <c r="AF45">
        <v>2</v>
      </c>
      <c r="AG45">
        <v>0</v>
      </c>
      <c r="AH45">
        <f>IF(AF45*$H$15&gt;=AJ45,1.0,(AJ45/(AJ45-AF45*$H$15)))</f>
        <v>0</v>
      </c>
      <c r="AI45">
        <f>(AH45-1)*100</f>
        <v>0</v>
      </c>
      <c r="AJ45">
        <f>MAX(0,($B$15+$C$15*DR45)/(1+$D$15*DR45)*DK45/(DM45+273)*$E$15)</f>
        <v>0</v>
      </c>
      <c r="AK45" t="s">
        <v>420</v>
      </c>
      <c r="AL45" t="s">
        <v>420</v>
      </c>
      <c r="AM45">
        <v>0</v>
      </c>
      <c r="AN45">
        <v>0</v>
      </c>
      <c r="AO45">
        <f>1-AM45/AN45</f>
        <v>0</v>
      </c>
      <c r="AP45">
        <v>0</v>
      </c>
      <c r="AQ45" t="s">
        <v>420</v>
      </c>
      <c r="AR45" t="s">
        <v>420</v>
      </c>
      <c r="AS45">
        <v>0</v>
      </c>
      <c r="AT45">
        <v>0</v>
      </c>
      <c r="AU45">
        <f>1-AS45/AT45</f>
        <v>0</v>
      </c>
      <c r="AV45">
        <v>0.5</v>
      </c>
      <c r="AW45">
        <f>CV45</f>
        <v>0</v>
      </c>
      <c r="AX45">
        <f>K45</f>
        <v>0</v>
      </c>
      <c r="AY45">
        <f>AU45*AV45*AW45</f>
        <v>0</v>
      </c>
      <c r="AZ45">
        <f>(AX45-AP45)/AW45</f>
        <v>0</v>
      </c>
      <c r="BA45">
        <f>(AN45-AT45)/AT45</f>
        <v>0</v>
      </c>
      <c r="BB45">
        <f>AM45/(AO45+AM45/AT45)</f>
        <v>0</v>
      </c>
      <c r="BC45" t="s">
        <v>420</v>
      </c>
      <c r="BD45">
        <v>0</v>
      </c>
      <c r="BE45">
        <f>IF(BD45&lt;&gt;0, BD45, BB45)</f>
        <v>0</v>
      </c>
      <c r="BF45">
        <f>1-BE45/AT45</f>
        <v>0</v>
      </c>
      <c r="BG45">
        <f>(AT45-AS45)/(AT45-BE45)</f>
        <v>0</v>
      </c>
      <c r="BH45">
        <f>(AN45-AT45)/(AN45-BE45)</f>
        <v>0</v>
      </c>
      <c r="BI45">
        <f>(AT45-AS45)/(AT45-AM45)</f>
        <v>0</v>
      </c>
      <c r="BJ45">
        <f>(AN45-AT45)/(AN45-AM45)</f>
        <v>0</v>
      </c>
      <c r="BK45">
        <f>(BG45*BE45/AS45)</f>
        <v>0</v>
      </c>
      <c r="BL45">
        <f>(1-BK45)</f>
        <v>0</v>
      </c>
      <c r="CU45">
        <f>$B$13*DS45+$C$13*DT45+$F$13*EE45*(1-EH45)</f>
        <v>0</v>
      </c>
      <c r="CV45">
        <f>CU45*CW45</f>
        <v>0</v>
      </c>
      <c r="CW45">
        <f>($B$13*$D$11+$C$13*$D$11+$F$13*((ER45+EJ45)/MAX(ER45+EJ45+ES45, 0.1)*$I$11+ES45/MAX(ER45+EJ45+ES45, 0.1)*$J$11))/($B$13+$C$13+$F$13)</f>
        <v>0</v>
      </c>
      <c r="CX45">
        <f>($B$13*$K$11+$C$13*$K$11+$F$13*((ER45+EJ45)/MAX(ER45+EJ45+ES45, 0.1)*$P$11+ES45/MAX(ER45+EJ45+ES45, 0.1)*$Q$11))/($B$13+$C$13+$F$13)</f>
        <v>0</v>
      </c>
      <c r="CY45">
        <v>2.96</v>
      </c>
      <c r="CZ45">
        <v>0.5</v>
      </c>
      <c r="DA45" t="s">
        <v>421</v>
      </c>
      <c r="DB45">
        <v>2</v>
      </c>
      <c r="DC45">
        <v>1759094042</v>
      </c>
      <c r="DD45">
        <v>422.6766666666667</v>
      </c>
      <c r="DE45">
        <v>420.0358888888888</v>
      </c>
      <c r="DF45">
        <v>23.23661111111111</v>
      </c>
      <c r="DG45">
        <v>22.99971111111111</v>
      </c>
      <c r="DH45">
        <v>423.5696666666667</v>
      </c>
      <c r="DI45">
        <v>22.9167</v>
      </c>
      <c r="DJ45">
        <v>499.9198888888889</v>
      </c>
      <c r="DK45">
        <v>90.66285555555557</v>
      </c>
      <c r="DL45">
        <v>0.0659879111111111</v>
      </c>
      <c r="DM45">
        <v>29.84644444444444</v>
      </c>
      <c r="DN45">
        <v>29.99666666666666</v>
      </c>
      <c r="DO45">
        <v>999.9000000000001</v>
      </c>
      <c r="DP45">
        <v>0</v>
      </c>
      <c r="DQ45">
        <v>0</v>
      </c>
      <c r="DR45">
        <v>9996.527777777777</v>
      </c>
      <c r="DS45">
        <v>0</v>
      </c>
      <c r="DT45">
        <v>3.152407777777777</v>
      </c>
      <c r="DU45">
        <v>2.640705555555555</v>
      </c>
      <c r="DV45">
        <v>432.7316666666667</v>
      </c>
      <c r="DW45">
        <v>429.9238888888888</v>
      </c>
      <c r="DX45">
        <v>0.2369148888888889</v>
      </c>
      <c r="DY45">
        <v>420.0358888888888</v>
      </c>
      <c r="DZ45">
        <v>22.99971111111111</v>
      </c>
      <c r="EA45">
        <v>2.106698888888889</v>
      </c>
      <c r="EB45">
        <v>2.085217777777778</v>
      </c>
      <c r="EC45">
        <v>18.26992222222222</v>
      </c>
      <c r="ED45">
        <v>18.10671111111111</v>
      </c>
      <c r="EE45">
        <v>0.00500078</v>
      </c>
      <c r="EF45">
        <v>0</v>
      </c>
      <c r="EG45">
        <v>0</v>
      </c>
      <c r="EH45">
        <v>0</v>
      </c>
      <c r="EI45">
        <v>319.7222222222222</v>
      </c>
      <c r="EJ45">
        <v>0.00500078</v>
      </c>
      <c r="EK45">
        <v>-19.21111111111111</v>
      </c>
      <c r="EL45">
        <v>-1.355555555555555</v>
      </c>
      <c r="EM45">
        <v>35.236</v>
      </c>
      <c r="EN45">
        <v>38.60400000000001</v>
      </c>
      <c r="EO45">
        <v>36.98577777777777</v>
      </c>
      <c r="EP45">
        <v>38.833</v>
      </c>
      <c r="EQ45">
        <v>37.77044444444444</v>
      </c>
      <c r="ER45">
        <v>0</v>
      </c>
      <c r="ES45">
        <v>0</v>
      </c>
      <c r="ET45">
        <v>0</v>
      </c>
      <c r="EU45">
        <v>1759094037.4</v>
      </c>
      <c r="EV45">
        <v>0</v>
      </c>
      <c r="EW45">
        <v>318.656</v>
      </c>
      <c r="EX45">
        <v>5.18461503314809</v>
      </c>
      <c r="EY45">
        <v>4.069230802642266</v>
      </c>
      <c r="EZ45">
        <v>-19.808</v>
      </c>
      <c r="FA45">
        <v>15</v>
      </c>
      <c r="FB45">
        <v>0</v>
      </c>
      <c r="FC45" t="s">
        <v>422</v>
      </c>
      <c r="FD45">
        <v>1746989605.5</v>
      </c>
      <c r="FE45">
        <v>1746989593.5</v>
      </c>
      <c r="FF45">
        <v>0</v>
      </c>
      <c r="FG45">
        <v>-0.274</v>
      </c>
      <c r="FH45">
        <v>-0.002</v>
      </c>
      <c r="FI45">
        <v>2.549</v>
      </c>
      <c r="FJ45">
        <v>0.129</v>
      </c>
      <c r="FK45">
        <v>420</v>
      </c>
      <c r="FL45">
        <v>17</v>
      </c>
      <c r="FM45">
        <v>0.02</v>
      </c>
      <c r="FN45">
        <v>0.04</v>
      </c>
      <c r="FO45">
        <v>2.69287225</v>
      </c>
      <c r="FP45">
        <v>-0.06275380863040375</v>
      </c>
      <c r="FQ45">
        <v>0.06655177264684613</v>
      </c>
      <c r="FR45">
        <v>1</v>
      </c>
      <c r="FS45">
        <v>319.7794117647059</v>
      </c>
      <c r="FT45">
        <v>-11.67150517457452</v>
      </c>
      <c r="FU45">
        <v>6.380198199565901</v>
      </c>
      <c r="FV45">
        <v>0</v>
      </c>
      <c r="FW45">
        <v>0.237868675</v>
      </c>
      <c r="FX45">
        <v>-0.004106060037523757</v>
      </c>
      <c r="FY45">
        <v>0.0007123559639499054</v>
      </c>
      <c r="FZ45">
        <v>1</v>
      </c>
      <c r="GA45">
        <v>2</v>
      </c>
      <c r="GB45">
        <v>3</v>
      </c>
      <c r="GC45" t="s">
        <v>429</v>
      </c>
      <c r="GD45">
        <v>3.10288</v>
      </c>
      <c r="GE45">
        <v>2.72425</v>
      </c>
      <c r="GF45">
        <v>0.0887531</v>
      </c>
      <c r="GG45">
        <v>0.0882223</v>
      </c>
      <c r="GH45">
        <v>0.105556</v>
      </c>
      <c r="GI45">
        <v>0.106265</v>
      </c>
      <c r="GJ45">
        <v>23814.7</v>
      </c>
      <c r="GK45">
        <v>21622.9</v>
      </c>
      <c r="GL45">
        <v>26697.3</v>
      </c>
      <c r="GM45">
        <v>23935.7</v>
      </c>
      <c r="GN45">
        <v>38204.9</v>
      </c>
      <c r="GO45">
        <v>31607</v>
      </c>
      <c r="GP45">
        <v>46617.1</v>
      </c>
      <c r="GQ45">
        <v>37850.9</v>
      </c>
      <c r="GR45">
        <v>1.8683</v>
      </c>
      <c r="GS45">
        <v>1.87735</v>
      </c>
      <c r="GT45">
        <v>0.112832</v>
      </c>
      <c r="GU45">
        <v>0</v>
      </c>
      <c r="GV45">
        <v>28.1557</v>
      </c>
      <c r="GW45">
        <v>999.9</v>
      </c>
      <c r="GX45">
        <v>46.3</v>
      </c>
      <c r="GY45">
        <v>31.6</v>
      </c>
      <c r="GZ45">
        <v>23.8378</v>
      </c>
      <c r="HA45">
        <v>61.04</v>
      </c>
      <c r="HB45">
        <v>19.2668</v>
      </c>
      <c r="HC45">
        <v>1</v>
      </c>
      <c r="HD45">
        <v>0.102866</v>
      </c>
      <c r="HE45">
        <v>-1.47577</v>
      </c>
      <c r="HF45">
        <v>20.2903</v>
      </c>
      <c r="HG45">
        <v>5.22178</v>
      </c>
      <c r="HH45">
        <v>11.98</v>
      </c>
      <c r="HI45">
        <v>4.9651</v>
      </c>
      <c r="HJ45">
        <v>3.27595</v>
      </c>
      <c r="HK45">
        <v>9999</v>
      </c>
      <c r="HL45">
        <v>9999</v>
      </c>
      <c r="HM45">
        <v>9999</v>
      </c>
      <c r="HN45">
        <v>36.8</v>
      </c>
      <c r="HO45">
        <v>1.86388</v>
      </c>
      <c r="HP45">
        <v>1.86008</v>
      </c>
      <c r="HQ45">
        <v>1.85837</v>
      </c>
      <c r="HR45">
        <v>1.85974</v>
      </c>
      <c r="HS45">
        <v>1.85988</v>
      </c>
      <c r="HT45">
        <v>1.85837</v>
      </c>
      <c r="HU45">
        <v>1.85744</v>
      </c>
      <c r="HV45">
        <v>1.8524</v>
      </c>
      <c r="HW45">
        <v>0</v>
      </c>
      <c r="HX45">
        <v>0</v>
      </c>
      <c r="HY45">
        <v>0</v>
      </c>
      <c r="HZ45">
        <v>0</v>
      </c>
      <c r="IA45" t="s">
        <v>424</v>
      </c>
      <c r="IB45" t="s">
        <v>425</v>
      </c>
      <c r="IC45" t="s">
        <v>426</v>
      </c>
      <c r="ID45" t="s">
        <v>426</v>
      </c>
      <c r="IE45" t="s">
        <v>426</v>
      </c>
      <c r="IF45" t="s">
        <v>426</v>
      </c>
      <c r="IG45">
        <v>0</v>
      </c>
      <c r="IH45">
        <v>100</v>
      </c>
      <c r="II45">
        <v>100</v>
      </c>
      <c r="IJ45">
        <v>-0.893</v>
      </c>
      <c r="IK45">
        <v>0.3198</v>
      </c>
      <c r="IL45">
        <v>-0.819046093373875</v>
      </c>
      <c r="IM45">
        <v>-0.0008311593448893811</v>
      </c>
      <c r="IN45">
        <v>1.768286430498992E-06</v>
      </c>
      <c r="IO45">
        <v>-5.176383660599935E-10</v>
      </c>
      <c r="IP45">
        <v>0.01793090377665582</v>
      </c>
      <c r="IQ45">
        <v>0.002652576625932546</v>
      </c>
      <c r="IR45">
        <v>0.0004569377311329863</v>
      </c>
      <c r="IS45">
        <v>1.003524486243527E-07</v>
      </c>
      <c r="IT45">
        <v>2</v>
      </c>
      <c r="IU45">
        <v>1975</v>
      </c>
      <c r="IV45">
        <v>1</v>
      </c>
      <c r="IW45">
        <v>26</v>
      </c>
      <c r="IX45">
        <v>201740.7</v>
      </c>
      <c r="IY45">
        <v>201740.9</v>
      </c>
      <c r="IZ45">
        <v>1.10229</v>
      </c>
      <c r="JA45">
        <v>2.62207</v>
      </c>
      <c r="JB45">
        <v>1.49658</v>
      </c>
      <c r="JC45">
        <v>2.34985</v>
      </c>
      <c r="JD45">
        <v>1.54907</v>
      </c>
      <c r="JE45">
        <v>2.36328</v>
      </c>
      <c r="JF45">
        <v>35.8711</v>
      </c>
      <c r="JG45">
        <v>24.1926</v>
      </c>
      <c r="JH45">
        <v>18</v>
      </c>
      <c r="JI45">
        <v>480.661</v>
      </c>
      <c r="JJ45">
        <v>501.518</v>
      </c>
      <c r="JK45">
        <v>30.3765</v>
      </c>
      <c r="JL45">
        <v>28.6439</v>
      </c>
      <c r="JM45">
        <v>29.9996</v>
      </c>
      <c r="JN45">
        <v>28.9579</v>
      </c>
      <c r="JO45">
        <v>28.978</v>
      </c>
      <c r="JP45">
        <v>22.1545</v>
      </c>
      <c r="JQ45">
        <v>1.98006</v>
      </c>
      <c r="JR45">
        <v>100</v>
      </c>
      <c r="JS45">
        <v>30.3795</v>
      </c>
      <c r="JT45">
        <v>420</v>
      </c>
      <c r="JU45">
        <v>23.0958</v>
      </c>
      <c r="JV45">
        <v>101.926</v>
      </c>
      <c r="JW45">
        <v>91.2989</v>
      </c>
    </row>
    <row r="46" spans="1:283">
      <c r="A46">
        <v>28</v>
      </c>
      <c r="B46">
        <v>1759094047</v>
      </c>
      <c r="C46">
        <v>54</v>
      </c>
      <c r="D46" t="s">
        <v>480</v>
      </c>
      <c r="E46" t="s">
        <v>481</v>
      </c>
      <c r="F46">
        <v>5</v>
      </c>
      <c r="G46" t="s">
        <v>419</v>
      </c>
      <c r="H46">
        <v>1759094044</v>
      </c>
      <c r="I46">
        <f>(J46)/1000</f>
        <v>0</v>
      </c>
      <c r="J46">
        <f>1000*DJ46*AH46*(DF46-DG46)/(100*CY46*(1000-AH46*DF46))</f>
        <v>0</v>
      </c>
      <c r="K46">
        <f>DJ46*AH46*(DE46-DD46*(1000-AH46*DG46)/(1000-AH46*DF46))/(100*CY46)</f>
        <v>0</v>
      </c>
      <c r="L46">
        <f>DD46 - IF(AH46&gt;1, K46*CY46*100.0/(AJ46), 0)</f>
        <v>0</v>
      </c>
      <c r="M46">
        <f>((S46-I46/2)*L46-K46)/(S46+I46/2)</f>
        <v>0</v>
      </c>
      <c r="N46">
        <f>M46*(DK46+DL46)/1000.0</f>
        <v>0</v>
      </c>
      <c r="O46">
        <f>(DD46 - IF(AH46&gt;1, K46*CY46*100.0/(AJ46), 0))*(DK46+DL46)/1000.0</f>
        <v>0</v>
      </c>
      <c r="P46">
        <f>2.0/((1/R46-1/Q46)+SIGN(R46)*SQRT((1/R46-1/Q46)*(1/R46-1/Q46) + 4*CZ46/((CZ46+1)*(CZ46+1))*(2*1/R46*1/Q46-1/Q46*1/Q46)))</f>
        <v>0</v>
      </c>
      <c r="Q46">
        <f>IF(LEFT(DA46,1)&lt;&gt;"0",IF(LEFT(DA46,1)="1",3.0,DB46),$D$5+$E$5*(DR46*DK46/($K$5*1000))+$F$5*(DR46*DK46/($K$5*1000))*MAX(MIN(CY46,$J$5),$I$5)*MAX(MIN(CY46,$J$5),$I$5)+$G$5*MAX(MIN(CY46,$J$5),$I$5)*(DR46*DK46/($K$5*1000))+$H$5*(DR46*DK46/($K$5*1000))*(DR46*DK46/($K$5*1000)))</f>
        <v>0</v>
      </c>
      <c r="R46">
        <f>I46*(1000-(1000*0.61365*exp(17.502*V46/(240.97+V46))/(DK46+DL46)+DF46)/2)/(1000*0.61365*exp(17.502*V46/(240.97+V46))/(DK46+DL46)-DF46)</f>
        <v>0</v>
      </c>
      <c r="S46">
        <f>1/((CZ46+1)/(P46/1.6)+1/(Q46/1.37)) + CZ46/((CZ46+1)/(P46/1.6) + CZ46/(Q46/1.37))</f>
        <v>0</v>
      </c>
      <c r="T46">
        <f>(CU46*CX46)</f>
        <v>0</v>
      </c>
      <c r="U46">
        <f>(DM46+(T46+2*0.95*5.67E-8*(((DM46+$B$9)+273)^4-(DM46+273)^4)-44100*I46)/(1.84*29.3*Q46+8*0.95*5.67E-8*(DM46+273)^3))</f>
        <v>0</v>
      </c>
      <c r="V46">
        <f>($C$9*DN46+$D$9*DO46+$E$9*U46)</f>
        <v>0</v>
      </c>
      <c r="W46">
        <f>0.61365*exp(17.502*V46/(240.97+V46))</f>
        <v>0</v>
      </c>
      <c r="X46">
        <f>(Y46/Z46*100)</f>
        <v>0</v>
      </c>
      <c r="Y46">
        <f>DF46*(DK46+DL46)/1000</f>
        <v>0</v>
      </c>
      <c r="Z46">
        <f>0.61365*exp(17.502*DM46/(240.97+DM46))</f>
        <v>0</v>
      </c>
      <c r="AA46">
        <f>(W46-DF46*(DK46+DL46)/1000)</f>
        <v>0</v>
      </c>
      <c r="AB46">
        <f>(-I46*44100)</f>
        <v>0</v>
      </c>
      <c r="AC46">
        <f>2*29.3*Q46*0.92*(DM46-V46)</f>
        <v>0</v>
      </c>
      <c r="AD46">
        <f>2*0.95*5.67E-8*(((DM46+$B$9)+273)^4-(V46+273)^4)</f>
        <v>0</v>
      </c>
      <c r="AE46">
        <f>T46+AD46+AB46+AC46</f>
        <v>0</v>
      </c>
      <c r="AF46">
        <v>2</v>
      </c>
      <c r="AG46">
        <v>0</v>
      </c>
      <c r="AH46">
        <f>IF(AF46*$H$15&gt;=AJ46,1.0,(AJ46/(AJ46-AF46*$H$15)))</f>
        <v>0</v>
      </c>
      <c r="AI46">
        <f>(AH46-1)*100</f>
        <v>0</v>
      </c>
      <c r="AJ46">
        <f>MAX(0,($B$15+$C$15*DR46)/(1+$D$15*DR46)*DK46/(DM46+273)*$E$15)</f>
        <v>0</v>
      </c>
      <c r="AK46" t="s">
        <v>420</v>
      </c>
      <c r="AL46" t="s">
        <v>420</v>
      </c>
      <c r="AM46">
        <v>0</v>
      </c>
      <c r="AN46">
        <v>0</v>
      </c>
      <c r="AO46">
        <f>1-AM46/AN46</f>
        <v>0</v>
      </c>
      <c r="AP46">
        <v>0</v>
      </c>
      <c r="AQ46" t="s">
        <v>420</v>
      </c>
      <c r="AR46" t="s">
        <v>420</v>
      </c>
      <c r="AS46">
        <v>0</v>
      </c>
      <c r="AT46">
        <v>0</v>
      </c>
      <c r="AU46">
        <f>1-AS46/AT46</f>
        <v>0</v>
      </c>
      <c r="AV46">
        <v>0.5</v>
      </c>
      <c r="AW46">
        <f>CV46</f>
        <v>0</v>
      </c>
      <c r="AX46">
        <f>K46</f>
        <v>0</v>
      </c>
      <c r="AY46">
        <f>AU46*AV46*AW46</f>
        <v>0</v>
      </c>
      <c r="AZ46">
        <f>(AX46-AP46)/AW46</f>
        <v>0</v>
      </c>
      <c r="BA46">
        <f>(AN46-AT46)/AT46</f>
        <v>0</v>
      </c>
      <c r="BB46">
        <f>AM46/(AO46+AM46/AT46)</f>
        <v>0</v>
      </c>
      <c r="BC46" t="s">
        <v>420</v>
      </c>
      <c r="BD46">
        <v>0</v>
      </c>
      <c r="BE46">
        <f>IF(BD46&lt;&gt;0, BD46, BB46)</f>
        <v>0</v>
      </c>
      <c r="BF46">
        <f>1-BE46/AT46</f>
        <v>0</v>
      </c>
      <c r="BG46">
        <f>(AT46-AS46)/(AT46-BE46)</f>
        <v>0</v>
      </c>
      <c r="BH46">
        <f>(AN46-AT46)/(AN46-BE46)</f>
        <v>0</v>
      </c>
      <c r="BI46">
        <f>(AT46-AS46)/(AT46-AM46)</f>
        <v>0</v>
      </c>
      <c r="BJ46">
        <f>(AN46-AT46)/(AN46-AM46)</f>
        <v>0</v>
      </c>
      <c r="BK46">
        <f>(BG46*BE46/AS46)</f>
        <v>0</v>
      </c>
      <c r="BL46">
        <f>(1-BK46)</f>
        <v>0</v>
      </c>
      <c r="CU46">
        <f>$B$13*DS46+$C$13*DT46+$F$13*EE46*(1-EH46)</f>
        <v>0</v>
      </c>
      <c r="CV46">
        <f>CU46*CW46</f>
        <v>0</v>
      </c>
      <c r="CW46">
        <f>($B$13*$D$11+$C$13*$D$11+$F$13*((ER46+EJ46)/MAX(ER46+EJ46+ES46, 0.1)*$I$11+ES46/MAX(ER46+EJ46+ES46, 0.1)*$J$11))/($B$13+$C$13+$F$13)</f>
        <v>0</v>
      </c>
      <c r="CX46">
        <f>($B$13*$K$11+$C$13*$K$11+$F$13*((ER46+EJ46)/MAX(ER46+EJ46+ES46, 0.1)*$P$11+ES46/MAX(ER46+EJ46+ES46, 0.1)*$Q$11))/($B$13+$C$13+$F$13)</f>
        <v>0</v>
      </c>
      <c r="CY46">
        <v>2.96</v>
      </c>
      <c r="CZ46">
        <v>0.5</v>
      </c>
      <c r="DA46" t="s">
        <v>421</v>
      </c>
      <c r="DB46">
        <v>2</v>
      </c>
      <c r="DC46">
        <v>1759094044</v>
      </c>
      <c r="DD46">
        <v>422.7033333333334</v>
      </c>
      <c r="DE46">
        <v>420.0255555555556</v>
      </c>
      <c r="DF46">
        <v>23.23436666666666</v>
      </c>
      <c r="DG46">
        <v>22.99798888888889</v>
      </c>
      <c r="DH46">
        <v>423.5964444444444</v>
      </c>
      <c r="DI46">
        <v>22.91451111111111</v>
      </c>
      <c r="DJ46">
        <v>500.0017777777778</v>
      </c>
      <c r="DK46">
        <v>90.6631</v>
      </c>
      <c r="DL46">
        <v>0.06603356666666665</v>
      </c>
      <c r="DM46">
        <v>29.84382222222222</v>
      </c>
      <c r="DN46">
        <v>29.99445555555556</v>
      </c>
      <c r="DO46">
        <v>999.9000000000001</v>
      </c>
      <c r="DP46">
        <v>0</v>
      </c>
      <c r="DQ46">
        <v>0</v>
      </c>
      <c r="DR46">
        <v>9999.305555555555</v>
      </c>
      <c r="DS46">
        <v>0</v>
      </c>
      <c r="DT46">
        <v>3.15713</v>
      </c>
      <c r="DU46">
        <v>2.677733333333333</v>
      </c>
      <c r="DV46">
        <v>432.758111111111</v>
      </c>
      <c r="DW46">
        <v>429.9125555555555</v>
      </c>
      <c r="DX46">
        <v>0.2364003333333334</v>
      </c>
      <c r="DY46">
        <v>420.0255555555556</v>
      </c>
      <c r="DZ46">
        <v>22.99798888888889</v>
      </c>
      <c r="EA46">
        <v>2.106501111111112</v>
      </c>
      <c r="EB46">
        <v>2.085065555555556</v>
      </c>
      <c r="EC46">
        <v>18.26843333333333</v>
      </c>
      <c r="ED46">
        <v>18.10556666666666</v>
      </c>
      <c r="EE46">
        <v>0.00500078</v>
      </c>
      <c r="EF46">
        <v>0</v>
      </c>
      <c r="EG46">
        <v>0</v>
      </c>
      <c r="EH46">
        <v>0</v>
      </c>
      <c r="EI46">
        <v>322.9222222222222</v>
      </c>
      <c r="EJ46">
        <v>0.00500078</v>
      </c>
      <c r="EK46">
        <v>-23.01111111111111</v>
      </c>
      <c r="EL46">
        <v>-1.955555555555555</v>
      </c>
      <c r="EM46">
        <v>35.236</v>
      </c>
      <c r="EN46">
        <v>38.583</v>
      </c>
      <c r="EO46">
        <v>36.83988888888889</v>
      </c>
      <c r="EP46">
        <v>38.80511111111111</v>
      </c>
      <c r="EQ46">
        <v>37.72177777777777</v>
      </c>
      <c r="ER46">
        <v>0</v>
      </c>
      <c r="ES46">
        <v>0</v>
      </c>
      <c r="ET46">
        <v>0</v>
      </c>
      <c r="EU46">
        <v>1759094039.8</v>
      </c>
      <c r="EV46">
        <v>0</v>
      </c>
      <c r="EW46">
        <v>319.324</v>
      </c>
      <c r="EX46">
        <v>31.97692267887568</v>
      </c>
      <c r="EY46">
        <v>-23.76153857390561</v>
      </c>
      <c r="EZ46">
        <v>-19.384</v>
      </c>
      <c r="FA46">
        <v>15</v>
      </c>
      <c r="FB46">
        <v>0</v>
      </c>
      <c r="FC46" t="s">
        <v>422</v>
      </c>
      <c r="FD46">
        <v>1746989605.5</v>
      </c>
      <c r="FE46">
        <v>1746989593.5</v>
      </c>
      <c r="FF46">
        <v>0</v>
      </c>
      <c r="FG46">
        <v>-0.274</v>
      </c>
      <c r="FH46">
        <v>-0.002</v>
      </c>
      <c r="FI46">
        <v>2.549</v>
      </c>
      <c r="FJ46">
        <v>0.129</v>
      </c>
      <c r="FK46">
        <v>420</v>
      </c>
      <c r="FL46">
        <v>17</v>
      </c>
      <c r="FM46">
        <v>0.02</v>
      </c>
      <c r="FN46">
        <v>0.04</v>
      </c>
      <c r="FO46">
        <v>2.697843414634146</v>
      </c>
      <c r="FP46">
        <v>-0.06891658536585121</v>
      </c>
      <c r="FQ46">
        <v>0.06493670440193414</v>
      </c>
      <c r="FR46">
        <v>1</v>
      </c>
      <c r="FS46">
        <v>319.3058823529412</v>
      </c>
      <c r="FT46">
        <v>9.552329826056766</v>
      </c>
      <c r="FU46">
        <v>6.285742090892528</v>
      </c>
      <c r="FV46">
        <v>0</v>
      </c>
      <c r="FW46">
        <v>0.2375969268292683</v>
      </c>
      <c r="FX46">
        <v>-0.007989010452962037</v>
      </c>
      <c r="FY46">
        <v>0.001029891810331311</v>
      </c>
      <c r="FZ46">
        <v>1</v>
      </c>
      <c r="GA46">
        <v>2</v>
      </c>
      <c r="GB46">
        <v>3</v>
      </c>
      <c r="GC46" t="s">
        <v>429</v>
      </c>
      <c r="GD46">
        <v>3.10291</v>
      </c>
      <c r="GE46">
        <v>2.72402</v>
      </c>
      <c r="GF46">
        <v>0.0887569</v>
      </c>
      <c r="GG46">
        <v>0.0882275</v>
      </c>
      <c r="GH46">
        <v>0.105548</v>
      </c>
      <c r="GI46">
        <v>0.106257</v>
      </c>
      <c r="GJ46">
        <v>23814.6</v>
      </c>
      <c r="GK46">
        <v>21622.9</v>
      </c>
      <c r="GL46">
        <v>26697.4</v>
      </c>
      <c r="GM46">
        <v>23935.8</v>
      </c>
      <c r="GN46">
        <v>38205.1</v>
      </c>
      <c r="GO46">
        <v>31607.2</v>
      </c>
      <c r="GP46">
        <v>46616.9</v>
      </c>
      <c r="GQ46">
        <v>37850.9</v>
      </c>
      <c r="GR46">
        <v>1.8684</v>
      </c>
      <c r="GS46">
        <v>1.87735</v>
      </c>
      <c r="GT46">
        <v>0.112325</v>
      </c>
      <c r="GU46">
        <v>0</v>
      </c>
      <c r="GV46">
        <v>28.1547</v>
      </c>
      <c r="GW46">
        <v>999.9</v>
      </c>
      <c r="GX46">
        <v>46.3</v>
      </c>
      <c r="GY46">
        <v>31.6</v>
      </c>
      <c r="GZ46">
        <v>23.8393</v>
      </c>
      <c r="HA46">
        <v>61.29</v>
      </c>
      <c r="HB46">
        <v>19.355</v>
      </c>
      <c r="HC46">
        <v>1</v>
      </c>
      <c r="HD46">
        <v>0.102805</v>
      </c>
      <c r="HE46">
        <v>-1.47955</v>
      </c>
      <c r="HF46">
        <v>20.2902</v>
      </c>
      <c r="HG46">
        <v>5.22178</v>
      </c>
      <c r="HH46">
        <v>11.98</v>
      </c>
      <c r="HI46">
        <v>4.96505</v>
      </c>
      <c r="HJ46">
        <v>3.27598</v>
      </c>
      <c r="HK46">
        <v>9999</v>
      </c>
      <c r="HL46">
        <v>9999</v>
      </c>
      <c r="HM46">
        <v>9999</v>
      </c>
      <c r="HN46">
        <v>36.8</v>
      </c>
      <c r="HO46">
        <v>1.86388</v>
      </c>
      <c r="HP46">
        <v>1.86007</v>
      </c>
      <c r="HQ46">
        <v>1.85838</v>
      </c>
      <c r="HR46">
        <v>1.85975</v>
      </c>
      <c r="HS46">
        <v>1.85989</v>
      </c>
      <c r="HT46">
        <v>1.85837</v>
      </c>
      <c r="HU46">
        <v>1.85745</v>
      </c>
      <c r="HV46">
        <v>1.8524</v>
      </c>
      <c r="HW46">
        <v>0</v>
      </c>
      <c r="HX46">
        <v>0</v>
      </c>
      <c r="HY46">
        <v>0</v>
      </c>
      <c r="HZ46">
        <v>0</v>
      </c>
      <c r="IA46" t="s">
        <v>424</v>
      </c>
      <c r="IB46" t="s">
        <v>425</v>
      </c>
      <c r="IC46" t="s">
        <v>426</v>
      </c>
      <c r="ID46" t="s">
        <v>426</v>
      </c>
      <c r="IE46" t="s">
        <v>426</v>
      </c>
      <c r="IF46" t="s">
        <v>426</v>
      </c>
      <c r="IG46">
        <v>0</v>
      </c>
      <c r="IH46">
        <v>100</v>
      </c>
      <c r="II46">
        <v>100</v>
      </c>
      <c r="IJ46">
        <v>-0.894</v>
      </c>
      <c r="IK46">
        <v>0.3198</v>
      </c>
      <c r="IL46">
        <v>-0.819046093373875</v>
      </c>
      <c r="IM46">
        <v>-0.0008311593448893811</v>
      </c>
      <c r="IN46">
        <v>1.768286430498992E-06</v>
      </c>
      <c r="IO46">
        <v>-5.176383660599935E-10</v>
      </c>
      <c r="IP46">
        <v>0.01793090377665582</v>
      </c>
      <c r="IQ46">
        <v>0.002652576625932546</v>
      </c>
      <c r="IR46">
        <v>0.0004569377311329863</v>
      </c>
      <c r="IS46">
        <v>1.003524486243527E-07</v>
      </c>
      <c r="IT46">
        <v>2</v>
      </c>
      <c r="IU46">
        <v>1975</v>
      </c>
      <c r="IV46">
        <v>1</v>
      </c>
      <c r="IW46">
        <v>26</v>
      </c>
      <c r="IX46">
        <v>201740.7</v>
      </c>
      <c r="IY46">
        <v>201740.9</v>
      </c>
      <c r="IZ46">
        <v>1.10107</v>
      </c>
      <c r="JA46">
        <v>2.62207</v>
      </c>
      <c r="JB46">
        <v>1.49658</v>
      </c>
      <c r="JC46">
        <v>2.34985</v>
      </c>
      <c r="JD46">
        <v>1.54907</v>
      </c>
      <c r="JE46">
        <v>2.40112</v>
      </c>
      <c r="JF46">
        <v>35.8711</v>
      </c>
      <c r="JG46">
        <v>24.1926</v>
      </c>
      <c r="JH46">
        <v>18</v>
      </c>
      <c r="JI46">
        <v>480.705</v>
      </c>
      <c r="JJ46">
        <v>501.497</v>
      </c>
      <c r="JK46">
        <v>30.3776</v>
      </c>
      <c r="JL46">
        <v>28.642</v>
      </c>
      <c r="JM46">
        <v>29.9997</v>
      </c>
      <c r="JN46">
        <v>28.9561</v>
      </c>
      <c r="JO46">
        <v>28.9755</v>
      </c>
      <c r="JP46">
        <v>22.1511</v>
      </c>
      <c r="JQ46">
        <v>1.98006</v>
      </c>
      <c r="JR46">
        <v>100</v>
      </c>
      <c r="JS46">
        <v>30.3795</v>
      </c>
      <c r="JT46">
        <v>420</v>
      </c>
      <c r="JU46">
        <v>23.096</v>
      </c>
      <c r="JV46">
        <v>101.926</v>
      </c>
      <c r="JW46">
        <v>91.2992</v>
      </c>
    </row>
    <row r="47" spans="1:283">
      <c r="A47">
        <v>29</v>
      </c>
      <c r="B47">
        <v>1759094049</v>
      </c>
      <c r="C47">
        <v>56</v>
      </c>
      <c r="D47" t="s">
        <v>482</v>
      </c>
      <c r="E47" t="s">
        <v>483</v>
      </c>
      <c r="F47">
        <v>5</v>
      </c>
      <c r="G47" t="s">
        <v>419</v>
      </c>
      <c r="H47">
        <v>1759094046</v>
      </c>
      <c r="I47">
        <f>(J47)/1000</f>
        <v>0</v>
      </c>
      <c r="J47">
        <f>1000*DJ47*AH47*(DF47-DG47)/(100*CY47*(1000-AH47*DF47))</f>
        <v>0</v>
      </c>
      <c r="K47">
        <f>DJ47*AH47*(DE47-DD47*(1000-AH47*DG47)/(1000-AH47*DF47))/(100*CY47)</f>
        <v>0</v>
      </c>
      <c r="L47">
        <f>DD47 - IF(AH47&gt;1, K47*CY47*100.0/(AJ47), 0)</f>
        <v>0</v>
      </c>
      <c r="M47">
        <f>((S47-I47/2)*L47-K47)/(S47+I47/2)</f>
        <v>0</v>
      </c>
      <c r="N47">
        <f>M47*(DK47+DL47)/1000.0</f>
        <v>0</v>
      </c>
      <c r="O47">
        <f>(DD47 - IF(AH47&gt;1, K47*CY47*100.0/(AJ47), 0))*(DK47+DL47)/1000.0</f>
        <v>0</v>
      </c>
      <c r="P47">
        <f>2.0/((1/R47-1/Q47)+SIGN(R47)*SQRT((1/R47-1/Q47)*(1/R47-1/Q47) + 4*CZ47/((CZ47+1)*(CZ47+1))*(2*1/R47*1/Q47-1/Q47*1/Q47)))</f>
        <v>0</v>
      </c>
      <c r="Q47">
        <f>IF(LEFT(DA47,1)&lt;&gt;"0",IF(LEFT(DA47,1)="1",3.0,DB47),$D$5+$E$5*(DR47*DK47/($K$5*1000))+$F$5*(DR47*DK47/($K$5*1000))*MAX(MIN(CY47,$J$5),$I$5)*MAX(MIN(CY47,$J$5),$I$5)+$G$5*MAX(MIN(CY47,$J$5),$I$5)*(DR47*DK47/($K$5*1000))+$H$5*(DR47*DK47/($K$5*1000))*(DR47*DK47/($K$5*1000)))</f>
        <v>0</v>
      </c>
      <c r="R47">
        <f>I47*(1000-(1000*0.61365*exp(17.502*V47/(240.97+V47))/(DK47+DL47)+DF47)/2)/(1000*0.61365*exp(17.502*V47/(240.97+V47))/(DK47+DL47)-DF47)</f>
        <v>0</v>
      </c>
      <c r="S47">
        <f>1/((CZ47+1)/(P47/1.6)+1/(Q47/1.37)) + CZ47/((CZ47+1)/(P47/1.6) + CZ47/(Q47/1.37))</f>
        <v>0</v>
      </c>
      <c r="T47">
        <f>(CU47*CX47)</f>
        <v>0</v>
      </c>
      <c r="U47">
        <f>(DM47+(T47+2*0.95*5.67E-8*(((DM47+$B$9)+273)^4-(DM47+273)^4)-44100*I47)/(1.84*29.3*Q47+8*0.95*5.67E-8*(DM47+273)^3))</f>
        <v>0</v>
      </c>
      <c r="V47">
        <f>($C$9*DN47+$D$9*DO47+$E$9*U47)</f>
        <v>0</v>
      </c>
      <c r="W47">
        <f>0.61365*exp(17.502*V47/(240.97+V47))</f>
        <v>0</v>
      </c>
      <c r="X47">
        <f>(Y47/Z47*100)</f>
        <v>0</v>
      </c>
      <c r="Y47">
        <f>DF47*(DK47+DL47)/1000</f>
        <v>0</v>
      </c>
      <c r="Z47">
        <f>0.61365*exp(17.502*DM47/(240.97+DM47))</f>
        <v>0</v>
      </c>
      <c r="AA47">
        <f>(W47-DF47*(DK47+DL47)/1000)</f>
        <v>0</v>
      </c>
      <c r="AB47">
        <f>(-I47*44100)</f>
        <v>0</v>
      </c>
      <c r="AC47">
        <f>2*29.3*Q47*0.92*(DM47-V47)</f>
        <v>0</v>
      </c>
      <c r="AD47">
        <f>2*0.95*5.67E-8*(((DM47+$B$9)+273)^4-(V47+273)^4)</f>
        <v>0</v>
      </c>
      <c r="AE47">
        <f>T47+AD47+AB47+AC47</f>
        <v>0</v>
      </c>
      <c r="AF47">
        <v>2</v>
      </c>
      <c r="AG47">
        <v>0</v>
      </c>
      <c r="AH47">
        <f>IF(AF47*$H$15&gt;=AJ47,1.0,(AJ47/(AJ47-AF47*$H$15)))</f>
        <v>0</v>
      </c>
      <c r="AI47">
        <f>(AH47-1)*100</f>
        <v>0</v>
      </c>
      <c r="AJ47">
        <f>MAX(0,($B$15+$C$15*DR47)/(1+$D$15*DR47)*DK47/(DM47+273)*$E$15)</f>
        <v>0</v>
      </c>
      <c r="AK47" t="s">
        <v>420</v>
      </c>
      <c r="AL47" t="s">
        <v>420</v>
      </c>
      <c r="AM47">
        <v>0</v>
      </c>
      <c r="AN47">
        <v>0</v>
      </c>
      <c r="AO47">
        <f>1-AM47/AN47</f>
        <v>0</v>
      </c>
      <c r="AP47">
        <v>0</v>
      </c>
      <c r="AQ47" t="s">
        <v>420</v>
      </c>
      <c r="AR47" t="s">
        <v>420</v>
      </c>
      <c r="AS47">
        <v>0</v>
      </c>
      <c r="AT47">
        <v>0</v>
      </c>
      <c r="AU47">
        <f>1-AS47/AT47</f>
        <v>0</v>
      </c>
      <c r="AV47">
        <v>0.5</v>
      </c>
      <c r="AW47">
        <f>CV47</f>
        <v>0</v>
      </c>
      <c r="AX47">
        <f>K47</f>
        <v>0</v>
      </c>
      <c r="AY47">
        <f>AU47*AV47*AW47</f>
        <v>0</v>
      </c>
      <c r="AZ47">
        <f>(AX47-AP47)/AW47</f>
        <v>0</v>
      </c>
      <c r="BA47">
        <f>(AN47-AT47)/AT47</f>
        <v>0</v>
      </c>
      <c r="BB47">
        <f>AM47/(AO47+AM47/AT47)</f>
        <v>0</v>
      </c>
      <c r="BC47" t="s">
        <v>420</v>
      </c>
      <c r="BD47">
        <v>0</v>
      </c>
      <c r="BE47">
        <f>IF(BD47&lt;&gt;0, BD47, BB47)</f>
        <v>0</v>
      </c>
      <c r="BF47">
        <f>1-BE47/AT47</f>
        <v>0</v>
      </c>
      <c r="BG47">
        <f>(AT47-AS47)/(AT47-BE47)</f>
        <v>0</v>
      </c>
      <c r="BH47">
        <f>(AN47-AT47)/(AN47-BE47)</f>
        <v>0</v>
      </c>
      <c r="BI47">
        <f>(AT47-AS47)/(AT47-AM47)</f>
        <v>0</v>
      </c>
      <c r="BJ47">
        <f>(AN47-AT47)/(AN47-AM47)</f>
        <v>0</v>
      </c>
      <c r="BK47">
        <f>(BG47*BE47/AS47)</f>
        <v>0</v>
      </c>
      <c r="BL47">
        <f>(1-BK47)</f>
        <v>0</v>
      </c>
      <c r="CU47">
        <f>$B$13*DS47+$C$13*DT47+$F$13*EE47*(1-EH47)</f>
        <v>0</v>
      </c>
      <c r="CV47">
        <f>CU47*CW47</f>
        <v>0</v>
      </c>
      <c r="CW47">
        <f>($B$13*$D$11+$C$13*$D$11+$F$13*((ER47+EJ47)/MAX(ER47+EJ47+ES47, 0.1)*$I$11+ES47/MAX(ER47+EJ47+ES47, 0.1)*$J$11))/($B$13+$C$13+$F$13)</f>
        <v>0</v>
      </c>
      <c r="CX47">
        <f>($B$13*$K$11+$C$13*$K$11+$F$13*((ER47+EJ47)/MAX(ER47+EJ47+ES47, 0.1)*$P$11+ES47/MAX(ER47+EJ47+ES47, 0.1)*$Q$11))/($B$13+$C$13+$F$13)</f>
        <v>0</v>
      </c>
      <c r="CY47">
        <v>2.96</v>
      </c>
      <c r="CZ47">
        <v>0.5</v>
      </c>
      <c r="DA47" t="s">
        <v>421</v>
      </c>
      <c r="DB47">
        <v>2</v>
      </c>
      <c r="DC47">
        <v>1759094046</v>
      </c>
      <c r="DD47">
        <v>422.7192222222222</v>
      </c>
      <c r="DE47">
        <v>420.0174444444444</v>
      </c>
      <c r="DF47">
        <v>23.23193333333333</v>
      </c>
      <c r="DG47">
        <v>22.99636666666667</v>
      </c>
      <c r="DH47">
        <v>423.6123333333333</v>
      </c>
      <c r="DI47">
        <v>22.91213333333333</v>
      </c>
      <c r="DJ47">
        <v>500.0191111111112</v>
      </c>
      <c r="DK47">
        <v>90.66341111111112</v>
      </c>
      <c r="DL47">
        <v>0.06605607777777779</v>
      </c>
      <c r="DM47">
        <v>29.8414</v>
      </c>
      <c r="DN47">
        <v>29.98873333333333</v>
      </c>
      <c r="DO47">
        <v>999.9000000000001</v>
      </c>
      <c r="DP47">
        <v>0</v>
      </c>
      <c r="DQ47">
        <v>0</v>
      </c>
      <c r="DR47">
        <v>9995.07</v>
      </c>
      <c r="DS47">
        <v>0</v>
      </c>
      <c r="DT47">
        <v>3.15713</v>
      </c>
      <c r="DU47">
        <v>2.701523333333333</v>
      </c>
      <c r="DV47">
        <v>432.7732222222222</v>
      </c>
      <c r="DW47">
        <v>429.9038888888889</v>
      </c>
      <c r="DX47">
        <v>0.2355797777777778</v>
      </c>
      <c r="DY47">
        <v>420.0174444444444</v>
      </c>
      <c r="DZ47">
        <v>22.99636666666667</v>
      </c>
      <c r="EA47">
        <v>2.106287777777778</v>
      </c>
      <c r="EB47">
        <v>2.084927777777778</v>
      </c>
      <c r="EC47">
        <v>18.26681111111111</v>
      </c>
      <c r="ED47">
        <v>18.10451111111111</v>
      </c>
      <c r="EE47">
        <v>0.00500078</v>
      </c>
      <c r="EF47">
        <v>0</v>
      </c>
      <c r="EG47">
        <v>0</v>
      </c>
      <c r="EH47">
        <v>0</v>
      </c>
      <c r="EI47">
        <v>321.1222222222222</v>
      </c>
      <c r="EJ47">
        <v>0.00500078</v>
      </c>
      <c r="EK47">
        <v>-22.22222222222222</v>
      </c>
      <c r="EL47">
        <v>-1.577777777777778</v>
      </c>
      <c r="EM47">
        <v>35.21511111111111</v>
      </c>
      <c r="EN47">
        <v>38.54133333333333</v>
      </c>
      <c r="EO47">
        <v>36.79822222222222</v>
      </c>
      <c r="EP47">
        <v>38.78444444444445</v>
      </c>
      <c r="EQ47">
        <v>37.59688888888889</v>
      </c>
      <c r="ER47">
        <v>0</v>
      </c>
      <c r="ES47">
        <v>0</v>
      </c>
      <c r="ET47">
        <v>0</v>
      </c>
      <c r="EU47">
        <v>1759094041.6</v>
      </c>
      <c r="EV47">
        <v>0</v>
      </c>
      <c r="EW47">
        <v>319.3807692307692</v>
      </c>
      <c r="EX47">
        <v>13.67863213553433</v>
      </c>
      <c r="EY47">
        <v>-25.8256411871156</v>
      </c>
      <c r="EZ47">
        <v>-19.80769230769231</v>
      </c>
      <c r="FA47">
        <v>15</v>
      </c>
      <c r="FB47">
        <v>0</v>
      </c>
      <c r="FC47" t="s">
        <v>422</v>
      </c>
      <c r="FD47">
        <v>1746989605.5</v>
      </c>
      <c r="FE47">
        <v>1746989593.5</v>
      </c>
      <c r="FF47">
        <v>0</v>
      </c>
      <c r="FG47">
        <v>-0.274</v>
      </c>
      <c r="FH47">
        <v>-0.002</v>
      </c>
      <c r="FI47">
        <v>2.549</v>
      </c>
      <c r="FJ47">
        <v>0.129</v>
      </c>
      <c r="FK47">
        <v>420</v>
      </c>
      <c r="FL47">
        <v>17</v>
      </c>
      <c r="FM47">
        <v>0.02</v>
      </c>
      <c r="FN47">
        <v>0.04</v>
      </c>
      <c r="FO47">
        <v>2.70190675</v>
      </c>
      <c r="FP47">
        <v>-0.1272413133208269</v>
      </c>
      <c r="FQ47">
        <v>0.06474188298109268</v>
      </c>
      <c r="FR47">
        <v>1</v>
      </c>
      <c r="FS47">
        <v>319.6441176470588</v>
      </c>
      <c r="FT47">
        <v>8.297937132346204</v>
      </c>
      <c r="FU47">
        <v>6.258603075507136</v>
      </c>
      <c r="FV47">
        <v>0</v>
      </c>
      <c r="FW47">
        <v>0.237356325</v>
      </c>
      <c r="FX47">
        <v>-0.0108310131332092</v>
      </c>
      <c r="FY47">
        <v>0.00122764749393912</v>
      </c>
      <c r="FZ47">
        <v>1</v>
      </c>
      <c r="GA47">
        <v>2</v>
      </c>
      <c r="GB47">
        <v>3</v>
      </c>
      <c r="GC47" t="s">
        <v>429</v>
      </c>
      <c r="GD47">
        <v>3.10276</v>
      </c>
      <c r="GE47">
        <v>2.72404</v>
      </c>
      <c r="GF47">
        <v>0.0887555</v>
      </c>
      <c r="GG47">
        <v>0.0882293</v>
      </c>
      <c r="GH47">
        <v>0.105542</v>
      </c>
      <c r="GI47">
        <v>0.106254</v>
      </c>
      <c r="GJ47">
        <v>23814.7</v>
      </c>
      <c r="GK47">
        <v>21622.9</v>
      </c>
      <c r="GL47">
        <v>26697.4</v>
      </c>
      <c r="GM47">
        <v>23935.9</v>
      </c>
      <c r="GN47">
        <v>38205.4</v>
      </c>
      <c r="GO47">
        <v>31607.3</v>
      </c>
      <c r="GP47">
        <v>46617</v>
      </c>
      <c r="GQ47">
        <v>37850.8</v>
      </c>
      <c r="GR47">
        <v>1.86817</v>
      </c>
      <c r="GS47">
        <v>1.8777</v>
      </c>
      <c r="GT47">
        <v>0.111934</v>
      </c>
      <c r="GU47">
        <v>0</v>
      </c>
      <c r="GV47">
        <v>28.1535</v>
      </c>
      <c r="GW47">
        <v>999.9</v>
      </c>
      <c r="GX47">
        <v>46.3</v>
      </c>
      <c r="GY47">
        <v>31.6</v>
      </c>
      <c r="GZ47">
        <v>23.8394</v>
      </c>
      <c r="HA47">
        <v>61.27</v>
      </c>
      <c r="HB47">
        <v>19.3189</v>
      </c>
      <c r="HC47">
        <v>1</v>
      </c>
      <c r="HD47">
        <v>0.10265</v>
      </c>
      <c r="HE47">
        <v>-1.48568</v>
      </c>
      <c r="HF47">
        <v>20.2902</v>
      </c>
      <c r="HG47">
        <v>5.22193</v>
      </c>
      <c r="HH47">
        <v>11.98</v>
      </c>
      <c r="HI47">
        <v>4.96515</v>
      </c>
      <c r="HJ47">
        <v>3.276</v>
      </c>
      <c r="HK47">
        <v>9999</v>
      </c>
      <c r="HL47">
        <v>9999</v>
      </c>
      <c r="HM47">
        <v>9999</v>
      </c>
      <c r="HN47">
        <v>36.8</v>
      </c>
      <c r="HO47">
        <v>1.86387</v>
      </c>
      <c r="HP47">
        <v>1.86006</v>
      </c>
      <c r="HQ47">
        <v>1.85838</v>
      </c>
      <c r="HR47">
        <v>1.85975</v>
      </c>
      <c r="HS47">
        <v>1.85988</v>
      </c>
      <c r="HT47">
        <v>1.85837</v>
      </c>
      <c r="HU47">
        <v>1.85744</v>
      </c>
      <c r="HV47">
        <v>1.85241</v>
      </c>
      <c r="HW47">
        <v>0</v>
      </c>
      <c r="HX47">
        <v>0</v>
      </c>
      <c r="HY47">
        <v>0</v>
      </c>
      <c r="HZ47">
        <v>0</v>
      </c>
      <c r="IA47" t="s">
        <v>424</v>
      </c>
      <c r="IB47" t="s">
        <v>425</v>
      </c>
      <c r="IC47" t="s">
        <v>426</v>
      </c>
      <c r="ID47" t="s">
        <v>426</v>
      </c>
      <c r="IE47" t="s">
        <v>426</v>
      </c>
      <c r="IF47" t="s">
        <v>426</v>
      </c>
      <c r="IG47">
        <v>0</v>
      </c>
      <c r="IH47">
        <v>100</v>
      </c>
      <c r="II47">
        <v>100</v>
      </c>
      <c r="IJ47">
        <v>-0.893</v>
      </c>
      <c r="IK47">
        <v>0.3198</v>
      </c>
      <c r="IL47">
        <v>-0.819046093373875</v>
      </c>
      <c r="IM47">
        <v>-0.0008311593448893811</v>
      </c>
      <c r="IN47">
        <v>1.768286430498992E-06</v>
      </c>
      <c r="IO47">
        <v>-5.176383660599935E-10</v>
      </c>
      <c r="IP47">
        <v>0.01793090377665582</v>
      </c>
      <c r="IQ47">
        <v>0.002652576625932546</v>
      </c>
      <c r="IR47">
        <v>0.0004569377311329863</v>
      </c>
      <c r="IS47">
        <v>1.003524486243527E-07</v>
      </c>
      <c r="IT47">
        <v>2</v>
      </c>
      <c r="IU47">
        <v>1975</v>
      </c>
      <c r="IV47">
        <v>1</v>
      </c>
      <c r="IW47">
        <v>26</v>
      </c>
      <c r="IX47">
        <v>201740.7</v>
      </c>
      <c r="IY47">
        <v>201740.9</v>
      </c>
      <c r="IZ47">
        <v>1.10229</v>
      </c>
      <c r="JA47">
        <v>2.6123</v>
      </c>
      <c r="JB47">
        <v>1.49658</v>
      </c>
      <c r="JC47">
        <v>2.34985</v>
      </c>
      <c r="JD47">
        <v>1.54907</v>
      </c>
      <c r="JE47">
        <v>2.47192</v>
      </c>
      <c r="JF47">
        <v>35.8711</v>
      </c>
      <c r="JG47">
        <v>24.1926</v>
      </c>
      <c r="JH47">
        <v>18</v>
      </c>
      <c r="JI47">
        <v>480.556</v>
      </c>
      <c r="JJ47">
        <v>501.71</v>
      </c>
      <c r="JK47">
        <v>30.3787</v>
      </c>
      <c r="JL47">
        <v>28.6401</v>
      </c>
      <c r="JM47">
        <v>29.9997</v>
      </c>
      <c r="JN47">
        <v>28.9536</v>
      </c>
      <c r="JO47">
        <v>28.9731</v>
      </c>
      <c r="JP47">
        <v>22.1538</v>
      </c>
      <c r="JQ47">
        <v>1.98006</v>
      </c>
      <c r="JR47">
        <v>100</v>
      </c>
      <c r="JS47">
        <v>30.3866</v>
      </c>
      <c r="JT47">
        <v>420</v>
      </c>
      <c r="JU47">
        <v>23.0997</v>
      </c>
      <c r="JV47">
        <v>101.926</v>
      </c>
      <c r="JW47">
        <v>91.2992</v>
      </c>
    </row>
    <row r="48" spans="1:283">
      <c r="A48">
        <v>30</v>
      </c>
      <c r="B48">
        <v>1759094051</v>
      </c>
      <c r="C48">
        <v>58</v>
      </c>
      <c r="D48" t="s">
        <v>484</v>
      </c>
      <c r="E48" t="s">
        <v>485</v>
      </c>
      <c r="F48">
        <v>5</v>
      </c>
      <c r="G48" t="s">
        <v>419</v>
      </c>
      <c r="H48">
        <v>1759094048</v>
      </c>
      <c r="I48">
        <f>(J48)/1000</f>
        <v>0</v>
      </c>
      <c r="J48">
        <f>1000*DJ48*AH48*(DF48-DG48)/(100*CY48*(1000-AH48*DF48))</f>
        <v>0</v>
      </c>
      <c r="K48">
        <f>DJ48*AH48*(DE48-DD48*(1000-AH48*DG48)/(1000-AH48*DF48))/(100*CY48)</f>
        <v>0</v>
      </c>
      <c r="L48">
        <f>DD48 - IF(AH48&gt;1, K48*CY48*100.0/(AJ48), 0)</f>
        <v>0</v>
      </c>
      <c r="M48">
        <f>((S48-I48/2)*L48-K48)/(S48+I48/2)</f>
        <v>0</v>
      </c>
      <c r="N48">
        <f>M48*(DK48+DL48)/1000.0</f>
        <v>0</v>
      </c>
      <c r="O48">
        <f>(DD48 - IF(AH48&gt;1, K48*CY48*100.0/(AJ48), 0))*(DK48+DL48)/1000.0</f>
        <v>0</v>
      </c>
      <c r="P48">
        <f>2.0/((1/R48-1/Q48)+SIGN(R48)*SQRT((1/R48-1/Q48)*(1/R48-1/Q48) + 4*CZ48/((CZ48+1)*(CZ48+1))*(2*1/R48*1/Q48-1/Q48*1/Q48)))</f>
        <v>0</v>
      </c>
      <c r="Q48">
        <f>IF(LEFT(DA48,1)&lt;&gt;"0",IF(LEFT(DA48,1)="1",3.0,DB48),$D$5+$E$5*(DR48*DK48/($K$5*1000))+$F$5*(DR48*DK48/($K$5*1000))*MAX(MIN(CY48,$J$5),$I$5)*MAX(MIN(CY48,$J$5),$I$5)+$G$5*MAX(MIN(CY48,$J$5),$I$5)*(DR48*DK48/($K$5*1000))+$H$5*(DR48*DK48/($K$5*1000))*(DR48*DK48/($K$5*1000)))</f>
        <v>0</v>
      </c>
      <c r="R48">
        <f>I48*(1000-(1000*0.61365*exp(17.502*V48/(240.97+V48))/(DK48+DL48)+DF48)/2)/(1000*0.61365*exp(17.502*V48/(240.97+V48))/(DK48+DL48)-DF48)</f>
        <v>0</v>
      </c>
      <c r="S48">
        <f>1/((CZ48+1)/(P48/1.6)+1/(Q48/1.37)) + CZ48/((CZ48+1)/(P48/1.6) + CZ48/(Q48/1.37))</f>
        <v>0</v>
      </c>
      <c r="T48">
        <f>(CU48*CX48)</f>
        <v>0</v>
      </c>
      <c r="U48">
        <f>(DM48+(T48+2*0.95*5.67E-8*(((DM48+$B$9)+273)^4-(DM48+273)^4)-44100*I48)/(1.84*29.3*Q48+8*0.95*5.67E-8*(DM48+273)^3))</f>
        <v>0</v>
      </c>
      <c r="V48">
        <f>($C$9*DN48+$D$9*DO48+$E$9*U48)</f>
        <v>0</v>
      </c>
      <c r="W48">
        <f>0.61365*exp(17.502*V48/(240.97+V48))</f>
        <v>0</v>
      </c>
      <c r="X48">
        <f>(Y48/Z48*100)</f>
        <v>0</v>
      </c>
      <c r="Y48">
        <f>DF48*(DK48+DL48)/1000</f>
        <v>0</v>
      </c>
      <c r="Z48">
        <f>0.61365*exp(17.502*DM48/(240.97+DM48))</f>
        <v>0</v>
      </c>
      <c r="AA48">
        <f>(W48-DF48*(DK48+DL48)/1000)</f>
        <v>0</v>
      </c>
      <c r="AB48">
        <f>(-I48*44100)</f>
        <v>0</v>
      </c>
      <c r="AC48">
        <f>2*29.3*Q48*0.92*(DM48-V48)</f>
        <v>0</v>
      </c>
      <c r="AD48">
        <f>2*0.95*5.67E-8*(((DM48+$B$9)+273)^4-(V48+273)^4)</f>
        <v>0</v>
      </c>
      <c r="AE48">
        <f>T48+AD48+AB48+AC48</f>
        <v>0</v>
      </c>
      <c r="AF48">
        <v>2</v>
      </c>
      <c r="AG48">
        <v>0</v>
      </c>
      <c r="AH48">
        <f>IF(AF48*$H$15&gt;=AJ48,1.0,(AJ48/(AJ48-AF48*$H$15)))</f>
        <v>0</v>
      </c>
      <c r="AI48">
        <f>(AH48-1)*100</f>
        <v>0</v>
      </c>
      <c r="AJ48">
        <f>MAX(0,($B$15+$C$15*DR48)/(1+$D$15*DR48)*DK48/(DM48+273)*$E$15)</f>
        <v>0</v>
      </c>
      <c r="AK48" t="s">
        <v>420</v>
      </c>
      <c r="AL48" t="s">
        <v>420</v>
      </c>
      <c r="AM48">
        <v>0</v>
      </c>
      <c r="AN48">
        <v>0</v>
      </c>
      <c r="AO48">
        <f>1-AM48/AN48</f>
        <v>0</v>
      </c>
      <c r="AP48">
        <v>0</v>
      </c>
      <c r="AQ48" t="s">
        <v>420</v>
      </c>
      <c r="AR48" t="s">
        <v>420</v>
      </c>
      <c r="AS48">
        <v>0</v>
      </c>
      <c r="AT48">
        <v>0</v>
      </c>
      <c r="AU48">
        <f>1-AS48/AT48</f>
        <v>0</v>
      </c>
      <c r="AV48">
        <v>0.5</v>
      </c>
      <c r="AW48">
        <f>CV48</f>
        <v>0</v>
      </c>
      <c r="AX48">
        <f>K48</f>
        <v>0</v>
      </c>
      <c r="AY48">
        <f>AU48*AV48*AW48</f>
        <v>0</v>
      </c>
      <c r="AZ48">
        <f>(AX48-AP48)/AW48</f>
        <v>0</v>
      </c>
      <c r="BA48">
        <f>(AN48-AT48)/AT48</f>
        <v>0</v>
      </c>
      <c r="BB48">
        <f>AM48/(AO48+AM48/AT48)</f>
        <v>0</v>
      </c>
      <c r="BC48" t="s">
        <v>420</v>
      </c>
      <c r="BD48">
        <v>0</v>
      </c>
      <c r="BE48">
        <f>IF(BD48&lt;&gt;0, BD48, BB48)</f>
        <v>0</v>
      </c>
      <c r="BF48">
        <f>1-BE48/AT48</f>
        <v>0</v>
      </c>
      <c r="BG48">
        <f>(AT48-AS48)/(AT48-BE48)</f>
        <v>0</v>
      </c>
      <c r="BH48">
        <f>(AN48-AT48)/(AN48-BE48)</f>
        <v>0</v>
      </c>
      <c r="BI48">
        <f>(AT48-AS48)/(AT48-AM48)</f>
        <v>0</v>
      </c>
      <c r="BJ48">
        <f>(AN48-AT48)/(AN48-AM48)</f>
        <v>0</v>
      </c>
      <c r="BK48">
        <f>(BG48*BE48/AS48)</f>
        <v>0</v>
      </c>
      <c r="BL48">
        <f>(1-BK48)</f>
        <v>0</v>
      </c>
      <c r="CU48">
        <f>$B$13*DS48+$C$13*DT48+$F$13*EE48*(1-EH48)</f>
        <v>0</v>
      </c>
      <c r="CV48">
        <f>CU48*CW48</f>
        <v>0</v>
      </c>
      <c r="CW48">
        <f>($B$13*$D$11+$C$13*$D$11+$F$13*((ER48+EJ48)/MAX(ER48+EJ48+ES48, 0.1)*$I$11+ES48/MAX(ER48+EJ48+ES48, 0.1)*$J$11))/($B$13+$C$13+$F$13)</f>
        <v>0</v>
      </c>
      <c r="CX48">
        <f>($B$13*$K$11+$C$13*$K$11+$F$13*((ER48+EJ48)/MAX(ER48+EJ48+ES48, 0.1)*$P$11+ES48/MAX(ER48+EJ48+ES48, 0.1)*$Q$11))/($B$13+$C$13+$F$13)</f>
        <v>0</v>
      </c>
      <c r="CY48">
        <v>2.96</v>
      </c>
      <c r="CZ48">
        <v>0.5</v>
      </c>
      <c r="DA48" t="s">
        <v>421</v>
      </c>
      <c r="DB48">
        <v>2</v>
      </c>
      <c r="DC48">
        <v>1759094048</v>
      </c>
      <c r="DD48">
        <v>422.7210000000001</v>
      </c>
      <c r="DE48">
        <v>420.0191111111112</v>
      </c>
      <c r="DF48">
        <v>23.22943333333333</v>
      </c>
      <c r="DG48">
        <v>22.9953</v>
      </c>
      <c r="DH48">
        <v>423.6142222222222</v>
      </c>
      <c r="DI48">
        <v>22.90971111111111</v>
      </c>
      <c r="DJ48">
        <v>499.9736666666666</v>
      </c>
      <c r="DK48">
        <v>90.66353333333333</v>
      </c>
      <c r="DL48">
        <v>0.0660946111111111</v>
      </c>
      <c r="DM48">
        <v>29.83958888888889</v>
      </c>
      <c r="DN48">
        <v>29.98426666666667</v>
      </c>
      <c r="DO48">
        <v>999.9000000000001</v>
      </c>
      <c r="DP48">
        <v>0</v>
      </c>
      <c r="DQ48">
        <v>0</v>
      </c>
      <c r="DR48">
        <v>9990.002222222221</v>
      </c>
      <c r="DS48">
        <v>0</v>
      </c>
      <c r="DT48">
        <v>3.15713</v>
      </c>
      <c r="DU48">
        <v>2.701761111111111</v>
      </c>
      <c r="DV48">
        <v>432.7741111111111</v>
      </c>
      <c r="DW48">
        <v>429.905</v>
      </c>
      <c r="DX48">
        <v>0.2341371111111111</v>
      </c>
      <c r="DY48">
        <v>420.0191111111112</v>
      </c>
      <c r="DZ48">
        <v>22.9953</v>
      </c>
      <c r="EA48">
        <v>2.106064444444444</v>
      </c>
      <c r="EB48">
        <v>2.084835555555555</v>
      </c>
      <c r="EC48">
        <v>18.26512222222222</v>
      </c>
      <c r="ED48">
        <v>18.1038</v>
      </c>
      <c r="EE48">
        <v>0.00500078</v>
      </c>
      <c r="EF48">
        <v>0</v>
      </c>
      <c r="EG48">
        <v>0</v>
      </c>
      <c r="EH48">
        <v>0</v>
      </c>
      <c r="EI48">
        <v>323.2222222222222</v>
      </c>
      <c r="EJ48">
        <v>0.00500078</v>
      </c>
      <c r="EK48">
        <v>-22.18888888888889</v>
      </c>
      <c r="EL48">
        <v>-1.3</v>
      </c>
      <c r="EM48">
        <v>35.20811111111111</v>
      </c>
      <c r="EN48">
        <v>38.53444444444444</v>
      </c>
      <c r="EO48">
        <v>36.78422222222222</v>
      </c>
      <c r="EP48">
        <v>38.76377777777778</v>
      </c>
      <c r="EQ48">
        <v>37.49977777777778</v>
      </c>
      <c r="ER48">
        <v>0</v>
      </c>
      <c r="ES48">
        <v>0</v>
      </c>
      <c r="ET48">
        <v>0</v>
      </c>
      <c r="EU48">
        <v>1759094043.4</v>
      </c>
      <c r="EV48">
        <v>0</v>
      </c>
      <c r="EW48">
        <v>320.648</v>
      </c>
      <c r="EX48">
        <v>26.3846150484325</v>
      </c>
      <c r="EY48">
        <v>-12.22307720421805</v>
      </c>
      <c r="EZ48">
        <v>-20.756</v>
      </c>
      <c r="FA48">
        <v>15</v>
      </c>
      <c r="FB48">
        <v>0</v>
      </c>
      <c r="FC48" t="s">
        <v>422</v>
      </c>
      <c r="FD48">
        <v>1746989605.5</v>
      </c>
      <c r="FE48">
        <v>1746989593.5</v>
      </c>
      <c r="FF48">
        <v>0</v>
      </c>
      <c r="FG48">
        <v>-0.274</v>
      </c>
      <c r="FH48">
        <v>-0.002</v>
      </c>
      <c r="FI48">
        <v>2.549</v>
      </c>
      <c r="FJ48">
        <v>0.129</v>
      </c>
      <c r="FK48">
        <v>420</v>
      </c>
      <c r="FL48">
        <v>17</v>
      </c>
      <c r="FM48">
        <v>0.02</v>
      </c>
      <c r="FN48">
        <v>0.04</v>
      </c>
      <c r="FO48">
        <v>2.70026</v>
      </c>
      <c r="FP48">
        <v>-0.1597590940766485</v>
      </c>
      <c r="FQ48">
        <v>0.06388095605375251</v>
      </c>
      <c r="FR48">
        <v>1</v>
      </c>
      <c r="FS48">
        <v>319.6735294117647</v>
      </c>
      <c r="FT48">
        <v>14.17723438506382</v>
      </c>
      <c r="FU48">
        <v>6.156981155973866</v>
      </c>
      <c r="FV48">
        <v>0</v>
      </c>
      <c r="FW48">
        <v>0.2367393902439024</v>
      </c>
      <c r="FX48">
        <v>-0.01553228571428625</v>
      </c>
      <c r="FY48">
        <v>0.001777594906773686</v>
      </c>
      <c r="FZ48">
        <v>1</v>
      </c>
      <c r="GA48">
        <v>2</v>
      </c>
      <c r="GB48">
        <v>3</v>
      </c>
      <c r="GC48" t="s">
        <v>429</v>
      </c>
      <c r="GD48">
        <v>3.1029</v>
      </c>
      <c r="GE48">
        <v>2.72418</v>
      </c>
      <c r="GF48">
        <v>0.0887575</v>
      </c>
      <c r="GG48">
        <v>0.0882265</v>
      </c>
      <c r="GH48">
        <v>0.105533</v>
      </c>
      <c r="GI48">
        <v>0.10626</v>
      </c>
      <c r="GJ48">
        <v>23814.9</v>
      </c>
      <c r="GK48">
        <v>21623</v>
      </c>
      <c r="GL48">
        <v>26697.6</v>
      </c>
      <c r="GM48">
        <v>23935.9</v>
      </c>
      <c r="GN48">
        <v>38206.1</v>
      </c>
      <c r="GO48">
        <v>31607.1</v>
      </c>
      <c r="GP48">
        <v>46617.4</v>
      </c>
      <c r="GQ48">
        <v>37850.8</v>
      </c>
      <c r="GR48">
        <v>1.86828</v>
      </c>
      <c r="GS48">
        <v>1.87763</v>
      </c>
      <c r="GT48">
        <v>0.112448</v>
      </c>
      <c r="GU48">
        <v>0</v>
      </c>
      <c r="GV48">
        <v>28.1523</v>
      </c>
      <c r="GW48">
        <v>999.9</v>
      </c>
      <c r="GX48">
        <v>46.3</v>
      </c>
      <c r="GY48">
        <v>31.6</v>
      </c>
      <c r="GZ48">
        <v>23.8393</v>
      </c>
      <c r="HA48">
        <v>61.31</v>
      </c>
      <c r="HB48">
        <v>19.2268</v>
      </c>
      <c r="HC48">
        <v>1</v>
      </c>
      <c r="HD48">
        <v>0.102411</v>
      </c>
      <c r="HE48">
        <v>-1.49825</v>
      </c>
      <c r="HF48">
        <v>20.2901</v>
      </c>
      <c r="HG48">
        <v>5.22178</v>
      </c>
      <c r="HH48">
        <v>11.98</v>
      </c>
      <c r="HI48">
        <v>4.96515</v>
      </c>
      <c r="HJ48">
        <v>3.276</v>
      </c>
      <c r="HK48">
        <v>9999</v>
      </c>
      <c r="HL48">
        <v>9999</v>
      </c>
      <c r="HM48">
        <v>9999</v>
      </c>
      <c r="HN48">
        <v>36.8</v>
      </c>
      <c r="HO48">
        <v>1.86388</v>
      </c>
      <c r="HP48">
        <v>1.86007</v>
      </c>
      <c r="HQ48">
        <v>1.85837</v>
      </c>
      <c r="HR48">
        <v>1.85974</v>
      </c>
      <c r="HS48">
        <v>1.85987</v>
      </c>
      <c r="HT48">
        <v>1.85837</v>
      </c>
      <c r="HU48">
        <v>1.85744</v>
      </c>
      <c r="HV48">
        <v>1.8524</v>
      </c>
      <c r="HW48">
        <v>0</v>
      </c>
      <c r="HX48">
        <v>0</v>
      </c>
      <c r="HY48">
        <v>0</v>
      </c>
      <c r="HZ48">
        <v>0</v>
      </c>
      <c r="IA48" t="s">
        <v>424</v>
      </c>
      <c r="IB48" t="s">
        <v>425</v>
      </c>
      <c r="IC48" t="s">
        <v>426</v>
      </c>
      <c r="ID48" t="s">
        <v>426</v>
      </c>
      <c r="IE48" t="s">
        <v>426</v>
      </c>
      <c r="IF48" t="s">
        <v>426</v>
      </c>
      <c r="IG48">
        <v>0</v>
      </c>
      <c r="IH48">
        <v>100</v>
      </c>
      <c r="II48">
        <v>100</v>
      </c>
      <c r="IJ48">
        <v>-0.893</v>
      </c>
      <c r="IK48">
        <v>0.3196</v>
      </c>
      <c r="IL48">
        <v>-0.819046093373875</v>
      </c>
      <c r="IM48">
        <v>-0.0008311593448893811</v>
      </c>
      <c r="IN48">
        <v>1.768286430498992E-06</v>
      </c>
      <c r="IO48">
        <v>-5.176383660599935E-10</v>
      </c>
      <c r="IP48">
        <v>0.01793090377665582</v>
      </c>
      <c r="IQ48">
        <v>0.002652576625932546</v>
      </c>
      <c r="IR48">
        <v>0.0004569377311329863</v>
      </c>
      <c r="IS48">
        <v>1.003524486243527E-07</v>
      </c>
      <c r="IT48">
        <v>2</v>
      </c>
      <c r="IU48">
        <v>1975</v>
      </c>
      <c r="IV48">
        <v>1</v>
      </c>
      <c r="IW48">
        <v>26</v>
      </c>
      <c r="IX48">
        <v>201740.8</v>
      </c>
      <c r="IY48">
        <v>201741</v>
      </c>
      <c r="IZ48">
        <v>1.10107</v>
      </c>
      <c r="JA48">
        <v>2.60986</v>
      </c>
      <c r="JB48">
        <v>1.49658</v>
      </c>
      <c r="JC48">
        <v>2.34985</v>
      </c>
      <c r="JD48">
        <v>1.54907</v>
      </c>
      <c r="JE48">
        <v>2.49878</v>
      </c>
      <c r="JF48">
        <v>35.8711</v>
      </c>
      <c r="JG48">
        <v>24.2013</v>
      </c>
      <c r="JH48">
        <v>18</v>
      </c>
      <c r="JI48">
        <v>480.599</v>
      </c>
      <c r="JJ48">
        <v>501.644</v>
      </c>
      <c r="JK48">
        <v>30.3808</v>
      </c>
      <c r="JL48">
        <v>28.6377</v>
      </c>
      <c r="JM48">
        <v>29.9997</v>
      </c>
      <c r="JN48">
        <v>28.9517</v>
      </c>
      <c r="JO48">
        <v>28.9712</v>
      </c>
      <c r="JP48">
        <v>22.1521</v>
      </c>
      <c r="JQ48">
        <v>1.69864</v>
      </c>
      <c r="JR48">
        <v>100</v>
      </c>
      <c r="JS48">
        <v>30.3866</v>
      </c>
      <c r="JT48">
        <v>420</v>
      </c>
      <c r="JU48">
        <v>23.1061</v>
      </c>
      <c r="JV48">
        <v>101.927</v>
      </c>
      <c r="JW48">
        <v>91.2991</v>
      </c>
    </row>
    <row r="49" spans="1:283">
      <c r="A49">
        <v>31</v>
      </c>
      <c r="B49">
        <v>1759094564</v>
      </c>
      <c r="C49">
        <v>571</v>
      </c>
      <c r="D49" t="s">
        <v>486</v>
      </c>
      <c r="E49" t="s">
        <v>487</v>
      </c>
      <c r="F49">
        <v>5</v>
      </c>
      <c r="G49" t="s">
        <v>488</v>
      </c>
      <c r="H49">
        <v>1759094561</v>
      </c>
      <c r="I49">
        <f>(J49)/1000</f>
        <v>0</v>
      </c>
      <c r="J49">
        <f>1000*DJ49*AH49*(DF49-DG49)/(100*CY49*(1000-AH49*DF49))</f>
        <v>0</v>
      </c>
      <c r="K49">
        <f>DJ49*AH49*(DE49-DD49*(1000-AH49*DG49)/(1000-AH49*DF49))/(100*CY49)</f>
        <v>0</v>
      </c>
      <c r="L49">
        <f>DD49 - IF(AH49&gt;1, K49*CY49*100.0/(AJ49), 0)</f>
        <v>0</v>
      </c>
      <c r="M49">
        <f>((S49-I49/2)*L49-K49)/(S49+I49/2)</f>
        <v>0</v>
      </c>
      <c r="N49">
        <f>M49*(DK49+DL49)/1000.0</f>
        <v>0</v>
      </c>
      <c r="O49">
        <f>(DD49 - IF(AH49&gt;1, K49*CY49*100.0/(AJ49), 0))*(DK49+DL49)/1000.0</f>
        <v>0</v>
      </c>
      <c r="P49">
        <f>2.0/((1/R49-1/Q49)+SIGN(R49)*SQRT((1/R49-1/Q49)*(1/R49-1/Q49) + 4*CZ49/((CZ49+1)*(CZ49+1))*(2*1/R49*1/Q49-1/Q49*1/Q49)))</f>
        <v>0</v>
      </c>
      <c r="Q49">
        <f>IF(LEFT(DA49,1)&lt;&gt;"0",IF(LEFT(DA49,1)="1",3.0,DB49),$D$5+$E$5*(DR49*DK49/($K$5*1000))+$F$5*(DR49*DK49/($K$5*1000))*MAX(MIN(CY49,$J$5),$I$5)*MAX(MIN(CY49,$J$5),$I$5)+$G$5*MAX(MIN(CY49,$J$5),$I$5)*(DR49*DK49/($K$5*1000))+$H$5*(DR49*DK49/($K$5*1000))*(DR49*DK49/($K$5*1000)))</f>
        <v>0</v>
      </c>
      <c r="R49">
        <f>I49*(1000-(1000*0.61365*exp(17.502*V49/(240.97+V49))/(DK49+DL49)+DF49)/2)/(1000*0.61365*exp(17.502*V49/(240.97+V49))/(DK49+DL49)-DF49)</f>
        <v>0</v>
      </c>
      <c r="S49">
        <f>1/((CZ49+1)/(P49/1.6)+1/(Q49/1.37)) + CZ49/((CZ49+1)/(P49/1.6) + CZ49/(Q49/1.37))</f>
        <v>0</v>
      </c>
      <c r="T49">
        <f>(CU49*CX49)</f>
        <v>0</v>
      </c>
      <c r="U49">
        <f>(DM49+(T49+2*0.95*5.67E-8*(((DM49+$B$9)+273)^4-(DM49+273)^4)-44100*I49)/(1.84*29.3*Q49+8*0.95*5.67E-8*(DM49+273)^3))</f>
        <v>0</v>
      </c>
      <c r="V49">
        <f>($C$9*DN49+$D$9*DO49+$E$9*U49)</f>
        <v>0</v>
      </c>
      <c r="W49">
        <f>0.61365*exp(17.502*V49/(240.97+V49))</f>
        <v>0</v>
      </c>
      <c r="X49">
        <f>(Y49/Z49*100)</f>
        <v>0</v>
      </c>
      <c r="Y49">
        <f>DF49*(DK49+DL49)/1000</f>
        <v>0</v>
      </c>
      <c r="Z49">
        <f>0.61365*exp(17.502*DM49/(240.97+DM49))</f>
        <v>0</v>
      </c>
      <c r="AA49">
        <f>(W49-DF49*(DK49+DL49)/1000)</f>
        <v>0</v>
      </c>
      <c r="AB49">
        <f>(-I49*44100)</f>
        <v>0</v>
      </c>
      <c r="AC49">
        <f>2*29.3*Q49*0.92*(DM49-V49)</f>
        <v>0</v>
      </c>
      <c r="AD49">
        <f>2*0.95*5.67E-8*(((DM49+$B$9)+273)^4-(V49+273)^4)</f>
        <v>0</v>
      </c>
      <c r="AE49">
        <f>T49+AD49+AB49+AC49</f>
        <v>0</v>
      </c>
      <c r="AF49">
        <v>1</v>
      </c>
      <c r="AG49">
        <v>0</v>
      </c>
      <c r="AH49">
        <f>IF(AF49*$H$15&gt;=AJ49,1.0,(AJ49/(AJ49-AF49*$H$15)))</f>
        <v>0</v>
      </c>
      <c r="AI49">
        <f>(AH49-1)*100</f>
        <v>0</v>
      </c>
      <c r="AJ49">
        <f>MAX(0,($B$15+$C$15*DR49)/(1+$D$15*DR49)*DK49/(DM49+273)*$E$15)</f>
        <v>0</v>
      </c>
      <c r="AK49" t="s">
        <v>420</v>
      </c>
      <c r="AL49" t="s">
        <v>420</v>
      </c>
      <c r="AM49">
        <v>0</v>
      </c>
      <c r="AN49">
        <v>0</v>
      </c>
      <c r="AO49">
        <f>1-AM49/AN49</f>
        <v>0</v>
      </c>
      <c r="AP49">
        <v>0</v>
      </c>
      <c r="AQ49" t="s">
        <v>420</v>
      </c>
      <c r="AR49" t="s">
        <v>420</v>
      </c>
      <c r="AS49">
        <v>0</v>
      </c>
      <c r="AT49">
        <v>0</v>
      </c>
      <c r="AU49">
        <f>1-AS49/AT49</f>
        <v>0</v>
      </c>
      <c r="AV49">
        <v>0.5</v>
      </c>
      <c r="AW49">
        <f>CV49</f>
        <v>0</v>
      </c>
      <c r="AX49">
        <f>K49</f>
        <v>0</v>
      </c>
      <c r="AY49">
        <f>AU49*AV49*AW49</f>
        <v>0</v>
      </c>
      <c r="AZ49">
        <f>(AX49-AP49)/AW49</f>
        <v>0</v>
      </c>
      <c r="BA49">
        <f>(AN49-AT49)/AT49</f>
        <v>0</v>
      </c>
      <c r="BB49">
        <f>AM49/(AO49+AM49/AT49)</f>
        <v>0</v>
      </c>
      <c r="BC49" t="s">
        <v>420</v>
      </c>
      <c r="BD49">
        <v>0</v>
      </c>
      <c r="BE49">
        <f>IF(BD49&lt;&gt;0, BD49, BB49)</f>
        <v>0</v>
      </c>
      <c r="BF49">
        <f>1-BE49/AT49</f>
        <v>0</v>
      </c>
      <c r="BG49">
        <f>(AT49-AS49)/(AT49-BE49)</f>
        <v>0</v>
      </c>
      <c r="BH49">
        <f>(AN49-AT49)/(AN49-BE49)</f>
        <v>0</v>
      </c>
      <c r="BI49">
        <f>(AT49-AS49)/(AT49-AM49)</f>
        <v>0</v>
      </c>
      <c r="BJ49">
        <f>(AN49-AT49)/(AN49-AM49)</f>
        <v>0</v>
      </c>
      <c r="BK49">
        <f>(BG49*BE49/AS49)</f>
        <v>0</v>
      </c>
      <c r="BL49">
        <f>(1-BK49)</f>
        <v>0</v>
      </c>
      <c r="CU49">
        <f>$B$13*DS49+$C$13*DT49+$F$13*EE49*(1-EH49)</f>
        <v>0</v>
      </c>
      <c r="CV49">
        <f>CU49*CW49</f>
        <v>0</v>
      </c>
      <c r="CW49">
        <f>($B$13*$D$11+$C$13*$D$11+$F$13*((ER49+EJ49)/MAX(ER49+EJ49+ES49, 0.1)*$I$11+ES49/MAX(ER49+EJ49+ES49, 0.1)*$J$11))/($B$13+$C$13+$F$13)</f>
        <v>0</v>
      </c>
      <c r="CX49">
        <f>($B$13*$K$11+$C$13*$K$11+$F$13*((ER49+EJ49)/MAX(ER49+EJ49+ES49, 0.1)*$P$11+ES49/MAX(ER49+EJ49+ES49, 0.1)*$Q$11))/($B$13+$C$13+$F$13)</f>
        <v>0</v>
      </c>
      <c r="CY49">
        <v>5.52</v>
      </c>
      <c r="CZ49">
        <v>0.5</v>
      </c>
      <c r="DA49" t="s">
        <v>421</v>
      </c>
      <c r="DB49">
        <v>2</v>
      </c>
      <c r="DC49">
        <v>1759094561</v>
      </c>
      <c r="DD49">
        <v>422.3599090909091</v>
      </c>
      <c r="DE49">
        <v>419.6936363636364</v>
      </c>
      <c r="DF49">
        <v>23.0592</v>
      </c>
      <c r="DG49">
        <v>22.54016363636363</v>
      </c>
      <c r="DH49">
        <v>423.2532727272728</v>
      </c>
      <c r="DI49">
        <v>22.7434</v>
      </c>
      <c r="DJ49">
        <v>500.1248181818182</v>
      </c>
      <c r="DK49">
        <v>90.66489090909091</v>
      </c>
      <c r="DL49">
        <v>0.06716804545454545</v>
      </c>
      <c r="DM49">
        <v>30.44264545454546</v>
      </c>
      <c r="DN49">
        <v>29.99448181818182</v>
      </c>
      <c r="DO49">
        <v>999.9</v>
      </c>
      <c r="DP49">
        <v>0</v>
      </c>
      <c r="DQ49">
        <v>0</v>
      </c>
      <c r="DR49">
        <v>10017.49090909091</v>
      </c>
      <c r="DS49">
        <v>0</v>
      </c>
      <c r="DT49">
        <v>3.15713</v>
      </c>
      <c r="DU49">
        <v>2.666331818181818</v>
      </c>
      <c r="DV49">
        <v>432.3290909090909</v>
      </c>
      <c r="DW49">
        <v>429.3716363636364</v>
      </c>
      <c r="DX49">
        <v>0.5190477272727272</v>
      </c>
      <c r="DY49">
        <v>419.6936363636364</v>
      </c>
      <c r="DZ49">
        <v>22.54016363636363</v>
      </c>
      <c r="EA49">
        <v>2.090659090909091</v>
      </c>
      <c r="EB49">
        <v>2.043600909090909</v>
      </c>
      <c r="EC49">
        <v>18.1482</v>
      </c>
      <c r="ED49">
        <v>17.78624545454545</v>
      </c>
      <c r="EE49">
        <v>0.005000779999999999</v>
      </c>
      <c r="EF49">
        <v>0</v>
      </c>
      <c r="EG49">
        <v>0</v>
      </c>
      <c r="EH49">
        <v>0</v>
      </c>
      <c r="EI49">
        <v>833.7363636363639</v>
      </c>
      <c r="EJ49">
        <v>0.005000779999999999</v>
      </c>
      <c r="EK49">
        <v>-17.8</v>
      </c>
      <c r="EL49">
        <v>-0.990909090909091</v>
      </c>
      <c r="EM49">
        <v>35.63045454545455</v>
      </c>
      <c r="EN49">
        <v>40.43163636363636</v>
      </c>
      <c r="EO49">
        <v>37.49418181818182</v>
      </c>
      <c r="EP49">
        <v>41.011</v>
      </c>
      <c r="EQ49">
        <v>37.93709090909091</v>
      </c>
      <c r="ER49">
        <v>0</v>
      </c>
      <c r="ES49">
        <v>0</v>
      </c>
      <c r="ET49">
        <v>0</v>
      </c>
      <c r="EU49">
        <v>1759094556.4</v>
      </c>
      <c r="EV49">
        <v>0</v>
      </c>
      <c r="EW49">
        <v>836.2538461538462</v>
      </c>
      <c r="EX49">
        <v>-44.06837595593254</v>
      </c>
      <c r="EY49">
        <v>21.84273512353509</v>
      </c>
      <c r="EZ49">
        <v>-17.83461538461538</v>
      </c>
      <c r="FA49">
        <v>15</v>
      </c>
      <c r="FB49">
        <v>0</v>
      </c>
      <c r="FC49" t="s">
        <v>422</v>
      </c>
      <c r="FD49">
        <v>1746989605.5</v>
      </c>
      <c r="FE49">
        <v>1746989593.5</v>
      </c>
      <c r="FF49">
        <v>0</v>
      </c>
      <c r="FG49">
        <v>-0.274</v>
      </c>
      <c r="FH49">
        <v>-0.002</v>
      </c>
      <c r="FI49">
        <v>2.549</v>
      </c>
      <c r="FJ49">
        <v>0.129</v>
      </c>
      <c r="FK49">
        <v>420</v>
      </c>
      <c r="FL49">
        <v>17</v>
      </c>
      <c r="FM49">
        <v>0.02</v>
      </c>
      <c r="FN49">
        <v>0.04</v>
      </c>
      <c r="FO49">
        <v>2.5085021</v>
      </c>
      <c r="FP49">
        <v>1.229442641651026</v>
      </c>
      <c r="FQ49">
        <v>0.6553908561826218</v>
      </c>
      <c r="FR49">
        <v>0</v>
      </c>
      <c r="FS49">
        <v>835.4588235294118</v>
      </c>
      <c r="FT49">
        <v>3.853323205523323</v>
      </c>
      <c r="FU49">
        <v>7.810931918756323</v>
      </c>
      <c r="FV49">
        <v>0</v>
      </c>
      <c r="FW49">
        <v>0.5198337000000001</v>
      </c>
      <c r="FX49">
        <v>-0.01013511444653141</v>
      </c>
      <c r="FY49">
        <v>0.00136310089868653</v>
      </c>
      <c r="FZ49">
        <v>1</v>
      </c>
      <c r="GA49">
        <v>1</v>
      </c>
      <c r="GB49">
        <v>3</v>
      </c>
      <c r="GC49" t="s">
        <v>423</v>
      </c>
      <c r="GD49">
        <v>3.1029</v>
      </c>
      <c r="GE49">
        <v>2.72522</v>
      </c>
      <c r="GF49">
        <v>0.0887738</v>
      </c>
      <c r="GG49">
        <v>0.0882667</v>
      </c>
      <c r="GH49">
        <v>0.105088</v>
      </c>
      <c r="GI49">
        <v>0.104875</v>
      </c>
      <c r="GJ49">
        <v>23824.3</v>
      </c>
      <c r="GK49">
        <v>21623.7</v>
      </c>
      <c r="GL49">
        <v>26707.7</v>
      </c>
      <c r="GM49">
        <v>23936.7</v>
      </c>
      <c r="GN49">
        <v>38239.1</v>
      </c>
      <c r="GO49">
        <v>31654</v>
      </c>
      <c r="GP49">
        <v>46635.3</v>
      </c>
      <c r="GQ49">
        <v>37848.6</v>
      </c>
      <c r="GR49">
        <v>1.87512</v>
      </c>
      <c r="GS49">
        <v>1.8815</v>
      </c>
      <c r="GT49">
        <v>0.09348239999999999</v>
      </c>
      <c r="GU49">
        <v>0</v>
      </c>
      <c r="GV49">
        <v>28.4629</v>
      </c>
      <c r="GW49">
        <v>999.9</v>
      </c>
      <c r="GX49">
        <v>45.9</v>
      </c>
      <c r="GY49">
        <v>31.4</v>
      </c>
      <c r="GZ49">
        <v>23.3663</v>
      </c>
      <c r="HA49">
        <v>61.67</v>
      </c>
      <c r="HB49">
        <v>19.7396</v>
      </c>
      <c r="HC49">
        <v>1</v>
      </c>
      <c r="HD49">
        <v>0.0800356</v>
      </c>
      <c r="HE49">
        <v>-1.37134</v>
      </c>
      <c r="HF49">
        <v>20.2935</v>
      </c>
      <c r="HG49">
        <v>5.22268</v>
      </c>
      <c r="HH49">
        <v>11.98</v>
      </c>
      <c r="HI49">
        <v>4.96555</v>
      </c>
      <c r="HJ49">
        <v>3.276</v>
      </c>
      <c r="HK49">
        <v>9999</v>
      </c>
      <c r="HL49">
        <v>9999</v>
      </c>
      <c r="HM49">
        <v>9999</v>
      </c>
      <c r="HN49">
        <v>37</v>
      </c>
      <c r="HO49">
        <v>1.86387</v>
      </c>
      <c r="HP49">
        <v>1.86008</v>
      </c>
      <c r="HQ49">
        <v>1.85837</v>
      </c>
      <c r="HR49">
        <v>1.85974</v>
      </c>
      <c r="HS49">
        <v>1.85987</v>
      </c>
      <c r="HT49">
        <v>1.85837</v>
      </c>
      <c r="HU49">
        <v>1.85745</v>
      </c>
      <c r="HV49">
        <v>1.85236</v>
      </c>
      <c r="HW49">
        <v>0</v>
      </c>
      <c r="HX49">
        <v>0</v>
      </c>
      <c r="HY49">
        <v>0</v>
      </c>
      <c r="HZ49">
        <v>0</v>
      </c>
      <c r="IA49" t="s">
        <v>424</v>
      </c>
      <c r="IB49" t="s">
        <v>425</v>
      </c>
      <c r="IC49" t="s">
        <v>426</v>
      </c>
      <c r="ID49" t="s">
        <v>426</v>
      </c>
      <c r="IE49" t="s">
        <v>426</v>
      </c>
      <c r="IF49" t="s">
        <v>426</v>
      </c>
      <c r="IG49">
        <v>0</v>
      </c>
      <c r="IH49">
        <v>100</v>
      </c>
      <c r="II49">
        <v>100</v>
      </c>
      <c r="IJ49">
        <v>-0.894</v>
      </c>
      <c r="IK49">
        <v>0.3158</v>
      </c>
      <c r="IL49">
        <v>-0.819046093373875</v>
      </c>
      <c r="IM49">
        <v>-0.0008311593448893811</v>
      </c>
      <c r="IN49">
        <v>1.768286430498992E-06</v>
      </c>
      <c r="IO49">
        <v>-5.176383660599935E-10</v>
      </c>
      <c r="IP49">
        <v>0.01793090377665582</v>
      </c>
      <c r="IQ49">
        <v>0.002652576625932546</v>
      </c>
      <c r="IR49">
        <v>0.0004569377311329863</v>
      </c>
      <c r="IS49">
        <v>1.003524486243527E-07</v>
      </c>
      <c r="IT49">
        <v>2</v>
      </c>
      <c r="IU49">
        <v>1975</v>
      </c>
      <c r="IV49">
        <v>1</v>
      </c>
      <c r="IW49">
        <v>26</v>
      </c>
      <c r="IX49">
        <v>201749.3</v>
      </c>
      <c r="IY49">
        <v>201749.5</v>
      </c>
      <c r="IZ49">
        <v>1.09619</v>
      </c>
      <c r="JA49">
        <v>2.62451</v>
      </c>
      <c r="JB49">
        <v>1.49658</v>
      </c>
      <c r="JC49">
        <v>2.34985</v>
      </c>
      <c r="JD49">
        <v>1.54907</v>
      </c>
      <c r="JE49">
        <v>2.36084</v>
      </c>
      <c r="JF49">
        <v>35.8944</v>
      </c>
      <c r="JG49">
        <v>24.1926</v>
      </c>
      <c r="JH49">
        <v>18</v>
      </c>
      <c r="JI49">
        <v>481.764</v>
      </c>
      <c r="JJ49">
        <v>500.902</v>
      </c>
      <c r="JK49">
        <v>30.7426</v>
      </c>
      <c r="JL49">
        <v>28.3396</v>
      </c>
      <c r="JM49">
        <v>30.0001</v>
      </c>
      <c r="JN49">
        <v>28.5787</v>
      </c>
      <c r="JO49">
        <v>28.5814</v>
      </c>
      <c r="JP49">
        <v>22.0408</v>
      </c>
      <c r="JQ49">
        <v>0</v>
      </c>
      <c r="JR49">
        <v>100</v>
      </c>
      <c r="JS49">
        <v>31.2099</v>
      </c>
      <c r="JT49">
        <v>420</v>
      </c>
      <c r="JU49">
        <v>23.1383</v>
      </c>
      <c r="JV49">
        <v>101.966</v>
      </c>
      <c r="JW49">
        <v>91.297</v>
      </c>
    </row>
    <row r="50" spans="1:283">
      <c r="A50">
        <v>32</v>
      </c>
      <c r="B50">
        <v>1759094566</v>
      </c>
      <c r="C50">
        <v>573</v>
      </c>
      <c r="D50" t="s">
        <v>489</v>
      </c>
      <c r="E50" t="s">
        <v>490</v>
      </c>
      <c r="F50">
        <v>5</v>
      </c>
      <c r="G50" t="s">
        <v>488</v>
      </c>
      <c r="H50">
        <v>1759094563.166667</v>
      </c>
      <c r="I50">
        <f>(J50)/1000</f>
        <v>0</v>
      </c>
      <c r="J50">
        <f>1000*DJ50*AH50*(DF50-DG50)/(100*CY50*(1000-AH50*DF50))</f>
        <v>0</v>
      </c>
      <c r="K50">
        <f>DJ50*AH50*(DE50-DD50*(1000-AH50*DG50)/(1000-AH50*DF50))/(100*CY50)</f>
        <v>0</v>
      </c>
      <c r="L50">
        <f>DD50 - IF(AH50&gt;1, K50*CY50*100.0/(AJ50), 0)</f>
        <v>0</v>
      </c>
      <c r="M50">
        <f>((S50-I50/2)*L50-K50)/(S50+I50/2)</f>
        <v>0</v>
      </c>
      <c r="N50">
        <f>M50*(DK50+DL50)/1000.0</f>
        <v>0</v>
      </c>
      <c r="O50">
        <f>(DD50 - IF(AH50&gt;1, K50*CY50*100.0/(AJ50), 0))*(DK50+DL50)/1000.0</f>
        <v>0</v>
      </c>
      <c r="P50">
        <f>2.0/((1/R50-1/Q50)+SIGN(R50)*SQRT((1/R50-1/Q50)*(1/R50-1/Q50) + 4*CZ50/((CZ50+1)*(CZ50+1))*(2*1/R50*1/Q50-1/Q50*1/Q50)))</f>
        <v>0</v>
      </c>
      <c r="Q50">
        <f>IF(LEFT(DA50,1)&lt;&gt;"0",IF(LEFT(DA50,1)="1",3.0,DB50),$D$5+$E$5*(DR50*DK50/($K$5*1000))+$F$5*(DR50*DK50/($K$5*1000))*MAX(MIN(CY50,$J$5),$I$5)*MAX(MIN(CY50,$J$5),$I$5)+$G$5*MAX(MIN(CY50,$J$5),$I$5)*(DR50*DK50/($K$5*1000))+$H$5*(DR50*DK50/($K$5*1000))*(DR50*DK50/($K$5*1000)))</f>
        <v>0</v>
      </c>
      <c r="R50">
        <f>I50*(1000-(1000*0.61365*exp(17.502*V50/(240.97+V50))/(DK50+DL50)+DF50)/2)/(1000*0.61365*exp(17.502*V50/(240.97+V50))/(DK50+DL50)-DF50)</f>
        <v>0</v>
      </c>
      <c r="S50">
        <f>1/((CZ50+1)/(P50/1.6)+1/(Q50/1.37)) + CZ50/((CZ50+1)/(P50/1.6) + CZ50/(Q50/1.37))</f>
        <v>0</v>
      </c>
      <c r="T50">
        <f>(CU50*CX50)</f>
        <v>0</v>
      </c>
      <c r="U50">
        <f>(DM50+(T50+2*0.95*5.67E-8*(((DM50+$B$9)+273)^4-(DM50+273)^4)-44100*I50)/(1.84*29.3*Q50+8*0.95*5.67E-8*(DM50+273)^3))</f>
        <v>0</v>
      </c>
      <c r="V50">
        <f>($C$9*DN50+$D$9*DO50+$E$9*U50)</f>
        <v>0</v>
      </c>
      <c r="W50">
        <f>0.61365*exp(17.502*V50/(240.97+V50))</f>
        <v>0</v>
      </c>
      <c r="X50">
        <f>(Y50/Z50*100)</f>
        <v>0</v>
      </c>
      <c r="Y50">
        <f>DF50*(DK50+DL50)/1000</f>
        <v>0</v>
      </c>
      <c r="Z50">
        <f>0.61365*exp(17.502*DM50/(240.97+DM50))</f>
        <v>0</v>
      </c>
      <c r="AA50">
        <f>(W50-DF50*(DK50+DL50)/1000)</f>
        <v>0</v>
      </c>
      <c r="AB50">
        <f>(-I50*44100)</f>
        <v>0</v>
      </c>
      <c r="AC50">
        <f>2*29.3*Q50*0.92*(DM50-V50)</f>
        <v>0</v>
      </c>
      <c r="AD50">
        <f>2*0.95*5.67E-8*(((DM50+$B$9)+273)^4-(V50+273)^4)</f>
        <v>0</v>
      </c>
      <c r="AE50">
        <f>T50+AD50+AB50+AC50</f>
        <v>0</v>
      </c>
      <c r="AF50">
        <v>1</v>
      </c>
      <c r="AG50">
        <v>0</v>
      </c>
      <c r="AH50">
        <f>IF(AF50*$H$15&gt;=AJ50,1.0,(AJ50/(AJ50-AF50*$H$15)))</f>
        <v>0</v>
      </c>
      <c r="AI50">
        <f>(AH50-1)*100</f>
        <v>0</v>
      </c>
      <c r="AJ50">
        <f>MAX(0,($B$15+$C$15*DR50)/(1+$D$15*DR50)*DK50/(DM50+273)*$E$15)</f>
        <v>0</v>
      </c>
      <c r="AK50" t="s">
        <v>420</v>
      </c>
      <c r="AL50" t="s">
        <v>420</v>
      </c>
      <c r="AM50">
        <v>0</v>
      </c>
      <c r="AN50">
        <v>0</v>
      </c>
      <c r="AO50">
        <f>1-AM50/AN50</f>
        <v>0</v>
      </c>
      <c r="AP50">
        <v>0</v>
      </c>
      <c r="AQ50" t="s">
        <v>420</v>
      </c>
      <c r="AR50" t="s">
        <v>420</v>
      </c>
      <c r="AS50">
        <v>0</v>
      </c>
      <c r="AT50">
        <v>0</v>
      </c>
      <c r="AU50">
        <f>1-AS50/AT50</f>
        <v>0</v>
      </c>
      <c r="AV50">
        <v>0.5</v>
      </c>
      <c r="AW50">
        <f>CV50</f>
        <v>0</v>
      </c>
      <c r="AX50">
        <f>K50</f>
        <v>0</v>
      </c>
      <c r="AY50">
        <f>AU50*AV50*AW50</f>
        <v>0</v>
      </c>
      <c r="AZ50">
        <f>(AX50-AP50)/AW50</f>
        <v>0</v>
      </c>
      <c r="BA50">
        <f>(AN50-AT50)/AT50</f>
        <v>0</v>
      </c>
      <c r="BB50">
        <f>AM50/(AO50+AM50/AT50)</f>
        <v>0</v>
      </c>
      <c r="BC50" t="s">
        <v>420</v>
      </c>
      <c r="BD50">
        <v>0</v>
      </c>
      <c r="BE50">
        <f>IF(BD50&lt;&gt;0, BD50, BB50)</f>
        <v>0</v>
      </c>
      <c r="BF50">
        <f>1-BE50/AT50</f>
        <v>0</v>
      </c>
      <c r="BG50">
        <f>(AT50-AS50)/(AT50-BE50)</f>
        <v>0</v>
      </c>
      <c r="BH50">
        <f>(AN50-AT50)/(AN50-BE50)</f>
        <v>0</v>
      </c>
      <c r="BI50">
        <f>(AT50-AS50)/(AT50-AM50)</f>
        <v>0</v>
      </c>
      <c r="BJ50">
        <f>(AN50-AT50)/(AN50-AM50)</f>
        <v>0</v>
      </c>
      <c r="BK50">
        <f>(BG50*BE50/AS50)</f>
        <v>0</v>
      </c>
      <c r="BL50">
        <f>(1-BK50)</f>
        <v>0</v>
      </c>
      <c r="CU50">
        <f>$B$13*DS50+$C$13*DT50+$F$13*EE50*(1-EH50)</f>
        <v>0</v>
      </c>
      <c r="CV50">
        <f>CU50*CW50</f>
        <v>0</v>
      </c>
      <c r="CW50">
        <f>($B$13*$D$11+$C$13*$D$11+$F$13*((ER50+EJ50)/MAX(ER50+EJ50+ES50, 0.1)*$I$11+ES50/MAX(ER50+EJ50+ES50, 0.1)*$J$11))/($B$13+$C$13+$F$13)</f>
        <v>0</v>
      </c>
      <c r="CX50">
        <f>($B$13*$K$11+$C$13*$K$11+$F$13*((ER50+EJ50)/MAX(ER50+EJ50+ES50, 0.1)*$P$11+ES50/MAX(ER50+EJ50+ES50, 0.1)*$Q$11))/($B$13+$C$13+$F$13)</f>
        <v>0</v>
      </c>
      <c r="CY50">
        <v>5.52</v>
      </c>
      <c r="CZ50">
        <v>0.5</v>
      </c>
      <c r="DA50" t="s">
        <v>421</v>
      </c>
      <c r="DB50">
        <v>2</v>
      </c>
      <c r="DC50">
        <v>1759094563.166667</v>
      </c>
      <c r="DD50">
        <v>422.3454444444445</v>
      </c>
      <c r="DE50">
        <v>419.7304444444445</v>
      </c>
      <c r="DF50">
        <v>23.0572</v>
      </c>
      <c r="DG50">
        <v>22.53911111111112</v>
      </c>
      <c r="DH50">
        <v>423.2387777777778</v>
      </c>
      <c r="DI50">
        <v>22.74144444444444</v>
      </c>
      <c r="DJ50">
        <v>500.0881111111111</v>
      </c>
      <c r="DK50">
        <v>90.66407777777778</v>
      </c>
      <c r="DL50">
        <v>0.06725156666666668</v>
      </c>
      <c r="DM50">
        <v>30.43602222222222</v>
      </c>
      <c r="DN50">
        <v>29.99097777777778</v>
      </c>
      <c r="DO50">
        <v>999.9000000000001</v>
      </c>
      <c r="DP50">
        <v>0</v>
      </c>
      <c r="DQ50">
        <v>0</v>
      </c>
      <c r="DR50">
        <v>10000.27222222222</v>
      </c>
      <c r="DS50">
        <v>0</v>
      </c>
      <c r="DT50">
        <v>3.15713</v>
      </c>
      <c r="DU50">
        <v>2.614948888888889</v>
      </c>
      <c r="DV50">
        <v>432.3133333333333</v>
      </c>
      <c r="DW50">
        <v>429.409</v>
      </c>
      <c r="DX50">
        <v>0.5180836666666666</v>
      </c>
      <c r="DY50">
        <v>419.7304444444445</v>
      </c>
      <c r="DZ50">
        <v>22.53911111111112</v>
      </c>
      <c r="EA50">
        <v>2.09046</v>
      </c>
      <c r="EB50">
        <v>2.043487777777778</v>
      </c>
      <c r="EC50">
        <v>18.14666666666667</v>
      </c>
      <c r="ED50">
        <v>17.78537777777778</v>
      </c>
      <c r="EE50">
        <v>0.00500078</v>
      </c>
      <c r="EF50">
        <v>0</v>
      </c>
      <c r="EG50">
        <v>0</v>
      </c>
      <c r="EH50">
        <v>0</v>
      </c>
      <c r="EI50">
        <v>830.6888888888889</v>
      </c>
      <c r="EJ50">
        <v>0.00500078</v>
      </c>
      <c r="EK50">
        <v>-15.54444444444444</v>
      </c>
      <c r="EL50">
        <v>-0.7999999999999999</v>
      </c>
      <c r="EM50">
        <v>35.66633333333333</v>
      </c>
      <c r="EN50">
        <v>40.45811111111111</v>
      </c>
      <c r="EO50">
        <v>37.49288888888889</v>
      </c>
      <c r="EP50">
        <v>41.04833333333332</v>
      </c>
      <c r="EQ50">
        <v>37.97188888888888</v>
      </c>
      <c r="ER50">
        <v>0</v>
      </c>
      <c r="ES50">
        <v>0</v>
      </c>
      <c r="ET50">
        <v>0</v>
      </c>
      <c r="EU50">
        <v>1759094558.8</v>
      </c>
      <c r="EV50">
        <v>0</v>
      </c>
      <c r="EW50">
        <v>834.5076923076923</v>
      </c>
      <c r="EX50">
        <v>-38.95384621922337</v>
      </c>
      <c r="EY50">
        <v>17.81196604119416</v>
      </c>
      <c r="EZ50">
        <v>-16.66923076923077</v>
      </c>
      <c r="FA50">
        <v>15</v>
      </c>
      <c r="FB50">
        <v>0</v>
      </c>
      <c r="FC50" t="s">
        <v>422</v>
      </c>
      <c r="FD50">
        <v>1746989605.5</v>
      </c>
      <c r="FE50">
        <v>1746989593.5</v>
      </c>
      <c r="FF50">
        <v>0</v>
      </c>
      <c r="FG50">
        <v>-0.274</v>
      </c>
      <c r="FH50">
        <v>-0.002</v>
      </c>
      <c r="FI50">
        <v>2.549</v>
      </c>
      <c r="FJ50">
        <v>0.129</v>
      </c>
      <c r="FK50">
        <v>420</v>
      </c>
      <c r="FL50">
        <v>17</v>
      </c>
      <c r="FM50">
        <v>0.02</v>
      </c>
      <c r="FN50">
        <v>0.04</v>
      </c>
      <c r="FO50">
        <v>2.666529756097561</v>
      </c>
      <c r="FP50">
        <v>-1.598981184668987</v>
      </c>
      <c r="FQ50">
        <v>0.3733283156104368</v>
      </c>
      <c r="FR50">
        <v>0</v>
      </c>
      <c r="FS50">
        <v>834.9558823529411</v>
      </c>
      <c r="FT50">
        <v>-22.51642471197984</v>
      </c>
      <c r="FU50">
        <v>7.854941913009121</v>
      </c>
      <c r="FV50">
        <v>0</v>
      </c>
      <c r="FW50">
        <v>0.519245975609756</v>
      </c>
      <c r="FX50">
        <v>-0.009857581881534455</v>
      </c>
      <c r="FY50">
        <v>0.001377724360690218</v>
      </c>
      <c r="FZ50">
        <v>1</v>
      </c>
      <c r="GA50">
        <v>1</v>
      </c>
      <c r="GB50">
        <v>3</v>
      </c>
      <c r="GC50" t="s">
        <v>423</v>
      </c>
      <c r="GD50">
        <v>3.10251</v>
      </c>
      <c r="GE50">
        <v>2.72547</v>
      </c>
      <c r="GF50">
        <v>0.08877790000000001</v>
      </c>
      <c r="GG50">
        <v>0.08826929999999999</v>
      </c>
      <c r="GH50">
        <v>0.105078</v>
      </c>
      <c r="GI50">
        <v>0.104877</v>
      </c>
      <c r="GJ50">
        <v>23824.3</v>
      </c>
      <c r="GK50">
        <v>21623.5</v>
      </c>
      <c r="GL50">
        <v>26707.7</v>
      </c>
      <c r="GM50">
        <v>23936.5</v>
      </c>
      <c r="GN50">
        <v>38239.6</v>
      </c>
      <c r="GO50">
        <v>31654.1</v>
      </c>
      <c r="GP50">
        <v>46635.3</v>
      </c>
      <c r="GQ50">
        <v>37848.7</v>
      </c>
      <c r="GR50">
        <v>1.87472</v>
      </c>
      <c r="GS50">
        <v>1.88213</v>
      </c>
      <c r="GT50">
        <v>0.0931881</v>
      </c>
      <c r="GU50">
        <v>0</v>
      </c>
      <c r="GV50">
        <v>28.4618</v>
      </c>
      <c r="GW50">
        <v>999.9</v>
      </c>
      <c r="GX50">
        <v>45.9</v>
      </c>
      <c r="GY50">
        <v>31.4</v>
      </c>
      <c r="GZ50">
        <v>23.3649</v>
      </c>
      <c r="HA50">
        <v>61.5</v>
      </c>
      <c r="HB50">
        <v>19.7957</v>
      </c>
      <c r="HC50">
        <v>1</v>
      </c>
      <c r="HD50">
        <v>0.0801905</v>
      </c>
      <c r="HE50">
        <v>-2.40898</v>
      </c>
      <c r="HF50">
        <v>20.2771</v>
      </c>
      <c r="HG50">
        <v>5.22283</v>
      </c>
      <c r="HH50">
        <v>11.98</v>
      </c>
      <c r="HI50">
        <v>4.96545</v>
      </c>
      <c r="HJ50">
        <v>3.276</v>
      </c>
      <c r="HK50">
        <v>9999</v>
      </c>
      <c r="HL50">
        <v>9999</v>
      </c>
      <c r="HM50">
        <v>9999</v>
      </c>
      <c r="HN50">
        <v>37</v>
      </c>
      <c r="HO50">
        <v>1.86387</v>
      </c>
      <c r="HP50">
        <v>1.86006</v>
      </c>
      <c r="HQ50">
        <v>1.85837</v>
      </c>
      <c r="HR50">
        <v>1.85974</v>
      </c>
      <c r="HS50">
        <v>1.85987</v>
      </c>
      <c r="HT50">
        <v>1.85837</v>
      </c>
      <c r="HU50">
        <v>1.85745</v>
      </c>
      <c r="HV50">
        <v>1.85238</v>
      </c>
      <c r="HW50">
        <v>0</v>
      </c>
      <c r="HX50">
        <v>0</v>
      </c>
      <c r="HY50">
        <v>0</v>
      </c>
      <c r="HZ50">
        <v>0</v>
      </c>
      <c r="IA50" t="s">
        <v>424</v>
      </c>
      <c r="IB50" t="s">
        <v>425</v>
      </c>
      <c r="IC50" t="s">
        <v>426</v>
      </c>
      <c r="ID50" t="s">
        <v>426</v>
      </c>
      <c r="IE50" t="s">
        <v>426</v>
      </c>
      <c r="IF50" t="s">
        <v>426</v>
      </c>
      <c r="IG50">
        <v>0</v>
      </c>
      <c r="IH50">
        <v>100</v>
      </c>
      <c r="II50">
        <v>100</v>
      </c>
      <c r="IJ50">
        <v>-0.893</v>
      </c>
      <c r="IK50">
        <v>0.3157</v>
      </c>
      <c r="IL50">
        <v>-0.819046093373875</v>
      </c>
      <c r="IM50">
        <v>-0.0008311593448893811</v>
      </c>
      <c r="IN50">
        <v>1.768286430498992E-06</v>
      </c>
      <c r="IO50">
        <v>-5.176383660599935E-10</v>
      </c>
      <c r="IP50">
        <v>0.01793090377665582</v>
      </c>
      <c r="IQ50">
        <v>0.002652576625932546</v>
      </c>
      <c r="IR50">
        <v>0.0004569377311329863</v>
      </c>
      <c r="IS50">
        <v>1.003524486243527E-07</v>
      </c>
      <c r="IT50">
        <v>2</v>
      </c>
      <c r="IU50">
        <v>1975</v>
      </c>
      <c r="IV50">
        <v>1</v>
      </c>
      <c r="IW50">
        <v>26</v>
      </c>
      <c r="IX50">
        <v>201749.3</v>
      </c>
      <c r="IY50">
        <v>201749.5</v>
      </c>
      <c r="IZ50">
        <v>1.09619</v>
      </c>
      <c r="JA50">
        <v>2.62085</v>
      </c>
      <c r="JB50">
        <v>1.49658</v>
      </c>
      <c r="JC50">
        <v>2.34985</v>
      </c>
      <c r="JD50">
        <v>1.54907</v>
      </c>
      <c r="JE50">
        <v>2.44385</v>
      </c>
      <c r="JF50">
        <v>35.8944</v>
      </c>
      <c r="JG50">
        <v>24.1838</v>
      </c>
      <c r="JH50">
        <v>18</v>
      </c>
      <c r="JI50">
        <v>481.532</v>
      </c>
      <c r="JJ50">
        <v>501.316</v>
      </c>
      <c r="JK50">
        <v>30.7823</v>
      </c>
      <c r="JL50">
        <v>28.3396</v>
      </c>
      <c r="JM50">
        <v>30.0003</v>
      </c>
      <c r="JN50">
        <v>28.5787</v>
      </c>
      <c r="JO50">
        <v>28.5812</v>
      </c>
      <c r="JP50">
        <v>22.0416</v>
      </c>
      <c r="JQ50">
        <v>0</v>
      </c>
      <c r="JR50">
        <v>100</v>
      </c>
      <c r="JS50">
        <v>31.2099</v>
      </c>
      <c r="JT50">
        <v>420</v>
      </c>
      <c r="JU50">
        <v>23.1383</v>
      </c>
      <c r="JV50">
        <v>101.966</v>
      </c>
      <c r="JW50">
        <v>91.2968</v>
      </c>
    </row>
    <row r="51" spans="1:283">
      <c r="A51">
        <v>33</v>
      </c>
      <c r="B51">
        <v>1759094568</v>
      </c>
      <c r="C51">
        <v>575</v>
      </c>
      <c r="D51" t="s">
        <v>491</v>
      </c>
      <c r="E51" t="s">
        <v>492</v>
      </c>
      <c r="F51">
        <v>5</v>
      </c>
      <c r="G51" t="s">
        <v>488</v>
      </c>
      <c r="H51">
        <v>1759094565.3125</v>
      </c>
      <c r="I51">
        <f>(J51)/1000</f>
        <v>0</v>
      </c>
      <c r="J51">
        <f>1000*DJ51*AH51*(DF51-DG51)/(100*CY51*(1000-AH51*DF51))</f>
        <v>0</v>
      </c>
      <c r="K51">
        <f>DJ51*AH51*(DE51-DD51*(1000-AH51*DG51)/(1000-AH51*DF51))/(100*CY51)</f>
        <v>0</v>
      </c>
      <c r="L51">
        <f>DD51 - IF(AH51&gt;1, K51*CY51*100.0/(AJ51), 0)</f>
        <v>0</v>
      </c>
      <c r="M51">
        <f>((S51-I51/2)*L51-K51)/(S51+I51/2)</f>
        <v>0</v>
      </c>
      <c r="N51">
        <f>M51*(DK51+DL51)/1000.0</f>
        <v>0</v>
      </c>
      <c r="O51">
        <f>(DD51 - IF(AH51&gt;1, K51*CY51*100.0/(AJ51), 0))*(DK51+DL51)/1000.0</f>
        <v>0</v>
      </c>
      <c r="P51">
        <f>2.0/((1/R51-1/Q51)+SIGN(R51)*SQRT((1/R51-1/Q51)*(1/R51-1/Q51) + 4*CZ51/((CZ51+1)*(CZ51+1))*(2*1/R51*1/Q51-1/Q51*1/Q51)))</f>
        <v>0</v>
      </c>
      <c r="Q51">
        <f>IF(LEFT(DA51,1)&lt;&gt;"0",IF(LEFT(DA51,1)="1",3.0,DB51),$D$5+$E$5*(DR51*DK51/($K$5*1000))+$F$5*(DR51*DK51/($K$5*1000))*MAX(MIN(CY51,$J$5),$I$5)*MAX(MIN(CY51,$J$5),$I$5)+$G$5*MAX(MIN(CY51,$J$5),$I$5)*(DR51*DK51/($K$5*1000))+$H$5*(DR51*DK51/($K$5*1000))*(DR51*DK51/($K$5*1000)))</f>
        <v>0</v>
      </c>
      <c r="R51">
        <f>I51*(1000-(1000*0.61365*exp(17.502*V51/(240.97+V51))/(DK51+DL51)+DF51)/2)/(1000*0.61365*exp(17.502*V51/(240.97+V51))/(DK51+DL51)-DF51)</f>
        <v>0</v>
      </c>
      <c r="S51">
        <f>1/((CZ51+1)/(P51/1.6)+1/(Q51/1.37)) + CZ51/((CZ51+1)/(P51/1.6) + CZ51/(Q51/1.37))</f>
        <v>0</v>
      </c>
      <c r="T51">
        <f>(CU51*CX51)</f>
        <v>0</v>
      </c>
      <c r="U51">
        <f>(DM51+(T51+2*0.95*5.67E-8*(((DM51+$B$9)+273)^4-(DM51+273)^4)-44100*I51)/(1.84*29.3*Q51+8*0.95*5.67E-8*(DM51+273)^3))</f>
        <v>0</v>
      </c>
      <c r="V51">
        <f>($C$9*DN51+$D$9*DO51+$E$9*U51)</f>
        <v>0</v>
      </c>
      <c r="W51">
        <f>0.61365*exp(17.502*V51/(240.97+V51))</f>
        <v>0</v>
      </c>
      <c r="X51">
        <f>(Y51/Z51*100)</f>
        <v>0</v>
      </c>
      <c r="Y51">
        <f>DF51*(DK51+DL51)/1000</f>
        <v>0</v>
      </c>
      <c r="Z51">
        <f>0.61365*exp(17.502*DM51/(240.97+DM51))</f>
        <v>0</v>
      </c>
      <c r="AA51">
        <f>(W51-DF51*(DK51+DL51)/1000)</f>
        <v>0</v>
      </c>
      <c r="AB51">
        <f>(-I51*44100)</f>
        <v>0</v>
      </c>
      <c r="AC51">
        <f>2*29.3*Q51*0.92*(DM51-V51)</f>
        <v>0</v>
      </c>
      <c r="AD51">
        <f>2*0.95*5.67E-8*(((DM51+$B$9)+273)^4-(V51+273)^4)</f>
        <v>0</v>
      </c>
      <c r="AE51">
        <f>T51+AD51+AB51+AC51</f>
        <v>0</v>
      </c>
      <c r="AF51">
        <v>1</v>
      </c>
      <c r="AG51">
        <v>0</v>
      </c>
      <c r="AH51">
        <f>IF(AF51*$H$15&gt;=AJ51,1.0,(AJ51/(AJ51-AF51*$H$15)))</f>
        <v>0</v>
      </c>
      <c r="AI51">
        <f>(AH51-1)*100</f>
        <v>0</v>
      </c>
      <c r="AJ51">
        <f>MAX(0,($B$15+$C$15*DR51)/(1+$D$15*DR51)*DK51/(DM51+273)*$E$15)</f>
        <v>0</v>
      </c>
      <c r="AK51" t="s">
        <v>420</v>
      </c>
      <c r="AL51" t="s">
        <v>420</v>
      </c>
      <c r="AM51">
        <v>0</v>
      </c>
      <c r="AN51">
        <v>0</v>
      </c>
      <c r="AO51">
        <f>1-AM51/AN51</f>
        <v>0</v>
      </c>
      <c r="AP51">
        <v>0</v>
      </c>
      <c r="AQ51" t="s">
        <v>420</v>
      </c>
      <c r="AR51" t="s">
        <v>420</v>
      </c>
      <c r="AS51">
        <v>0</v>
      </c>
      <c r="AT51">
        <v>0</v>
      </c>
      <c r="AU51">
        <f>1-AS51/AT51</f>
        <v>0</v>
      </c>
      <c r="AV51">
        <v>0.5</v>
      </c>
      <c r="AW51">
        <f>CV51</f>
        <v>0</v>
      </c>
      <c r="AX51">
        <f>K51</f>
        <v>0</v>
      </c>
      <c r="AY51">
        <f>AU51*AV51*AW51</f>
        <v>0</v>
      </c>
      <c r="AZ51">
        <f>(AX51-AP51)/AW51</f>
        <v>0</v>
      </c>
      <c r="BA51">
        <f>(AN51-AT51)/AT51</f>
        <v>0</v>
      </c>
      <c r="BB51">
        <f>AM51/(AO51+AM51/AT51)</f>
        <v>0</v>
      </c>
      <c r="BC51" t="s">
        <v>420</v>
      </c>
      <c r="BD51">
        <v>0</v>
      </c>
      <c r="BE51">
        <f>IF(BD51&lt;&gt;0, BD51, BB51)</f>
        <v>0</v>
      </c>
      <c r="BF51">
        <f>1-BE51/AT51</f>
        <v>0</v>
      </c>
      <c r="BG51">
        <f>(AT51-AS51)/(AT51-BE51)</f>
        <v>0</v>
      </c>
      <c r="BH51">
        <f>(AN51-AT51)/(AN51-BE51)</f>
        <v>0</v>
      </c>
      <c r="BI51">
        <f>(AT51-AS51)/(AT51-AM51)</f>
        <v>0</v>
      </c>
      <c r="BJ51">
        <f>(AN51-AT51)/(AN51-AM51)</f>
        <v>0</v>
      </c>
      <c r="BK51">
        <f>(BG51*BE51/AS51)</f>
        <v>0</v>
      </c>
      <c r="BL51">
        <f>(1-BK51)</f>
        <v>0</v>
      </c>
      <c r="CU51">
        <f>$B$13*DS51+$C$13*DT51+$F$13*EE51*(1-EH51)</f>
        <v>0</v>
      </c>
      <c r="CV51">
        <f>CU51*CW51</f>
        <v>0</v>
      </c>
      <c r="CW51">
        <f>($B$13*$D$11+$C$13*$D$11+$F$13*((ER51+EJ51)/MAX(ER51+EJ51+ES51, 0.1)*$I$11+ES51/MAX(ER51+EJ51+ES51, 0.1)*$J$11))/($B$13+$C$13+$F$13)</f>
        <v>0</v>
      </c>
      <c r="CX51">
        <f>($B$13*$K$11+$C$13*$K$11+$F$13*((ER51+EJ51)/MAX(ER51+EJ51+ES51, 0.1)*$P$11+ES51/MAX(ER51+EJ51+ES51, 0.1)*$Q$11))/($B$13+$C$13+$F$13)</f>
        <v>0</v>
      </c>
      <c r="CY51">
        <v>5.52</v>
      </c>
      <c r="CZ51">
        <v>0.5</v>
      </c>
      <c r="DA51" t="s">
        <v>421</v>
      </c>
      <c r="DB51">
        <v>2</v>
      </c>
      <c r="DC51">
        <v>1759094565.3125</v>
      </c>
      <c r="DD51">
        <v>422.358875</v>
      </c>
      <c r="DE51">
        <v>419.765625</v>
      </c>
      <c r="DF51">
        <v>23.0551125</v>
      </c>
      <c r="DG51">
        <v>22.5393125</v>
      </c>
      <c r="DH51">
        <v>423.252125</v>
      </c>
      <c r="DI51">
        <v>22.7393875</v>
      </c>
      <c r="DJ51">
        <v>499.9165</v>
      </c>
      <c r="DK51">
        <v>90.662375</v>
      </c>
      <c r="DL51">
        <v>0.0674165375</v>
      </c>
      <c r="DM51">
        <v>30.4293375</v>
      </c>
      <c r="DN51">
        <v>29.983675</v>
      </c>
      <c r="DO51">
        <v>999.9</v>
      </c>
      <c r="DP51">
        <v>0</v>
      </c>
      <c r="DQ51">
        <v>0</v>
      </c>
      <c r="DR51">
        <v>9991.5625</v>
      </c>
      <c r="DS51">
        <v>0</v>
      </c>
      <c r="DT51">
        <v>3.15713</v>
      </c>
      <c r="DU51">
        <v>2.59334875</v>
      </c>
      <c r="DV51">
        <v>432.32625</v>
      </c>
      <c r="DW51">
        <v>429.444875</v>
      </c>
      <c r="DX51">
        <v>0.515785625</v>
      </c>
      <c r="DY51">
        <v>419.765625</v>
      </c>
      <c r="DZ51">
        <v>22.5393125</v>
      </c>
      <c r="EA51">
        <v>2.09023</v>
      </c>
      <c r="EB51">
        <v>2.04346625</v>
      </c>
      <c r="EC51">
        <v>18.1449125</v>
      </c>
      <c r="ED51">
        <v>17.7852125</v>
      </c>
      <c r="EE51">
        <v>0.00500078</v>
      </c>
      <c r="EF51">
        <v>0</v>
      </c>
      <c r="EG51">
        <v>0</v>
      </c>
      <c r="EH51">
        <v>0</v>
      </c>
      <c r="EI51">
        <v>828.95</v>
      </c>
      <c r="EJ51">
        <v>0.00500078</v>
      </c>
      <c r="EK51">
        <v>-13.175</v>
      </c>
      <c r="EL51">
        <v>-0.475</v>
      </c>
      <c r="EM51">
        <v>35.65587499999999</v>
      </c>
      <c r="EN51">
        <v>40.492</v>
      </c>
      <c r="EO51">
        <v>37.64812499999999</v>
      </c>
      <c r="EP51">
        <v>41.077875</v>
      </c>
      <c r="EQ51">
        <v>37.82774999999999</v>
      </c>
      <c r="ER51">
        <v>0</v>
      </c>
      <c r="ES51">
        <v>0</v>
      </c>
      <c r="ET51">
        <v>0</v>
      </c>
      <c r="EU51">
        <v>1759094560.6</v>
      </c>
      <c r="EV51">
        <v>0</v>
      </c>
      <c r="EW51">
        <v>833.8840000000001</v>
      </c>
      <c r="EX51">
        <v>-39.24615423448977</v>
      </c>
      <c r="EY51">
        <v>16.82307744827969</v>
      </c>
      <c r="EZ51">
        <v>-16.072</v>
      </c>
      <c r="FA51">
        <v>15</v>
      </c>
      <c r="FB51">
        <v>0</v>
      </c>
      <c r="FC51" t="s">
        <v>422</v>
      </c>
      <c r="FD51">
        <v>1746989605.5</v>
      </c>
      <c r="FE51">
        <v>1746989593.5</v>
      </c>
      <c r="FF51">
        <v>0</v>
      </c>
      <c r="FG51">
        <v>-0.274</v>
      </c>
      <c r="FH51">
        <v>-0.002</v>
      </c>
      <c r="FI51">
        <v>2.549</v>
      </c>
      <c r="FJ51">
        <v>0.129</v>
      </c>
      <c r="FK51">
        <v>420</v>
      </c>
      <c r="FL51">
        <v>17</v>
      </c>
      <c r="FM51">
        <v>0.02</v>
      </c>
      <c r="FN51">
        <v>0.04</v>
      </c>
      <c r="FO51">
        <v>2.6412535</v>
      </c>
      <c r="FP51">
        <v>-1.499044953095679</v>
      </c>
      <c r="FQ51">
        <v>0.3560260244178086</v>
      </c>
      <c r="FR51">
        <v>0</v>
      </c>
      <c r="FS51">
        <v>834.4941176470588</v>
      </c>
      <c r="FT51">
        <v>-24.39113820312635</v>
      </c>
      <c r="FU51">
        <v>7.785089110392214</v>
      </c>
      <c r="FV51">
        <v>0</v>
      </c>
      <c r="FW51">
        <v>0.5184995750000001</v>
      </c>
      <c r="FX51">
        <v>-0.01181654409005688</v>
      </c>
      <c r="FY51">
        <v>0.001735713194734375</v>
      </c>
      <c r="FZ51">
        <v>1</v>
      </c>
      <c r="GA51">
        <v>1</v>
      </c>
      <c r="GB51">
        <v>3</v>
      </c>
      <c r="GC51" t="s">
        <v>423</v>
      </c>
      <c r="GD51">
        <v>3.1026</v>
      </c>
      <c r="GE51">
        <v>2.72576</v>
      </c>
      <c r="GF51">
        <v>0.0887843</v>
      </c>
      <c r="GG51">
        <v>0.0882703</v>
      </c>
      <c r="GH51">
        <v>0.105071</v>
      </c>
      <c r="GI51">
        <v>0.104875</v>
      </c>
      <c r="GJ51">
        <v>23824.1</v>
      </c>
      <c r="GK51">
        <v>21623.4</v>
      </c>
      <c r="GL51">
        <v>26707.7</v>
      </c>
      <c r="GM51">
        <v>23936.4</v>
      </c>
      <c r="GN51">
        <v>38240</v>
      </c>
      <c r="GO51">
        <v>31654.2</v>
      </c>
      <c r="GP51">
        <v>46635.4</v>
      </c>
      <c r="GQ51">
        <v>37848.7</v>
      </c>
      <c r="GR51">
        <v>1.8748</v>
      </c>
      <c r="GS51">
        <v>1.88203</v>
      </c>
      <c r="GT51">
        <v>0.09319189999999999</v>
      </c>
      <c r="GU51">
        <v>0</v>
      </c>
      <c r="GV51">
        <v>28.4606</v>
      </c>
      <c r="GW51">
        <v>999.9</v>
      </c>
      <c r="GX51">
        <v>45.9</v>
      </c>
      <c r="GY51">
        <v>31.4</v>
      </c>
      <c r="GZ51">
        <v>23.3658</v>
      </c>
      <c r="HA51">
        <v>60.97</v>
      </c>
      <c r="HB51">
        <v>19.7476</v>
      </c>
      <c r="HC51">
        <v>1</v>
      </c>
      <c r="HD51">
        <v>0.0810442</v>
      </c>
      <c r="HE51">
        <v>-3.07524</v>
      </c>
      <c r="HF51">
        <v>20.2681</v>
      </c>
      <c r="HG51">
        <v>5.22268</v>
      </c>
      <c r="HH51">
        <v>11.98</v>
      </c>
      <c r="HI51">
        <v>4.96545</v>
      </c>
      <c r="HJ51">
        <v>3.276</v>
      </c>
      <c r="HK51">
        <v>9999</v>
      </c>
      <c r="HL51">
        <v>9999</v>
      </c>
      <c r="HM51">
        <v>9999</v>
      </c>
      <c r="HN51">
        <v>37</v>
      </c>
      <c r="HO51">
        <v>1.86388</v>
      </c>
      <c r="HP51">
        <v>1.86006</v>
      </c>
      <c r="HQ51">
        <v>1.85837</v>
      </c>
      <c r="HR51">
        <v>1.85974</v>
      </c>
      <c r="HS51">
        <v>1.85987</v>
      </c>
      <c r="HT51">
        <v>1.85837</v>
      </c>
      <c r="HU51">
        <v>1.85745</v>
      </c>
      <c r="HV51">
        <v>1.8524</v>
      </c>
      <c r="HW51">
        <v>0</v>
      </c>
      <c r="HX51">
        <v>0</v>
      </c>
      <c r="HY51">
        <v>0</v>
      </c>
      <c r="HZ51">
        <v>0</v>
      </c>
      <c r="IA51" t="s">
        <v>424</v>
      </c>
      <c r="IB51" t="s">
        <v>425</v>
      </c>
      <c r="IC51" t="s">
        <v>426</v>
      </c>
      <c r="ID51" t="s">
        <v>426</v>
      </c>
      <c r="IE51" t="s">
        <v>426</v>
      </c>
      <c r="IF51" t="s">
        <v>426</v>
      </c>
      <c r="IG51">
        <v>0</v>
      </c>
      <c r="IH51">
        <v>100</v>
      </c>
      <c r="II51">
        <v>100</v>
      </c>
      <c r="IJ51">
        <v>-0.894</v>
      </c>
      <c r="IK51">
        <v>0.3157</v>
      </c>
      <c r="IL51">
        <v>-0.819046093373875</v>
      </c>
      <c r="IM51">
        <v>-0.0008311593448893811</v>
      </c>
      <c r="IN51">
        <v>1.768286430498992E-06</v>
      </c>
      <c r="IO51">
        <v>-5.176383660599935E-10</v>
      </c>
      <c r="IP51">
        <v>0.01793090377665582</v>
      </c>
      <c r="IQ51">
        <v>0.002652576625932546</v>
      </c>
      <c r="IR51">
        <v>0.0004569377311329863</v>
      </c>
      <c r="IS51">
        <v>1.003524486243527E-07</v>
      </c>
      <c r="IT51">
        <v>2</v>
      </c>
      <c r="IU51">
        <v>1975</v>
      </c>
      <c r="IV51">
        <v>1</v>
      </c>
      <c r="IW51">
        <v>26</v>
      </c>
      <c r="IX51">
        <v>201749.4</v>
      </c>
      <c r="IY51">
        <v>201749.6</v>
      </c>
      <c r="IZ51">
        <v>1.09619</v>
      </c>
      <c r="JA51">
        <v>2.61353</v>
      </c>
      <c r="JB51">
        <v>1.49658</v>
      </c>
      <c r="JC51">
        <v>2.34985</v>
      </c>
      <c r="JD51">
        <v>1.54907</v>
      </c>
      <c r="JE51">
        <v>2.4707</v>
      </c>
      <c r="JF51">
        <v>35.8944</v>
      </c>
      <c r="JG51">
        <v>24.1926</v>
      </c>
      <c r="JH51">
        <v>18</v>
      </c>
      <c r="JI51">
        <v>481.572</v>
      </c>
      <c r="JJ51">
        <v>501.247</v>
      </c>
      <c r="JK51">
        <v>30.9547</v>
      </c>
      <c r="JL51">
        <v>28.3396</v>
      </c>
      <c r="JM51">
        <v>30.001</v>
      </c>
      <c r="JN51">
        <v>28.5782</v>
      </c>
      <c r="JO51">
        <v>28.5808</v>
      </c>
      <c r="JP51">
        <v>22.0474</v>
      </c>
      <c r="JQ51">
        <v>0</v>
      </c>
      <c r="JR51">
        <v>100</v>
      </c>
      <c r="JS51">
        <v>31.2099</v>
      </c>
      <c r="JT51">
        <v>420</v>
      </c>
      <c r="JU51">
        <v>23.1383</v>
      </c>
      <c r="JV51">
        <v>101.966</v>
      </c>
      <c r="JW51">
        <v>91.2968</v>
      </c>
    </row>
    <row r="52" spans="1:283">
      <c r="A52">
        <v>34</v>
      </c>
      <c r="B52">
        <v>1759094570</v>
      </c>
      <c r="C52">
        <v>577</v>
      </c>
      <c r="D52" t="s">
        <v>493</v>
      </c>
      <c r="E52" t="s">
        <v>494</v>
      </c>
      <c r="F52">
        <v>5</v>
      </c>
      <c r="G52" t="s">
        <v>488</v>
      </c>
      <c r="H52">
        <v>1759094567</v>
      </c>
      <c r="I52">
        <f>(J52)/1000</f>
        <v>0</v>
      </c>
      <c r="J52">
        <f>1000*DJ52*AH52*(DF52-DG52)/(100*CY52*(1000-AH52*DF52))</f>
        <v>0</v>
      </c>
      <c r="K52">
        <f>DJ52*AH52*(DE52-DD52*(1000-AH52*DG52)/(1000-AH52*DF52))/(100*CY52)</f>
        <v>0</v>
      </c>
      <c r="L52">
        <f>DD52 - IF(AH52&gt;1, K52*CY52*100.0/(AJ52), 0)</f>
        <v>0</v>
      </c>
      <c r="M52">
        <f>((S52-I52/2)*L52-K52)/(S52+I52/2)</f>
        <v>0</v>
      </c>
      <c r="N52">
        <f>M52*(DK52+DL52)/1000.0</f>
        <v>0</v>
      </c>
      <c r="O52">
        <f>(DD52 - IF(AH52&gt;1, K52*CY52*100.0/(AJ52), 0))*(DK52+DL52)/1000.0</f>
        <v>0</v>
      </c>
      <c r="P52">
        <f>2.0/((1/R52-1/Q52)+SIGN(R52)*SQRT((1/R52-1/Q52)*(1/R52-1/Q52) + 4*CZ52/((CZ52+1)*(CZ52+1))*(2*1/R52*1/Q52-1/Q52*1/Q52)))</f>
        <v>0</v>
      </c>
      <c r="Q52">
        <f>IF(LEFT(DA52,1)&lt;&gt;"0",IF(LEFT(DA52,1)="1",3.0,DB52),$D$5+$E$5*(DR52*DK52/($K$5*1000))+$F$5*(DR52*DK52/($K$5*1000))*MAX(MIN(CY52,$J$5),$I$5)*MAX(MIN(CY52,$J$5),$I$5)+$G$5*MAX(MIN(CY52,$J$5),$I$5)*(DR52*DK52/($K$5*1000))+$H$5*(DR52*DK52/($K$5*1000))*(DR52*DK52/($K$5*1000)))</f>
        <v>0</v>
      </c>
      <c r="R52">
        <f>I52*(1000-(1000*0.61365*exp(17.502*V52/(240.97+V52))/(DK52+DL52)+DF52)/2)/(1000*0.61365*exp(17.502*V52/(240.97+V52))/(DK52+DL52)-DF52)</f>
        <v>0</v>
      </c>
      <c r="S52">
        <f>1/((CZ52+1)/(P52/1.6)+1/(Q52/1.37)) + CZ52/((CZ52+1)/(P52/1.6) + CZ52/(Q52/1.37))</f>
        <v>0</v>
      </c>
      <c r="T52">
        <f>(CU52*CX52)</f>
        <v>0</v>
      </c>
      <c r="U52">
        <f>(DM52+(T52+2*0.95*5.67E-8*(((DM52+$B$9)+273)^4-(DM52+273)^4)-44100*I52)/(1.84*29.3*Q52+8*0.95*5.67E-8*(DM52+273)^3))</f>
        <v>0</v>
      </c>
      <c r="V52">
        <f>($C$9*DN52+$D$9*DO52+$E$9*U52)</f>
        <v>0</v>
      </c>
      <c r="W52">
        <f>0.61365*exp(17.502*V52/(240.97+V52))</f>
        <v>0</v>
      </c>
      <c r="X52">
        <f>(Y52/Z52*100)</f>
        <v>0</v>
      </c>
      <c r="Y52">
        <f>DF52*(DK52+DL52)/1000</f>
        <v>0</v>
      </c>
      <c r="Z52">
        <f>0.61365*exp(17.502*DM52/(240.97+DM52))</f>
        <v>0</v>
      </c>
      <c r="AA52">
        <f>(W52-DF52*(DK52+DL52)/1000)</f>
        <v>0</v>
      </c>
      <c r="AB52">
        <f>(-I52*44100)</f>
        <v>0</v>
      </c>
      <c r="AC52">
        <f>2*29.3*Q52*0.92*(DM52-V52)</f>
        <v>0</v>
      </c>
      <c r="AD52">
        <f>2*0.95*5.67E-8*(((DM52+$B$9)+273)^4-(V52+273)^4)</f>
        <v>0</v>
      </c>
      <c r="AE52">
        <f>T52+AD52+AB52+AC52</f>
        <v>0</v>
      </c>
      <c r="AF52">
        <v>1</v>
      </c>
      <c r="AG52">
        <v>0</v>
      </c>
      <c r="AH52">
        <f>IF(AF52*$H$15&gt;=AJ52,1.0,(AJ52/(AJ52-AF52*$H$15)))</f>
        <v>0</v>
      </c>
      <c r="AI52">
        <f>(AH52-1)*100</f>
        <v>0</v>
      </c>
      <c r="AJ52">
        <f>MAX(0,($B$15+$C$15*DR52)/(1+$D$15*DR52)*DK52/(DM52+273)*$E$15)</f>
        <v>0</v>
      </c>
      <c r="AK52" t="s">
        <v>420</v>
      </c>
      <c r="AL52" t="s">
        <v>420</v>
      </c>
      <c r="AM52">
        <v>0</v>
      </c>
      <c r="AN52">
        <v>0</v>
      </c>
      <c r="AO52">
        <f>1-AM52/AN52</f>
        <v>0</v>
      </c>
      <c r="AP52">
        <v>0</v>
      </c>
      <c r="AQ52" t="s">
        <v>420</v>
      </c>
      <c r="AR52" t="s">
        <v>420</v>
      </c>
      <c r="AS52">
        <v>0</v>
      </c>
      <c r="AT52">
        <v>0</v>
      </c>
      <c r="AU52">
        <f>1-AS52/AT52</f>
        <v>0</v>
      </c>
      <c r="AV52">
        <v>0.5</v>
      </c>
      <c r="AW52">
        <f>CV52</f>
        <v>0</v>
      </c>
      <c r="AX52">
        <f>K52</f>
        <v>0</v>
      </c>
      <c r="AY52">
        <f>AU52*AV52*AW52</f>
        <v>0</v>
      </c>
      <c r="AZ52">
        <f>(AX52-AP52)/AW52</f>
        <v>0</v>
      </c>
      <c r="BA52">
        <f>(AN52-AT52)/AT52</f>
        <v>0</v>
      </c>
      <c r="BB52">
        <f>AM52/(AO52+AM52/AT52)</f>
        <v>0</v>
      </c>
      <c r="BC52" t="s">
        <v>420</v>
      </c>
      <c r="BD52">
        <v>0</v>
      </c>
      <c r="BE52">
        <f>IF(BD52&lt;&gt;0, BD52, BB52)</f>
        <v>0</v>
      </c>
      <c r="BF52">
        <f>1-BE52/AT52</f>
        <v>0</v>
      </c>
      <c r="BG52">
        <f>(AT52-AS52)/(AT52-BE52)</f>
        <v>0</v>
      </c>
      <c r="BH52">
        <f>(AN52-AT52)/(AN52-BE52)</f>
        <v>0</v>
      </c>
      <c r="BI52">
        <f>(AT52-AS52)/(AT52-AM52)</f>
        <v>0</v>
      </c>
      <c r="BJ52">
        <f>(AN52-AT52)/(AN52-AM52)</f>
        <v>0</v>
      </c>
      <c r="BK52">
        <f>(BG52*BE52/AS52)</f>
        <v>0</v>
      </c>
      <c r="BL52">
        <f>(1-BK52)</f>
        <v>0</v>
      </c>
      <c r="CU52">
        <f>$B$13*DS52+$C$13*DT52+$F$13*EE52*(1-EH52)</f>
        <v>0</v>
      </c>
      <c r="CV52">
        <f>CU52*CW52</f>
        <v>0</v>
      </c>
      <c r="CW52">
        <f>($B$13*$D$11+$C$13*$D$11+$F$13*((ER52+EJ52)/MAX(ER52+EJ52+ES52, 0.1)*$I$11+ES52/MAX(ER52+EJ52+ES52, 0.1)*$J$11))/($B$13+$C$13+$F$13)</f>
        <v>0</v>
      </c>
      <c r="CX52">
        <f>($B$13*$K$11+$C$13*$K$11+$F$13*((ER52+EJ52)/MAX(ER52+EJ52+ES52, 0.1)*$P$11+ES52/MAX(ER52+EJ52+ES52, 0.1)*$Q$11))/($B$13+$C$13+$F$13)</f>
        <v>0</v>
      </c>
      <c r="CY52">
        <v>5.52</v>
      </c>
      <c r="CZ52">
        <v>0.5</v>
      </c>
      <c r="DA52" t="s">
        <v>421</v>
      </c>
      <c r="DB52">
        <v>2</v>
      </c>
      <c r="DC52">
        <v>1759094567</v>
      </c>
      <c r="DD52">
        <v>422.3792222222222</v>
      </c>
      <c r="DE52">
        <v>419.7692222222222</v>
      </c>
      <c r="DF52">
        <v>23.05355555555555</v>
      </c>
      <c r="DG52">
        <v>22.53903333333333</v>
      </c>
      <c r="DH52">
        <v>423.2724444444445</v>
      </c>
      <c r="DI52">
        <v>22.73787777777778</v>
      </c>
      <c r="DJ52">
        <v>499.9375555555555</v>
      </c>
      <c r="DK52">
        <v>90.66142222222223</v>
      </c>
      <c r="DL52">
        <v>0.06739097777777776</v>
      </c>
      <c r="DM52">
        <v>30.42504444444445</v>
      </c>
      <c r="DN52">
        <v>29.97915555555556</v>
      </c>
      <c r="DO52">
        <v>999.9000000000001</v>
      </c>
      <c r="DP52">
        <v>0</v>
      </c>
      <c r="DQ52">
        <v>0</v>
      </c>
      <c r="DR52">
        <v>10004.03333333333</v>
      </c>
      <c r="DS52">
        <v>0</v>
      </c>
      <c r="DT52">
        <v>3.15713</v>
      </c>
      <c r="DU52">
        <v>2.610086666666667</v>
      </c>
      <c r="DV52">
        <v>432.3463333333333</v>
      </c>
      <c r="DW52">
        <v>429.4484444444445</v>
      </c>
      <c r="DX52">
        <v>0.5145151111111111</v>
      </c>
      <c r="DY52">
        <v>419.7692222222222</v>
      </c>
      <c r="DZ52">
        <v>22.53903333333333</v>
      </c>
      <c r="EA52">
        <v>2.090067777777778</v>
      </c>
      <c r="EB52">
        <v>2.04342</v>
      </c>
      <c r="EC52">
        <v>18.14367777777778</v>
      </c>
      <c r="ED52">
        <v>17.78485555555555</v>
      </c>
      <c r="EE52">
        <v>0.00500078</v>
      </c>
      <c r="EF52">
        <v>0</v>
      </c>
      <c r="EG52">
        <v>0</v>
      </c>
      <c r="EH52">
        <v>0</v>
      </c>
      <c r="EI52">
        <v>831.6555555555556</v>
      </c>
      <c r="EJ52">
        <v>0.00500078</v>
      </c>
      <c r="EK52">
        <v>-14.95555555555556</v>
      </c>
      <c r="EL52">
        <v>-0.6888888888888889</v>
      </c>
      <c r="EM52">
        <v>35.65244444444445</v>
      </c>
      <c r="EN52">
        <v>40.49977777777778</v>
      </c>
      <c r="EO52">
        <v>37.65244444444445</v>
      </c>
      <c r="EP52">
        <v>41.09</v>
      </c>
      <c r="EQ52">
        <v>37.81222222222222</v>
      </c>
      <c r="ER52">
        <v>0</v>
      </c>
      <c r="ES52">
        <v>0</v>
      </c>
      <c r="ET52">
        <v>0</v>
      </c>
      <c r="EU52">
        <v>1759094562.4</v>
      </c>
      <c r="EV52">
        <v>0</v>
      </c>
      <c r="EW52">
        <v>833.2499999999999</v>
      </c>
      <c r="EX52">
        <v>-13.07008569124962</v>
      </c>
      <c r="EY52">
        <v>-4.88205092699935</v>
      </c>
      <c r="EZ52">
        <v>-15.76923076923077</v>
      </c>
      <c r="FA52">
        <v>15</v>
      </c>
      <c r="FB52">
        <v>0</v>
      </c>
      <c r="FC52" t="s">
        <v>422</v>
      </c>
      <c r="FD52">
        <v>1746989605.5</v>
      </c>
      <c r="FE52">
        <v>1746989593.5</v>
      </c>
      <c r="FF52">
        <v>0</v>
      </c>
      <c r="FG52">
        <v>-0.274</v>
      </c>
      <c r="FH52">
        <v>-0.002</v>
      </c>
      <c r="FI52">
        <v>2.549</v>
      </c>
      <c r="FJ52">
        <v>0.129</v>
      </c>
      <c r="FK52">
        <v>420</v>
      </c>
      <c r="FL52">
        <v>17</v>
      </c>
      <c r="FM52">
        <v>0.02</v>
      </c>
      <c r="FN52">
        <v>0.04</v>
      </c>
      <c r="FO52">
        <v>2.570218780487805</v>
      </c>
      <c r="FP52">
        <v>-0.08875003484320798</v>
      </c>
      <c r="FQ52">
        <v>0.2643701623158389</v>
      </c>
      <c r="FR52">
        <v>1</v>
      </c>
      <c r="FS52">
        <v>834.7029411764705</v>
      </c>
      <c r="FT52">
        <v>-20.74102373513</v>
      </c>
      <c r="FU52">
        <v>6.711907123302138</v>
      </c>
      <c r="FV52">
        <v>0</v>
      </c>
      <c r="FW52">
        <v>0.5177977073170733</v>
      </c>
      <c r="FX52">
        <v>-0.01728564459930294</v>
      </c>
      <c r="FY52">
        <v>0.002247670417249955</v>
      </c>
      <c r="FZ52">
        <v>1</v>
      </c>
      <c r="GA52">
        <v>2</v>
      </c>
      <c r="GB52">
        <v>3</v>
      </c>
      <c r="GC52" t="s">
        <v>429</v>
      </c>
      <c r="GD52">
        <v>3.10309</v>
      </c>
      <c r="GE52">
        <v>2.72549</v>
      </c>
      <c r="GF52">
        <v>0.08878900000000001</v>
      </c>
      <c r="GG52">
        <v>0.08826150000000001</v>
      </c>
      <c r="GH52">
        <v>0.105074</v>
      </c>
      <c r="GI52">
        <v>0.10487</v>
      </c>
      <c r="GJ52">
        <v>23824</v>
      </c>
      <c r="GK52">
        <v>21623.6</v>
      </c>
      <c r="GL52">
        <v>26707.7</v>
      </c>
      <c r="GM52">
        <v>23936.4</v>
      </c>
      <c r="GN52">
        <v>38239.7</v>
      </c>
      <c r="GO52">
        <v>31654.2</v>
      </c>
      <c r="GP52">
        <v>46635.3</v>
      </c>
      <c r="GQ52">
        <v>37848.5</v>
      </c>
      <c r="GR52">
        <v>1.87555</v>
      </c>
      <c r="GS52">
        <v>1.88137</v>
      </c>
      <c r="GT52">
        <v>0.0928789</v>
      </c>
      <c r="GU52">
        <v>0</v>
      </c>
      <c r="GV52">
        <v>28.46</v>
      </c>
      <c r="GW52">
        <v>999.9</v>
      </c>
      <c r="GX52">
        <v>45.9</v>
      </c>
      <c r="GY52">
        <v>31.4</v>
      </c>
      <c r="GZ52">
        <v>23.3668</v>
      </c>
      <c r="HA52">
        <v>61.19</v>
      </c>
      <c r="HB52">
        <v>19.5673</v>
      </c>
      <c r="HC52">
        <v>1</v>
      </c>
      <c r="HD52">
        <v>0.0813262</v>
      </c>
      <c r="HE52">
        <v>-2.54375</v>
      </c>
      <c r="HF52">
        <v>20.2783</v>
      </c>
      <c r="HG52">
        <v>5.22268</v>
      </c>
      <c r="HH52">
        <v>11.98</v>
      </c>
      <c r="HI52">
        <v>4.96555</v>
      </c>
      <c r="HJ52">
        <v>3.276</v>
      </c>
      <c r="HK52">
        <v>9999</v>
      </c>
      <c r="HL52">
        <v>9999</v>
      </c>
      <c r="HM52">
        <v>9999</v>
      </c>
      <c r="HN52">
        <v>37</v>
      </c>
      <c r="HO52">
        <v>1.86389</v>
      </c>
      <c r="HP52">
        <v>1.86007</v>
      </c>
      <c r="HQ52">
        <v>1.85838</v>
      </c>
      <c r="HR52">
        <v>1.85974</v>
      </c>
      <c r="HS52">
        <v>1.85986</v>
      </c>
      <c r="HT52">
        <v>1.85837</v>
      </c>
      <c r="HU52">
        <v>1.85744</v>
      </c>
      <c r="HV52">
        <v>1.85236</v>
      </c>
      <c r="HW52">
        <v>0</v>
      </c>
      <c r="HX52">
        <v>0</v>
      </c>
      <c r="HY52">
        <v>0</v>
      </c>
      <c r="HZ52">
        <v>0</v>
      </c>
      <c r="IA52" t="s">
        <v>424</v>
      </c>
      <c r="IB52" t="s">
        <v>425</v>
      </c>
      <c r="IC52" t="s">
        <v>426</v>
      </c>
      <c r="ID52" t="s">
        <v>426</v>
      </c>
      <c r="IE52" t="s">
        <v>426</v>
      </c>
      <c r="IF52" t="s">
        <v>426</v>
      </c>
      <c r="IG52">
        <v>0</v>
      </c>
      <c r="IH52">
        <v>100</v>
      </c>
      <c r="II52">
        <v>100</v>
      </c>
      <c r="IJ52">
        <v>-0.894</v>
      </c>
      <c r="IK52">
        <v>0.3157</v>
      </c>
      <c r="IL52">
        <v>-0.819046093373875</v>
      </c>
      <c r="IM52">
        <v>-0.0008311593448893811</v>
      </c>
      <c r="IN52">
        <v>1.768286430498992E-06</v>
      </c>
      <c r="IO52">
        <v>-5.176383660599935E-10</v>
      </c>
      <c r="IP52">
        <v>0.01793090377665582</v>
      </c>
      <c r="IQ52">
        <v>0.002652576625932546</v>
      </c>
      <c r="IR52">
        <v>0.0004569377311329863</v>
      </c>
      <c r="IS52">
        <v>1.003524486243527E-07</v>
      </c>
      <c r="IT52">
        <v>2</v>
      </c>
      <c r="IU52">
        <v>1975</v>
      </c>
      <c r="IV52">
        <v>1</v>
      </c>
      <c r="IW52">
        <v>26</v>
      </c>
      <c r="IX52">
        <v>201749.4</v>
      </c>
      <c r="IY52">
        <v>201749.6</v>
      </c>
      <c r="IZ52">
        <v>1.09619</v>
      </c>
      <c r="JA52">
        <v>2.61475</v>
      </c>
      <c r="JB52">
        <v>1.49658</v>
      </c>
      <c r="JC52">
        <v>2.34985</v>
      </c>
      <c r="JD52">
        <v>1.54907</v>
      </c>
      <c r="JE52">
        <v>2.48535</v>
      </c>
      <c r="JF52">
        <v>35.8944</v>
      </c>
      <c r="JG52">
        <v>24.1926</v>
      </c>
      <c r="JH52">
        <v>18</v>
      </c>
      <c r="JI52">
        <v>481.998</v>
      </c>
      <c r="JJ52">
        <v>500.803</v>
      </c>
      <c r="JK52">
        <v>31.1408</v>
      </c>
      <c r="JL52">
        <v>28.3396</v>
      </c>
      <c r="JM52">
        <v>30.0009</v>
      </c>
      <c r="JN52">
        <v>28.577</v>
      </c>
      <c r="JO52">
        <v>28.5796</v>
      </c>
      <c r="JP52">
        <v>22.0514</v>
      </c>
      <c r="JQ52">
        <v>0</v>
      </c>
      <c r="JR52">
        <v>100</v>
      </c>
      <c r="JS52">
        <v>31.224</v>
      </c>
      <c r="JT52">
        <v>420</v>
      </c>
      <c r="JU52">
        <v>23.1383</v>
      </c>
      <c r="JV52">
        <v>101.966</v>
      </c>
      <c r="JW52">
        <v>91.29649999999999</v>
      </c>
    </row>
    <row r="53" spans="1:283">
      <c r="A53">
        <v>35</v>
      </c>
      <c r="B53">
        <v>1759094572</v>
      </c>
      <c r="C53">
        <v>579</v>
      </c>
      <c r="D53" t="s">
        <v>495</v>
      </c>
      <c r="E53" t="s">
        <v>496</v>
      </c>
      <c r="F53">
        <v>5</v>
      </c>
      <c r="G53" t="s">
        <v>488</v>
      </c>
      <c r="H53">
        <v>1759094569</v>
      </c>
      <c r="I53">
        <f>(J53)/1000</f>
        <v>0</v>
      </c>
      <c r="J53">
        <f>1000*DJ53*AH53*(DF53-DG53)/(100*CY53*(1000-AH53*DF53))</f>
        <v>0</v>
      </c>
      <c r="K53">
        <f>DJ53*AH53*(DE53-DD53*(1000-AH53*DG53)/(1000-AH53*DF53))/(100*CY53)</f>
        <v>0</v>
      </c>
      <c r="L53">
        <f>DD53 - IF(AH53&gt;1, K53*CY53*100.0/(AJ53), 0)</f>
        <v>0</v>
      </c>
      <c r="M53">
        <f>((S53-I53/2)*L53-K53)/(S53+I53/2)</f>
        <v>0</v>
      </c>
      <c r="N53">
        <f>M53*(DK53+DL53)/1000.0</f>
        <v>0</v>
      </c>
      <c r="O53">
        <f>(DD53 - IF(AH53&gt;1, K53*CY53*100.0/(AJ53), 0))*(DK53+DL53)/1000.0</f>
        <v>0</v>
      </c>
      <c r="P53">
        <f>2.0/((1/R53-1/Q53)+SIGN(R53)*SQRT((1/R53-1/Q53)*(1/R53-1/Q53) + 4*CZ53/((CZ53+1)*(CZ53+1))*(2*1/R53*1/Q53-1/Q53*1/Q53)))</f>
        <v>0</v>
      </c>
      <c r="Q53">
        <f>IF(LEFT(DA53,1)&lt;&gt;"0",IF(LEFT(DA53,1)="1",3.0,DB53),$D$5+$E$5*(DR53*DK53/($K$5*1000))+$F$5*(DR53*DK53/($K$5*1000))*MAX(MIN(CY53,$J$5),$I$5)*MAX(MIN(CY53,$J$5),$I$5)+$G$5*MAX(MIN(CY53,$J$5),$I$5)*(DR53*DK53/($K$5*1000))+$H$5*(DR53*DK53/($K$5*1000))*(DR53*DK53/($K$5*1000)))</f>
        <v>0</v>
      </c>
      <c r="R53">
        <f>I53*(1000-(1000*0.61365*exp(17.502*V53/(240.97+V53))/(DK53+DL53)+DF53)/2)/(1000*0.61365*exp(17.502*V53/(240.97+V53))/(DK53+DL53)-DF53)</f>
        <v>0</v>
      </c>
      <c r="S53">
        <f>1/((CZ53+1)/(P53/1.6)+1/(Q53/1.37)) + CZ53/((CZ53+1)/(P53/1.6) + CZ53/(Q53/1.37))</f>
        <v>0</v>
      </c>
      <c r="T53">
        <f>(CU53*CX53)</f>
        <v>0</v>
      </c>
      <c r="U53">
        <f>(DM53+(T53+2*0.95*5.67E-8*(((DM53+$B$9)+273)^4-(DM53+273)^4)-44100*I53)/(1.84*29.3*Q53+8*0.95*5.67E-8*(DM53+273)^3))</f>
        <v>0</v>
      </c>
      <c r="V53">
        <f>($C$9*DN53+$D$9*DO53+$E$9*U53)</f>
        <v>0</v>
      </c>
      <c r="W53">
        <f>0.61365*exp(17.502*V53/(240.97+V53))</f>
        <v>0</v>
      </c>
      <c r="X53">
        <f>(Y53/Z53*100)</f>
        <v>0</v>
      </c>
      <c r="Y53">
        <f>DF53*(DK53+DL53)/1000</f>
        <v>0</v>
      </c>
      <c r="Z53">
        <f>0.61365*exp(17.502*DM53/(240.97+DM53))</f>
        <v>0</v>
      </c>
      <c r="AA53">
        <f>(W53-DF53*(DK53+DL53)/1000)</f>
        <v>0</v>
      </c>
      <c r="AB53">
        <f>(-I53*44100)</f>
        <v>0</v>
      </c>
      <c r="AC53">
        <f>2*29.3*Q53*0.92*(DM53-V53)</f>
        <v>0</v>
      </c>
      <c r="AD53">
        <f>2*0.95*5.67E-8*(((DM53+$B$9)+273)^4-(V53+273)^4)</f>
        <v>0</v>
      </c>
      <c r="AE53">
        <f>T53+AD53+AB53+AC53</f>
        <v>0</v>
      </c>
      <c r="AF53">
        <v>1</v>
      </c>
      <c r="AG53">
        <v>0</v>
      </c>
      <c r="AH53">
        <f>IF(AF53*$H$15&gt;=AJ53,1.0,(AJ53/(AJ53-AF53*$H$15)))</f>
        <v>0</v>
      </c>
      <c r="AI53">
        <f>(AH53-1)*100</f>
        <v>0</v>
      </c>
      <c r="AJ53">
        <f>MAX(0,($B$15+$C$15*DR53)/(1+$D$15*DR53)*DK53/(DM53+273)*$E$15)</f>
        <v>0</v>
      </c>
      <c r="AK53" t="s">
        <v>420</v>
      </c>
      <c r="AL53" t="s">
        <v>420</v>
      </c>
      <c r="AM53">
        <v>0</v>
      </c>
      <c r="AN53">
        <v>0</v>
      </c>
      <c r="AO53">
        <f>1-AM53/AN53</f>
        <v>0</v>
      </c>
      <c r="AP53">
        <v>0</v>
      </c>
      <c r="AQ53" t="s">
        <v>420</v>
      </c>
      <c r="AR53" t="s">
        <v>420</v>
      </c>
      <c r="AS53">
        <v>0</v>
      </c>
      <c r="AT53">
        <v>0</v>
      </c>
      <c r="AU53">
        <f>1-AS53/AT53</f>
        <v>0</v>
      </c>
      <c r="AV53">
        <v>0.5</v>
      </c>
      <c r="AW53">
        <f>CV53</f>
        <v>0</v>
      </c>
      <c r="AX53">
        <f>K53</f>
        <v>0</v>
      </c>
      <c r="AY53">
        <f>AU53*AV53*AW53</f>
        <v>0</v>
      </c>
      <c r="AZ53">
        <f>(AX53-AP53)/AW53</f>
        <v>0</v>
      </c>
      <c r="BA53">
        <f>(AN53-AT53)/AT53</f>
        <v>0</v>
      </c>
      <c r="BB53">
        <f>AM53/(AO53+AM53/AT53)</f>
        <v>0</v>
      </c>
      <c r="BC53" t="s">
        <v>420</v>
      </c>
      <c r="BD53">
        <v>0</v>
      </c>
      <c r="BE53">
        <f>IF(BD53&lt;&gt;0, BD53, BB53)</f>
        <v>0</v>
      </c>
      <c r="BF53">
        <f>1-BE53/AT53</f>
        <v>0</v>
      </c>
      <c r="BG53">
        <f>(AT53-AS53)/(AT53-BE53)</f>
        <v>0</v>
      </c>
      <c r="BH53">
        <f>(AN53-AT53)/(AN53-BE53)</f>
        <v>0</v>
      </c>
      <c r="BI53">
        <f>(AT53-AS53)/(AT53-AM53)</f>
        <v>0</v>
      </c>
      <c r="BJ53">
        <f>(AN53-AT53)/(AN53-AM53)</f>
        <v>0</v>
      </c>
      <c r="BK53">
        <f>(BG53*BE53/AS53)</f>
        <v>0</v>
      </c>
      <c r="BL53">
        <f>(1-BK53)</f>
        <v>0</v>
      </c>
      <c r="CU53">
        <f>$B$13*DS53+$C$13*DT53+$F$13*EE53*(1-EH53)</f>
        <v>0</v>
      </c>
      <c r="CV53">
        <f>CU53*CW53</f>
        <v>0</v>
      </c>
      <c r="CW53">
        <f>($B$13*$D$11+$C$13*$D$11+$F$13*((ER53+EJ53)/MAX(ER53+EJ53+ES53, 0.1)*$I$11+ES53/MAX(ER53+EJ53+ES53, 0.1)*$J$11))/($B$13+$C$13+$F$13)</f>
        <v>0</v>
      </c>
      <c r="CX53">
        <f>($B$13*$K$11+$C$13*$K$11+$F$13*((ER53+EJ53)/MAX(ER53+EJ53+ES53, 0.1)*$P$11+ES53/MAX(ER53+EJ53+ES53, 0.1)*$Q$11))/($B$13+$C$13+$F$13)</f>
        <v>0</v>
      </c>
      <c r="CY53">
        <v>5.52</v>
      </c>
      <c r="CZ53">
        <v>0.5</v>
      </c>
      <c r="DA53" t="s">
        <v>421</v>
      </c>
      <c r="DB53">
        <v>2</v>
      </c>
      <c r="DC53">
        <v>1759094569</v>
      </c>
      <c r="DD53">
        <v>422.4007777777778</v>
      </c>
      <c r="DE53">
        <v>419.777</v>
      </c>
      <c r="DF53">
        <v>23.05295555555556</v>
      </c>
      <c r="DG53">
        <v>22.53821111111111</v>
      </c>
      <c r="DH53">
        <v>423.2937777777778</v>
      </c>
      <c r="DI53">
        <v>22.73728888888889</v>
      </c>
      <c r="DJ53">
        <v>500.064</v>
      </c>
      <c r="DK53">
        <v>90.66094444444444</v>
      </c>
      <c r="DL53">
        <v>0.06720566666666666</v>
      </c>
      <c r="DM53">
        <v>30.4223</v>
      </c>
      <c r="DN53">
        <v>29.97646666666667</v>
      </c>
      <c r="DO53">
        <v>999.9000000000001</v>
      </c>
      <c r="DP53">
        <v>0</v>
      </c>
      <c r="DQ53">
        <v>0</v>
      </c>
      <c r="DR53">
        <v>10020.98333333333</v>
      </c>
      <c r="DS53">
        <v>0</v>
      </c>
      <c r="DT53">
        <v>3.15713</v>
      </c>
      <c r="DU53">
        <v>2.623728888888889</v>
      </c>
      <c r="DV53">
        <v>432.368</v>
      </c>
      <c r="DW53">
        <v>429.4561111111111</v>
      </c>
      <c r="DX53">
        <v>0.5147398888888889</v>
      </c>
      <c r="DY53">
        <v>419.777</v>
      </c>
      <c r="DZ53">
        <v>22.53821111111111</v>
      </c>
      <c r="EA53">
        <v>2.090002222222222</v>
      </c>
      <c r="EB53">
        <v>2.043334444444445</v>
      </c>
      <c r="EC53">
        <v>18.14317777777778</v>
      </c>
      <c r="ED53">
        <v>17.78418888888889</v>
      </c>
      <c r="EE53">
        <v>0.00500078</v>
      </c>
      <c r="EF53">
        <v>0</v>
      </c>
      <c r="EG53">
        <v>0</v>
      </c>
      <c r="EH53">
        <v>0</v>
      </c>
      <c r="EI53">
        <v>834.0666666666666</v>
      </c>
      <c r="EJ53">
        <v>0.00500078</v>
      </c>
      <c r="EK53">
        <v>-16.8</v>
      </c>
      <c r="EL53">
        <v>-0.388888888888889</v>
      </c>
      <c r="EM53">
        <v>35.65944444444444</v>
      </c>
      <c r="EN53">
        <v>40.54144444444444</v>
      </c>
      <c r="EO53">
        <v>37.68711111111111</v>
      </c>
      <c r="EP53">
        <v>41.16633333333333</v>
      </c>
      <c r="EQ53">
        <v>37.77055555555555</v>
      </c>
      <c r="ER53">
        <v>0</v>
      </c>
      <c r="ES53">
        <v>0</v>
      </c>
      <c r="ET53">
        <v>0</v>
      </c>
      <c r="EU53">
        <v>1759094564.8</v>
      </c>
      <c r="EV53">
        <v>0</v>
      </c>
      <c r="EW53">
        <v>833.523076923077</v>
      </c>
      <c r="EX53">
        <v>-1.716239374961507</v>
      </c>
      <c r="EY53">
        <v>2.721367767590023</v>
      </c>
      <c r="EZ53">
        <v>-16.46923076923077</v>
      </c>
      <c r="FA53">
        <v>15</v>
      </c>
      <c r="FB53">
        <v>0</v>
      </c>
      <c r="FC53" t="s">
        <v>422</v>
      </c>
      <c r="FD53">
        <v>1746989605.5</v>
      </c>
      <c r="FE53">
        <v>1746989593.5</v>
      </c>
      <c r="FF53">
        <v>0</v>
      </c>
      <c r="FG53">
        <v>-0.274</v>
      </c>
      <c r="FH53">
        <v>-0.002</v>
      </c>
      <c r="FI53">
        <v>2.549</v>
      </c>
      <c r="FJ53">
        <v>0.129</v>
      </c>
      <c r="FK53">
        <v>420</v>
      </c>
      <c r="FL53">
        <v>17</v>
      </c>
      <c r="FM53">
        <v>0.02</v>
      </c>
      <c r="FN53">
        <v>0.04</v>
      </c>
      <c r="FO53">
        <v>2.53062475</v>
      </c>
      <c r="FP53">
        <v>0.9731044277673526</v>
      </c>
      <c r="FQ53">
        <v>0.2182462626826345</v>
      </c>
      <c r="FR53">
        <v>0</v>
      </c>
      <c r="FS53">
        <v>834.285294117647</v>
      </c>
      <c r="FT53">
        <v>-20.29182586256369</v>
      </c>
      <c r="FU53">
        <v>6.676919523647083</v>
      </c>
      <c r="FV53">
        <v>0</v>
      </c>
      <c r="FW53">
        <v>0.5175840500000001</v>
      </c>
      <c r="FX53">
        <v>-0.01903199999999991</v>
      </c>
      <c r="FY53">
        <v>0.002300573275838</v>
      </c>
      <c r="FZ53">
        <v>1</v>
      </c>
      <c r="GA53">
        <v>1</v>
      </c>
      <c r="GB53">
        <v>3</v>
      </c>
      <c r="GC53" t="s">
        <v>423</v>
      </c>
      <c r="GD53">
        <v>3.10299</v>
      </c>
      <c r="GE53">
        <v>2.72513</v>
      </c>
      <c r="GF53">
        <v>0.0887889</v>
      </c>
      <c r="GG53">
        <v>0.0882734</v>
      </c>
      <c r="GH53">
        <v>0.105082</v>
      </c>
      <c r="GI53">
        <v>0.104867</v>
      </c>
      <c r="GJ53">
        <v>23823.9</v>
      </c>
      <c r="GK53">
        <v>21623.3</v>
      </c>
      <c r="GL53">
        <v>26707.7</v>
      </c>
      <c r="GM53">
        <v>23936.4</v>
      </c>
      <c r="GN53">
        <v>38239.4</v>
      </c>
      <c r="GO53">
        <v>31654.3</v>
      </c>
      <c r="GP53">
        <v>46635.3</v>
      </c>
      <c r="GQ53">
        <v>37848.5</v>
      </c>
      <c r="GR53">
        <v>1.87547</v>
      </c>
      <c r="GS53">
        <v>1.88157</v>
      </c>
      <c r="GT53">
        <v>0.0932254</v>
      </c>
      <c r="GU53">
        <v>0</v>
      </c>
      <c r="GV53">
        <v>28.4588</v>
      </c>
      <c r="GW53">
        <v>999.9</v>
      </c>
      <c r="GX53">
        <v>45.9</v>
      </c>
      <c r="GY53">
        <v>31.4</v>
      </c>
      <c r="GZ53">
        <v>23.3671</v>
      </c>
      <c r="HA53">
        <v>61.5</v>
      </c>
      <c r="HB53">
        <v>19.5032</v>
      </c>
      <c r="HC53">
        <v>1</v>
      </c>
      <c r="HD53">
        <v>0.0808613</v>
      </c>
      <c r="HE53">
        <v>-2.29695</v>
      </c>
      <c r="HF53">
        <v>20.2824</v>
      </c>
      <c r="HG53">
        <v>5.22253</v>
      </c>
      <c r="HH53">
        <v>11.98</v>
      </c>
      <c r="HI53">
        <v>4.96545</v>
      </c>
      <c r="HJ53">
        <v>3.276</v>
      </c>
      <c r="HK53">
        <v>9999</v>
      </c>
      <c r="HL53">
        <v>9999</v>
      </c>
      <c r="HM53">
        <v>9999</v>
      </c>
      <c r="HN53">
        <v>37</v>
      </c>
      <c r="HO53">
        <v>1.86388</v>
      </c>
      <c r="HP53">
        <v>1.86007</v>
      </c>
      <c r="HQ53">
        <v>1.85838</v>
      </c>
      <c r="HR53">
        <v>1.85974</v>
      </c>
      <c r="HS53">
        <v>1.85986</v>
      </c>
      <c r="HT53">
        <v>1.85837</v>
      </c>
      <c r="HU53">
        <v>1.85745</v>
      </c>
      <c r="HV53">
        <v>1.85234</v>
      </c>
      <c r="HW53">
        <v>0</v>
      </c>
      <c r="HX53">
        <v>0</v>
      </c>
      <c r="HY53">
        <v>0</v>
      </c>
      <c r="HZ53">
        <v>0</v>
      </c>
      <c r="IA53" t="s">
        <v>424</v>
      </c>
      <c r="IB53" t="s">
        <v>425</v>
      </c>
      <c r="IC53" t="s">
        <v>426</v>
      </c>
      <c r="ID53" t="s">
        <v>426</v>
      </c>
      <c r="IE53" t="s">
        <v>426</v>
      </c>
      <c r="IF53" t="s">
        <v>426</v>
      </c>
      <c r="IG53">
        <v>0</v>
      </c>
      <c r="IH53">
        <v>100</v>
      </c>
      <c r="II53">
        <v>100</v>
      </c>
      <c r="IJ53">
        <v>-0.893</v>
      </c>
      <c r="IK53">
        <v>0.3157</v>
      </c>
      <c r="IL53">
        <v>-0.819046093373875</v>
      </c>
      <c r="IM53">
        <v>-0.0008311593448893811</v>
      </c>
      <c r="IN53">
        <v>1.768286430498992E-06</v>
      </c>
      <c r="IO53">
        <v>-5.176383660599935E-10</v>
      </c>
      <c r="IP53">
        <v>0.01793090377665582</v>
      </c>
      <c r="IQ53">
        <v>0.002652576625932546</v>
      </c>
      <c r="IR53">
        <v>0.0004569377311329863</v>
      </c>
      <c r="IS53">
        <v>1.003524486243527E-07</v>
      </c>
      <c r="IT53">
        <v>2</v>
      </c>
      <c r="IU53">
        <v>1975</v>
      </c>
      <c r="IV53">
        <v>1</v>
      </c>
      <c r="IW53">
        <v>26</v>
      </c>
      <c r="IX53">
        <v>201749.4</v>
      </c>
      <c r="IY53">
        <v>201749.6</v>
      </c>
      <c r="IZ53">
        <v>1.09619</v>
      </c>
      <c r="JA53">
        <v>2.61353</v>
      </c>
      <c r="JB53">
        <v>1.49658</v>
      </c>
      <c r="JC53">
        <v>2.34985</v>
      </c>
      <c r="JD53">
        <v>1.54907</v>
      </c>
      <c r="JE53">
        <v>2.50366</v>
      </c>
      <c r="JF53">
        <v>35.8944</v>
      </c>
      <c r="JG53">
        <v>24.2013</v>
      </c>
      <c r="JH53">
        <v>18</v>
      </c>
      <c r="JI53">
        <v>481.948</v>
      </c>
      <c r="JJ53">
        <v>500.929</v>
      </c>
      <c r="JK53">
        <v>31.216</v>
      </c>
      <c r="JL53">
        <v>28.3396</v>
      </c>
      <c r="JM53">
        <v>30.0002</v>
      </c>
      <c r="JN53">
        <v>28.5763</v>
      </c>
      <c r="JO53">
        <v>28.5788</v>
      </c>
      <c r="JP53">
        <v>22.0529</v>
      </c>
      <c r="JQ53">
        <v>0</v>
      </c>
      <c r="JR53">
        <v>100</v>
      </c>
      <c r="JS53">
        <v>31.224</v>
      </c>
      <c r="JT53">
        <v>420</v>
      </c>
      <c r="JU53">
        <v>23.1383</v>
      </c>
      <c r="JV53">
        <v>101.966</v>
      </c>
      <c r="JW53">
        <v>91.29649999999999</v>
      </c>
    </row>
    <row r="54" spans="1:283">
      <c r="A54">
        <v>36</v>
      </c>
      <c r="B54">
        <v>1759094574</v>
      </c>
      <c r="C54">
        <v>581</v>
      </c>
      <c r="D54" t="s">
        <v>497</v>
      </c>
      <c r="E54" t="s">
        <v>498</v>
      </c>
      <c r="F54">
        <v>5</v>
      </c>
      <c r="G54" t="s">
        <v>488</v>
      </c>
      <c r="H54">
        <v>1759094571</v>
      </c>
      <c r="I54">
        <f>(J54)/1000</f>
        <v>0</v>
      </c>
      <c r="J54">
        <f>1000*DJ54*AH54*(DF54-DG54)/(100*CY54*(1000-AH54*DF54))</f>
        <v>0</v>
      </c>
      <c r="K54">
        <f>DJ54*AH54*(DE54-DD54*(1000-AH54*DG54)/(1000-AH54*DF54))/(100*CY54)</f>
        <v>0</v>
      </c>
      <c r="L54">
        <f>DD54 - IF(AH54&gt;1, K54*CY54*100.0/(AJ54), 0)</f>
        <v>0</v>
      </c>
      <c r="M54">
        <f>((S54-I54/2)*L54-K54)/(S54+I54/2)</f>
        <v>0</v>
      </c>
      <c r="N54">
        <f>M54*(DK54+DL54)/1000.0</f>
        <v>0</v>
      </c>
      <c r="O54">
        <f>(DD54 - IF(AH54&gt;1, K54*CY54*100.0/(AJ54), 0))*(DK54+DL54)/1000.0</f>
        <v>0</v>
      </c>
      <c r="P54">
        <f>2.0/((1/R54-1/Q54)+SIGN(R54)*SQRT((1/R54-1/Q54)*(1/R54-1/Q54) + 4*CZ54/((CZ54+1)*(CZ54+1))*(2*1/R54*1/Q54-1/Q54*1/Q54)))</f>
        <v>0</v>
      </c>
      <c r="Q54">
        <f>IF(LEFT(DA54,1)&lt;&gt;"0",IF(LEFT(DA54,1)="1",3.0,DB54),$D$5+$E$5*(DR54*DK54/($K$5*1000))+$F$5*(DR54*DK54/($K$5*1000))*MAX(MIN(CY54,$J$5),$I$5)*MAX(MIN(CY54,$J$5),$I$5)+$G$5*MAX(MIN(CY54,$J$5),$I$5)*(DR54*DK54/($K$5*1000))+$H$5*(DR54*DK54/($K$5*1000))*(DR54*DK54/($K$5*1000)))</f>
        <v>0</v>
      </c>
      <c r="R54">
        <f>I54*(1000-(1000*0.61365*exp(17.502*V54/(240.97+V54))/(DK54+DL54)+DF54)/2)/(1000*0.61365*exp(17.502*V54/(240.97+V54))/(DK54+DL54)-DF54)</f>
        <v>0</v>
      </c>
      <c r="S54">
        <f>1/((CZ54+1)/(P54/1.6)+1/(Q54/1.37)) + CZ54/((CZ54+1)/(P54/1.6) + CZ54/(Q54/1.37))</f>
        <v>0</v>
      </c>
      <c r="T54">
        <f>(CU54*CX54)</f>
        <v>0</v>
      </c>
      <c r="U54">
        <f>(DM54+(T54+2*0.95*5.67E-8*(((DM54+$B$9)+273)^4-(DM54+273)^4)-44100*I54)/(1.84*29.3*Q54+8*0.95*5.67E-8*(DM54+273)^3))</f>
        <v>0</v>
      </c>
      <c r="V54">
        <f>($C$9*DN54+$D$9*DO54+$E$9*U54)</f>
        <v>0</v>
      </c>
      <c r="W54">
        <f>0.61365*exp(17.502*V54/(240.97+V54))</f>
        <v>0</v>
      </c>
      <c r="X54">
        <f>(Y54/Z54*100)</f>
        <v>0</v>
      </c>
      <c r="Y54">
        <f>DF54*(DK54+DL54)/1000</f>
        <v>0</v>
      </c>
      <c r="Z54">
        <f>0.61365*exp(17.502*DM54/(240.97+DM54))</f>
        <v>0</v>
      </c>
      <c r="AA54">
        <f>(W54-DF54*(DK54+DL54)/1000)</f>
        <v>0</v>
      </c>
      <c r="AB54">
        <f>(-I54*44100)</f>
        <v>0</v>
      </c>
      <c r="AC54">
        <f>2*29.3*Q54*0.92*(DM54-V54)</f>
        <v>0</v>
      </c>
      <c r="AD54">
        <f>2*0.95*5.67E-8*(((DM54+$B$9)+273)^4-(V54+273)^4)</f>
        <v>0</v>
      </c>
      <c r="AE54">
        <f>T54+AD54+AB54+AC54</f>
        <v>0</v>
      </c>
      <c r="AF54">
        <v>1</v>
      </c>
      <c r="AG54">
        <v>0</v>
      </c>
      <c r="AH54">
        <f>IF(AF54*$H$15&gt;=AJ54,1.0,(AJ54/(AJ54-AF54*$H$15)))</f>
        <v>0</v>
      </c>
      <c r="AI54">
        <f>(AH54-1)*100</f>
        <v>0</v>
      </c>
      <c r="AJ54">
        <f>MAX(0,($B$15+$C$15*DR54)/(1+$D$15*DR54)*DK54/(DM54+273)*$E$15)</f>
        <v>0</v>
      </c>
      <c r="AK54" t="s">
        <v>420</v>
      </c>
      <c r="AL54" t="s">
        <v>420</v>
      </c>
      <c r="AM54">
        <v>0</v>
      </c>
      <c r="AN54">
        <v>0</v>
      </c>
      <c r="AO54">
        <f>1-AM54/AN54</f>
        <v>0</v>
      </c>
      <c r="AP54">
        <v>0</v>
      </c>
      <c r="AQ54" t="s">
        <v>420</v>
      </c>
      <c r="AR54" t="s">
        <v>420</v>
      </c>
      <c r="AS54">
        <v>0</v>
      </c>
      <c r="AT54">
        <v>0</v>
      </c>
      <c r="AU54">
        <f>1-AS54/AT54</f>
        <v>0</v>
      </c>
      <c r="AV54">
        <v>0.5</v>
      </c>
      <c r="AW54">
        <f>CV54</f>
        <v>0</v>
      </c>
      <c r="AX54">
        <f>K54</f>
        <v>0</v>
      </c>
      <c r="AY54">
        <f>AU54*AV54*AW54</f>
        <v>0</v>
      </c>
      <c r="AZ54">
        <f>(AX54-AP54)/AW54</f>
        <v>0</v>
      </c>
      <c r="BA54">
        <f>(AN54-AT54)/AT54</f>
        <v>0</v>
      </c>
      <c r="BB54">
        <f>AM54/(AO54+AM54/AT54)</f>
        <v>0</v>
      </c>
      <c r="BC54" t="s">
        <v>420</v>
      </c>
      <c r="BD54">
        <v>0</v>
      </c>
      <c r="BE54">
        <f>IF(BD54&lt;&gt;0, BD54, BB54)</f>
        <v>0</v>
      </c>
      <c r="BF54">
        <f>1-BE54/AT54</f>
        <v>0</v>
      </c>
      <c r="BG54">
        <f>(AT54-AS54)/(AT54-BE54)</f>
        <v>0</v>
      </c>
      <c r="BH54">
        <f>(AN54-AT54)/(AN54-BE54)</f>
        <v>0</v>
      </c>
      <c r="BI54">
        <f>(AT54-AS54)/(AT54-AM54)</f>
        <v>0</v>
      </c>
      <c r="BJ54">
        <f>(AN54-AT54)/(AN54-AM54)</f>
        <v>0</v>
      </c>
      <c r="BK54">
        <f>(BG54*BE54/AS54)</f>
        <v>0</v>
      </c>
      <c r="BL54">
        <f>(1-BK54)</f>
        <v>0</v>
      </c>
      <c r="CU54">
        <f>$B$13*DS54+$C$13*DT54+$F$13*EE54*(1-EH54)</f>
        <v>0</v>
      </c>
      <c r="CV54">
        <f>CU54*CW54</f>
        <v>0</v>
      </c>
      <c r="CW54">
        <f>($B$13*$D$11+$C$13*$D$11+$F$13*((ER54+EJ54)/MAX(ER54+EJ54+ES54, 0.1)*$I$11+ES54/MAX(ER54+EJ54+ES54, 0.1)*$J$11))/($B$13+$C$13+$F$13)</f>
        <v>0</v>
      </c>
      <c r="CX54">
        <f>($B$13*$K$11+$C$13*$K$11+$F$13*((ER54+EJ54)/MAX(ER54+EJ54+ES54, 0.1)*$P$11+ES54/MAX(ER54+EJ54+ES54, 0.1)*$Q$11))/($B$13+$C$13+$F$13)</f>
        <v>0</v>
      </c>
      <c r="CY54">
        <v>5.52</v>
      </c>
      <c r="CZ54">
        <v>0.5</v>
      </c>
      <c r="DA54" t="s">
        <v>421</v>
      </c>
      <c r="DB54">
        <v>2</v>
      </c>
      <c r="DC54">
        <v>1759094571</v>
      </c>
      <c r="DD54">
        <v>422.4195555555555</v>
      </c>
      <c r="DE54">
        <v>419.7973333333333</v>
      </c>
      <c r="DF54">
        <v>23.05415555555556</v>
      </c>
      <c r="DG54">
        <v>22.53702222222222</v>
      </c>
      <c r="DH54">
        <v>423.3127777777778</v>
      </c>
      <c r="DI54">
        <v>22.73846666666667</v>
      </c>
      <c r="DJ54">
        <v>500.1132222222222</v>
      </c>
      <c r="DK54">
        <v>90.66111111111111</v>
      </c>
      <c r="DL54">
        <v>0.06716457777777778</v>
      </c>
      <c r="DM54">
        <v>30.4238</v>
      </c>
      <c r="DN54">
        <v>29.97785555555556</v>
      </c>
      <c r="DO54">
        <v>999.9000000000001</v>
      </c>
      <c r="DP54">
        <v>0</v>
      </c>
      <c r="DQ54">
        <v>0</v>
      </c>
      <c r="DR54">
        <v>10010.15</v>
      </c>
      <c r="DS54">
        <v>0</v>
      </c>
      <c r="DT54">
        <v>3.15713</v>
      </c>
      <c r="DU54">
        <v>2.622192222222222</v>
      </c>
      <c r="DV54">
        <v>432.3876666666667</v>
      </c>
      <c r="DW54">
        <v>429.4764444444445</v>
      </c>
      <c r="DX54">
        <v>0.5171394444444445</v>
      </c>
      <c r="DY54">
        <v>419.7973333333333</v>
      </c>
      <c r="DZ54">
        <v>22.53702222222222</v>
      </c>
      <c r="EA54">
        <v>2.090115555555556</v>
      </c>
      <c r="EB54">
        <v>2.04323</v>
      </c>
      <c r="EC54">
        <v>18.14403333333333</v>
      </c>
      <c r="ED54">
        <v>17.78337777777778</v>
      </c>
      <c r="EE54">
        <v>0.00500078</v>
      </c>
      <c r="EF54">
        <v>0</v>
      </c>
      <c r="EG54">
        <v>0</v>
      </c>
      <c r="EH54">
        <v>0</v>
      </c>
      <c r="EI54">
        <v>835.5777777777778</v>
      </c>
      <c r="EJ54">
        <v>0.00500078</v>
      </c>
      <c r="EK54">
        <v>-16.35555555555556</v>
      </c>
      <c r="EL54">
        <v>-0.4333333333333333</v>
      </c>
      <c r="EM54">
        <v>35.70122222222223</v>
      </c>
      <c r="EN54">
        <v>40.56222222222222</v>
      </c>
      <c r="EO54">
        <v>37.583</v>
      </c>
      <c r="EP54">
        <v>41.208</v>
      </c>
      <c r="EQ54">
        <v>37.75677777777778</v>
      </c>
      <c r="ER54">
        <v>0</v>
      </c>
      <c r="ES54">
        <v>0</v>
      </c>
      <c r="ET54">
        <v>0</v>
      </c>
      <c r="EU54">
        <v>1759094566.6</v>
      </c>
      <c r="EV54">
        <v>0</v>
      </c>
      <c r="EW54">
        <v>833.216</v>
      </c>
      <c r="EX54">
        <v>18.42307705764044</v>
      </c>
      <c r="EY54">
        <v>15.84615420025482</v>
      </c>
      <c r="EZ54">
        <v>-15.82</v>
      </c>
      <c r="FA54">
        <v>15</v>
      </c>
      <c r="FB54">
        <v>0</v>
      </c>
      <c r="FC54" t="s">
        <v>422</v>
      </c>
      <c r="FD54">
        <v>1746989605.5</v>
      </c>
      <c r="FE54">
        <v>1746989593.5</v>
      </c>
      <c r="FF54">
        <v>0</v>
      </c>
      <c r="FG54">
        <v>-0.274</v>
      </c>
      <c r="FH54">
        <v>-0.002</v>
      </c>
      <c r="FI54">
        <v>2.549</v>
      </c>
      <c r="FJ54">
        <v>0.129</v>
      </c>
      <c r="FK54">
        <v>420</v>
      </c>
      <c r="FL54">
        <v>17</v>
      </c>
      <c r="FM54">
        <v>0.02</v>
      </c>
      <c r="FN54">
        <v>0.04</v>
      </c>
      <c r="FO54">
        <v>2.52516756097561</v>
      </c>
      <c r="FP54">
        <v>1.289585017421602</v>
      </c>
      <c r="FQ54">
        <v>0.2088014339472826</v>
      </c>
      <c r="FR54">
        <v>0</v>
      </c>
      <c r="FS54">
        <v>834.3558823529411</v>
      </c>
      <c r="FT54">
        <v>-9.544690625883455</v>
      </c>
      <c r="FU54">
        <v>6.545190923223964</v>
      </c>
      <c r="FV54">
        <v>0</v>
      </c>
      <c r="FW54">
        <v>0.5176024878048782</v>
      </c>
      <c r="FX54">
        <v>-0.01009772822299633</v>
      </c>
      <c r="FY54">
        <v>0.002307180246291056</v>
      </c>
      <c r="FZ54">
        <v>1</v>
      </c>
      <c r="GA54">
        <v>1</v>
      </c>
      <c r="GB54">
        <v>3</v>
      </c>
      <c r="GC54" t="s">
        <v>423</v>
      </c>
      <c r="GD54">
        <v>3.10252</v>
      </c>
      <c r="GE54">
        <v>2.72535</v>
      </c>
      <c r="GF54">
        <v>0.08879049999999999</v>
      </c>
      <c r="GG54">
        <v>0.088285</v>
      </c>
      <c r="GH54">
        <v>0.105088</v>
      </c>
      <c r="GI54">
        <v>0.10486</v>
      </c>
      <c r="GJ54">
        <v>23823.9</v>
      </c>
      <c r="GK54">
        <v>21623</v>
      </c>
      <c r="GL54">
        <v>26707.7</v>
      </c>
      <c r="GM54">
        <v>23936.4</v>
      </c>
      <c r="GN54">
        <v>38239.2</v>
      </c>
      <c r="GO54">
        <v>31654.6</v>
      </c>
      <c r="GP54">
        <v>46635.4</v>
      </c>
      <c r="GQ54">
        <v>37848.6</v>
      </c>
      <c r="GR54">
        <v>1.8746</v>
      </c>
      <c r="GS54">
        <v>1.88215</v>
      </c>
      <c r="GT54">
        <v>0.09388100000000001</v>
      </c>
      <c r="GU54">
        <v>0</v>
      </c>
      <c r="GV54">
        <v>28.4576</v>
      </c>
      <c r="GW54">
        <v>999.9</v>
      </c>
      <c r="GX54">
        <v>45.9</v>
      </c>
      <c r="GY54">
        <v>31.4</v>
      </c>
      <c r="GZ54">
        <v>23.3651</v>
      </c>
      <c r="HA54">
        <v>61.39</v>
      </c>
      <c r="HB54">
        <v>19.5553</v>
      </c>
      <c r="HC54">
        <v>1</v>
      </c>
      <c r="HD54">
        <v>0.0808791</v>
      </c>
      <c r="HE54">
        <v>-2.14013</v>
      </c>
      <c r="HF54">
        <v>20.2847</v>
      </c>
      <c r="HG54">
        <v>5.22253</v>
      </c>
      <c r="HH54">
        <v>11.98</v>
      </c>
      <c r="HI54">
        <v>4.96535</v>
      </c>
      <c r="HJ54">
        <v>3.276</v>
      </c>
      <c r="HK54">
        <v>9999</v>
      </c>
      <c r="HL54">
        <v>9999</v>
      </c>
      <c r="HM54">
        <v>9999</v>
      </c>
      <c r="HN54">
        <v>37</v>
      </c>
      <c r="HO54">
        <v>1.8639</v>
      </c>
      <c r="HP54">
        <v>1.86006</v>
      </c>
      <c r="HQ54">
        <v>1.85837</v>
      </c>
      <c r="HR54">
        <v>1.85974</v>
      </c>
      <c r="HS54">
        <v>1.85988</v>
      </c>
      <c r="HT54">
        <v>1.85837</v>
      </c>
      <c r="HU54">
        <v>1.85745</v>
      </c>
      <c r="HV54">
        <v>1.85236</v>
      </c>
      <c r="HW54">
        <v>0</v>
      </c>
      <c r="HX54">
        <v>0</v>
      </c>
      <c r="HY54">
        <v>0</v>
      </c>
      <c r="HZ54">
        <v>0</v>
      </c>
      <c r="IA54" t="s">
        <v>424</v>
      </c>
      <c r="IB54" t="s">
        <v>425</v>
      </c>
      <c r="IC54" t="s">
        <v>426</v>
      </c>
      <c r="ID54" t="s">
        <v>426</v>
      </c>
      <c r="IE54" t="s">
        <v>426</v>
      </c>
      <c r="IF54" t="s">
        <v>426</v>
      </c>
      <c r="IG54">
        <v>0</v>
      </c>
      <c r="IH54">
        <v>100</v>
      </c>
      <c r="II54">
        <v>100</v>
      </c>
      <c r="IJ54">
        <v>-0.894</v>
      </c>
      <c r="IK54">
        <v>0.3158</v>
      </c>
      <c r="IL54">
        <v>-0.819046093373875</v>
      </c>
      <c r="IM54">
        <v>-0.0008311593448893811</v>
      </c>
      <c r="IN54">
        <v>1.768286430498992E-06</v>
      </c>
      <c r="IO54">
        <v>-5.176383660599935E-10</v>
      </c>
      <c r="IP54">
        <v>0.01793090377665582</v>
      </c>
      <c r="IQ54">
        <v>0.002652576625932546</v>
      </c>
      <c r="IR54">
        <v>0.0004569377311329863</v>
      </c>
      <c r="IS54">
        <v>1.003524486243527E-07</v>
      </c>
      <c r="IT54">
        <v>2</v>
      </c>
      <c r="IU54">
        <v>1975</v>
      </c>
      <c r="IV54">
        <v>1</v>
      </c>
      <c r="IW54">
        <v>26</v>
      </c>
      <c r="IX54">
        <v>201749.5</v>
      </c>
      <c r="IY54">
        <v>201749.7</v>
      </c>
      <c r="IZ54">
        <v>1.09741</v>
      </c>
      <c r="JA54">
        <v>2.62451</v>
      </c>
      <c r="JB54">
        <v>1.49658</v>
      </c>
      <c r="JC54">
        <v>2.34985</v>
      </c>
      <c r="JD54">
        <v>1.54907</v>
      </c>
      <c r="JE54">
        <v>2.46094</v>
      </c>
      <c r="JF54">
        <v>35.8944</v>
      </c>
      <c r="JG54">
        <v>24.1926</v>
      </c>
      <c r="JH54">
        <v>18</v>
      </c>
      <c r="JI54">
        <v>481.441</v>
      </c>
      <c r="JJ54">
        <v>501.313</v>
      </c>
      <c r="JK54">
        <v>31.2502</v>
      </c>
      <c r="JL54">
        <v>28.3396</v>
      </c>
      <c r="JM54">
        <v>30.0002</v>
      </c>
      <c r="JN54">
        <v>28.5763</v>
      </c>
      <c r="JO54">
        <v>28.5788</v>
      </c>
      <c r="JP54">
        <v>22.054</v>
      </c>
      <c r="JQ54">
        <v>0</v>
      </c>
      <c r="JR54">
        <v>100</v>
      </c>
      <c r="JS54">
        <v>31.239</v>
      </c>
      <c r="JT54">
        <v>420</v>
      </c>
      <c r="JU54">
        <v>23.1383</v>
      </c>
      <c r="JV54">
        <v>101.966</v>
      </c>
      <c r="JW54">
        <v>91.29649999999999</v>
      </c>
    </row>
    <row r="55" spans="1:283">
      <c r="A55">
        <v>37</v>
      </c>
      <c r="B55">
        <v>1759094576</v>
      </c>
      <c r="C55">
        <v>583</v>
      </c>
      <c r="D55" t="s">
        <v>499</v>
      </c>
      <c r="E55" t="s">
        <v>500</v>
      </c>
      <c r="F55">
        <v>5</v>
      </c>
      <c r="G55" t="s">
        <v>488</v>
      </c>
      <c r="H55">
        <v>1759094573</v>
      </c>
      <c r="I55">
        <f>(J55)/1000</f>
        <v>0</v>
      </c>
      <c r="J55">
        <f>1000*DJ55*AH55*(DF55-DG55)/(100*CY55*(1000-AH55*DF55))</f>
        <v>0</v>
      </c>
      <c r="K55">
        <f>DJ55*AH55*(DE55-DD55*(1000-AH55*DG55)/(1000-AH55*DF55))/(100*CY55)</f>
        <v>0</v>
      </c>
      <c r="L55">
        <f>DD55 - IF(AH55&gt;1, K55*CY55*100.0/(AJ55), 0)</f>
        <v>0</v>
      </c>
      <c r="M55">
        <f>((S55-I55/2)*L55-K55)/(S55+I55/2)</f>
        <v>0</v>
      </c>
      <c r="N55">
        <f>M55*(DK55+DL55)/1000.0</f>
        <v>0</v>
      </c>
      <c r="O55">
        <f>(DD55 - IF(AH55&gt;1, K55*CY55*100.0/(AJ55), 0))*(DK55+DL55)/1000.0</f>
        <v>0</v>
      </c>
      <c r="P55">
        <f>2.0/((1/R55-1/Q55)+SIGN(R55)*SQRT((1/R55-1/Q55)*(1/R55-1/Q55) + 4*CZ55/((CZ55+1)*(CZ55+1))*(2*1/R55*1/Q55-1/Q55*1/Q55)))</f>
        <v>0</v>
      </c>
      <c r="Q55">
        <f>IF(LEFT(DA55,1)&lt;&gt;"0",IF(LEFT(DA55,1)="1",3.0,DB55),$D$5+$E$5*(DR55*DK55/($K$5*1000))+$F$5*(DR55*DK55/($K$5*1000))*MAX(MIN(CY55,$J$5),$I$5)*MAX(MIN(CY55,$J$5),$I$5)+$G$5*MAX(MIN(CY55,$J$5),$I$5)*(DR55*DK55/($K$5*1000))+$H$5*(DR55*DK55/($K$5*1000))*(DR55*DK55/($K$5*1000)))</f>
        <v>0</v>
      </c>
      <c r="R55">
        <f>I55*(1000-(1000*0.61365*exp(17.502*V55/(240.97+V55))/(DK55+DL55)+DF55)/2)/(1000*0.61365*exp(17.502*V55/(240.97+V55))/(DK55+DL55)-DF55)</f>
        <v>0</v>
      </c>
      <c r="S55">
        <f>1/((CZ55+1)/(P55/1.6)+1/(Q55/1.37)) + CZ55/((CZ55+1)/(P55/1.6) + CZ55/(Q55/1.37))</f>
        <v>0</v>
      </c>
      <c r="T55">
        <f>(CU55*CX55)</f>
        <v>0</v>
      </c>
      <c r="U55">
        <f>(DM55+(T55+2*0.95*5.67E-8*(((DM55+$B$9)+273)^4-(DM55+273)^4)-44100*I55)/(1.84*29.3*Q55+8*0.95*5.67E-8*(DM55+273)^3))</f>
        <v>0</v>
      </c>
      <c r="V55">
        <f>($C$9*DN55+$D$9*DO55+$E$9*U55)</f>
        <v>0</v>
      </c>
      <c r="W55">
        <f>0.61365*exp(17.502*V55/(240.97+V55))</f>
        <v>0</v>
      </c>
      <c r="X55">
        <f>(Y55/Z55*100)</f>
        <v>0</v>
      </c>
      <c r="Y55">
        <f>DF55*(DK55+DL55)/1000</f>
        <v>0</v>
      </c>
      <c r="Z55">
        <f>0.61365*exp(17.502*DM55/(240.97+DM55))</f>
        <v>0</v>
      </c>
      <c r="AA55">
        <f>(W55-DF55*(DK55+DL55)/1000)</f>
        <v>0</v>
      </c>
      <c r="AB55">
        <f>(-I55*44100)</f>
        <v>0</v>
      </c>
      <c r="AC55">
        <f>2*29.3*Q55*0.92*(DM55-V55)</f>
        <v>0</v>
      </c>
      <c r="AD55">
        <f>2*0.95*5.67E-8*(((DM55+$B$9)+273)^4-(V55+273)^4)</f>
        <v>0</v>
      </c>
      <c r="AE55">
        <f>T55+AD55+AB55+AC55</f>
        <v>0</v>
      </c>
      <c r="AF55">
        <v>1</v>
      </c>
      <c r="AG55">
        <v>0</v>
      </c>
      <c r="AH55">
        <f>IF(AF55*$H$15&gt;=AJ55,1.0,(AJ55/(AJ55-AF55*$H$15)))</f>
        <v>0</v>
      </c>
      <c r="AI55">
        <f>(AH55-1)*100</f>
        <v>0</v>
      </c>
      <c r="AJ55">
        <f>MAX(0,($B$15+$C$15*DR55)/(1+$D$15*DR55)*DK55/(DM55+273)*$E$15)</f>
        <v>0</v>
      </c>
      <c r="AK55" t="s">
        <v>420</v>
      </c>
      <c r="AL55" t="s">
        <v>420</v>
      </c>
      <c r="AM55">
        <v>0</v>
      </c>
      <c r="AN55">
        <v>0</v>
      </c>
      <c r="AO55">
        <f>1-AM55/AN55</f>
        <v>0</v>
      </c>
      <c r="AP55">
        <v>0</v>
      </c>
      <c r="AQ55" t="s">
        <v>420</v>
      </c>
      <c r="AR55" t="s">
        <v>420</v>
      </c>
      <c r="AS55">
        <v>0</v>
      </c>
      <c r="AT55">
        <v>0</v>
      </c>
      <c r="AU55">
        <f>1-AS55/AT55</f>
        <v>0</v>
      </c>
      <c r="AV55">
        <v>0.5</v>
      </c>
      <c r="AW55">
        <f>CV55</f>
        <v>0</v>
      </c>
      <c r="AX55">
        <f>K55</f>
        <v>0</v>
      </c>
      <c r="AY55">
        <f>AU55*AV55*AW55</f>
        <v>0</v>
      </c>
      <c r="AZ55">
        <f>(AX55-AP55)/AW55</f>
        <v>0</v>
      </c>
      <c r="BA55">
        <f>(AN55-AT55)/AT55</f>
        <v>0</v>
      </c>
      <c r="BB55">
        <f>AM55/(AO55+AM55/AT55)</f>
        <v>0</v>
      </c>
      <c r="BC55" t="s">
        <v>420</v>
      </c>
      <c r="BD55">
        <v>0</v>
      </c>
      <c r="BE55">
        <f>IF(BD55&lt;&gt;0, BD55, BB55)</f>
        <v>0</v>
      </c>
      <c r="BF55">
        <f>1-BE55/AT55</f>
        <v>0</v>
      </c>
      <c r="BG55">
        <f>(AT55-AS55)/(AT55-BE55)</f>
        <v>0</v>
      </c>
      <c r="BH55">
        <f>(AN55-AT55)/(AN55-BE55)</f>
        <v>0</v>
      </c>
      <c r="BI55">
        <f>(AT55-AS55)/(AT55-AM55)</f>
        <v>0</v>
      </c>
      <c r="BJ55">
        <f>(AN55-AT55)/(AN55-AM55)</f>
        <v>0</v>
      </c>
      <c r="BK55">
        <f>(BG55*BE55/AS55)</f>
        <v>0</v>
      </c>
      <c r="BL55">
        <f>(1-BK55)</f>
        <v>0</v>
      </c>
      <c r="CU55">
        <f>$B$13*DS55+$C$13*DT55+$F$13*EE55*(1-EH55)</f>
        <v>0</v>
      </c>
      <c r="CV55">
        <f>CU55*CW55</f>
        <v>0</v>
      </c>
      <c r="CW55">
        <f>($B$13*$D$11+$C$13*$D$11+$F$13*((ER55+EJ55)/MAX(ER55+EJ55+ES55, 0.1)*$I$11+ES55/MAX(ER55+EJ55+ES55, 0.1)*$J$11))/($B$13+$C$13+$F$13)</f>
        <v>0</v>
      </c>
      <c r="CX55">
        <f>($B$13*$K$11+$C$13*$K$11+$F$13*((ER55+EJ55)/MAX(ER55+EJ55+ES55, 0.1)*$P$11+ES55/MAX(ER55+EJ55+ES55, 0.1)*$Q$11))/($B$13+$C$13+$F$13)</f>
        <v>0</v>
      </c>
      <c r="CY55">
        <v>5.52</v>
      </c>
      <c r="CZ55">
        <v>0.5</v>
      </c>
      <c r="DA55" t="s">
        <v>421</v>
      </c>
      <c r="DB55">
        <v>2</v>
      </c>
      <c r="DC55">
        <v>1759094573</v>
      </c>
      <c r="DD55">
        <v>422.4425555555556</v>
      </c>
      <c r="DE55">
        <v>419.8396666666666</v>
      </c>
      <c r="DF55">
        <v>23.05592222222222</v>
      </c>
      <c r="DG55">
        <v>22.53542222222222</v>
      </c>
      <c r="DH55">
        <v>423.3357777777778</v>
      </c>
      <c r="DI55">
        <v>22.7402</v>
      </c>
      <c r="DJ55">
        <v>499.9853333333334</v>
      </c>
      <c r="DK55">
        <v>90.66148888888888</v>
      </c>
      <c r="DL55">
        <v>0.06733354444444445</v>
      </c>
      <c r="DM55">
        <v>30.42903333333333</v>
      </c>
      <c r="DN55">
        <v>29.98077777777778</v>
      </c>
      <c r="DO55">
        <v>999.9000000000001</v>
      </c>
      <c r="DP55">
        <v>0</v>
      </c>
      <c r="DQ55">
        <v>0</v>
      </c>
      <c r="DR55">
        <v>9983.477777777778</v>
      </c>
      <c r="DS55">
        <v>0</v>
      </c>
      <c r="DT55">
        <v>3.15713</v>
      </c>
      <c r="DU55">
        <v>2.602888888888889</v>
      </c>
      <c r="DV55">
        <v>432.412</v>
      </c>
      <c r="DW55">
        <v>429.519</v>
      </c>
      <c r="DX55">
        <v>0.5204920000000001</v>
      </c>
      <c r="DY55">
        <v>419.8396666666666</v>
      </c>
      <c r="DZ55">
        <v>22.53542222222222</v>
      </c>
      <c r="EA55">
        <v>2.090284444444444</v>
      </c>
      <c r="EB55">
        <v>2.043093333333333</v>
      </c>
      <c r="EC55">
        <v>18.14532222222222</v>
      </c>
      <c r="ED55">
        <v>17.78232222222222</v>
      </c>
      <c r="EE55">
        <v>0.00500078</v>
      </c>
      <c r="EF55">
        <v>0</v>
      </c>
      <c r="EG55">
        <v>0</v>
      </c>
      <c r="EH55">
        <v>0</v>
      </c>
      <c r="EI55">
        <v>840.1</v>
      </c>
      <c r="EJ55">
        <v>0.00500078</v>
      </c>
      <c r="EK55">
        <v>-17.61111111111111</v>
      </c>
      <c r="EL55">
        <v>-0.2333333333333334</v>
      </c>
      <c r="EM55">
        <v>35.72900000000001</v>
      </c>
      <c r="EN55">
        <v>40.60388888888889</v>
      </c>
      <c r="EO55">
        <v>37.61088888888889</v>
      </c>
      <c r="EP55">
        <v>41.26366666666667</v>
      </c>
      <c r="EQ55">
        <v>37.75666666666667</v>
      </c>
      <c r="ER55">
        <v>0</v>
      </c>
      <c r="ES55">
        <v>0</v>
      </c>
      <c r="ET55">
        <v>0</v>
      </c>
      <c r="EU55">
        <v>1759094568.4</v>
      </c>
      <c r="EV55">
        <v>0</v>
      </c>
      <c r="EW55">
        <v>833.7192307692306</v>
      </c>
      <c r="EX55">
        <v>30.60854677032448</v>
      </c>
      <c r="EY55">
        <v>-0.174358561455419</v>
      </c>
      <c r="EZ55">
        <v>-15.54230769230769</v>
      </c>
      <c r="FA55">
        <v>15</v>
      </c>
      <c r="FB55">
        <v>0</v>
      </c>
      <c r="FC55" t="s">
        <v>422</v>
      </c>
      <c r="FD55">
        <v>1746989605.5</v>
      </c>
      <c r="FE55">
        <v>1746989593.5</v>
      </c>
      <c r="FF55">
        <v>0</v>
      </c>
      <c r="FG55">
        <v>-0.274</v>
      </c>
      <c r="FH55">
        <v>-0.002</v>
      </c>
      <c r="FI55">
        <v>2.549</v>
      </c>
      <c r="FJ55">
        <v>0.129</v>
      </c>
      <c r="FK55">
        <v>420</v>
      </c>
      <c r="FL55">
        <v>17</v>
      </c>
      <c r="FM55">
        <v>0.02</v>
      </c>
      <c r="FN55">
        <v>0.04</v>
      </c>
      <c r="FO55">
        <v>2.56139475</v>
      </c>
      <c r="FP55">
        <v>0.8222203001876168</v>
      </c>
      <c r="FQ55">
        <v>0.1779161643863129</v>
      </c>
      <c r="FR55">
        <v>0</v>
      </c>
      <c r="FS55">
        <v>834.335294117647</v>
      </c>
      <c r="FT55">
        <v>12.4033612308113</v>
      </c>
      <c r="FU55">
        <v>7.300519012691591</v>
      </c>
      <c r="FV55">
        <v>0</v>
      </c>
      <c r="FW55">
        <v>0.517879875</v>
      </c>
      <c r="FX55">
        <v>0.0001375497185734135</v>
      </c>
      <c r="FY55">
        <v>0.002795485746587701</v>
      </c>
      <c r="FZ55">
        <v>1</v>
      </c>
      <c r="GA55">
        <v>1</v>
      </c>
      <c r="GB55">
        <v>3</v>
      </c>
      <c r="GC55" t="s">
        <v>423</v>
      </c>
      <c r="GD55">
        <v>3.1025</v>
      </c>
      <c r="GE55">
        <v>2.72557</v>
      </c>
      <c r="GF55">
        <v>0.0887971</v>
      </c>
      <c r="GG55">
        <v>0.0882897</v>
      </c>
      <c r="GH55">
        <v>0.10509</v>
      </c>
      <c r="GI55">
        <v>0.104853</v>
      </c>
      <c r="GJ55">
        <v>23823.7</v>
      </c>
      <c r="GK55">
        <v>21622.9</v>
      </c>
      <c r="GL55">
        <v>26707.6</v>
      </c>
      <c r="GM55">
        <v>23936.3</v>
      </c>
      <c r="GN55">
        <v>38239</v>
      </c>
      <c r="GO55">
        <v>31654.7</v>
      </c>
      <c r="GP55">
        <v>46635.3</v>
      </c>
      <c r="GQ55">
        <v>37848.4</v>
      </c>
      <c r="GR55">
        <v>1.87433</v>
      </c>
      <c r="GS55">
        <v>1.8822</v>
      </c>
      <c r="GT55">
        <v>0.09372460000000001</v>
      </c>
      <c r="GU55">
        <v>0</v>
      </c>
      <c r="GV55">
        <v>28.4563</v>
      </c>
      <c r="GW55">
        <v>999.9</v>
      </c>
      <c r="GX55">
        <v>45.9</v>
      </c>
      <c r="GY55">
        <v>31.4</v>
      </c>
      <c r="GZ55">
        <v>23.3643</v>
      </c>
      <c r="HA55">
        <v>61.13</v>
      </c>
      <c r="HB55">
        <v>19.6274</v>
      </c>
      <c r="HC55">
        <v>1</v>
      </c>
      <c r="HD55">
        <v>0.08098320000000001</v>
      </c>
      <c r="HE55">
        <v>-2.03161</v>
      </c>
      <c r="HF55">
        <v>20.2862</v>
      </c>
      <c r="HG55">
        <v>5.22238</v>
      </c>
      <c r="HH55">
        <v>11.98</v>
      </c>
      <c r="HI55">
        <v>4.96545</v>
      </c>
      <c r="HJ55">
        <v>3.27598</v>
      </c>
      <c r="HK55">
        <v>9999</v>
      </c>
      <c r="HL55">
        <v>9999</v>
      </c>
      <c r="HM55">
        <v>9999</v>
      </c>
      <c r="HN55">
        <v>37</v>
      </c>
      <c r="HO55">
        <v>1.8639</v>
      </c>
      <c r="HP55">
        <v>1.86006</v>
      </c>
      <c r="HQ55">
        <v>1.85837</v>
      </c>
      <c r="HR55">
        <v>1.85974</v>
      </c>
      <c r="HS55">
        <v>1.85989</v>
      </c>
      <c r="HT55">
        <v>1.85837</v>
      </c>
      <c r="HU55">
        <v>1.85744</v>
      </c>
      <c r="HV55">
        <v>1.85236</v>
      </c>
      <c r="HW55">
        <v>0</v>
      </c>
      <c r="HX55">
        <v>0</v>
      </c>
      <c r="HY55">
        <v>0</v>
      </c>
      <c r="HZ55">
        <v>0</v>
      </c>
      <c r="IA55" t="s">
        <v>424</v>
      </c>
      <c r="IB55" t="s">
        <v>425</v>
      </c>
      <c r="IC55" t="s">
        <v>426</v>
      </c>
      <c r="ID55" t="s">
        <v>426</v>
      </c>
      <c r="IE55" t="s">
        <v>426</v>
      </c>
      <c r="IF55" t="s">
        <v>426</v>
      </c>
      <c r="IG55">
        <v>0</v>
      </c>
      <c r="IH55">
        <v>100</v>
      </c>
      <c r="II55">
        <v>100</v>
      </c>
      <c r="IJ55">
        <v>-0.893</v>
      </c>
      <c r="IK55">
        <v>0.3157</v>
      </c>
      <c r="IL55">
        <v>-0.819046093373875</v>
      </c>
      <c r="IM55">
        <v>-0.0008311593448893811</v>
      </c>
      <c r="IN55">
        <v>1.768286430498992E-06</v>
      </c>
      <c r="IO55">
        <v>-5.176383660599935E-10</v>
      </c>
      <c r="IP55">
        <v>0.01793090377665582</v>
      </c>
      <c r="IQ55">
        <v>0.002652576625932546</v>
      </c>
      <c r="IR55">
        <v>0.0004569377311329863</v>
      </c>
      <c r="IS55">
        <v>1.003524486243527E-07</v>
      </c>
      <c r="IT55">
        <v>2</v>
      </c>
      <c r="IU55">
        <v>1975</v>
      </c>
      <c r="IV55">
        <v>1</v>
      </c>
      <c r="IW55">
        <v>26</v>
      </c>
      <c r="IX55">
        <v>201749.5</v>
      </c>
      <c r="IY55">
        <v>201749.7</v>
      </c>
      <c r="IZ55">
        <v>1.09741</v>
      </c>
      <c r="JA55">
        <v>2.62573</v>
      </c>
      <c r="JB55">
        <v>1.49658</v>
      </c>
      <c r="JC55">
        <v>2.34985</v>
      </c>
      <c r="JD55">
        <v>1.54907</v>
      </c>
      <c r="JE55">
        <v>2.45728</v>
      </c>
      <c r="JF55">
        <v>35.8944</v>
      </c>
      <c r="JG55">
        <v>24.1926</v>
      </c>
      <c r="JH55">
        <v>18</v>
      </c>
      <c r="JI55">
        <v>481.282</v>
      </c>
      <c r="JJ55">
        <v>501.337</v>
      </c>
      <c r="JK55">
        <v>31.2688</v>
      </c>
      <c r="JL55">
        <v>28.3396</v>
      </c>
      <c r="JM55">
        <v>30.0003</v>
      </c>
      <c r="JN55">
        <v>28.5763</v>
      </c>
      <c r="JO55">
        <v>28.5778</v>
      </c>
      <c r="JP55">
        <v>22.0547</v>
      </c>
      <c r="JQ55">
        <v>0</v>
      </c>
      <c r="JR55">
        <v>100</v>
      </c>
      <c r="JS55">
        <v>31.239</v>
      </c>
      <c r="JT55">
        <v>420</v>
      </c>
      <c r="JU55">
        <v>23.1383</v>
      </c>
      <c r="JV55">
        <v>101.966</v>
      </c>
      <c r="JW55">
        <v>91.2962</v>
      </c>
    </row>
    <row r="56" spans="1:283">
      <c r="A56">
        <v>38</v>
      </c>
      <c r="B56">
        <v>1759094578</v>
      </c>
      <c r="C56">
        <v>585</v>
      </c>
      <c r="D56" t="s">
        <v>501</v>
      </c>
      <c r="E56" t="s">
        <v>502</v>
      </c>
      <c r="F56">
        <v>5</v>
      </c>
      <c r="G56" t="s">
        <v>488</v>
      </c>
      <c r="H56">
        <v>1759094575</v>
      </c>
      <c r="I56">
        <f>(J56)/1000</f>
        <v>0</v>
      </c>
      <c r="J56">
        <f>1000*DJ56*AH56*(DF56-DG56)/(100*CY56*(1000-AH56*DF56))</f>
        <v>0</v>
      </c>
      <c r="K56">
        <f>DJ56*AH56*(DE56-DD56*(1000-AH56*DG56)/(1000-AH56*DF56))/(100*CY56)</f>
        <v>0</v>
      </c>
      <c r="L56">
        <f>DD56 - IF(AH56&gt;1, K56*CY56*100.0/(AJ56), 0)</f>
        <v>0</v>
      </c>
      <c r="M56">
        <f>((S56-I56/2)*L56-K56)/(S56+I56/2)</f>
        <v>0</v>
      </c>
      <c r="N56">
        <f>M56*(DK56+DL56)/1000.0</f>
        <v>0</v>
      </c>
      <c r="O56">
        <f>(DD56 - IF(AH56&gt;1, K56*CY56*100.0/(AJ56), 0))*(DK56+DL56)/1000.0</f>
        <v>0</v>
      </c>
      <c r="P56">
        <f>2.0/((1/R56-1/Q56)+SIGN(R56)*SQRT((1/R56-1/Q56)*(1/R56-1/Q56) + 4*CZ56/((CZ56+1)*(CZ56+1))*(2*1/R56*1/Q56-1/Q56*1/Q56)))</f>
        <v>0</v>
      </c>
      <c r="Q56">
        <f>IF(LEFT(DA56,1)&lt;&gt;"0",IF(LEFT(DA56,1)="1",3.0,DB56),$D$5+$E$5*(DR56*DK56/($K$5*1000))+$F$5*(DR56*DK56/($K$5*1000))*MAX(MIN(CY56,$J$5),$I$5)*MAX(MIN(CY56,$J$5),$I$5)+$G$5*MAX(MIN(CY56,$J$5),$I$5)*(DR56*DK56/($K$5*1000))+$H$5*(DR56*DK56/($K$5*1000))*(DR56*DK56/($K$5*1000)))</f>
        <v>0</v>
      </c>
      <c r="R56">
        <f>I56*(1000-(1000*0.61365*exp(17.502*V56/(240.97+V56))/(DK56+DL56)+DF56)/2)/(1000*0.61365*exp(17.502*V56/(240.97+V56))/(DK56+DL56)-DF56)</f>
        <v>0</v>
      </c>
      <c r="S56">
        <f>1/((CZ56+1)/(P56/1.6)+1/(Q56/1.37)) + CZ56/((CZ56+1)/(P56/1.6) + CZ56/(Q56/1.37))</f>
        <v>0</v>
      </c>
      <c r="T56">
        <f>(CU56*CX56)</f>
        <v>0</v>
      </c>
      <c r="U56">
        <f>(DM56+(T56+2*0.95*5.67E-8*(((DM56+$B$9)+273)^4-(DM56+273)^4)-44100*I56)/(1.84*29.3*Q56+8*0.95*5.67E-8*(DM56+273)^3))</f>
        <v>0</v>
      </c>
      <c r="V56">
        <f>($C$9*DN56+$D$9*DO56+$E$9*U56)</f>
        <v>0</v>
      </c>
      <c r="W56">
        <f>0.61365*exp(17.502*V56/(240.97+V56))</f>
        <v>0</v>
      </c>
      <c r="X56">
        <f>(Y56/Z56*100)</f>
        <v>0</v>
      </c>
      <c r="Y56">
        <f>DF56*(DK56+DL56)/1000</f>
        <v>0</v>
      </c>
      <c r="Z56">
        <f>0.61365*exp(17.502*DM56/(240.97+DM56))</f>
        <v>0</v>
      </c>
      <c r="AA56">
        <f>(W56-DF56*(DK56+DL56)/1000)</f>
        <v>0</v>
      </c>
      <c r="AB56">
        <f>(-I56*44100)</f>
        <v>0</v>
      </c>
      <c r="AC56">
        <f>2*29.3*Q56*0.92*(DM56-V56)</f>
        <v>0</v>
      </c>
      <c r="AD56">
        <f>2*0.95*5.67E-8*(((DM56+$B$9)+273)^4-(V56+273)^4)</f>
        <v>0</v>
      </c>
      <c r="AE56">
        <f>T56+AD56+AB56+AC56</f>
        <v>0</v>
      </c>
      <c r="AF56">
        <v>1</v>
      </c>
      <c r="AG56">
        <v>0</v>
      </c>
      <c r="AH56">
        <f>IF(AF56*$H$15&gt;=AJ56,1.0,(AJ56/(AJ56-AF56*$H$15)))</f>
        <v>0</v>
      </c>
      <c r="AI56">
        <f>(AH56-1)*100</f>
        <v>0</v>
      </c>
      <c r="AJ56">
        <f>MAX(0,($B$15+$C$15*DR56)/(1+$D$15*DR56)*DK56/(DM56+273)*$E$15)</f>
        <v>0</v>
      </c>
      <c r="AK56" t="s">
        <v>420</v>
      </c>
      <c r="AL56" t="s">
        <v>420</v>
      </c>
      <c r="AM56">
        <v>0</v>
      </c>
      <c r="AN56">
        <v>0</v>
      </c>
      <c r="AO56">
        <f>1-AM56/AN56</f>
        <v>0</v>
      </c>
      <c r="AP56">
        <v>0</v>
      </c>
      <c r="AQ56" t="s">
        <v>420</v>
      </c>
      <c r="AR56" t="s">
        <v>420</v>
      </c>
      <c r="AS56">
        <v>0</v>
      </c>
      <c r="AT56">
        <v>0</v>
      </c>
      <c r="AU56">
        <f>1-AS56/AT56</f>
        <v>0</v>
      </c>
      <c r="AV56">
        <v>0.5</v>
      </c>
      <c r="AW56">
        <f>CV56</f>
        <v>0</v>
      </c>
      <c r="AX56">
        <f>K56</f>
        <v>0</v>
      </c>
      <c r="AY56">
        <f>AU56*AV56*AW56</f>
        <v>0</v>
      </c>
      <c r="AZ56">
        <f>(AX56-AP56)/AW56</f>
        <v>0</v>
      </c>
      <c r="BA56">
        <f>(AN56-AT56)/AT56</f>
        <v>0</v>
      </c>
      <c r="BB56">
        <f>AM56/(AO56+AM56/AT56)</f>
        <v>0</v>
      </c>
      <c r="BC56" t="s">
        <v>420</v>
      </c>
      <c r="BD56">
        <v>0</v>
      </c>
      <c r="BE56">
        <f>IF(BD56&lt;&gt;0, BD56, BB56)</f>
        <v>0</v>
      </c>
      <c r="BF56">
        <f>1-BE56/AT56</f>
        <v>0</v>
      </c>
      <c r="BG56">
        <f>(AT56-AS56)/(AT56-BE56)</f>
        <v>0</v>
      </c>
      <c r="BH56">
        <f>(AN56-AT56)/(AN56-BE56)</f>
        <v>0</v>
      </c>
      <c r="BI56">
        <f>(AT56-AS56)/(AT56-AM56)</f>
        <v>0</v>
      </c>
      <c r="BJ56">
        <f>(AN56-AT56)/(AN56-AM56)</f>
        <v>0</v>
      </c>
      <c r="BK56">
        <f>(BG56*BE56/AS56)</f>
        <v>0</v>
      </c>
      <c r="BL56">
        <f>(1-BK56)</f>
        <v>0</v>
      </c>
      <c r="CU56">
        <f>$B$13*DS56+$C$13*DT56+$F$13*EE56*(1-EH56)</f>
        <v>0</v>
      </c>
      <c r="CV56">
        <f>CU56*CW56</f>
        <v>0</v>
      </c>
      <c r="CW56">
        <f>($B$13*$D$11+$C$13*$D$11+$F$13*((ER56+EJ56)/MAX(ER56+EJ56+ES56, 0.1)*$I$11+ES56/MAX(ER56+EJ56+ES56, 0.1)*$J$11))/($B$13+$C$13+$F$13)</f>
        <v>0</v>
      </c>
      <c r="CX56">
        <f>($B$13*$K$11+$C$13*$K$11+$F$13*((ER56+EJ56)/MAX(ER56+EJ56+ES56, 0.1)*$P$11+ES56/MAX(ER56+EJ56+ES56, 0.1)*$Q$11))/($B$13+$C$13+$F$13)</f>
        <v>0</v>
      </c>
      <c r="CY56">
        <v>5.52</v>
      </c>
      <c r="CZ56">
        <v>0.5</v>
      </c>
      <c r="DA56" t="s">
        <v>421</v>
      </c>
      <c r="DB56">
        <v>2</v>
      </c>
      <c r="DC56">
        <v>1759094575</v>
      </c>
      <c r="DD56">
        <v>422.4667777777778</v>
      </c>
      <c r="DE56">
        <v>419.888</v>
      </c>
      <c r="DF56">
        <v>23.05705555555555</v>
      </c>
      <c r="DG56">
        <v>22.53324444444444</v>
      </c>
      <c r="DH56">
        <v>423.3601111111111</v>
      </c>
      <c r="DI56">
        <v>22.74131111111111</v>
      </c>
      <c r="DJ56">
        <v>499.8765555555556</v>
      </c>
      <c r="DK56">
        <v>90.66195555555556</v>
      </c>
      <c r="DL56">
        <v>0.06750522222222223</v>
      </c>
      <c r="DM56">
        <v>30.43513333333333</v>
      </c>
      <c r="DN56">
        <v>29.98504444444445</v>
      </c>
      <c r="DO56">
        <v>999.9000000000001</v>
      </c>
      <c r="DP56">
        <v>0</v>
      </c>
      <c r="DQ56">
        <v>0</v>
      </c>
      <c r="DR56">
        <v>9977.5</v>
      </c>
      <c r="DS56">
        <v>0</v>
      </c>
      <c r="DT56">
        <v>3.15713</v>
      </c>
      <c r="DU56">
        <v>2.578925555555556</v>
      </c>
      <c r="DV56">
        <v>432.4375555555555</v>
      </c>
      <c r="DW56">
        <v>429.5673333333333</v>
      </c>
      <c r="DX56">
        <v>0.5238131111111112</v>
      </c>
      <c r="DY56">
        <v>419.888</v>
      </c>
      <c r="DZ56">
        <v>22.53324444444444</v>
      </c>
      <c r="EA56">
        <v>2.090397777777778</v>
      </c>
      <c r="EB56">
        <v>2.042904444444444</v>
      </c>
      <c r="EC56">
        <v>18.1462</v>
      </c>
      <c r="ED56">
        <v>17.78086666666667</v>
      </c>
      <c r="EE56">
        <v>0.00500078</v>
      </c>
      <c r="EF56">
        <v>0</v>
      </c>
      <c r="EG56">
        <v>0</v>
      </c>
      <c r="EH56">
        <v>0</v>
      </c>
      <c r="EI56">
        <v>840.3000000000001</v>
      </c>
      <c r="EJ56">
        <v>0.00500078</v>
      </c>
      <c r="EK56">
        <v>-18.31111111111111</v>
      </c>
      <c r="EL56">
        <v>-0.6111111111111112</v>
      </c>
      <c r="EM56">
        <v>35.729</v>
      </c>
      <c r="EN56">
        <v>40.62477777777778</v>
      </c>
      <c r="EO56">
        <v>37.61788888888889</v>
      </c>
      <c r="EP56">
        <v>41.27066666666667</v>
      </c>
      <c r="EQ56">
        <v>37.79144444444444</v>
      </c>
      <c r="ER56">
        <v>0</v>
      </c>
      <c r="ES56">
        <v>0</v>
      </c>
      <c r="ET56">
        <v>0</v>
      </c>
      <c r="EU56">
        <v>1759094570.8</v>
      </c>
      <c r="EV56">
        <v>0</v>
      </c>
      <c r="EW56">
        <v>833.826923076923</v>
      </c>
      <c r="EX56">
        <v>42.45128188140789</v>
      </c>
      <c r="EY56">
        <v>-25.77093993449894</v>
      </c>
      <c r="EZ56">
        <v>-15.74615384615385</v>
      </c>
      <c r="FA56">
        <v>15</v>
      </c>
      <c r="FB56">
        <v>0</v>
      </c>
      <c r="FC56" t="s">
        <v>422</v>
      </c>
      <c r="FD56">
        <v>1746989605.5</v>
      </c>
      <c r="FE56">
        <v>1746989593.5</v>
      </c>
      <c r="FF56">
        <v>0</v>
      </c>
      <c r="FG56">
        <v>-0.274</v>
      </c>
      <c r="FH56">
        <v>-0.002</v>
      </c>
      <c r="FI56">
        <v>2.549</v>
      </c>
      <c r="FJ56">
        <v>0.129</v>
      </c>
      <c r="FK56">
        <v>420</v>
      </c>
      <c r="FL56">
        <v>17</v>
      </c>
      <c r="FM56">
        <v>0.02</v>
      </c>
      <c r="FN56">
        <v>0.04</v>
      </c>
      <c r="FO56">
        <v>2.610071951219512</v>
      </c>
      <c r="FP56">
        <v>-0.1250119860627097</v>
      </c>
      <c r="FQ56">
        <v>0.07142659889942315</v>
      </c>
      <c r="FR56">
        <v>1</v>
      </c>
      <c r="FS56">
        <v>834.5794117647058</v>
      </c>
      <c r="FT56">
        <v>6.656989966395503</v>
      </c>
      <c r="FU56">
        <v>7.011661689926246</v>
      </c>
      <c r="FV56">
        <v>0</v>
      </c>
      <c r="FW56">
        <v>0.5188201463414635</v>
      </c>
      <c r="FX56">
        <v>0.01778044599303075</v>
      </c>
      <c r="FY56">
        <v>0.003924671168832142</v>
      </c>
      <c r="FZ56">
        <v>1</v>
      </c>
      <c r="GA56">
        <v>2</v>
      </c>
      <c r="GB56">
        <v>3</v>
      </c>
      <c r="GC56" t="s">
        <v>429</v>
      </c>
      <c r="GD56">
        <v>3.10272</v>
      </c>
      <c r="GE56">
        <v>2.72552</v>
      </c>
      <c r="GF56">
        <v>0.0888023</v>
      </c>
      <c r="GG56">
        <v>0.0882956</v>
      </c>
      <c r="GH56">
        <v>0.10509</v>
      </c>
      <c r="GI56">
        <v>0.10485</v>
      </c>
      <c r="GJ56">
        <v>23823.6</v>
      </c>
      <c r="GK56">
        <v>21622.6</v>
      </c>
      <c r="GL56">
        <v>26707.7</v>
      </c>
      <c r="GM56">
        <v>23936.2</v>
      </c>
      <c r="GN56">
        <v>38239.1</v>
      </c>
      <c r="GO56">
        <v>31654.7</v>
      </c>
      <c r="GP56">
        <v>46635.3</v>
      </c>
      <c r="GQ56">
        <v>37848.3</v>
      </c>
      <c r="GR56">
        <v>1.87458</v>
      </c>
      <c r="GS56">
        <v>1.88178</v>
      </c>
      <c r="GT56">
        <v>0.0943355</v>
      </c>
      <c r="GU56">
        <v>0</v>
      </c>
      <c r="GV56">
        <v>28.4555</v>
      </c>
      <c r="GW56">
        <v>999.9</v>
      </c>
      <c r="GX56">
        <v>45.9</v>
      </c>
      <c r="GY56">
        <v>31.4</v>
      </c>
      <c r="GZ56">
        <v>23.3637</v>
      </c>
      <c r="HA56">
        <v>61.05</v>
      </c>
      <c r="HB56">
        <v>19.7155</v>
      </c>
      <c r="HC56">
        <v>1</v>
      </c>
      <c r="HD56">
        <v>0.0809146</v>
      </c>
      <c r="HE56">
        <v>-1.94765</v>
      </c>
      <c r="HF56">
        <v>20.2874</v>
      </c>
      <c r="HG56">
        <v>5.22238</v>
      </c>
      <c r="HH56">
        <v>11.98</v>
      </c>
      <c r="HI56">
        <v>4.9655</v>
      </c>
      <c r="HJ56">
        <v>3.27598</v>
      </c>
      <c r="HK56">
        <v>9999</v>
      </c>
      <c r="HL56">
        <v>9999</v>
      </c>
      <c r="HM56">
        <v>9999</v>
      </c>
      <c r="HN56">
        <v>37</v>
      </c>
      <c r="HO56">
        <v>1.86388</v>
      </c>
      <c r="HP56">
        <v>1.86006</v>
      </c>
      <c r="HQ56">
        <v>1.85837</v>
      </c>
      <c r="HR56">
        <v>1.85974</v>
      </c>
      <c r="HS56">
        <v>1.85989</v>
      </c>
      <c r="HT56">
        <v>1.85837</v>
      </c>
      <c r="HU56">
        <v>1.85744</v>
      </c>
      <c r="HV56">
        <v>1.85236</v>
      </c>
      <c r="HW56">
        <v>0</v>
      </c>
      <c r="HX56">
        <v>0</v>
      </c>
      <c r="HY56">
        <v>0</v>
      </c>
      <c r="HZ56">
        <v>0</v>
      </c>
      <c r="IA56" t="s">
        <v>424</v>
      </c>
      <c r="IB56" t="s">
        <v>425</v>
      </c>
      <c r="IC56" t="s">
        <v>426</v>
      </c>
      <c r="ID56" t="s">
        <v>426</v>
      </c>
      <c r="IE56" t="s">
        <v>426</v>
      </c>
      <c r="IF56" t="s">
        <v>426</v>
      </c>
      <c r="IG56">
        <v>0</v>
      </c>
      <c r="IH56">
        <v>100</v>
      </c>
      <c r="II56">
        <v>100</v>
      </c>
      <c r="IJ56">
        <v>-0.893</v>
      </c>
      <c r="IK56">
        <v>0.3157</v>
      </c>
      <c r="IL56">
        <v>-0.819046093373875</v>
      </c>
      <c r="IM56">
        <v>-0.0008311593448893811</v>
      </c>
      <c r="IN56">
        <v>1.768286430498992E-06</v>
      </c>
      <c r="IO56">
        <v>-5.176383660599935E-10</v>
      </c>
      <c r="IP56">
        <v>0.01793090377665582</v>
      </c>
      <c r="IQ56">
        <v>0.002652576625932546</v>
      </c>
      <c r="IR56">
        <v>0.0004569377311329863</v>
      </c>
      <c r="IS56">
        <v>1.003524486243527E-07</v>
      </c>
      <c r="IT56">
        <v>2</v>
      </c>
      <c r="IU56">
        <v>1975</v>
      </c>
      <c r="IV56">
        <v>1</v>
      </c>
      <c r="IW56">
        <v>26</v>
      </c>
      <c r="IX56">
        <v>201749.5</v>
      </c>
      <c r="IY56">
        <v>201749.7</v>
      </c>
      <c r="IZ56">
        <v>1.09619</v>
      </c>
      <c r="JA56">
        <v>2.63184</v>
      </c>
      <c r="JB56">
        <v>1.49658</v>
      </c>
      <c r="JC56">
        <v>2.34985</v>
      </c>
      <c r="JD56">
        <v>1.54907</v>
      </c>
      <c r="JE56">
        <v>2.42798</v>
      </c>
      <c r="JF56">
        <v>35.8944</v>
      </c>
      <c r="JG56">
        <v>24.1838</v>
      </c>
      <c r="JH56">
        <v>18</v>
      </c>
      <c r="JI56">
        <v>481.418</v>
      </c>
      <c r="JJ56">
        <v>501.044</v>
      </c>
      <c r="JK56">
        <v>31.2793</v>
      </c>
      <c r="JL56">
        <v>28.3396</v>
      </c>
      <c r="JM56">
        <v>30.0002</v>
      </c>
      <c r="JN56">
        <v>28.5752</v>
      </c>
      <c r="JO56">
        <v>28.5765</v>
      </c>
      <c r="JP56">
        <v>22.0565</v>
      </c>
      <c r="JQ56">
        <v>0</v>
      </c>
      <c r="JR56">
        <v>100</v>
      </c>
      <c r="JS56">
        <v>31.239</v>
      </c>
      <c r="JT56">
        <v>420</v>
      </c>
      <c r="JU56">
        <v>23.1383</v>
      </c>
      <c r="JV56">
        <v>101.966</v>
      </c>
      <c r="JW56">
        <v>91.2958</v>
      </c>
    </row>
    <row r="57" spans="1:283">
      <c r="A57">
        <v>39</v>
      </c>
      <c r="B57">
        <v>1759094580</v>
      </c>
      <c r="C57">
        <v>587</v>
      </c>
      <c r="D57" t="s">
        <v>503</v>
      </c>
      <c r="E57" t="s">
        <v>504</v>
      </c>
      <c r="F57">
        <v>5</v>
      </c>
      <c r="G57" t="s">
        <v>488</v>
      </c>
      <c r="H57">
        <v>1759094577</v>
      </c>
      <c r="I57">
        <f>(J57)/1000</f>
        <v>0</v>
      </c>
      <c r="J57">
        <f>1000*DJ57*AH57*(DF57-DG57)/(100*CY57*(1000-AH57*DF57))</f>
        <v>0</v>
      </c>
      <c r="K57">
        <f>DJ57*AH57*(DE57-DD57*(1000-AH57*DG57)/(1000-AH57*DF57))/(100*CY57)</f>
        <v>0</v>
      </c>
      <c r="L57">
        <f>DD57 - IF(AH57&gt;1, K57*CY57*100.0/(AJ57), 0)</f>
        <v>0</v>
      </c>
      <c r="M57">
        <f>((S57-I57/2)*L57-K57)/(S57+I57/2)</f>
        <v>0</v>
      </c>
      <c r="N57">
        <f>M57*(DK57+DL57)/1000.0</f>
        <v>0</v>
      </c>
      <c r="O57">
        <f>(DD57 - IF(AH57&gt;1, K57*CY57*100.0/(AJ57), 0))*(DK57+DL57)/1000.0</f>
        <v>0</v>
      </c>
      <c r="P57">
        <f>2.0/((1/R57-1/Q57)+SIGN(R57)*SQRT((1/R57-1/Q57)*(1/R57-1/Q57) + 4*CZ57/((CZ57+1)*(CZ57+1))*(2*1/R57*1/Q57-1/Q57*1/Q57)))</f>
        <v>0</v>
      </c>
      <c r="Q57">
        <f>IF(LEFT(DA57,1)&lt;&gt;"0",IF(LEFT(DA57,1)="1",3.0,DB57),$D$5+$E$5*(DR57*DK57/($K$5*1000))+$F$5*(DR57*DK57/($K$5*1000))*MAX(MIN(CY57,$J$5),$I$5)*MAX(MIN(CY57,$J$5),$I$5)+$G$5*MAX(MIN(CY57,$J$5),$I$5)*(DR57*DK57/($K$5*1000))+$H$5*(DR57*DK57/($K$5*1000))*(DR57*DK57/($K$5*1000)))</f>
        <v>0</v>
      </c>
      <c r="R57">
        <f>I57*(1000-(1000*0.61365*exp(17.502*V57/(240.97+V57))/(DK57+DL57)+DF57)/2)/(1000*0.61365*exp(17.502*V57/(240.97+V57))/(DK57+DL57)-DF57)</f>
        <v>0</v>
      </c>
      <c r="S57">
        <f>1/((CZ57+1)/(P57/1.6)+1/(Q57/1.37)) + CZ57/((CZ57+1)/(P57/1.6) + CZ57/(Q57/1.37))</f>
        <v>0</v>
      </c>
      <c r="T57">
        <f>(CU57*CX57)</f>
        <v>0</v>
      </c>
      <c r="U57">
        <f>(DM57+(T57+2*0.95*5.67E-8*(((DM57+$B$9)+273)^4-(DM57+273)^4)-44100*I57)/(1.84*29.3*Q57+8*0.95*5.67E-8*(DM57+273)^3))</f>
        <v>0</v>
      </c>
      <c r="V57">
        <f>($C$9*DN57+$D$9*DO57+$E$9*U57)</f>
        <v>0</v>
      </c>
      <c r="W57">
        <f>0.61365*exp(17.502*V57/(240.97+V57))</f>
        <v>0</v>
      </c>
      <c r="X57">
        <f>(Y57/Z57*100)</f>
        <v>0</v>
      </c>
      <c r="Y57">
        <f>DF57*(DK57+DL57)/1000</f>
        <v>0</v>
      </c>
      <c r="Z57">
        <f>0.61365*exp(17.502*DM57/(240.97+DM57))</f>
        <v>0</v>
      </c>
      <c r="AA57">
        <f>(W57-DF57*(DK57+DL57)/1000)</f>
        <v>0</v>
      </c>
      <c r="AB57">
        <f>(-I57*44100)</f>
        <v>0</v>
      </c>
      <c r="AC57">
        <f>2*29.3*Q57*0.92*(DM57-V57)</f>
        <v>0</v>
      </c>
      <c r="AD57">
        <f>2*0.95*5.67E-8*(((DM57+$B$9)+273)^4-(V57+273)^4)</f>
        <v>0</v>
      </c>
      <c r="AE57">
        <f>T57+AD57+AB57+AC57</f>
        <v>0</v>
      </c>
      <c r="AF57">
        <v>1</v>
      </c>
      <c r="AG57">
        <v>0</v>
      </c>
      <c r="AH57">
        <f>IF(AF57*$H$15&gt;=AJ57,1.0,(AJ57/(AJ57-AF57*$H$15)))</f>
        <v>0</v>
      </c>
      <c r="AI57">
        <f>(AH57-1)*100</f>
        <v>0</v>
      </c>
      <c r="AJ57">
        <f>MAX(0,($B$15+$C$15*DR57)/(1+$D$15*DR57)*DK57/(DM57+273)*$E$15)</f>
        <v>0</v>
      </c>
      <c r="AK57" t="s">
        <v>420</v>
      </c>
      <c r="AL57" t="s">
        <v>420</v>
      </c>
      <c r="AM57">
        <v>0</v>
      </c>
      <c r="AN57">
        <v>0</v>
      </c>
      <c r="AO57">
        <f>1-AM57/AN57</f>
        <v>0</v>
      </c>
      <c r="AP57">
        <v>0</v>
      </c>
      <c r="AQ57" t="s">
        <v>420</v>
      </c>
      <c r="AR57" t="s">
        <v>420</v>
      </c>
      <c r="AS57">
        <v>0</v>
      </c>
      <c r="AT57">
        <v>0</v>
      </c>
      <c r="AU57">
        <f>1-AS57/AT57</f>
        <v>0</v>
      </c>
      <c r="AV57">
        <v>0.5</v>
      </c>
      <c r="AW57">
        <f>CV57</f>
        <v>0</v>
      </c>
      <c r="AX57">
        <f>K57</f>
        <v>0</v>
      </c>
      <c r="AY57">
        <f>AU57*AV57*AW57</f>
        <v>0</v>
      </c>
      <c r="AZ57">
        <f>(AX57-AP57)/AW57</f>
        <v>0</v>
      </c>
      <c r="BA57">
        <f>(AN57-AT57)/AT57</f>
        <v>0</v>
      </c>
      <c r="BB57">
        <f>AM57/(AO57+AM57/AT57)</f>
        <v>0</v>
      </c>
      <c r="BC57" t="s">
        <v>420</v>
      </c>
      <c r="BD57">
        <v>0</v>
      </c>
      <c r="BE57">
        <f>IF(BD57&lt;&gt;0, BD57, BB57)</f>
        <v>0</v>
      </c>
      <c r="BF57">
        <f>1-BE57/AT57</f>
        <v>0</v>
      </c>
      <c r="BG57">
        <f>(AT57-AS57)/(AT57-BE57)</f>
        <v>0</v>
      </c>
      <c r="BH57">
        <f>(AN57-AT57)/(AN57-BE57)</f>
        <v>0</v>
      </c>
      <c r="BI57">
        <f>(AT57-AS57)/(AT57-AM57)</f>
        <v>0</v>
      </c>
      <c r="BJ57">
        <f>(AN57-AT57)/(AN57-AM57)</f>
        <v>0</v>
      </c>
      <c r="BK57">
        <f>(BG57*BE57/AS57)</f>
        <v>0</v>
      </c>
      <c r="BL57">
        <f>(1-BK57)</f>
        <v>0</v>
      </c>
      <c r="CU57">
        <f>$B$13*DS57+$C$13*DT57+$F$13*EE57*(1-EH57)</f>
        <v>0</v>
      </c>
      <c r="CV57">
        <f>CU57*CW57</f>
        <v>0</v>
      </c>
      <c r="CW57">
        <f>($B$13*$D$11+$C$13*$D$11+$F$13*((ER57+EJ57)/MAX(ER57+EJ57+ES57, 0.1)*$I$11+ES57/MAX(ER57+EJ57+ES57, 0.1)*$J$11))/($B$13+$C$13+$F$13)</f>
        <v>0</v>
      </c>
      <c r="CX57">
        <f>($B$13*$K$11+$C$13*$K$11+$F$13*((ER57+EJ57)/MAX(ER57+EJ57+ES57, 0.1)*$P$11+ES57/MAX(ER57+EJ57+ES57, 0.1)*$Q$11))/($B$13+$C$13+$F$13)</f>
        <v>0</v>
      </c>
      <c r="CY57">
        <v>5.52</v>
      </c>
      <c r="CZ57">
        <v>0.5</v>
      </c>
      <c r="DA57" t="s">
        <v>421</v>
      </c>
      <c r="DB57">
        <v>2</v>
      </c>
      <c r="DC57">
        <v>1759094577</v>
      </c>
      <c r="DD57">
        <v>422.487</v>
      </c>
      <c r="DE57">
        <v>419.9087777777778</v>
      </c>
      <c r="DF57">
        <v>23.05715555555556</v>
      </c>
      <c r="DG57">
        <v>22.53134444444444</v>
      </c>
      <c r="DH57">
        <v>423.3802222222222</v>
      </c>
      <c r="DI57">
        <v>22.74141111111111</v>
      </c>
      <c r="DJ57">
        <v>499.9288888888889</v>
      </c>
      <c r="DK57">
        <v>90.66244444444445</v>
      </c>
      <c r="DL57">
        <v>0.0674998</v>
      </c>
      <c r="DM57">
        <v>30.44002222222223</v>
      </c>
      <c r="DN57">
        <v>29.99013333333333</v>
      </c>
      <c r="DO57">
        <v>999.9000000000001</v>
      </c>
      <c r="DP57">
        <v>0</v>
      </c>
      <c r="DQ57">
        <v>0</v>
      </c>
      <c r="DR57">
        <v>9992.494444444445</v>
      </c>
      <c r="DS57">
        <v>0</v>
      </c>
      <c r="DT57">
        <v>3.15713</v>
      </c>
      <c r="DU57">
        <v>2.5783</v>
      </c>
      <c r="DV57">
        <v>432.4584444444444</v>
      </c>
      <c r="DW57">
        <v>429.588</v>
      </c>
      <c r="DX57">
        <v>0.5258134444444446</v>
      </c>
      <c r="DY57">
        <v>419.9087777777778</v>
      </c>
      <c r="DZ57">
        <v>22.53134444444444</v>
      </c>
      <c r="EA57">
        <v>2.090417777777778</v>
      </c>
      <c r="EB57">
        <v>2.042744444444444</v>
      </c>
      <c r="EC57">
        <v>18.14636666666667</v>
      </c>
      <c r="ED57">
        <v>17.77962222222222</v>
      </c>
      <c r="EE57">
        <v>0.00500078</v>
      </c>
      <c r="EF57">
        <v>0</v>
      </c>
      <c r="EG57">
        <v>0</v>
      </c>
      <c r="EH57">
        <v>0</v>
      </c>
      <c r="EI57">
        <v>840.2888888888889</v>
      </c>
      <c r="EJ57">
        <v>0.00500078</v>
      </c>
      <c r="EK57">
        <v>-20.71111111111112</v>
      </c>
      <c r="EL57">
        <v>-1.066666666666667</v>
      </c>
      <c r="EM57">
        <v>35.72900000000001</v>
      </c>
      <c r="EN57">
        <v>40.65944444444445</v>
      </c>
      <c r="EO57">
        <v>37.65255555555556</v>
      </c>
      <c r="EP57">
        <v>41.25666666666667</v>
      </c>
      <c r="EQ57">
        <v>37.87466666666666</v>
      </c>
      <c r="ER57">
        <v>0</v>
      </c>
      <c r="ES57">
        <v>0</v>
      </c>
      <c r="ET57">
        <v>0</v>
      </c>
      <c r="EU57">
        <v>1759094572.6</v>
      </c>
      <c r="EV57">
        <v>0</v>
      </c>
      <c r="EW57">
        <v>835.648</v>
      </c>
      <c r="EX57">
        <v>22.40769211820444</v>
      </c>
      <c r="EY57">
        <v>-31.49230776472672</v>
      </c>
      <c r="EZ57">
        <v>-16.888</v>
      </c>
      <c r="FA57">
        <v>15</v>
      </c>
      <c r="FB57">
        <v>0</v>
      </c>
      <c r="FC57" t="s">
        <v>422</v>
      </c>
      <c r="FD57">
        <v>1746989605.5</v>
      </c>
      <c r="FE57">
        <v>1746989593.5</v>
      </c>
      <c r="FF57">
        <v>0</v>
      </c>
      <c r="FG57">
        <v>-0.274</v>
      </c>
      <c r="FH57">
        <v>-0.002</v>
      </c>
      <c r="FI57">
        <v>2.549</v>
      </c>
      <c r="FJ57">
        <v>0.129</v>
      </c>
      <c r="FK57">
        <v>420</v>
      </c>
      <c r="FL57">
        <v>17</v>
      </c>
      <c r="FM57">
        <v>0.02</v>
      </c>
      <c r="FN57">
        <v>0.04</v>
      </c>
      <c r="FO57">
        <v>2.61358725</v>
      </c>
      <c r="FP57">
        <v>-0.3440846904315217</v>
      </c>
      <c r="FQ57">
        <v>0.05734135606120157</v>
      </c>
      <c r="FR57">
        <v>1</v>
      </c>
      <c r="FS57">
        <v>834.5294117647059</v>
      </c>
      <c r="FT57">
        <v>11.95721912269821</v>
      </c>
      <c r="FU57">
        <v>7.002710794935687</v>
      </c>
      <c r="FV57">
        <v>0</v>
      </c>
      <c r="FW57">
        <v>0.5193239000000001</v>
      </c>
      <c r="FX57">
        <v>0.02906206378986808</v>
      </c>
      <c r="FY57">
        <v>0.004415224896876714</v>
      </c>
      <c r="FZ57">
        <v>1</v>
      </c>
      <c r="GA57">
        <v>2</v>
      </c>
      <c r="GB57">
        <v>3</v>
      </c>
      <c r="GC57" t="s">
        <v>429</v>
      </c>
      <c r="GD57">
        <v>3.10282</v>
      </c>
      <c r="GE57">
        <v>2.72544</v>
      </c>
      <c r="GF57">
        <v>0.08880490000000001</v>
      </c>
      <c r="GG57">
        <v>0.08829190000000001</v>
      </c>
      <c r="GH57">
        <v>0.105085</v>
      </c>
      <c r="GI57">
        <v>0.104846</v>
      </c>
      <c r="GJ57">
        <v>23823.5</v>
      </c>
      <c r="GK57">
        <v>21622.7</v>
      </c>
      <c r="GL57">
        <v>26707.6</v>
      </c>
      <c r="GM57">
        <v>23936.1</v>
      </c>
      <c r="GN57">
        <v>38239.2</v>
      </c>
      <c r="GO57">
        <v>31654.8</v>
      </c>
      <c r="GP57">
        <v>46635.3</v>
      </c>
      <c r="GQ57">
        <v>37848.2</v>
      </c>
      <c r="GR57">
        <v>1.87495</v>
      </c>
      <c r="GS57">
        <v>1.8815</v>
      </c>
      <c r="GT57">
        <v>0.0950284</v>
      </c>
      <c r="GU57">
        <v>0</v>
      </c>
      <c r="GV57">
        <v>28.4555</v>
      </c>
      <c r="GW57">
        <v>999.9</v>
      </c>
      <c r="GX57">
        <v>45.9</v>
      </c>
      <c r="GY57">
        <v>31.4</v>
      </c>
      <c r="GZ57">
        <v>23.3656</v>
      </c>
      <c r="HA57">
        <v>61.27</v>
      </c>
      <c r="HB57">
        <v>19.7756</v>
      </c>
      <c r="HC57">
        <v>1</v>
      </c>
      <c r="HD57">
        <v>0.0807698</v>
      </c>
      <c r="HE57">
        <v>-1.86275</v>
      </c>
      <c r="HF57">
        <v>20.2884</v>
      </c>
      <c r="HG57">
        <v>5.22268</v>
      </c>
      <c r="HH57">
        <v>11.98</v>
      </c>
      <c r="HI57">
        <v>4.9655</v>
      </c>
      <c r="HJ57">
        <v>3.276</v>
      </c>
      <c r="HK57">
        <v>9999</v>
      </c>
      <c r="HL57">
        <v>9999</v>
      </c>
      <c r="HM57">
        <v>9999</v>
      </c>
      <c r="HN57">
        <v>37</v>
      </c>
      <c r="HO57">
        <v>1.86388</v>
      </c>
      <c r="HP57">
        <v>1.86006</v>
      </c>
      <c r="HQ57">
        <v>1.85837</v>
      </c>
      <c r="HR57">
        <v>1.85974</v>
      </c>
      <c r="HS57">
        <v>1.85989</v>
      </c>
      <c r="HT57">
        <v>1.85837</v>
      </c>
      <c r="HU57">
        <v>1.85744</v>
      </c>
      <c r="HV57">
        <v>1.85237</v>
      </c>
      <c r="HW57">
        <v>0</v>
      </c>
      <c r="HX57">
        <v>0</v>
      </c>
      <c r="HY57">
        <v>0</v>
      </c>
      <c r="HZ57">
        <v>0</v>
      </c>
      <c r="IA57" t="s">
        <v>424</v>
      </c>
      <c r="IB57" t="s">
        <v>425</v>
      </c>
      <c r="IC57" t="s">
        <v>426</v>
      </c>
      <c r="ID57" t="s">
        <v>426</v>
      </c>
      <c r="IE57" t="s">
        <v>426</v>
      </c>
      <c r="IF57" t="s">
        <v>426</v>
      </c>
      <c r="IG57">
        <v>0</v>
      </c>
      <c r="IH57">
        <v>100</v>
      </c>
      <c r="II57">
        <v>100</v>
      </c>
      <c r="IJ57">
        <v>-0.893</v>
      </c>
      <c r="IK57">
        <v>0.3158</v>
      </c>
      <c r="IL57">
        <v>-0.819046093373875</v>
      </c>
      <c r="IM57">
        <v>-0.0008311593448893811</v>
      </c>
      <c r="IN57">
        <v>1.768286430498992E-06</v>
      </c>
      <c r="IO57">
        <v>-5.176383660599935E-10</v>
      </c>
      <c r="IP57">
        <v>0.01793090377665582</v>
      </c>
      <c r="IQ57">
        <v>0.002652576625932546</v>
      </c>
      <c r="IR57">
        <v>0.0004569377311329863</v>
      </c>
      <c r="IS57">
        <v>1.003524486243527E-07</v>
      </c>
      <c r="IT57">
        <v>2</v>
      </c>
      <c r="IU57">
        <v>1975</v>
      </c>
      <c r="IV57">
        <v>1</v>
      </c>
      <c r="IW57">
        <v>26</v>
      </c>
      <c r="IX57">
        <v>201749.6</v>
      </c>
      <c r="IY57">
        <v>201749.8</v>
      </c>
      <c r="IZ57">
        <v>1.09619</v>
      </c>
      <c r="JA57">
        <v>2.61597</v>
      </c>
      <c r="JB57">
        <v>1.49658</v>
      </c>
      <c r="JC57">
        <v>2.34985</v>
      </c>
      <c r="JD57">
        <v>1.54907</v>
      </c>
      <c r="JE57">
        <v>2.44141</v>
      </c>
      <c r="JF57">
        <v>35.8944</v>
      </c>
      <c r="JG57">
        <v>24.1926</v>
      </c>
      <c r="JH57">
        <v>18</v>
      </c>
      <c r="JI57">
        <v>481.626</v>
      </c>
      <c r="JJ57">
        <v>500.858</v>
      </c>
      <c r="JK57">
        <v>31.2834</v>
      </c>
      <c r="JL57">
        <v>28.3396</v>
      </c>
      <c r="JM57">
        <v>30.0001</v>
      </c>
      <c r="JN57">
        <v>28.5739</v>
      </c>
      <c r="JO57">
        <v>28.5763</v>
      </c>
      <c r="JP57">
        <v>22.0595</v>
      </c>
      <c r="JQ57">
        <v>0</v>
      </c>
      <c r="JR57">
        <v>100</v>
      </c>
      <c r="JS57">
        <v>31.2469</v>
      </c>
      <c r="JT57">
        <v>420</v>
      </c>
      <c r="JU57">
        <v>23.1383</v>
      </c>
      <c r="JV57">
        <v>101.966</v>
      </c>
      <c r="JW57">
        <v>91.2957</v>
      </c>
    </row>
    <row r="58" spans="1:283">
      <c r="A58">
        <v>40</v>
      </c>
      <c r="B58">
        <v>1759094582</v>
      </c>
      <c r="C58">
        <v>589</v>
      </c>
      <c r="D58" t="s">
        <v>505</v>
      </c>
      <c r="E58" t="s">
        <v>506</v>
      </c>
      <c r="F58">
        <v>5</v>
      </c>
      <c r="G58" t="s">
        <v>488</v>
      </c>
      <c r="H58">
        <v>1759094579</v>
      </c>
      <c r="I58">
        <f>(J58)/1000</f>
        <v>0</v>
      </c>
      <c r="J58">
        <f>1000*DJ58*AH58*(DF58-DG58)/(100*CY58*(1000-AH58*DF58))</f>
        <v>0</v>
      </c>
      <c r="K58">
        <f>DJ58*AH58*(DE58-DD58*(1000-AH58*DG58)/(1000-AH58*DF58))/(100*CY58)</f>
        <v>0</v>
      </c>
      <c r="L58">
        <f>DD58 - IF(AH58&gt;1, K58*CY58*100.0/(AJ58), 0)</f>
        <v>0</v>
      </c>
      <c r="M58">
        <f>((S58-I58/2)*L58-K58)/(S58+I58/2)</f>
        <v>0</v>
      </c>
      <c r="N58">
        <f>M58*(DK58+DL58)/1000.0</f>
        <v>0</v>
      </c>
      <c r="O58">
        <f>(DD58 - IF(AH58&gt;1, K58*CY58*100.0/(AJ58), 0))*(DK58+DL58)/1000.0</f>
        <v>0</v>
      </c>
      <c r="P58">
        <f>2.0/((1/R58-1/Q58)+SIGN(R58)*SQRT((1/R58-1/Q58)*(1/R58-1/Q58) + 4*CZ58/((CZ58+1)*(CZ58+1))*(2*1/R58*1/Q58-1/Q58*1/Q58)))</f>
        <v>0</v>
      </c>
      <c r="Q58">
        <f>IF(LEFT(DA58,1)&lt;&gt;"0",IF(LEFT(DA58,1)="1",3.0,DB58),$D$5+$E$5*(DR58*DK58/($K$5*1000))+$F$5*(DR58*DK58/($K$5*1000))*MAX(MIN(CY58,$J$5),$I$5)*MAX(MIN(CY58,$J$5),$I$5)+$G$5*MAX(MIN(CY58,$J$5),$I$5)*(DR58*DK58/($K$5*1000))+$H$5*(DR58*DK58/($K$5*1000))*(DR58*DK58/($K$5*1000)))</f>
        <v>0</v>
      </c>
      <c r="R58">
        <f>I58*(1000-(1000*0.61365*exp(17.502*V58/(240.97+V58))/(DK58+DL58)+DF58)/2)/(1000*0.61365*exp(17.502*V58/(240.97+V58))/(DK58+DL58)-DF58)</f>
        <v>0</v>
      </c>
      <c r="S58">
        <f>1/((CZ58+1)/(P58/1.6)+1/(Q58/1.37)) + CZ58/((CZ58+1)/(P58/1.6) + CZ58/(Q58/1.37))</f>
        <v>0</v>
      </c>
      <c r="T58">
        <f>(CU58*CX58)</f>
        <v>0</v>
      </c>
      <c r="U58">
        <f>(DM58+(T58+2*0.95*5.67E-8*(((DM58+$B$9)+273)^4-(DM58+273)^4)-44100*I58)/(1.84*29.3*Q58+8*0.95*5.67E-8*(DM58+273)^3))</f>
        <v>0</v>
      </c>
      <c r="V58">
        <f>($C$9*DN58+$D$9*DO58+$E$9*U58)</f>
        <v>0</v>
      </c>
      <c r="W58">
        <f>0.61365*exp(17.502*V58/(240.97+V58))</f>
        <v>0</v>
      </c>
      <c r="X58">
        <f>(Y58/Z58*100)</f>
        <v>0</v>
      </c>
      <c r="Y58">
        <f>DF58*(DK58+DL58)/1000</f>
        <v>0</v>
      </c>
      <c r="Z58">
        <f>0.61365*exp(17.502*DM58/(240.97+DM58))</f>
        <v>0</v>
      </c>
      <c r="AA58">
        <f>(W58-DF58*(DK58+DL58)/1000)</f>
        <v>0</v>
      </c>
      <c r="AB58">
        <f>(-I58*44100)</f>
        <v>0</v>
      </c>
      <c r="AC58">
        <f>2*29.3*Q58*0.92*(DM58-V58)</f>
        <v>0</v>
      </c>
      <c r="AD58">
        <f>2*0.95*5.67E-8*(((DM58+$B$9)+273)^4-(V58+273)^4)</f>
        <v>0</v>
      </c>
      <c r="AE58">
        <f>T58+AD58+AB58+AC58</f>
        <v>0</v>
      </c>
      <c r="AF58">
        <v>1</v>
      </c>
      <c r="AG58">
        <v>0</v>
      </c>
      <c r="AH58">
        <f>IF(AF58*$H$15&gt;=AJ58,1.0,(AJ58/(AJ58-AF58*$H$15)))</f>
        <v>0</v>
      </c>
      <c r="AI58">
        <f>(AH58-1)*100</f>
        <v>0</v>
      </c>
      <c r="AJ58">
        <f>MAX(0,($B$15+$C$15*DR58)/(1+$D$15*DR58)*DK58/(DM58+273)*$E$15)</f>
        <v>0</v>
      </c>
      <c r="AK58" t="s">
        <v>420</v>
      </c>
      <c r="AL58" t="s">
        <v>420</v>
      </c>
      <c r="AM58">
        <v>0</v>
      </c>
      <c r="AN58">
        <v>0</v>
      </c>
      <c r="AO58">
        <f>1-AM58/AN58</f>
        <v>0</v>
      </c>
      <c r="AP58">
        <v>0</v>
      </c>
      <c r="AQ58" t="s">
        <v>420</v>
      </c>
      <c r="AR58" t="s">
        <v>420</v>
      </c>
      <c r="AS58">
        <v>0</v>
      </c>
      <c r="AT58">
        <v>0</v>
      </c>
      <c r="AU58">
        <f>1-AS58/AT58</f>
        <v>0</v>
      </c>
      <c r="AV58">
        <v>0.5</v>
      </c>
      <c r="AW58">
        <f>CV58</f>
        <v>0</v>
      </c>
      <c r="AX58">
        <f>K58</f>
        <v>0</v>
      </c>
      <c r="AY58">
        <f>AU58*AV58*AW58</f>
        <v>0</v>
      </c>
      <c r="AZ58">
        <f>(AX58-AP58)/AW58</f>
        <v>0</v>
      </c>
      <c r="BA58">
        <f>(AN58-AT58)/AT58</f>
        <v>0</v>
      </c>
      <c r="BB58">
        <f>AM58/(AO58+AM58/AT58)</f>
        <v>0</v>
      </c>
      <c r="BC58" t="s">
        <v>420</v>
      </c>
      <c r="BD58">
        <v>0</v>
      </c>
      <c r="BE58">
        <f>IF(BD58&lt;&gt;0, BD58, BB58)</f>
        <v>0</v>
      </c>
      <c r="BF58">
        <f>1-BE58/AT58</f>
        <v>0</v>
      </c>
      <c r="BG58">
        <f>(AT58-AS58)/(AT58-BE58)</f>
        <v>0</v>
      </c>
      <c r="BH58">
        <f>(AN58-AT58)/(AN58-BE58)</f>
        <v>0</v>
      </c>
      <c r="BI58">
        <f>(AT58-AS58)/(AT58-AM58)</f>
        <v>0</v>
      </c>
      <c r="BJ58">
        <f>(AN58-AT58)/(AN58-AM58)</f>
        <v>0</v>
      </c>
      <c r="BK58">
        <f>(BG58*BE58/AS58)</f>
        <v>0</v>
      </c>
      <c r="BL58">
        <f>(1-BK58)</f>
        <v>0</v>
      </c>
      <c r="CU58">
        <f>$B$13*DS58+$C$13*DT58+$F$13*EE58*(1-EH58)</f>
        <v>0</v>
      </c>
      <c r="CV58">
        <f>CU58*CW58</f>
        <v>0</v>
      </c>
      <c r="CW58">
        <f>($B$13*$D$11+$C$13*$D$11+$F$13*((ER58+EJ58)/MAX(ER58+EJ58+ES58, 0.1)*$I$11+ES58/MAX(ER58+EJ58+ES58, 0.1)*$J$11))/($B$13+$C$13+$F$13)</f>
        <v>0</v>
      </c>
      <c r="CX58">
        <f>($B$13*$K$11+$C$13*$K$11+$F$13*((ER58+EJ58)/MAX(ER58+EJ58+ES58, 0.1)*$P$11+ES58/MAX(ER58+EJ58+ES58, 0.1)*$Q$11))/($B$13+$C$13+$F$13)</f>
        <v>0</v>
      </c>
      <c r="CY58">
        <v>5.52</v>
      </c>
      <c r="CZ58">
        <v>0.5</v>
      </c>
      <c r="DA58" t="s">
        <v>421</v>
      </c>
      <c r="DB58">
        <v>2</v>
      </c>
      <c r="DC58">
        <v>1759094579</v>
      </c>
      <c r="DD58">
        <v>422.5063333333333</v>
      </c>
      <c r="DE58">
        <v>419.9172222222222</v>
      </c>
      <c r="DF58">
        <v>23.05633333333333</v>
      </c>
      <c r="DG58">
        <v>22.52987777777777</v>
      </c>
      <c r="DH58">
        <v>423.3996666666667</v>
      </c>
      <c r="DI58">
        <v>22.7406</v>
      </c>
      <c r="DJ58">
        <v>500.0258888888889</v>
      </c>
      <c r="DK58">
        <v>90.66277777777778</v>
      </c>
      <c r="DL58">
        <v>0.06736996666666667</v>
      </c>
      <c r="DM58">
        <v>30.44281111111111</v>
      </c>
      <c r="DN58">
        <v>29.99685555555556</v>
      </c>
      <c r="DO58">
        <v>999.9000000000001</v>
      </c>
      <c r="DP58">
        <v>0</v>
      </c>
      <c r="DQ58">
        <v>0</v>
      </c>
      <c r="DR58">
        <v>10005.83333333333</v>
      </c>
      <c r="DS58">
        <v>0</v>
      </c>
      <c r="DT58">
        <v>3.15713</v>
      </c>
      <c r="DU58">
        <v>2.589173333333333</v>
      </c>
      <c r="DV58">
        <v>432.478</v>
      </c>
      <c r="DW58">
        <v>429.5961111111112</v>
      </c>
      <c r="DX58">
        <v>0.5264635555555555</v>
      </c>
      <c r="DY58">
        <v>419.9172222222222</v>
      </c>
      <c r="DZ58">
        <v>22.52987777777777</v>
      </c>
      <c r="EA58">
        <v>2.090351111111111</v>
      </c>
      <c r="EB58">
        <v>2.042621111111111</v>
      </c>
      <c r="EC58">
        <v>18.14585555555556</v>
      </c>
      <c r="ED58">
        <v>17.77865555555555</v>
      </c>
      <c r="EE58">
        <v>0.00500078</v>
      </c>
      <c r="EF58">
        <v>0</v>
      </c>
      <c r="EG58">
        <v>0</v>
      </c>
      <c r="EH58">
        <v>0</v>
      </c>
      <c r="EI58">
        <v>836.3</v>
      </c>
      <c r="EJ58">
        <v>0.00500078</v>
      </c>
      <c r="EK58">
        <v>-18.1</v>
      </c>
      <c r="EL58">
        <v>-1.188888888888889</v>
      </c>
      <c r="EM58">
        <v>35.74288888888889</v>
      </c>
      <c r="EN58">
        <v>40.67322222222222</v>
      </c>
      <c r="EO58">
        <v>37.66633333333333</v>
      </c>
      <c r="EP58">
        <v>41.31211111111111</v>
      </c>
      <c r="EQ58">
        <v>37.92344444444445</v>
      </c>
      <c r="ER58">
        <v>0</v>
      </c>
      <c r="ES58">
        <v>0</v>
      </c>
      <c r="ET58">
        <v>0</v>
      </c>
      <c r="EU58">
        <v>1759094574.4</v>
      </c>
      <c r="EV58">
        <v>0</v>
      </c>
      <c r="EW58">
        <v>836.1384615384615</v>
      </c>
      <c r="EX58">
        <v>20.78632462560458</v>
      </c>
      <c r="EY58">
        <v>-12.09572650684538</v>
      </c>
      <c r="EZ58">
        <v>-17.07692307692308</v>
      </c>
      <c r="FA58">
        <v>15</v>
      </c>
      <c r="FB58">
        <v>0</v>
      </c>
      <c r="FC58" t="s">
        <v>422</v>
      </c>
      <c r="FD58">
        <v>1746989605.5</v>
      </c>
      <c r="FE58">
        <v>1746989593.5</v>
      </c>
      <c r="FF58">
        <v>0</v>
      </c>
      <c r="FG58">
        <v>-0.274</v>
      </c>
      <c r="FH58">
        <v>-0.002</v>
      </c>
      <c r="FI58">
        <v>2.549</v>
      </c>
      <c r="FJ58">
        <v>0.129</v>
      </c>
      <c r="FK58">
        <v>420</v>
      </c>
      <c r="FL58">
        <v>17</v>
      </c>
      <c r="FM58">
        <v>0.02</v>
      </c>
      <c r="FN58">
        <v>0.04</v>
      </c>
      <c r="FO58">
        <v>2.599867804878049</v>
      </c>
      <c r="FP58">
        <v>-0.0662121951219472</v>
      </c>
      <c r="FQ58">
        <v>0.0328112226125114</v>
      </c>
      <c r="FR58">
        <v>1</v>
      </c>
      <c r="FS58">
        <v>834.3911764705883</v>
      </c>
      <c r="FT58">
        <v>23.81818167971288</v>
      </c>
      <c r="FU58">
        <v>6.556692478908547</v>
      </c>
      <c r="FV58">
        <v>0</v>
      </c>
      <c r="FW58">
        <v>0.5202175609756098</v>
      </c>
      <c r="FX58">
        <v>0.03958174912891928</v>
      </c>
      <c r="FY58">
        <v>0.004926168892110689</v>
      </c>
      <c r="FZ58">
        <v>1</v>
      </c>
      <c r="GA58">
        <v>2</v>
      </c>
      <c r="GB58">
        <v>3</v>
      </c>
      <c r="GC58" t="s">
        <v>429</v>
      </c>
      <c r="GD58">
        <v>3.10283</v>
      </c>
      <c r="GE58">
        <v>2.72543</v>
      </c>
      <c r="GF58">
        <v>0.08881029999999999</v>
      </c>
      <c r="GG58">
        <v>0.0882877</v>
      </c>
      <c r="GH58">
        <v>0.105081</v>
      </c>
      <c r="GI58">
        <v>0.104841</v>
      </c>
      <c r="GJ58">
        <v>23823.3</v>
      </c>
      <c r="GK58">
        <v>21622.9</v>
      </c>
      <c r="GL58">
        <v>26707.6</v>
      </c>
      <c r="GM58">
        <v>23936.3</v>
      </c>
      <c r="GN58">
        <v>38239.3</v>
      </c>
      <c r="GO58">
        <v>31655</v>
      </c>
      <c r="GP58">
        <v>46635.1</v>
      </c>
      <c r="GQ58">
        <v>37848.2</v>
      </c>
      <c r="GR58">
        <v>1.87497</v>
      </c>
      <c r="GS58">
        <v>1.88157</v>
      </c>
      <c r="GT58">
        <v>0.09523330000000001</v>
      </c>
      <c r="GU58">
        <v>0</v>
      </c>
      <c r="GV58">
        <v>28.4555</v>
      </c>
      <c r="GW58">
        <v>999.9</v>
      </c>
      <c r="GX58">
        <v>45.9</v>
      </c>
      <c r="GY58">
        <v>31.4</v>
      </c>
      <c r="GZ58">
        <v>23.3651</v>
      </c>
      <c r="HA58">
        <v>61.28</v>
      </c>
      <c r="HB58">
        <v>19.7476</v>
      </c>
      <c r="HC58">
        <v>1</v>
      </c>
      <c r="HD58">
        <v>0.0806936</v>
      </c>
      <c r="HE58">
        <v>-1.81584</v>
      </c>
      <c r="HF58">
        <v>20.2889</v>
      </c>
      <c r="HG58">
        <v>5.22268</v>
      </c>
      <c r="HH58">
        <v>11.98</v>
      </c>
      <c r="HI58">
        <v>4.9656</v>
      </c>
      <c r="HJ58">
        <v>3.276</v>
      </c>
      <c r="HK58">
        <v>9999</v>
      </c>
      <c r="HL58">
        <v>9999</v>
      </c>
      <c r="HM58">
        <v>9999</v>
      </c>
      <c r="HN58">
        <v>37</v>
      </c>
      <c r="HO58">
        <v>1.86389</v>
      </c>
      <c r="HP58">
        <v>1.86006</v>
      </c>
      <c r="HQ58">
        <v>1.85838</v>
      </c>
      <c r="HR58">
        <v>1.85974</v>
      </c>
      <c r="HS58">
        <v>1.85988</v>
      </c>
      <c r="HT58">
        <v>1.85837</v>
      </c>
      <c r="HU58">
        <v>1.85743</v>
      </c>
      <c r="HV58">
        <v>1.85236</v>
      </c>
      <c r="HW58">
        <v>0</v>
      </c>
      <c r="HX58">
        <v>0</v>
      </c>
      <c r="HY58">
        <v>0</v>
      </c>
      <c r="HZ58">
        <v>0</v>
      </c>
      <c r="IA58" t="s">
        <v>424</v>
      </c>
      <c r="IB58" t="s">
        <v>425</v>
      </c>
      <c r="IC58" t="s">
        <v>426</v>
      </c>
      <c r="ID58" t="s">
        <v>426</v>
      </c>
      <c r="IE58" t="s">
        <v>426</v>
      </c>
      <c r="IF58" t="s">
        <v>426</v>
      </c>
      <c r="IG58">
        <v>0</v>
      </c>
      <c r="IH58">
        <v>100</v>
      </c>
      <c r="II58">
        <v>100</v>
      </c>
      <c r="IJ58">
        <v>-0.893</v>
      </c>
      <c r="IK58">
        <v>0.3157</v>
      </c>
      <c r="IL58">
        <v>-0.819046093373875</v>
      </c>
      <c r="IM58">
        <v>-0.0008311593448893811</v>
      </c>
      <c r="IN58">
        <v>1.768286430498992E-06</v>
      </c>
      <c r="IO58">
        <v>-5.176383660599935E-10</v>
      </c>
      <c r="IP58">
        <v>0.01793090377665582</v>
      </c>
      <c r="IQ58">
        <v>0.002652576625932546</v>
      </c>
      <c r="IR58">
        <v>0.0004569377311329863</v>
      </c>
      <c r="IS58">
        <v>1.003524486243527E-07</v>
      </c>
      <c r="IT58">
        <v>2</v>
      </c>
      <c r="IU58">
        <v>1975</v>
      </c>
      <c r="IV58">
        <v>1</v>
      </c>
      <c r="IW58">
        <v>26</v>
      </c>
      <c r="IX58">
        <v>201749.6</v>
      </c>
      <c r="IY58">
        <v>201749.8</v>
      </c>
      <c r="IZ58">
        <v>1.09619</v>
      </c>
      <c r="JA58">
        <v>2.61841</v>
      </c>
      <c r="JB58">
        <v>1.49658</v>
      </c>
      <c r="JC58">
        <v>2.34985</v>
      </c>
      <c r="JD58">
        <v>1.54907</v>
      </c>
      <c r="JE58">
        <v>2.43286</v>
      </c>
      <c r="JF58">
        <v>35.8944</v>
      </c>
      <c r="JG58">
        <v>24.2013</v>
      </c>
      <c r="JH58">
        <v>18</v>
      </c>
      <c r="JI58">
        <v>481.64</v>
      </c>
      <c r="JJ58">
        <v>500.908</v>
      </c>
      <c r="JK58">
        <v>31.282</v>
      </c>
      <c r="JL58">
        <v>28.3391</v>
      </c>
      <c r="JM58">
        <v>30.0001</v>
      </c>
      <c r="JN58">
        <v>28.5739</v>
      </c>
      <c r="JO58">
        <v>28.5763</v>
      </c>
      <c r="JP58">
        <v>22.0597</v>
      </c>
      <c r="JQ58">
        <v>0</v>
      </c>
      <c r="JR58">
        <v>100</v>
      </c>
      <c r="JS58">
        <v>31.2469</v>
      </c>
      <c r="JT58">
        <v>420</v>
      </c>
      <c r="JU58">
        <v>23.1383</v>
      </c>
      <c r="JV58">
        <v>101.966</v>
      </c>
      <c r="JW58">
        <v>91.2959</v>
      </c>
    </row>
    <row r="59" spans="1:283">
      <c r="A59">
        <v>41</v>
      </c>
      <c r="B59">
        <v>1759094584</v>
      </c>
      <c r="C59">
        <v>591</v>
      </c>
      <c r="D59" t="s">
        <v>507</v>
      </c>
      <c r="E59" t="s">
        <v>508</v>
      </c>
      <c r="F59">
        <v>5</v>
      </c>
      <c r="G59" t="s">
        <v>488</v>
      </c>
      <c r="H59">
        <v>1759094581</v>
      </c>
      <c r="I59">
        <f>(J59)/1000</f>
        <v>0</v>
      </c>
      <c r="J59">
        <f>1000*DJ59*AH59*(DF59-DG59)/(100*CY59*(1000-AH59*DF59))</f>
        <v>0</v>
      </c>
      <c r="K59">
        <f>DJ59*AH59*(DE59-DD59*(1000-AH59*DG59)/(1000-AH59*DF59))/(100*CY59)</f>
        <v>0</v>
      </c>
      <c r="L59">
        <f>DD59 - IF(AH59&gt;1, K59*CY59*100.0/(AJ59), 0)</f>
        <v>0</v>
      </c>
      <c r="M59">
        <f>((S59-I59/2)*L59-K59)/(S59+I59/2)</f>
        <v>0</v>
      </c>
      <c r="N59">
        <f>M59*(DK59+DL59)/1000.0</f>
        <v>0</v>
      </c>
      <c r="O59">
        <f>(DD59 - IF(AH59&gt;1, K59*CY59*100.0/(AJ59), 0))*(DK59+DL59)/1000.0</f>
        <v>0</v>
      </c>
      <c r="P59">
        <f>2.0/((1/R59-1/Q59)+SIGN(R59)*SQRT((1/R59-1/Q59)*(1/R59-1/Q59) + 4*CZ59/((CZ59+1)*(CZ59+1))*(2*1/R59*1/Q59-1/Q59*1/Q59)))</f>
        <v>0</v>
      </c>
      <c r="Q59">
        <f>IF(LEFT(DA59,1)&lt;&gt;"0",IF(LEFT(DA59,1)="1",3.0,DB59),$D$5+$E$5*(DR59*DK59/($K$5*1000))+$F$5*(DR59*DK59/($K$5*1000))*MAX(MIN(CY59,$J$5),$I$5)*MAX(MIN(CY59,$J$5),$I$5)+$G$5*MAX(MIN(CY59,$J$5),$I$5)*(DR59*DK59/($K$5*1000))+$H$5*(DR59*DK59/($K$5*1000))*(DR59*DK59/($K$5*1000)))</f>
        <v>0</v>
      </c>
      <c r="R59">
        <f>I59*(1000-(1000*0.61365*exp(17.502*V59/(240.97+V59))/(DK59+DL59)+DF59)/2)/(1000*0.61365*exp(17.502*V59/(240.97+V59))/(DK59+DL59)-DF59)</f>
        <v>0</v>
      </c>
      <c r="S59">
        <f>1/((CZ59+1)/(P59/1.6)+1/(Q59/1.37)) + CZ59/((CZ59+1)/(P59/1.6) + CZ59/(Q59/1.37))</f>
        <v>0</v>
      </c>
      <c r="T59">
        <f>(CU59*CX59)</f>
        <v>0</v>
      </c>
      <c r="U59">
        <f>(DM59+(T59+2*0.95*5.67E-8*(((DM59+$B$9)+273)^4-(DM59+273)^4)-44100*I59)/(1.84*29.3*Q59+8*0.95*5.67E-8*(DM59+273)^3))</f>
        <v>0</v>
      </c>
      <c r="V59">
        <f>($C$9*DN59+$D$9*DO59+$E$9*U59)</f>
        <v>0</v>
      </c>
      <c r="W59">
        <f>0.61365*exp(17.502*V59/(240.97+V59))</f>
        <v>0</v>
      </c>
      <c r="X59">
        <f>(Y59/Z59*100)</f>
        <v>0</v>
      </c>
      <c r="Y59">
        <f>DF59*(DK59+DL59)/1000</f>
        <v>0</v>
      </c>
      <c r="Z59">
        <f>0.61365*exp(17.502*DM59/(240.97+DM59))</f>
        <v>0</v>
      </c>
      <c r="AA59">
        <f>(W59-DF59*(DK59+DL59)/1000)</f>
        <v>0</v>
      </c>
      <c r="AB59">
        <f>(-I59*44100)</f>
        <v>0</v>
      </c>
      <c r="AC59">
        <f>2*29.3*Q59*0.92*(DM59-V59)</f>
        <v>0</v>
      </c>
      <c r="AD59">
        <f>2*0.95*5.67E-8*(((DM59+$B$9)+273)^4-(V59+273)^4)</f>
        <v>0</v>
      </c>
      <c r="AE59">
        <f>T59+AD59+AB59+AC59</f>
        <v>0</v>
      </c>
      <c r="AF59">
        <v>1</v>
      </c>
      <c r="AG59">
        <v>0</v>
      </c>
      <c r="AH59">
        <f>IF(AF59*$H$15&gt;=AJ59,1.0,(AJ59/(AJ59-AF59*$H$15)))</f>
        <v>0</v>
      </c>
      <c r="AI59">
        <f>(AH59-1)*100</f>
        <v>0</v>
      </c>
      <c r="AJ59">
        <f>MAX(0,($B$15+$C$15*DR59)/(1+$D$15*DR59)*DK59/(DM59+273)*$E$15)</f>
        <v>0</v>
      </c>
      <c r="AK59" t="s">
        <v>420</v>
      </c>
      <c r="AL59" t="s">
        <v>420</v>
      </c>
      <c r="AM59">
        <v>0</v>
      </c>
      <c r="AN59">
        <v>0</v>
      </c>
      <c r="AO59">
        <f>1-AM59/AN59</f>
        <v>0</v>
      </c>
      <c r="AP59">
        <v>0</v>
      </c>
      <c r="AQ59" t="s">
        <v>420</v>
      </c>
      <c r="AR59" t="s">
        <v>420</v>
      </c>
      <c r="AS59">
        <v>0</v>
      </c>
      <c r="AT59">
        <v>0</v>
      </c>
      <c r="AU59">
        <f>1-AS59/AT59</f>
        <v>0</v>
      </c>
      <c r="AV59">
        <v>0.5</v>
      </c>
      <c r="AW59">
        <f>CV59</f>
        <v>0</v>
      </c>
      <c r="AX59">
        <f>K59</f>
        <v>0</v>
      </c>
      <c r="AY59">
        <f>AU59*AV59*AW59</f>
        <v>0</v>
      </c>
      <c r="AZ59">
        <f>(AX59-AP59)/AW59</f>
        <v>0</v>
      </c>
      <c r="BA59">
        <f>(AN59-AT59)/AT59</f>
        <v>0</v>
      </c>
      <c r="BB59">
        <f>AM59/(AO59+AM59/AT59)</f>
        <v>0</v>
      </c>
      <c r="BC59" t="s">
        <v>420</v>
      </c>
      <c r="BD59">
        <v>0</v>
      </c>
      <c r="BE59">
        <f>IF(BD59&lt;&gt;0, BD59, BB59)</f>
        <v>0</v>
      </c>
      <c r="BF59">
        <f>1-BE59/AT59</f>
        <v>0</v>
      </c>
      <c r="BG59">
        <f>(AT59-AS59)/(AT59-BE59)</f>
        <v>0</v>
      </c>
      <c r="BH59">
        <f>(AN59-AT59)/(AN59-BE59)</f>
        <v>0</v>
      </c>
      <c r="BI59">
        <f>(AT59-AS59)/(AT59-AM59)</f>
        <v>0</v>
      </c>
      <c r="BJ59">
        <f>(AN59-AT59)/(AN59-AM59)</f>
        <v>0</v>
      </c>
      <c r="BK59">
        <f>(BG59*BE59/AS59)</f>
        <v>0</v>
      </c>
      <c r="BL59">
        <f>(1-BK59)</f>
        <v>0</v>
      </c>
      <c r="CU59">
        <f>$B$13*DS59+$C$13*DT59+$F$13*EE59*(1-EH59)</f>
        <v>0</v>
      </c>
      <c r="CV59">
        <f>CU59*CW59</f>
        <v>0</v>
      </c>
      <c r="CW59">
        <f>($B$13*$D$11+$C$13*$D$11+$F$13*((ER59+EJ59)/MAX(ER59+EJ59+ES59, 0.1)*$I$11+ES59/MAX(ER59+EJ59+ES59, 0.1)*$J$11))/($B$13+$C$13+$F$13)</f>
        <v>0</v>
      </c>
      <c r="CX59">
        <f>($B$13*$K$11+$C$13*$K$11+$F$13*((ER59+EJ59)/MAX(ER59+EJ59+ES59, 0.1)*$P$11+ES59/MAX(ER59+EJ59+ES59, 0.1)*$Q$11))/($B$13+$C$13+$F$13)</f>
        <v>0</v>
      </c>
      <c r="CY59">
        <v>5.52</v>
      </c>
      <c r="CZ59">
        <v>0.5</v>
      </c>
      <c r="DA59" t="s">
        <v>421</v>
      </c>
      <c r="DB59">
        <v>2</v>
      </c>
      <c r="DC59">
        <v>1759094581</v>
      </c>
      <c r="DD59">
        <v>422.5327777777777</v>
      </c>
      <c r="DE59">
        <v>419.9166666666666</v>
      </c>
      <c r="DF59">
        <v>23.05504444444444</v>
      </c>
      <c r="DG59">
        <v>22.52886666666667</v>
      </c>
      <c r="DH59">
        <v>423.4261111111111</v>
      </c>
      <c r="DI59">
        <v>22.73935555555556</v>
      </c>
      <c r="DJ59">
        <v>500.0542222222223</v>
      </c>
      <c r="DK59">
        <v>90.66266666666667</v>
      </c>
      <c r="DL59">
        <v>0.06728002222222222</v>
      </c>
      <c r="DM59">
        <v>30.44444444444444</v>
      </c>
      <c r="DN59">
        <v>30.00425555555556</v>
      </c>
      <c r="DO59">
        <v>999.9000000000001</v>
      </c>
      <c r="DP59">
        <v>0</v>
      </c>
      <c r="DQ59">
        <v>0</v>
      </c>
      <c r="DR59">
        <v>10009.86111111111</v>
      </c>
      <c r="DS59">
        <v>0</v>
      </c>
      <c r="DT59">
        <v>3.15713</v>
      </c>
      <c r="DU59">
        <v>2.616171111111111</v>
      </c>
      <c r="DV59">
        <v>432.5044444444444</v>
      </c>
      <c r="DW59">
        <v>429.5951111111111</v>
      </c>
      <c r="DX59">
        <v>0.5261923333333334</v>
      </c>
      <c r="DY59">
        <v>419.9166666666666</v>
      </c>
      <c r="DZ59">
        <v>22.52886666666667</v>
      </c>
      <c r="EA59">
        <v>2.090233333333333</v>
      </c>
      <c r="EB59">
        <v>2.042528888888889</v>
      </c>
      <c r="EC59">
        <v>18.14493333333333</v>
      </c>
      <c r="ED59">
        <v>17.77792222222222</v>
      </c>
      <c r="EE59">
        <v>0.00500078</v>
      </c>
      <c r="EF59">
        <v>0</v>
      </c>
      <c r="EG59">
        <v>0</v>
      </c>
      <c r="EH59">
        <v>0</v>
      </c>
      <c r="EI59">
        <v>835.7666666666668</v>
      </c>
      <c r="EJ59">
        <v>0.00500078</v>
      </c>
      <c r="EK59">
        <v>-18</v>
      </c>
      <c r="EL59">
        <v>-1.211111111111111</v>
      </c>
      <c r="EM59">
        <v>35.74977777777778</v>
      </c>
      <c r="EN59">
        <v>40.68022222222222</v>
      </c>
      <c r="EO59">
        <v>37.72877777777777</v>
      </c>
      <c r="EP59">
        <v>41.36777777777777</v>
      </c>
      <c r="EQ59">
        <v>38.05522222222222</v>
      </c>
      <c r="ER59">
        <v>0</v>
      </c>
      <c r="ES59">
        <v>0</v>
      </c>
      <c r="ET59">
        <v>0</v>
      </c>
      <c r="EU59">
        <v>1759094576.8</v>
      </c>
      <c r="EV59">
        <v>0</v>
      </c>
      <c r="EW59">
        <v>835.9269230769231</v>
      </c>
      <c r="EX59">
        <v>8.311111205143423</v>
      </c>
      <c r="EY59">
        <v>-3.822222432696075</v>
      </c>
      <c r="EZ59">
        <v>-17.57692307692308</v>
      </c>
      <c r="FA59">
        <v>15</v>
      </c>
      <c r="FB59">
        <v>0</v>
      </c>
      <c r="FC59" t="s">
        <v>422</v>
      </c>
      <c r="FD59">
        <v>1746989605.5</v>
      </c>
      <c r="FE59">
        <v>1746989593.5</v>
      </c>
      <c r="FF59">
        <v>0</v>
      </c>
      <c r="FG59">
        <v>-0.274</v>
      </c>
      <c r="FH59">
        <v>-0.002</v>
      </c>
      <c r="FI59">
        <v>2.549</v>
      </c>
      <c r="FJ59">
        <v>0.129</v>
      </c>
      <c r="FK59">
        <v>420</v>
      </c>
      <c r="FL59">
        <v>17</v>
      </c>
      <c r="FM59">
        <v>0.02</v>
      </c>
      <c r="FN59">
        <v>0.04</v>
      </c>
      <c r="FO59">
        <v>2.60347175</v>
      </c>
      <c r="FP59">
        <v>0.03388829268291885</v>
      </c>
      <c r="FQ59">
        <v>0.03669436229773584</v>
      </c>
      <c r="FR59">
        <v>1</v>
      </c>
      <c r="FS59">
        <v>834.4705882352941</v>
      </c>
      <c r="FT59">
        <v>26.83880822692715</v>
      </c>
      <c r="FU59">
        <v>6.928268156904676</v>
      </c>
      <c r="FV59">
        <v>0</v>
      </c>
      <c r="FW59">
        <v>0.520796575</v>
      </c>
      <c r="FX59">
        <v>0.04824861163226923</v>
      </c>
      <c r="FY59">
        <v>0.005228671752402801</v>
      </c>
      <c r="FZ59">
        <v>1</v>
      </c>
      <c r="GA59">
        <v>2</v>
      </c>
      <c r="GB59">
        <v>3</v>
      </c>
      <c r="GC59" t="s">
        <v>429</v>
      </c>
      <c r="GD59">
        <v>3.10279</v>
      </c>
      <c r="GE59">
        <v>2.72548</v>
      </c>
      <c r="GF59">
        <v>0.0888166</v>
      </c>
      <c r="GG59">
        <v>0.0882941</v>
      </c>
      <c r="GH59">
        <v>0.105075</v>
      </c>
      <c r="GI59">
        <v>0.104843</v>
      </c>
      <c r="GJ59">
        <v>23823.2</v>
      </c>
      <c r="GK59">
        <v>21622.8</v>
      </c>
      <c r="GL59">
        <v>26707.7</v>
      </c>
      <c r="GM59">
        <v>23936.4</v>
      </c>
      <c r="GN59">
        <v>38239.4</v>
      </c>
      <c r="GO59">
        <v>31654.9</v>
      </c>
      <c r="GP59">
        <v>46634.9</v>
      </c>
      <c r="GQ59">
        <v>37848.2</v>
      </c>
      <c r="GR59">
        <v>1.87458</v>
      </c>
      <c r="GS59">
        <v>1.8818</v>
      </c>
      <c r="GT59">
        <v>0.0956096</v>
      </c>
      <c r="GU59">
        <v>0</v>
      </c>
      <c r="GV59">
        <v>28.4555</v>
      </c>
      <c r="GW59">
        <v>999.9</v>
      </c>
      <c r="GX59">
        <v>45.9</v>
      </c>
      <c r="GY59">
        <v>31.4</v>
      </c>
      <c r="GZ59">
        <v>23.3669</v>
      </c>
      <c r="HA59">
        <v>61.29</v>
      </c>
      <c r="HB59">
        <v>19.6755</v>
      </c>
      <c r="HC59">
        <v>1</v>
      </c>
      <c r="HD59">
        <v>0.0806402</v>
      </c>
      <c r="HE59">
        <v>-1.77776</v>
      </c>
      <c r="HF59">
        <v>20.2893</v>
      </c>
      <c r="HG59">
        <v>5.22253</v>
      </c>
      <c r="HH59">
        <v>11.98</v>
      </c>
      <c r="HI59">
        <v>4.9655</v>
      </c>
      <c r="HJ59">
        <v>3.276</v>
      </c>
      <c r="HK59">
        <v>9999</v>
      </c>
      <c r="HL59">
        <v>9999</v>
      </c>
      <c r="HM59">
        <v>9999</v>
      </c>
      <c r="HN59">
        <v>37</v>
      </c>
      <c r="HO59">
        <v>1.86389</v>
      </c>
      <c r="HP59">
        <v>1.86006</v>
      </c>
      <c r="HQ59">
        <v>1.85837</v>
      </c>
      <c r="HR59">
        <v>1.85974</v>
      </c>
      <c r="HS59">
        <v>1.85988</v>
      </c>
      <c r="HT59">
        <v>1.85837</v>
      </c>
      <c r="HU59">
        <v>1.85743</v>
      </c>
      <c r="HV59">
        <v>1.85235</v>
      </c>
      <c r="HW59">
        <v>0</v>
      </c>
      <c r="HX59">
        <v>0</v>
      </c>
      <c r="HY59">
        <v>0</v>
      </c>
      <c r="HZ59">
        <v>0</v>
      </c>
      <c r="IA59" t="s">
        <v>424</v>
      </c>
      <c r="IB59" t="s">
        <v>425</v>
      </c>
      <c r="IC59" t="s">
        <v>426</v>
      </c>
      <c r="ID59" t="s">
        <v>426</v>
      </c>
      <c r="IE59" t="s">
        <v>426</v>
      </c>
      <c r="IF59" t="s">
        <v>426</v>
      </c>
      <c r="IG59">
        <v>0</v>
      </c>
      <c r="IH59">
        <v>100</v>
      </c>
      <c r="II59">
        <v>100</v>
      </c>
      <c r="IJ59">
        <v>-0.894</v>
      </c>
      <c r="IK59">
        <v>0.3156</v>
      </c>
      <c r="IL59">
        <v>-0.819046093373875</v>
      </c>
      <c r="IM59">
        <v>-0.0008311593448893811</v>
      </c>
      <c r="IN59">
        <v>1.768286430498992E-06</v>
      </c>
      <c r="IO59">
        <v>-5.176383660599935E-10</v>
      </c>
      <c r="IP59">
        <v>0.01793090377665582</v>
      </c>
      <c r="IQ59">
        <v>0.002652576625932546</v>
      </c>
      <c r="IR59">
        <v>0.0004569377311329863</v>
      </c>
      <c r="IS59">
        <v>1.003524486243527E-07</v>
      </c>
      <c r="IT59">
        <v>2</v>
      </c>
      <c r="IU59">
        <v>1975</v>
      </c>
      <c r="IV59">
        <v>1</v>
      </c>
      <c r="IW59">
        <v>26</v>
      </c>
      <c r="IX59">
        <v>201749.6</v>
      </c>
      <c r="IY59">
        <v>201749.8</v>
      </c>
      <c r="IZ59">
        <v>1.09619</v>
      </c>
      <c r="JA59">
        <v>2.61475</v>
      </c>
      <c r="JB59">
        <v>1.49658</v>
      </c>
      <c r="JC59">
        <v>2.34985</v>
      </c>
      <c r="JD59">
        <v>1.54907</v>
      </c>
      <c r="JE59">
        <v>2.46704</v>
      </c>
      <c r="JF59">
        <v>35.8944</v>
      </c>
      <c r="JG59">
        <v>24.2013</v>
      </c>
      <c r="JH59">
        <v>18</v>
      </c>
      <c r="JI59">
        <v>481.408</v>
      </c>
      <c r="JJ59">
        <v>501.05</v>
      </c>
      <c r="JK59">
        <v>31.2789</v>
      </c>
      <c r="JL59">
        <v>28.3379</v>
      </c>
      <c r="JM59">
        <v>30</v>
      </c>
      <c r="JN59">
        <v>28.5739</v>
      </c>
      <c r="JO59">
        <v>28.5753</v>
      </c>
      <c r="JP59">
        <v>22.0591</v>
      </c>
      <c r="JQ59">
        <v>0</v>
      </c>
      <c r="JR59">
        <v>100</v>
      </c>
      <c r="JS59">
        <v>31.2444</v>
      </c>
      <c r="JT59">
        <v>420</v>
      </c>
      <c r="JU59">
        <v>23.1383</v>
      </c>
      <c r="JV59">
        <v>101.966</v>
      </c>
      <c r="JW59">
        <v>91.29600000000001</v>
      </c>
    </row>
    <row r="60" spans="1:283">
      <c r="A60">
        <v>42</v>
      </c>
      <c r="B60">
        <v>1759094586</v>
      </c>
      <c r="C60">
        <v>593</v>
      </c>
      <c r="D60" t="s">
        <v>509</v>
      </c>
      <c r="E60" t="s">
        <v>510</v>
      </c>
      <c r="F60">
        <v>5</v>
      </c>
      <c r="G60" t="s">
        <v>488</v>
      </c>
      <c r="H60">
        <v>1759094583</v>
      </c>
      <c r="I60">
        <f>(J60)/1000</f>
        <v>0</v>
      </c>
      <c r="J60">
        <f>1000*DJ60*AH60*(DF60-DG60)/(100*CY60*(1000-AH60*DF60))</f>
        <v>0</v>
      </c>
      <c r="K60">
        <f>DJ60*AH60*(DE60-DD60*(1000-AH60*DG60)/(1000-AH60*DF60))/(100*CY60)</f>
        <v>0</v>
      </c>
      <c r="L60">
        <f>DD60 - IF(AH60&gt;1, K60*CY60*100.0/(AJ60), 0)</f>
        <v>0</v>
      </c>
      <c r="M60">
        <f>((S60-I60/2)*L60-K60)/(S60+I60/2)</f>
        <v>0</v>
      </c>
      <c r="N60">
        <f>M60*(DK60+DL60)/1000.0</f>
        <v>0</v>
      </c>
      <c r="O60">
        <f>(DD60 - IF(AH60&gt;1, K60*CY60*100.0/(AJ60), 0))*(DK60+DL60)/1000.0</f>
        <v>0</v>
      </c>
      <c r="P60">
        <f>2.0/((1/R60-1/Q60)+SIGN(R60)*SQRT((1/R60-1/Q60)*(1/R60-1/Q60) + 4*CZ60/((CZ60+1)*(CZ60+1))*(2*1/R60*1/Q60-1/Q60*1/Q60)))</f>
        <v>0</v>
      </c>
      <c r="Q60">
        <f>IF(LEFT(DA60,1)&lt;&gt;"0",IF(LEFT(DA60,1)="1",3.0,DB60),$D$5+$E$5*(DR60*DK60/($K$5*1000))+$F$5*(DR60*DK60/($K$5*1000))*MAX(MIN(CY60,$J$5),$I$5)*MAX(MIN(CY60,$J$5),$I$5)+$G$5*MAX(MIN(CY60,$J$5),$I$5)*(DR60*DK60/($K$5*1000))+$H$5*(DR60*DK60/($K$5*1000))*(DR60*DK60/($K$5*1000)))</f>
        <v>0</v>
      </c>
      <c r="R60">
        <f>I60*(1000-(1000*0.61365*exp(17.502*V60/(240.97+V60))/(DK60+DL60)+DF60)/2)/(1000*0.61365*exp(17.502*V60/(240.97+V60))/(DK60+DL60)-DF60)</f>
        <v>0</v>
      </c>
      <c r="S60">
        <f>1/((CZ60+1)/(P60/1.6)+1/(Q60/1.37)) + CZ60/((CZ60+1)/(P60/1.6) + CZ60/(Q60/1.37))</f>
        <v>0</v>
      </c>
      <c r="T60">
        <f>(CU60*CX60)</f>
        <v>0</v>
      </c>
      <c r="U60">
        <f>(DM60+(T60+2*0.95*5.67E-8*(((DM60+$B$9)+273)^4-(DM60+273)^4)-44100*I60)/(1.84*29.3*Q60+8*0.95*5.67E-8*(DM60+273)^3))</f>
        <v>0</v>
      </c>
      <c r="V60">
        <f>($C$9*DN60+$D$9*DO60+$E$9*U60)</f>
        <v>0</v>
      </c>
      <c r="W60">
        <f>0.61365*exp(17.502*V60/(240.97+V60))</f>
        <v>0</v>
      </c>
      <c r="X60">
        <f>(Y60/Z60*100)</f>
        <v>0</v>
      </c>
      <c r="Y60">
        <f>DF60*(DK60+DL60)/1000</f>
        <v>0</v>
      </c>
      <c r="Z60">
        <f>0.61365*exp(17.502*DM60/(240.97+DM60))</f>
        <v>0</v>
      </c>
      <c r="AA60">
        <f>(W60-DF60*(DK60+DL60)/1000)</f>
        <v>0</v>
      </c>
      <c r="AB60">
        <f>(-I60*44100)</f>
        <v>0</v>
      </c>
      <c r="AC60">
        <f>2*29.3*Q60*0.92*(DM60-V60)</f>
        <v>0</v>
      </c>
      <c r="AD60">
        <f>2*0.95*5.67E-8*(((DM60+$B$9)+273)^4-(V60+273)^4)</f>
        <v>0</v>
      </c>
      <c r="AE60">
        <f>T60+AD60+AB60+AC60</f>
        <v>0</v>
      </c>
      <c r="AF60">
        <v>1</v>
      </c>
      <c r="AG60">
        <v>0</v>
      </c>
      <c r="AH60">
        <f>IF(AF60*$H$15&gt;=AJ60,1.0,(AJ60/(AJ60-AF60*$H$15)))</f>
        <v>0</v>
      </c>
      <c r="AI60">
        <f>(AH60-1)*100</f>
        <v>0</v>
      </c>
      <c r="AJ60">
        <f>MAX(0,($B$15+$C$15*DR60)/(1+$D$15*DR60)*DK60/(DM60+273)*$E$15)</f>
        <v>0</v>
      </c>
      <c r="AK60" t="s">
        <v>420</v>
      </c>
      <c r="AL60" t="s">
        <v>420</v>
      </c>
      <c r="AM60">
        <v>0</v>
      </c>
      <c r="AN60">
        <v>0</v>
      </c>
      <c r="AO60">
        <f>1-AM60/AN60</f>
        <v>0</v>
      </c>
      <c r="AP60">
        <v>0</v>
      </c>
      <c r="AQ60" t="s">
        <v>420</v>
      </c>
      <c r="AR60" t="s">
        <v>420</v>
      </c>
      <c r="AS60">
        <v>0</v>
      </c>
      <c r="AT60">
        <v>0</v>
      </c>
      <c r="AU60">
        <f>1-AS60/AT60</f>
        <v>0</v>
      </c>
      <c r="AV60">
        <v>0.5</v>
      </c>
      <c r="AW60">
        <f>CV60</f>
        <v>0</v>
      </c>
      <c r="AX60">
        <f>K60</f>
        <v>0</v>
      </c>
      <c r="AY60">
        <f>AU60*AV60*AW60</f>
        <v>0</v>
      </c>
      <c r="AZ60">
        <f>(AX60-AP60)/AW60</f>
        <v>0</v>
      </c>
      <c r="BA60">
        <f>(AN60-AT60)/AT60</f>
        <v>0</v>
      </c>
      <c r="BB60">
        <f>AM60/(AO60+AM60/AT60)</f>
        <v>0</v>
      </c>
      <c r="BC60" t="s">
        <v>420</v>
      </c>
      <c r="BD60">
        <v>0</v>
      </c>
      <c r="BE60">
        <f>IF(BD60&lt;&gt;0, BD60, BB60)</f>
        <v>0</v>
      </c>
      <c r="BF60">
        <f>1-BE60/AT60</f>
        <v>0</v>
      </c>
      <c r="BG60">
        <f>(AT60-AS60)/(AT60-BE60)</f>
        <v>0</v>
      </c>
      <c r="BH60">
        <f>(AN60-AT60)/(AN60-BE60)</f>
        <v>0</v>
      </c>
      <c r="BI60">
        <f>(AT60-AS60)/(AT60-AM60)</f>
        <v>0</v>
      </c>
      <c r="BJ60">
        <f>(AN60-AT60)/(AN60-AM60)</f>
        <v>0</v>
      </c>
      <c r="BK60">
        <f>(BG60*BE60/AS60)</f>
        <v>0</v>
      </c>
      <c r="BL60">
        <f>(1-BK60)</f>
        <v>0</v>
      </c>
      <c r="CU60">
        <f>$B$13*DS60+$C$13*DT60+$F$13*EE60*(1-EH60)</f>
        <v>0</v>
      </c>
      <c r="CV60">
        <f>CU60*CW60</f>
        <v>0</v>
      </c>
      <c r="CW60">
        <f>($B$13*$D$11+$C$13*$D$11+$F$13*((ER60+EJ60)/MAX(ER60+EJ60+ES60, 0.1)*$I$11+ES60/MAX(ER60+EJ60+ES60, 0.1)*$J$11))/($B$13+$C$13+$F$13)</f>
        <v>0</v>
      </c>
      <c r="CX60">
        <f>($B$13*$K$11+$C$13*$K$11+$F$13*((ER60+EJ60)/MAX(ER60+EJ60+ES60, 0.1)*$P$11+ES60/MAX(ER60+EJ60+ES60, 0.1)*$Q$11))/($B$13+$C$13+$F$13)</f>
        <v>0</v>
      </c>
      <c r="CY60">
        <v>5.52</v>
      </c>
      <c r="CZ60">
        <v>0.5</v>
      </c>
      <c r="DA60" t="s">
        <v>421</v>
      </c>
      <c r="DB60">
        <v>2</v>
      </c>
      <c r="DC60">
        <v>1759094583</v>
      </c>
      <c r="DD60">
        <v>422.5663333333333</v>
      </c>
      <c r="DE60">
        <v>419.92</v>
      </c>
      <c r="DF60">
        <v>23.05375555555555</v>
      </c>
      <c r="DG60">
        <v>22.52846666666667</v>
      </c>
      <c r="DH60">
        <v>423.4595555555555</v>
      </c>
      <c r="DI60">
        <v>22.7381</v>
      </c>
      <c r="DJ60">
        <v>500.0383333333334</v>
      </c>
      <c r="DK60">
        <v>90.66174444444444</v>
      </c>
      <c r="DL60">
        <v>0.06725876666666666</v>
      </c>
      <c r="DM60">
        <v>30.44576666666667</v>
      </c>
      <c r="DN60">
        <v>30.01007777777777</v>
      </c>
      <c r="DO60">
        <v>999.9000000000001</v>
      </c>
      <c r="DP60">
        <v>0</v>
      </c>
      <c r="DQ60">
        <v>0</v>
      </c>
      <c r="DR60">
        <v>10007.65</v>
      </c>
      <c r="DS60">
        <v>0</v>
      </c>
      <c r="DT60">
        <v>3.15713</v>
      </c>
      <c r="DU60">
        <v>2.646355555555556</v>
      </c>
      <c r="DV60">
        <v>432.5381111111112</v>
      </c>
      <c r="DW60">
        <v>429.5983333333333</v>
      </c>
      <c r="DX60">
        <v>0.5253099999999999</v>
      </c>
      <c r="DY60">
        <v>419.92</v>
      </c>
      <c r="DZ60">
        <v>22.52846666666667</v>
      </c>
      <c r="EA60">
        <v>2.090095555555556</v>
      </c>
      <c r="EB60">
        <v>2.042471111111111</v>
      </c>
      <c r="EC60">
        <v>18.14388888888889</v>
      </c>
      <c r="ED60">
        <v>17.77746666666667</v>
      </c>
      <c r="EE60">
        <v>0.00500078</v>
      </c>
      <c r="EF60">
        <v>0</v>
      </c>
      <c r="EG60">
        <v>0</v>
      </c>
      <c r="EH60">
        <v>0</v>
      </c>
      <c r="EI60">
        <v>835.6222222222221</v>
      </c>
      <c r="EJ60">
        <v>0.00500078</v>
      </c>
      <c r="EK60">
        <v>-16.5</v>
      </c>
      <c r="EL60">
        <v>-0.4888888888888889</v>
      </c>
      <c r="EM60">
        <v>35.77044444444444</v>
      </c>
      <c r="EN60">
        <v>40.72188888888888</v>
      </c>
      <c r="EO60">
        <v>37.74277777777777</v>
      </c>
      <c r="EP60">
        <v>41.472</v>
      </c>
      <c r="EQ60">
        <v>38.06922222222223</v>
      </c>
      <c r="ER60">
        <v>0</v>
      </c>
      <c r="ES60">
        <v>0</v>
      </c>
      <c r="ET60">
        <v>0</v>
      </c>
      <c r="EU60">
        <v>1759094578.6</v>
      </c>
      <c r="EV60">
        <v>0</v>
      </c>
      <c r="EW60">
        <v>836.9759999999999</v>
      </c>
      <c r="EX60">
        <v>-0.05384619558358086</v>
      </c>
      <c r="EY60">
        <v>-24.97692314165351</v>
      </c>
      <c r="EZ60">
        <v>-17.68</v>
      </c>
      <c r="FA60">
        <v>15</v>
      </c>
      <c r="FB60">
        <v>0</v>
      </c>
      <c r="FC60" t="s">
        <v>422</v>
      </c>
      <c r="FD60">
        <v>1746989605.5</v>
      </c>
      <c r="FE60">
        <v>1746989593.5</v>
      </c>
      <c r="FF60">
        <v>0</v>
      </c>
      <c r="FG60">
        <v>-0.274</v>
      </c>
      <c r="FH60">
        <v>-0.002</v>
      </c>
      <c r="FI60">
        <v>2.549</v>
      </c>
      <c r="FJ60">
        <v>0.129</v>
      </c>
      <c r="FK60">
        <v>420</v>
      </c>
      <c r="FL60">
        <v>17</v>
      </c>
      <c r="FM60">
        <v>0.02</v>
      </c>
      <c r="FN60">
        <v>0.04</v>
      </c>
      <c r="FO60">
        <v>2.611216341463415</v>
      </c>
      <c r="FP60">
        <v>0.123909198606275</v>
      </c>
      <c r="FQ60">
        <v>0.04001881690064442</v>
      </c>
      <c r="FR60">
        <v>1</v>
      </c>
      <c r="FS60">
        <v>835.7735294117648</v>
      </c>
      <c r="FT60">
        <v>10.66310158595151</v>
      </c>
      <c r="FU60">
        <v>6.188571479349448</v>
      </c>
      <c r="FV60">
        <v>0</v>
      </c>
      <c r="FW60">
        <v>0.5214979268292683</v>
      </c>
      <c r="FX60">
        <v>0.04447271080139261</v>
      </c>
      <c r="FY60">
        <v>0.005126158426556698</v>
      </c>
      <c r="FZ60">
        <v>1</v>
      </c>
      <c r="GA60">
        <v>2</v>
      </c>
      <c r="GB60">
        <v>3</v>
      </c>
      <c r="GC60" t="s">
        <v>429</v>
      </c>
      <c r="GD60">
        <v>3.10279</v>
      </c>
      <c r="GE60">
        <v>2.72546</v>
      </c>
      <c r="GF60">
        <v>0.08881840000000001</v>
      </c>
      <c r="GG60">
        <v>0.0882901</v>
      </c>
      <c r="GH60">
        <v>0.105071</v>
      </c>
      <c r="GI60">
        <v>0.104843</v>
      </c>
      <c r="GJ60">
        <v>23823.1</v>
      </c>
      <c r="GK60">
        <v>21622.8</v>
      </c>
      <c r="GL60">
        <v>26707.6</v>
      </c>
      <c r="GM60">
        <v>23936.2</v>
      </c>
      <c r="GN60">
        <v>38239.6</v>
      </c>
      <c r="GO60">
        <v>31654.9</v>
      </c>
      <c r="GP60">
        <v>46635</v>
      </c>
      <c r="GQ60">
        <v>37848.3</v>
      </c>
      <c r="GR60">
        <v>1.8746</v>
      </c>
      <c r="GS60">
        <v>1.88175</v>
      </c>
      <c r="GT60">
        <v>0.0957735</v>
      </c>
      <c r="GU60">
        <v>0</v>
      </c>
      <c r="GV60">
        <v>28.4555</v>
      </c>
      <c r="GW60">
        <v>999.9</v>
      </c>
      <c r="GX60">
        <v>45.8</v>
      </c>
      <c r="GY60">
        <v>31.4</v>
      </c>
      <c r="GZ60">
        <v>23.3132</v>
      </c>
      <c r="HA60">
        <v>61.06</v>
      </c>
      <c r="HB60">
        <v>19.5873</v>
      </c>
      <c r="HC60">
        <v>1</v>
      </c>
      <c r="HD60">
        <v>0.0805742</v>
      </c>
      <c r="HE60">
        <v>-1.74187</v>
      </c>
      <c r="HF60">
        <v>20.2898</v>
      </c>
      <c r="HG60">
        <v>5.22238</v>
      </c>
      <c r="HH60">
        <v>11.98</v>
      </c>
      <c r="HI60">
        <v>4.96545</v>
      </c>
      <c r="HJ60">
        <v>3.276</v>
      </c>
      <c r="HK60">
        <v>9999</v>
      </c>
      <c r="HL60">
        <v>9999</v>
      </c>
      <c r="HM60">
        <v>9999</v>
      </c>
      <c r="HN60">
        <v>37</v>
      </c>
      <c r="HO60">
        <v>1.8639</v>
      </c>
      <c r="HP60">
        <v>1.86007</v>
      </c>
      <c r="HQ60">
        <v>1.85837</v>
      </c>
      <c r="HR60">
        <v>1.85974</v>
      </c>
      <c r="HS60">
        <v>1.85988</v>
      </c>
      <c r="HT60">
        <v>1.85837</v>
      </c>
      <c r="HU60">
        <v>1.85744</v>
      </c>
      <c r="HV60">
        <v>1.85234</v>
      </c>
      <c r="HW60">
        <v>0</v>
      </c>
      <c r="HX60">
        <v>0</v>
      </c>
      <c r="HY60">
        <v>0</v>
      </c>
      <c r="HZ60">
        <v>0</v>
      </c>
      <c r="IA60" t="s">
        <v>424</v>
      </c>
      <c r="IB60" t="s">
        <v>425</v>
      </c>
      <c r="IC60" t="s">
        <v>426</v>
      </c>
      <c r="ID60" t="s">
        <v>426</v>
      </c>
      <c r="IE60" t="s">
        <v>426</v>
      </c>
      <c r="IF60" t="s">
        <v>426</v>
      </c>
      <c r="IG60">
        <v>0</v>
      </c>
      <c r="IH60">
        <v>100</v>
      </c>
      <c r="II60">
        <v>100</v>
      </c>
      <c r="IJ60">
        <v>-0.894</v>
      </c>
      <c r="IK60">
        <v>0.3156</v>
      </c>
      <c r="IL60">
        <v>-0.819046093373875</v>
      </c>
      <c r="IM60">
        <v>-0.0008311593448893811</v>
      </c>
      <c r="IN60">
        <v>1.768286430498992E-06</v>
      </c>
      <c r="IO60">
        <v>-5.176383660599935E-10</v>
      </c>
      <c r="IP60">
        <v>0.01793090377665582</v>
      </c>
      <c r="IQ60">
        <v>0.002652576625932546</v>
      </c>
      <c r="IR60">
        <v>0.0004569377311329863</v>
      </c>
      <c r="IS60">
        <v>1.003524486243527E-07</v>
      </c>
      <c r="IT60">
        <v>2</v>
      </c>
      <c r="IU60">
        <v>1975</v>
      </c>
      <c r="IV60">
        <v>1</v>
      </c>
      <c r="IW60">
        <v>26</v>
      </c>
      <c r="IX60">
        <v>201749.7</v>
      </c>
      <c r="IY60">
        <v>201749.9</v>
      </c>
      <c r="IZ60">
        <v>1.09741</v>
      </c>
      <c r="JA60">
        <v>2.61963</v>
      </c>
      <c r="JB60">
        <v>1.49658</v>
      </c>
      <c r="JC60">
        <v>2.34985</v>
      </c>
      <c r="JD60">
        <v>1.54907</v>
      </c>
      <c r="JE60">
        <v>2.50488</v>
      </c>
      <c r="JF60">
        <v>35.8944</v>
      </c>
      <c r="JG60">
        <v>24.1926</v>
      </c>
      <c r="JH60">
        <v>18</v>
      </c>
      <c r="JI60">
        <v>481.419</v>
      </c>
      <c r="JJ60">
        <v>501.006</v>
      </c>
      <c r="JK60">
        <v>31.2736</v>
      </c>
      <c r="JL60">
        <v>28.3372</v>
      </c>
      <c r="JM60">
        <v>30</v>
      </c>
      <c r="JN60">
        <v>28.5733</v>
      </c>
      <c r="JO60">
        <v>28.5741</v>
      </c>
      <c r="JP60">
        <v>22.0623</v>
      </c>
      <c r="JQ60">
        <v>0</v>
      </c>
      <c r="JR60">
        <v>100</v>
      </c>
      <c r="JS60">
        <v>31.2444</v>
      </c>
      <c r="JT60">
        <v>420</v>
      </c>
      <c r="JU60">
        <v>23.1383</v>
      </c>
      <c r="JV60">
        <v>101.966</v>
      </c>
      <c r="JW60">
        <v>91.29600000000001</v>
      </c>
    </row>
    <row r="61" spans="1:283">
      <c r="A61">
        <v>43</v>
      </c>
      <c r="B61">
        <v>1759094588</v>
      </c>
      <c r="C61">
        <v>595</v>
      </c>
      <c r="D61" t="s">
        <v>511</v>
      </c>
      <c r="E61" t="s">
        <v>512</v>
      </c>
      <c r="F61">
        <v>5</v>
      </c>
      <c r="G61" t="s">
        <v>488</v>
      </c>
      <c r="H61">
        <v>1759094585</v>
      </c>
      <c r="I61">
        <f>(J61)/1000</f>
        <v>0</v>
      </c>
      <c r="J61">
        <f>1000*DJ61*AH61*(DF61-DG61)/(100*CY61*(1000-AH61*DF61))</f>
        <v>0</v>
      </c>
      <c r="K61">
        <f>DJ61*AH61*(DE61-DD61*(1000-AH61*DG61)/(1000-AH61*DF61))/(100*CY61)</f>
        <v>0</v>
      </c>
      <c r="L61">
        <f>DD61 - IF(AH61&gt;1, K61*CY61*100.0/(AJ61), 0)</f>
        <v>0</v>
      </c>
      <c r="M61">
        <f>((S61-I61/2)*L61-K61)/(S61+I61/2)</f>
        <v>0</v>
      </c>
      <c r="N61">
        <f>M61*(DK61+DL61)/1000.0</f>
        <v>0</v>
      </c>
      <c r="O61">
        <f>(DD61 - IF(AH61&gt;1, K61*CY61*100.0/(AJ61), 0))*(DK61+DL61)/1000.0</f>
        <v>0</v>
      </c>
      <c r="P61">
        <f>2.0/((1/R61-1/Q61)+SIGN(R61)*SQRT((1/R61-1/Q61)*(1/R61-1/Q61) + 4*CZ61/((CZ61+1)*(CZ61+1))*(2*1/R61*1/Q61-1/Q61*1/Q61)))</f>
        <v>0</v>
      </c>
      <c r="Q61">
        <f>IF(LEFT(DA61,1)&lt;&gt;"0",IF(LEFT(DA61,1)="1",3.0,DB61),$D$5+$E$5*(DR61*DK61/($K$5*1000))+$F$5*(DR61*DK61/($K$5*1000))*MAX(MIN(CY61,$J$5),$I$5)*MAX(MIN(CY61,$J$5),$I$5)+$G$5*MAX(MIN(CY61,$J$5),$I$5)*(DR61*DK61/($K$5*1000))+$H$5*(DR61*DK61/($K$5*1000))*(DR61*DK61/($K$5*1000)))</f>
        <v>0</v>
      </c>
      <c r="R61">
        <f>I61*(1000-(1000*0.61365*exp(17.502*V61/(240.97+V61))/(DK61+DL61)+DF61)/2)/(1000*0.61365*exp(17.502*V61/(240.97+V61))/(DK61+DL61)-DF61)</f>
        <v>0</v>
      </c>
      <c r="S61">
        <f>1/((CZ61+1)/(P61/1.6)+1/(Q61/1.37)) + CZ61/((CZ61+1)/(P61/1.6) + CZ61/(Q61/1.37))</f>
        <v>0</v>
      </c>
      <c r="T61">
        <f>(CU61*CX61)</f>
        <v>0</v>
      </c>
      <c r="U61">
        <f>(DM61+(T61+2*0.95*5.67E-8*(((DM61+$B$9)+273)^4-(DM61+273)^4)-44100*I61)/(1.84*29.3*Q61+8*0.95*5.67E-8*(DM61+273)^3))</f>
        <v>0</v>
      </c>
      <c r="V61">
        <f>($C$9*DN61+$D$9*DO61+$E$9*U61)</f>
        <v>0</v>
      </c>
      <c r="W61">
        <f>0.61365*exp(17.502*V61/(240.97+V61))</f>
        <v>0</v>
      </c>
      <c r="X61">
        <f>(Y61/Z61*100)</f>
        <v>0</v>
      </c>
      <c r="Y61">
        <f>DF61*(DK61+DL61)/1000</f>
        <v>0</v>
      </c>
      <c r="Z61">
        <f>0.61365*exp(17.502*DM61/(240.97+DM61))</f>
        <v>0</v>
      </c>
      <c r="AA61">
        <f>(W61-DF61*(DK61+DL61)/1000)</f>
        <v>0</v>
      </c>
      <c r="AB61">
        <f>(-I61*44100)</f>
        <v>0</v>
      </c>
      <c r="AC61">
        <f>2*29.3*Q61*0.92*(DM61-V61)</f>
        <v>0</v>
      </c>
      <c r="AD61">
        <f>2*0.95*5.67E-8*(((DM61+$B$9)+273)^4-(V61+273)^4)</f>
        <v>0</v>
      </c>
      <c r="AE61">
        <f>T61+AD61+AB61+AC61</f>
        <v>0</v>
      </c>
      <c r="AF61">
        <v>1</v>
      </c>
      <c r="AG61">
        <v>0</v>
      </c>
      <c r="AH61">
        <f>IF(AF61*$H$15&gt;=AJ61,1.0,(AJ61/(AJ61-AF61*$H$15)))</f>
        <v>0</v>
      </c>
      <c r="AI61">
        <f>(AH61-1)*100</f>
        <v>0</v>
      </c>
      <c r="AJ61">
        <f>MAX(0,($B$15+$C$15*DR61)/(1+$D$15*DR61)*DK61/(DM61+273)*$E$15)</f>
        <v>0</v>
      </c>
      <c r="AK61" t="s">
        <v>420</v>
      </c>
      <c r="AL61" t="s">
        <v>420</v>
      </c>
      <c r="AM61">
        <v>0</v>
      </c>
      <c r="AN61">
        <v>0</v>
      </c>
      <c r="AO61">
        <f>1-AM61/AN61</f>
        <v>0</v>
      </c>
      <c r="AP61">
        <v>0</v>
      </c>
      <c r="AQ61" t="s">
        <v>420</v>
      </c>
      <c r="AR61" t="s">
        <v>420</v>
      </c>
      <c r="AS61">
        <v>0</v>
      </c>
      <c r="AT61">
        <v>0</v>
      </c>
      <c r="AU61">
        <f>1-AS61/AT61</f>
        <v>0</v>
      </c>
      <c r="AV61">
        <v>0.5</v>
      </c>
      <c r="AW61">
        <f>CV61</f>
        <v>0</v>
      </c>
      <c r="AX61">
        <f>K61</f>
        <v>0</v>
      </c>
      <c r="AY61">
        <f>AU61*AV61*AW61</f>
        <v>0</v>
      </c>
      <c r="AZ61">
        <f>(AX61-AP61)/AW61</f>
        <v>0</v>
      </c>
      <c r="BA61">
        <f>(AN61-AT61)/AT61</f>
        <v>0</v>
      </c>
      <c r="BB61">
        <f>AM61/(AO61+AM61/AT61)</f>
        <v>0</v>
      </c>
      <c r="BC61" t="s">
        <v>420</v>
      </c>
      <c r="BD61">
        <v>0</v>
      </c>
      <c r="BE61">
        <f>IF(BD61&lt;&gt;0, BD61, BB61)</f>
        <v>0</v>
      </c>
      <c r="BF61">
        <f>1-BE61/AT61</f>
        <v>0</v>
      </c>
      <c r="BG61">
        <f>(AT61-AS61)/(AT61-BE61)</f>
        <v>0</v>
      </c>
      <c r="BH61">
        <f>(AN61-AT61)/(AN61-BE61)</f>
        <v>0</v>
      </c>
      <c r="BI61">
        <f>(AT61-AS61)/(AT61-AM61)</f>
        <v>0</v>
      </c>
      <c r="BJ61">
        <f>(AN61-AT61)/(AN61-AM61)</f>
        <v>0</v>
      </c>
      <c r="BK61">
        <f>(BG61*BE61/AS61)</f>
        <v>0</v>
      </c>
      <c r="BL61">
        <f>(1-BK61)</f>
        <v>0</v>
      </c>
      <c r="CU61">
        <f>$B$13*DS61+$C$13*DT61+$F$13*EE61*(1-EH61)</f>
        <v>0</v>
      </c>
      <c r="CV61">
        <f>CU61*CW61</f>
        <v>0</v>
      </c>
      <c r="CW61">
        <f>($B$13*$D$11+$C$13*$D$11+$F$13*((ER61+EJ61)/MAX(ER61+EJ61+ES61, 0.1)*$I$11+ES61/MAX(ER61+EJ61+ES61, 0.1)*$J$11))/($B$13+$C$13+$F$13)</f>
        <v>0</v>
      </c>
      <c r="CX61">
        <f>($B$13*$K$11+$C$13*$K$11+$F$13*((ER61+EJ61)/MAX(ER61+EJ61+ES61, 0.1)*$P$11+ES61/MAX(ER61+EJ61+ES61, 0.1)*$Q$11))/($B$13+$C$13+$F$13)</f>
        <v>0</v>
      </c>
      <c r="CY61">
        <v>5.52</v>
      </c>
      <c r="CZ61">
        <v>0.5</v>
      </c>
      <c r="DA61" t="s">
        <v>421</v>
      </c>
      <c r="DB61">
        <v>2</v>
      </c>
      <c r="DC61">
        <v>1759094585</v>
      </c>
      <c r="DD61">
        <v>422.5921111111111</v>
      </c>
      <c r="DE61">
        <v>419.9056666666667</v>
      </c>
      <c r="DF61">
        <v>23.05227777777778</v>
      </c>
      <c r="DG61">
        <v>22.52854444444445</v>
      </c>
      <c r="DH61">
        <v>423.4852222222223</v>
      </c>
      <c r="DI61">
        <v>22.73665555555556</v>
      </c>
      <c r="DJ61">
        <v>500.0425555555555</v>
      </c>
      <c r="DK61">
        <v>90.66102222222223</v>
      </c>
      <c r="DL61">
        <v>0.06727075555555556</v>
      </c>
      <c r="DM61">
        <v>30.44672222222222</v>
      </c>
      <c r="DN61">
        <v>30.01398888888889</v>
      </c>
      <c r="DO61">
        <v>999.9000000000001</v>
      </c>
      <c r="DP61">
        <v>0</v>
      </c>
      <c r="DQ61">
        <v>0</v>
      </c>
      <c r="DR61">
        <v>10003.61111111111</v>
      </c>
      <c r="DS61">
        <v>0</v>
      </c>
      <c r="DT61">
        <v>3.15713</v>
      </c>
      <c r="DU61">
        <v>2.68649</v>
      </c>
      <c r="DV61">
        <v>432.5637777777778</v>
      </c>
      <c r="DW61">
        <v>429.5836666666667</v>
      </c>
      <c r="DX61">
        <v>0.523754888888889</v>
      </c>
      <c r="DY61">
        <v>419.9056666666667</v>
      </c>
      <c r="DZ61">
        <v>22.52854444444445</v>
      </c>
      <c r="EA61">
        <v>2.089944444444444</v>
      </c>
      <c r="EB61">
        <v>2.04246</v>
      </c>
      <c r="EC61">
        <v>18.14273333333333</v>
      </c>
      <c r="ED61">
        <v>17.77738888888889</v>
      </c>
      <c r="EE61">
        <v>0.00500078</v>
      </c>
      <c r="EF61">
        <v>0</v>
      </c>
      <c r="EG61">
        <v>0</v>
      </c>
      <c r="EH61">
        <v>0</v>
      </c>
      <c r="EI61">
        <v>837.0777777777778</v>
      </c>
      <c r="EJ61">
        <v>0.00500078</v>
      </c>
      <c r="EK61">
        <v>-19.2</v>
      </c>
      <c r="EL61">
        <v>-0.7111111111111111</v>
      </c>
      <c r="EM61">
        <v>35.78422222222222</v>
      </c>
      <c r="EN61">
        <v>40.76355555555556</v>
      </c>
      <c r="EO61">
        <v>37.76377777777778</v>
      </c>
      <c r="EP61">
        <v>41.51366666666667</v>
      </c>
      <c r="EQ61">
        <v>38.04133333333333</v>
      </c>
      <c r="ER61">
        <v>0</v>
      </c>
      <c r="ES61">
        <v>0</v>
      </c>
      <c r="ET61">
        <v>0</v>
      </c>
      <c r="EU61">
        <v>1759094580.4</v>
      </c>
      <c r="EV61">
        <v>0</v>
      </c>
      <c r="EW61">
        <v>837.0576923076922</v>
      </c>
      <c r="EX61">
        <v>5.617093933328138</v>
      </c>
      <c r="EY61">
        <v>-17.64102550935465</v>
      </c>
      <c r="EZ61">
        <v>-17.91538461538462</v>
      </c>
      <c r="FA61">
        <v>15</v>
      </c>
      <c r="FB61">
        <v>0</v>
      </c>
      <c r="FC61" t="s">
        <v>422</v>
      </c>
      <c r="FD61">
        <v>1746989605.5</v>
      </c>
      <c r="FE61">
        <v>1746989593.5</v>
      </c>
      <c r="FF61">
        <v>0</v>
      </c>
      <c r="FG61">
        <v>-0.274</v>
      </c>
      <c r="FH61">
        <v>-0.002</v>
      </c>
      <c r="FI61">
        <v>2.549</v>
      </c>
      <c r="FJ61">
        <v>0.129</v>
      </c>
      <c r="FK61">
        <v>420</v>
      </c>
      <c r="FL61">
        <v>17</v>
      </c>
      <c r="FM61">
        <v>0.02</v>
      </c>
      <c r="FN61">
        <v>0.04</v>
      </c>
      <c r="FO61">
        <v>2.62279775</v>
      </c>
      <c r="FP61">
        <v>0.211441463414632</v>
      </c>
      <c r="FQ61">
        <v>0.04858683728580714</v>
      </c>
      <c r="FR61">
        <v>1</v>
      </c>
      <c r="FS61">
        <v>836.814705882353</v>
      </c>
      <c r="FT61">
        <v>9.413292626018499</v>
      </c>
      <c r="FU61">
        <v>5.973428040962221</v>
      </c>
      <c r="FV61">
        <v>0</v>
      </c>
      <c r="FW61">
        <v>0.522293625</v>
      </c>
      <c r="FX61">
        <v>0.03354172232645206</v>
      </c>
      <c r="FY61">
        <v>0.004524662300589402</v>
      </c>
      <c r="FZ61">
        <v>1</v>
      </c>
      <c r="GA61">
        <v>2</v>
      </c>
      <c r="GB61">
        <v>3</v>
      </c>
      <c r="GC61" t="s">
        <v>429</v>
      </c>
      <c r="GD61">
        <v>3.10279</v>
      </c>
      <c r="GE61">
        <v>2.72536</v>
      </c>
      <c r="GF61">
        <v>0.0888164</v>
      </c>
      <c r="GG61">
        <v>0.0882797</v>
      </c>
      <c r="GH61">
        <v>0.105067</v>
      </c>
      <c r="GI61">
        <v>0.104837</v>
      </c>
      <c r="GJ61">
        <v>23823.2</v>
      </c>
      <c r="GK61">
        <v>21623</v>
      </c>
      <c r="GL61">
        <v>26707.6</v>
      </c>
      <c r="GM61">
        <v>23936.2</v>
      </c>
      <c r="GN61">
        <v>38240</v>
      </c>
      <c r="GO61">
        <v>31655.2</v>
      </c>
      <c r="GP61">
        <v>46635.2</v>
      </c>
      <c r="GQ61">
        <v>37848.3</v>
      </c>
      <c r="GR61">
        <v>1.87458</v>
      </c>
      <c r="GS61">
        <v>1.88157</v>
      </c>
      <c r="GT61">
        <v>0.0955835</v>
      </c>
      <c r="GU61">
        <v>0</v>
      </c>
      <c r="GV61">
        <v>28.4555</v>
      </c>
      <c r="GW61">
        <v>999.9</v>
      </c>
      <c r="GX61">
        <v>45.8</v>
      </c>
      <c r="GY61">
        <v>31.4</v>
      </c>
      <c r="GZ61">
        <v>23.3138</v>
      </c>
      <c r="HA61">
        <v>61.49</v>
      </c>
      <c r="HB61">
        <v>19.5353</v>
      </c>
      <c r="HC61">
        <v>1</v>
      </c>
      <c r="HD61">
        <v>0.0805589</v>
      </c>
      <c r="HE61">
        <v>-1.72316</v>
      </c>
      <c r="HF61">
        <v>20.2901</v>
      </c>
      <c r="HG61">
        <v>5.22253</v>
      </c>
      <c r="HH61">
        <v>11.98</v>
      </c>
      <c r="HI61">
        <v>4.9656</v>
      </c>
      <c r="HJ61">
        <v>3.276</v>
      </c>
      <c r="HK61">
        <v>9999</v>
      </c>
      <c r="HL61">
        <v>9999</v>
      </c>
      <c r="HM61">
        <v>9999</v>
      </c>
      <c r="HN61">
        <v>37</v>
      </c>
      <c r="HO61">
        <v>1.86391</v>
      </c>
      <c r="HP61">
        <v>1.86007</v>
      </c>
      <c r="HQ61">
        <v>1.85837</v>
      </c>
      <c r="HR61">
        <v>1.85974</v>
      </c>
      <c r="HS61">
        <v>1.85988</v>
      </c>
      <c r="HT61">
        <v>1.85837</v>
      </c>
      <c r="HU61">
        <v>1.85744</v>
      </c>
      <c r="HV61">
        <v>1.85236</v>
      </c>
      <c r="HW61">
        <v>0</v>
      </c>
      <c r="HX61">
        <v>0</v>
      </c>
      <c r="HY61">
        <v>0</v>
      </c>
      <c r="HZ61">
        <v>0</v>
      </c>
      <c r="IA61" t="s">
        <v>424</v>
      </c>
      <c r="IB61" t="s">
        <v>425</v>
      </c>
      <c r="IC61" t="s">
        <v>426</v>
      </c>
      <c r="ID61" t="s">
        <v>426</v>
      </c>
      <c r="IE61" t="s">
        <v>426</v>
      </c>
      <c r="IF61" t="s">
        <v>426</v>
      </c>
      <c r="IG61">
        <v>0</v>
      </c>
      <c r="IH61">
        <v>100</v>
      </c>
      <c r="II61">
        <v>100</v>
      </c>
      <c r="IJ61">
        <v>-0.894</v>
      </c>
      <c r="IK61">
        <v>0.3155</v>
      </c>
      <c r="IL61">
        <v>-0.819046093373875</v>
      </c>
      <c r="IM61">
        <v>-0.0008311593448893811</v>
      </c>
      <c r="IN61">
        <v>1.768286430498992E-06</v>
      </c>
      <c r="IO61">
        <v>-5.176383660599935E-10</v>
      </c>
      <c r="IP61">
        <v>0.01793090377665582</v>
      </c>
      <c r="IQ61">
        <v>0.002652576625932546</v>
      </c>
      <c r="IR61">
        <v>0.0004569377311329863</v>
      </c>
      <c r="IS61">
        <v>1.003524486243527E-07</v>
      </c>
      <c r="IT61">
        <v>2</v>
      </c>
      <c r="IU61">
        <v>1975</v>
      </c>
      <c r="IV61">
        <v>1</v>
      </c>
      <c r="IW61">
        <v>26</v>
      </c>
      <c r="IX61">
        <v>201749.7</v>
      </c>
      <c r="IY61">
        <v>201749.9</v>
      </c>
      <c r="IZ61">
        <v>1.09741</v>
      </c>
      <c r="JA61">
        <v>2.61597</v>
      </c>
      <c r="JB61">
        <v>1.49658</v>
      </c>
      <c r="JC61">
        <v>2.34985</v>
      </c>
      <c r="JD61">
        <v>1.54907</v>
      </c>
      <c r="JE61">
        <v>2.50122</v>
      </c>
      <c r="JF61">
        <v>35.8944</v>
      </c>
      <c r="JG61">
        <v>24.2013</v>
      </c>
      <c r="JH61">
        <v>18</v>
      </c>
      <c r="JI61">
        <v>481.396</v>
      </c>
      <c r="JJ61">
        <v>500.887</v>
      </c>
      <c r="JK61">
        <v>31.2665</v>
      </c>
      <c r="JL61">
        <v>28.3372</v>
      </c>
      <c r="JM61">
        <v>30</v>
      </c>
      <c r="JN61">
        <v>28.5721</v>
      </c>
      <c r="JO61">
        <v>28.5739</v>
      </c>
      <c r="JP61">
        <v>22.0654</v>
      </c>
      <c r="JQ61">
        <v>0</v>
      </c>
      <c r="JR61">
        <v>100</v>
      </c>
      <c r="JS61">
        <v>31.2444</v>
      </c>
      <c r="JT61">
        <v>420</v>
      </c>
      <c r="JU61">
        <v>23.1383</v>
      </c>
      <c r="JV61">
        <v>101.966</v>
      </c>
      <c r="JW61">
        <v>91.2959</v>
      </c>
    </row>
    <row r="62" spans="1:283">
      <c r="A62">
        <v>44</v>
      </c>
      <c r="B62">
        <v>1759094590</v>
      </c>
      <c r="C62">
        <v>597</v>
      </c>
      <c r="D62" t="s">
        <v>513</v>
      </c>
      <c r="E62" t="s">
        <v>514</v>
      </c>
      <c r="F62">
        <v>5</v>
      </c>
      <c r="G62" t="s">
        <v>488</v>
      </c>
      <c r="H62">
        <v>1759094587</v>
      </c>
      <c r="I62">
        <f>(J62)/1000</f>
        <v>0</v>
      </c>
      <c r="J62">
        <f>1000*DJ62*AH62*(DF62-DG62)/(100*CY62*(1000-AH62*DF62))</f>
        <v>0</v>
      </c>
      <c r="K62">
        <f>DJ62*AH62*(DE62-DD62*(1000-AH62*DG62)/(1000-AH62*DF62))/(100*CY62)</f>
        <v>0</v>
      </c>
      <c r="L62">
        <f>DD62 - IF(AH62&gt;1, K62*CY62*100.0/(AJ62), 0)</f>
        <v>0</v>
      </c>
      <c r="M62">
        <f>((S62-I62/2)*L62-K62)/(S62+I62/2)</f>
        <v>0</v>
      </c>
      <c r="N62">
        <f>M62*(DK62+DL62)/1000.0</f>
        <v>0</v>
      </c>
      <c r="O62">
        <f>(DD62 - IF(AH62&gt;1, K62*CY62*100.0/(AJ62), 0))*(DK62+DL62)/1000.0</f>
        <v>0</v>
      </c>
      <c r="P62">
        <f>2.0/((1/R62-1/Q62)+SIGN(R62)*SQRT((1/R62-1/Q62)*(1/R62-1/Q62) + 4*CZ62/((CZ62+1)*(CZ62+1))*(2*1/R62*1/Q62-1/Q62*1/Q62)))</f>
        <v>0</v>
      </c>
      <c r="Q62">
        <f>IF(LEFT(DA62,1)&lt;&gt;"0",IF(LEFT(DA62,1)="1",3.0,DB62),$D$5+$E$5*(DR62*DK62/($K$5*1000))+$F$5*(DR62*DK62/($K$5*1000))*MAX(MIN(CY62,$J$5),$I$5)*MAX(MIN(CY62,$J$5),$I$5)+$G$5*MAX(MIN(CY62,$J$5),$I$5)*(DR62*DK62/($K$5*1000))+$H$5*(DR62*DK62/($K$5*1000))*(DR62*DK62/($K$5*1000)))</f>
        <v>0</v>
      </c>
      <c r="R62">
        <f>I62*(1000-(1000*0.61365*exp(17.502*V62/(240.97+V62))/(DK62+DL62)+DF62)/2)/(1000*0.61365*exp(17.502*V62/(240.97+V62))/(DK62+DL62)-DF62)</f>
        <v>0</v>
      </c>
      <c r="S62">
        <f>1/((CZ62+1)/(P62/1.6)+1/(Q62/1.37)) + CZ62/((CZ62+1)/(P62/1.6) + CZ62/(Q62/1.37))</f>
        <v>0</v>
      </c>
      <c r="T62">
        <f>(CU62*CX62)</f>
        <v>0</v>
      </c>
      <c r="U62">
        <f>(DM62+(T62+2*0.95*5.67E-8*(((DM62+$B$9)+273)^4-(DM62+273)^4)-44100*I62)/(1.84*29.3*Q62+8*0.95*5.67E-8*(DM62+273)^3))</f>
        <v>0</v>
      </c>
      <c r="V62">
        <f>($C$9*DN62+$D$9*DO62+$E$9*U62)</f>
        <v>0</v>
      </c>
      <c r="W62">
        <f>0.61365*exp(17.502*V62/(240.97+V62))</f>
        <v>0</v>
      </c>
      <c r="X62">
        <f>(Y62/Z62*100)</f>
        <v>0</v>
      </c>
      <c r="Y62">
        <f>DF62*(DK62+DL62)/1000</f>
        <v>0</v>
      </c>
      <c r="Z62">
        <f>0.61365*exp(17.502*DM62/(240.97+DM62))</f>
        <v>0</v>
      </c>
      <c r="AA62">
        <f>(W62-DF62*(DK62+DL62)/1000)</f>
        <v>0</v>
      </c>
      <c r="AB62">
        <f>(-I62*44100)</f>
        <v>0</v>
      </c>
      <c r="AC62">
        <f>2*29.3*Q62*0.92*(DM62-V62)</f>
        <v>0</v>
      </c>
      <c r="AD62">
        <f>2*0.95*5.67E-8*(((DM62+$B$9)+273)^4-(V62+273)^4)</f>
        <v>0</v>
      </c>
      <c r="AE62">
        <f>T62+AD62+AB62+AC62</f>
        <v>0</v>
      </c>
      <c r="AF62">
        <v>1</v>
      </c>
      <c r="AG62">
        <v>0</v>
      </c>
      <c r="AH62">
        <f>IF(AF62*$H$15&gt;=AJ62,1.0,(AJ62/(AJ62-AF62*$H$15)))</f>
        <v>0</v>
      </c>
      <c r="AI62">
        <f>(AH62-1)*100</f>
        <v>0</v>
      </c>
      <c r="AJ62">
        <f>MAX(0,($B$15+$C$15*DR62)/(1+$D$15*DR62)*DK62/(DM62+273)*$E$15)</f>
        <v>0</v>
      </c>
      <c r="AK62" t="s">
        <v>420</v>
      </c>
      <c r="AL62" t="s">
        <v>420</v>
      </c>
      <c r="AM62">
        <v>0</v>
      </c>
      <c r="AN62">
        <v>0</v>
      </c>
      <c r="AO62">
        <f>1-AM62/AN62</f>
        <v>0</v>
      </c>
      <c r="AP62">
        <v>0</v>
      </c>
      <c r="AQ62" t="s">
        <v>420</v>
      </c>
      <c r="AR62" t="s">
        <v>420</v>
      </c>
      <c r="AS62">
        <v>0</v>
      </c>
      <c r="AT62">
        <v>0</v>
      </c>
      <c r="AU62">
        <f>1-AS62/AT62</f>
        <v>0</v>
      </c>
      <c r="AV62">
        <v>0.5</v>
      </c>
      <c r="AW62">
        <f>CV62</f>
        <v>0</v>
      </c>
      <c r="AX62">
        <f>K62</f>
        <v>0</v>
      </c>
      <c r="AY62">
        <f>AU62*AV62*AW62</f>
        <v>0</v>
      </c>
      <c r="AZ62">
        <f>(AX62-AP62)/AW62</f>
        <v>0</v>
      </c>
      <c r="BA62">
        <f>(AN62-AT62)/AT62</f>
        <v>0</v>
      </c>
      <c r="BB62">
        <f>AM62/(AO62+AM62/AT62)</f>
        <v>0</v>
      </c>
      <c r="BC62" t="s">
        <v>420</v>
      </c>
      <c r="BD62">
        <v>0</v>
      </c>
      <c r="BE62">
        <f>IF(BD62&lt;&gt;0, BD62, BB62)</f>
        <v>0</v>
      </c>
      <c r="BF62">
        <f>1-BE62/AT62</f>
        <v>0</v>
      </c>
      <c r="BG62">
        <f>(AT62-AS62)/(AT62-BE62)</f>
        <v>0</v>
      </c>
      <c r="BH62">
        <f>(AN62-AT62)/(AN62-BE62)</f>
        <v>0</v>
      </c>
      <c r="BI62">
        <f>(AT62-AS62)/(AT62-AM62)</f>
        <v>0</v>
      </c>
      <c r="BJ62">
        <f>(AN62-AT62)/(AN62-AM62)</f>
        <v>0</v>
      </c>
      <c r="BK62">
        <f>(BG62*BE62/AS62)</f>
        <v>0</v>
      </c>
      <c r="BL62">
        <f>(1-BK62)</f>
        <v>0</v>
      </c>
      <c r="CU62">
        <f>$B$13*DS62+$C$13*DT62+$F$13*EE62*(1-EH62)</f>
        <v>0</v>
      </c>
      <c r="CV62">
        <f>CU62*CW62</f>
        <v>0</v>
      </c>
      <c r="CW62">
        <f>($B$13*$D$11+$C$13*$D$11+$F$13*((ER62+EJ62)/MAX(ER62+EJ62+ES62, 0.1)*$I$11+ES62/MAX(ER62+EJ62+ES62, 0.1)*$J$11))/($B$13+$C$13+$F$13)</f>
        <v>0</v>
      </c>
      <c r="CX62">
        <f>($B$13*$K$11+$C$13*$K$11+$F$13*((ER62+EJ62)/MAX(ER62+EJ62+ES62, 0.1)*$P$11+ES62/MAX(ER62+EJ62+ES62, 0.1)*$Q$11))/($B$13+$C$13+$F$13)</f>
        <v>0</v>
      </c>
      <c r="CY62">
        <v>5.52</v>
      </c>
      <c r="CZ62">
        <v>0.5</v>
      </c>
      <c r="DA62" t="s">
        <v>421</v>
      </c>
      <c r="DB62">
        <v>2</v>
      </c>
      <c r="DC62">
        <v>1759094587</v>
      </c>
      <c r="DD62">
        <v>422.5958888888889</v>
      </c>
      <c r="DE62">
        <v>419.8787777777778</v>
      </c>
      <c r="DF62">
        <v>23.0504</v>
      </c>
      <c r="DG62">
        <v>22.52762222222222</v>
      </c>
      <c r="DH62">
        <v>423.4891111111111</v>
      </c>
      <c r="DI62">
        <v>22.73482222222222</v>
      </c>
      <c r="DJ62">
        <v>500.0147777777777</v>
      </c>
      <c r="DK62">
        <v>90.66149999999999</v>
      </c>
      <c r="DL62">
        <v>0.06724042222222222</v>
      </c>
      <c r="DM62">
        <v>30.44861111111111</v>
      </c>
      <c r="DN62">
        <v>30.01511111111111</v>
      </c>
      <c r="DO62">
        <v>999.9000000000001</v>
      </c>
      <c r="DP62">
        <v>0</v>
      </c>
      <c r="DQ62">
        <v>0</v>
      </c>
      <c r="DR62">
        <v>10003.05555555555</v>
      </c>
      <c r="DS62">
        <v>0</v>
      </c>
      <c r="DT62">
        <v>3.15713</v>
      </c>
      <c r="DU62">
        <v>2.71714</v>
      </c>
      <c r="DV62">
        <v>432.5667777777778</v>
      </c>
      <c r="DW62">
        <v>429.5558888888888</v>
      </c>
      <c r="DX62">
        <v>0.5227922222222223</v>
      </c>
      <c r="DY62">
        <v>419.8787777777778</v>
      </c>
      <c r="DZ62">
        <v>22.52762222222222</v>
      </c>
      <c r="EA62">
        <v>2.089784444444445</v>
      </c>
      <c r="EB62">
        <v>2.042386666666667</v>
      </c>
      <c r="EC62">
        <v>18.14153333333333</v>
      </c>
      <c r="ED62">
        <v>17.77683333333333</v>
      </c>
      <c r="EE62">
        <v>0.00500078</v>
      </c>
      <c r="EF62">
        <v>0</v>
      </c>
      <c r="EG62">
        <v>0</v>
      </c>
      <c r="EH62">
        <v>0</v>
      </c>
      <c r="EI62">
        <v>836.7888888888889</v>
      </c>
      <c r="EJ62">
        <v>0.00500078</v>
      </c>
      <c r="EK62">
        <v>-15.26666666666667</v>
      </c>
      <c r="EL62">
        <v>-0.06666666666666672</v>
      </c>
      <c r="EM62">
        <v>35.812</v>
      </c>
      <c r="EN62">
        <v>40.812</v>
      </c>
      <c r="EO62">
        <v>37.72900000000001</v>
      </c>
      <c r="EP62">
        <v>41.53433333333333</v>
      </c>
      <c r="EQ62">
        <v>37.96511111111111</v>
      </c>
      <c r="ER62">
        <v>0</v>
      </c>
      <c r="ES62">
        <v>0</v>
      </c>
      <c r="ET62">
        <v>0</v>
      </c>
      <c r="EU62">
        <v>1759094582.8</v>
      </c>
      <c r="EV62">
        <v>0</v>
      </c>
      <c r="EW62">
        <v>836.8076923076923</v>
      </c>
      <c r="EX62">
        <v>-17.04615386166347</v>
      </c>
      <c r="EY62">
        <v>34.51623939101082</v>
      </c>
      <c r="EZ62">
        <v>-17.56923076923077</v>
      </c>
      <c r="FA62">
        <v>15</v>
      </c>
      <c r="FB62">
        <v>0</v>
      </c>
      <c r="FC62" t="s">
        <v>422</v>
      </c>
      <c r="FD62">
        <v>1746989605.5</v>
      </c>
      <c r="FE62">
        <v>1746989593.5</v>
      </c>
      <c r="FF62">
        <v>0</v>
      </c>
      <c r="FG62">
        <v>-0.274</v>
      </c>
      <c r="FH62">
        <v>-0.002</v>
      </c>
      <c r="FI62">
        <v>2.549</v>
      </c>
      <c r="FJ62">
        <v>0.129</v>
      </c>
      <c r="FK62">
        <v>420</v>
      </c>
      <c r="FL62">
        <v>17</v>
      </c>
      <c r="FM62">
        <v>0.02</v>
      </c>
      <c r="FN62">
        <v>0.04</v>
      </c>
      <c r="FO62">
        <v>2.639298780487805</v>
      </c>
      <c r="FP62">
        <v>0.4079721951219523</v>
      </c>
      <c r="FQ62">
        <v>0.06273390230579304</v>
      </c>
      <c r="FR62">
        <v>1</v>
      </c>
      <c r="FS62">
        <v>836.4058823529411</v>
      </c>
      <c r="FT62">
        <v>2.915202467720312</v>
      </c>
      <c r="FU62">
        <v>5.976864276056011</v>
      </c>
      <c r="FV62">
        <v>0</v>
      </c>
      <c r="FW62">
        <v>0.5232238292682927</v>
      </c>
      <c r="FX62">
        <v>0.01583550522648139</v>
      </c>
      <c r="FY62">
        <v>0.003418192825216695</v>
      </c>
      <c r="FZ62">
        <v>1</v>
      </c>
      <c r="GA62">
        <v>2</v>
      </c>
      <c r="GB62">
        <v>3</v>
      </c>
      <c r="GC62" t="s">
        <v>429</v>
      </c>
      <c r="GD62">
        <v>3.10283</v>
      </c>
      <c r="GE62">
        <v>2.7252</v>
      </c>
      <c r="GF62">
        <v>0.08880979999999999</v>
      </c>
      <c r="GG62">
        <v>0.0882922</v>
      </c>
      <c r="GH62">
        <v>0.10506</v>
      </c>
      <c r="GI62">
        <v>0.104825</v>
      </c>
      <c r="GJ62">
        <v>23823.4</v>
      </c>
      <c r="GK62">
        <v>21622.8</v>
      </c>
      <c r="GL62">
        <v>26707.7</v>
      </c>
      <c r="GM62">
        <v>23936.3</v>
      </c>
      <c r="GN62">
        <v>38240.3</v>
      </c>
      <c r="GO62">
        <v>31655.7</v>
      </c>
      <c r="GP62">
        <v>46635.2</v>
      </c>
      <c r="GQ62">
        <v>37848.4</v>
      </c>
      <c r="GR62">
        <v>1.87465</v>
      </c>
      <c r="GS62">
        <v>1.88155</v>
      </c>
      <c r="GT62">
        <v>0.09563190000000001</v>
      </c>
      <c r="GU62">
        <v>0</v>
      </c>
      <c r="GV62">
        <v>28.4551</v>
      </c>
      <c r="GW62">
        <v>999.9</v>
      </c>
      <c r="GX62">
        <v>45.9</v>
      </c>
      <c r="GY62">
        <v>31.4</v>
      </c>
      <c r="GZ62">
        <v>23.3645</v>
      </c>
      <c r="HA62">
        <v>61.2</v>
      </c>
      <c r="HB62">
        <v>19.4992</v>
      </c>
      <c r="HC62">
        <v>1</v>
      </c>
      <c r="HD62">
        <v>0.0805107</v>
      </c>
      <c r="HE62">
        <v>-1.70185</v>
      </c>
      <c r="HF62">
        <v>20.2902</v>
      </c>
      <c r="HG62">
        <v>5.22238</v>
      </c>
      <c r="HH62">
        <v>11.98</v>
      </c>
      <c r="HI62">
        <v>4.96545</v>
      </c>
      <c r="HJ62">
        <v>3.27598</v>
      </c>
      <c r="HK62">
        <v>9999</v>
      </c>
      <c r="HL62">
        <v>9999</v>
      </c>
      <c r="HM62">
        <v>9999</v>
      </c>
      <c r="HN62">
        <v>37</v>
      </c>
      <c r="HO62">
        <v>1.86389</v>
      </c>
      <c r="HP62">
        <v>1.86006</v>
      </c>
      <c r="HQ62">
        <v>1.85837</v>
      </c>
      <c r="HR62">
        <v>1.85974</v>
      </c>
      <c r="HS62">
        <v>1.85988</v>
      </c>
      <c r="HT62">
        <v>1.85837</v>
      </c>
      <c r="HU62">
        <v>1.85744</v>
      </c>
      <c r="HV62">
        <v>1.85237</v>
      </c>
      <c r="HW62">
        <v>0</v>
      </c>
      <c r="HX62">
        <v>0</v>
      </c>
      <c r="HY62">
        <v>0</v>
      </c>
      <c r="HZ62">
        <v>0</v>
      </c>
      <c r="IA62" t="s">
        <v>424</v>
      </c>
      <c r="IB62" t="s">
        <v>425</v>
      </c>
      <c r="IC62" t="s">
        <v>426</v>
      </c>
      <c r="ID62" t="s">
        <v>426</v>
      </c>
      <c r="IE62" t="s">
        <v>426</v>
      </c>
      <c r="IF62" t="s">
        <v>426</v>
      </c>
      <c r="IG62">
        <v>0</v>
      </c>
      <c r="IH62">
        <v>100</v>
      </c>
      <c r="II62">
        <v>100</v>
      </c>
      <c r="IJ62">
        <v>-0.893</v>
      </c>
      <c r="IK62">
        <v>0.3155</v>
      </c>
      <c r="IL62">
        <v>-0.819046093373875</v>
      </c>
      <c r="IM62">
        <v>-0.0008311593448893811</v>
      </c>
      <c r="IN62">
        <v>1.768286430498992E-06</v>
      </c>
      <c r="IO62">
        <v>-5.176383660599935E-10</v>
      </c>
      <c r="IP62">
        <v>0.01793090377665582</v>
      </c>
      <c r="IQ62">
        <v>0.002652576625932546</v>
      </c>
      <c r="IR62">
        <v>0.0004569377311329863</v>
      </c>
      <c r="IS62">
        <v>1.003524486243527E-07</v>
      </c>
      <c r="IT62">
        <v>2</v>
      </c>
      <c r="IU62">
        <v>1975</v>
      </c>
      <c r="IV62">
        <v>1</v>
      </c>
      <c r="IW62">
        <v>26</v>
      </c>
      <c r="IX62">
        <v>201749.7</v>
      </c>
      <c r="IY62">
        <v>201749.9</v>
      </c>
      <c r="IZ62">
        <v>1.09741</v>
      </c>
      <c r="JA62">
        <v>2.61963</v>
      </c>
      <c r="JB62">
        <v>1.49658</v>
      </c>
      <c r="JC62">
        <v>2.34985</v>
      </c>
      <c r="JD62">
        <v>1.54907</v>
      </c>
      <c r="JE62">
        <v>2.48291</v>
      </c>
      <c r="JF62">
        <v>35.8944</v>
      </c>
      <c r="JG62">
        <v>24.1926</v>
      </c>
      <c r="JH62">
        <v>18</v>
      </c>
      <c r="JI62">
        <v>481.433</v>
      </c>
      <c r="JJ62">
        <v>500.868</v>
      </c>
      <c r="JK62">
        <v>31.2597</v>
      </c>
      <c r="JL62">
        <v>28.3372</v>
      </c>
      <c r="JM62">
        <v>29.9999</v>
      </c>
      <c r="JN62">
        <v>28.5715</v>
      </c>
      <c r="JO62">
        <v>28.5735</v>
      </c>
      <c r="JP62">
        <v>22.0647</v>
      </c>
      <c r="JQ62">
        <v>0</v>
      </c>
      <c r="JR62">
        <v>100</v>
      </c>
      <c r="JS62">
        <v>31.2293</v>
      </c>
      <c r="JT62">
        <v>420</v>
      </c>
      <c r="JU62">
        <v>23.1383</v>
      </c>
      <c r="JV62">
        <v>101.966</v>
      </c>
      <c r="JW62">
        <v>91.2961</v>
      </c>
    </row>
    <row r="63" spans="1:283">
      <c r="A63">
        <v>45</v>
      </c>
      <c r="B63">
        <v>1759094592</v>
      </c>
      <c r="C63">
        <v>599</v>
      </c>
      <c r="D63" t="s">
        <v>515</v>
      </c>
      <c r="E63" t="s">
        <v>516</v>
      </c>
      <c r="F63">
        <v>5</v>
      </c>
      <c r="G63" t="s">
        <v>488</v>
      </c>
      <c r="H63">
        <v>1759094589</v>
      </c>
      <c r="I63">
        <f>(J63)/1000</f>
        <v>0</v>
      </c>
      <c r="J63">
        <f>1000*DJ63*AH63*(DF63-DG63)/(100*CY63*(1000-AH63*DF63))</f>
        <v>0</v>
      </c>
      <c r="K63">
        <f>DJ63*AH63*(DE63-DD63*(1000-AH63*DG63)/(1000-AH63*DF63))/(100*CY63)</f>
        <v>0</v>
      </c>
      <c r="L63">
        <f>DD63 - IF(AH63&gt;1, K63*CY63*100.0/(AJ63), 0)</f>
        <v>0</v>
      </c>
      <c r="M63">
        <f>((S63-I63/2)*L63-K63)/(S63+I63/2)</f>
        <v>0</v>
      </c>
      <c r="N63">
        <f>M63*(DK63+DL63)/1000.0</f>
        <v>0</v>
      </c>
      <c r="O63">
        <f>(DD63 - IF(AH63&gt;1, K63*CY63*100.0/(AJ63), 0))*(DK63+DL63)/1000.0</f>
        <v>0</v>
      </c>
      <c r="P63">
        <f>2.0/((1/R63-1/Q63)+SIGN(R63)*SQRT((1/R63-1/Q63)*(1/R63-1/Q63) + 4*CZ63/((CZ63+1)*(CZ63+1))*(2*1/R63*1/Q63-1/Q63*1/Q63)))</f>
        <v>0</v>
      </c>
      <c r="Q63">
        <f>IF(LEFT(DA63,1)&lt;&gt;"0",IF(LEFT(DA63,1)="1",3.0,DB63),$D$5+$E$5*(DR63*DK63/($K$5*1000))+$F$5*(DR63*DK63/($K$5*1000))*MAX(MIN(CY63,$J$5),$I$5)*MAX(MIN(CY63,$J$5),$I$5)+$G$5*MAX(MIN(CY63,$J$5),$I$5)*(DR63*DK63/($K$5*1000))+$H$5*(DR63*DK63/($K$5*1000))*(DR63*DK63/($K$5*1000)))</f>
        <v>0</v>
      </c>
      <c r="R63">
        <f>I63*(1000-(1000*0.61365*exp(17.502*V63/(240.97+V63))/(DK63+DL63)+DF63)/2)/(1000*0.61365*exp(17.502*V63/(240.97+V63))/(DK63+DL63)-DF63)</f>
        <v>0</v>
      </c>
      <c r="S63">
        <f>1/((CZ63+1)/(P63/1.6)+1/(Q63/1.37)) + CZ63/((CZ63+1)/(P63/1.6) + CZ63/(Q63/1.37))</f>
        <v>0</v>
      </c>
      <c r="T63">
        <f>(CU63*CX63)</f>
        <v>0</v>
      </c>
      <c r="U63">
        <f>(DM63+(T63+2*0.95*5.67E-8*(((DM63+$B$9)+273)^4-(DM63+273)^4)-44100*I63)/(1.84*29.3*Q63+8*0.95*5.67E-8*(DM63+273)^3))</f>
        <v>0</v>
      </c>
      <c r="V63">
        <f>($C$9*DN63+$D$9*DO63+$E$9*U63)</f>
        <v>0</v>
      </c>
      <c r="W63">
        <f>0.61365*exp(17.502*V63/(240.97+V63))</f>
        <v>0</v>
      </c>
      <c r="X63">
        <f>(Y63/Z63*100)</f>
        <v>0</v>
      </c>
      <c r="Y63">
        <f>DF63*(DK63+DL63)/1000</f>
        <v>0</v>
      </c>
      <c r="Z63">
        <f>0.61365*exp(17.502*DM63/(240.97+DM63))</f>
        <v>0</v>
      </c>
      <c r="AA63">
        <f>(W63-DF63*(DK63+DL63)/1000)</f>
        <v>0</v>
      </c>
      <c r="AB63">
        <f>(-I63*44100)</f>
        <v>0</v>
      </c>
      <c r="AC63">
        <f>2*29.3*Q63*0.92*(DM63-V63)</f>
        <v>0</v>
      </c>
      <c r="AD63">
        <f>2*0.95*5.67E-8*(((DM63+$B$9)+273)^4-(V63+273)^4)</f>
        <v>0</v>
      </c>
      <c r="AE63">
        <f>T63+AD63+AB63+AC63</f>
        <v>0</v>
      </c>
      <c r="AF63">
        <v>1</v>
      </c>
      <c r="AG63">
        <v>0</v>
      </c>
      <c r="AH63">
        <f>IF(AF63*$H$15&gt;=AJ63,1.0,(AJ63/(AJ63-AF63*$H$15)))</f>
        <v>0</v>
      </c>
      <c r="AI63">
        <f>(AH63-1)*100</f>
        <v>0</v>
      </c>
      <c r="AJ63">
        <f>MAX(0,($B$15+$C$15*DR63)/(1+$D$15*DR63)*DK63/(DM63+273)*$E$15)</f>
        <v>0</v>
      </c>
      <c r="AK63" t="s">
        <v>420</v>
      </c>
      <c r="AL63" t="s">
        <v>420</v>
      </c>
      <c r="AM63">
        <v>0</v>
      </c>
      <c r="AN63">
        <v>0</v>
      </c>
      <c r="AO63">
        <f>1-AM63/AN63</f>
        <v>0</v>
      </c>
      <c r="AP63">
        <v>0</v>
      </c>
      <c r="AQ63" t="s">
        <v>420</v>
      </c>
      <c r="AR63" t="s">
        <v>420</v>
      </c>
      <c r="AS63">
        <v>0</v>
      </c>
      <c r="AT63">
        <v>0</v>
      </c>
      <c r="AU63">
        <f>1-AS63/AT63</f>
        <v>0</v>
      </c>
      <c r="AV63">
        <v>0.5</v>
      </c>
      <c r="AW63">
        <f>CV63</f>
        <v>0</v>
      </c>
      <c r="AX63">
        <f>K63</f>
        <v>0</v>
      </c>
      <c r="AY63">
        <f>AU63*AV63*AW63</f>
        <v>0</v>
      </c>
      <c r="AZ63">
        <f>(AX63-AP63)/AW63</f>
        <v>0</v>
      </c>
      <c r="BA63">
        <f>(AN63-AT63)/AT63</f>
        <v>0</v>
      </c>
      <c r="BB63">
        <f>AM63/(AO63+AM63/AT63)</f>
        <v>0</v>
      </c>
      <c r="BC63" t="s">
        <v>420</v>
      </c>
      <c r="BD63">
        <v>0</v>
      </c>
      <c r="BE63">
        <f>IF(BD63&lt;&gt;0, BD63, BB63)</f>
        <v>0</v>
      </c>
      <c r="BF63">
        <f>1-BE63/AT63</f>
        <v>0</v>
      </c>
      <c r="BG63">
        <f>(AT63-AS63)/(AT63-BE63)</f>
        <v>0</v>
      </c>
      <c r="BH63">
        <f>(AN63-AT63)/(AN63-BE63)</f>
        <v>0</v>
      </c>
      <c r="BI63">
        <f>(AT63-AS63)/(AT63-AM63)</f>
        <v>0</v>
      </c>
      <c r="BJ63">
        <f>(AN63-AT63)/(AN63-AM63)</f>
        <v>0</v>
      </c>
      <c r="BK63">
        <f>(BG63*BE63/AS63)</f>
        <v>0</v>
      </c>
      <c r="BL63">
        <f>(1-BK63)</f>
        <v>0</v>
      </c>
      <c r="CU63">
        <f>$B$13*DS63+$C$13*DT63+$F$13*EE63*(1-EH63)</f>
        <v>0</v>
      </c>
      <c r="CV63">
        <f>CU63*CW63</f>
        <v>0</v>
      </c>
      <c r="CW63">
        <f>($B$13*$D$11+$C$13*$D$11+$F$13*((ER63+EJ63)/MAX(ER63+EJ63+ES63, 0.1)*$I$11+ES63/MAX(ER63+EJ63+ES63, 0.1)*$J$11))/($B$13+$C$13+$F$13)</f>
        <v>0</v>
      </c>
      <c r="CX63">
        <f>($B$13*$K$11+$C$13*$K$11+$F$13*((ER63+EJ63)/MAX(ER63+EJ63+ES63, 0.1)*$P$11+ES63/MAX(ER63+EJ63+ES63, 0.1)*$Q$11))/($B$13+$C$13+$F$13)</f>
        <v>0</v>
      </c>
      <c r="CY63">
        <v>5.52</v>
      </c>
      <c r="CZ63">
        <v>0.5</v>
      </c>
      <c r="DA63" t="s">
        <v>421</v>
      </c>
      <c r="DB63">
        <v>2</v>
      </c>
      <c r="DC63">
        <v>1759094589</v>
      </c>
      <c r="DD63">
        <v>422.5781111111111</v>
      </c>
      <c r="DE63">
        <v>419.8961111111111</v>
      </c>
      <c r="DF63">
        <v>23.04854444444445</v>
      </c>
      <c r="DG63">
        <v>22.5249</v>
      </c>
      <c r="DH63">
        <v>423.4713333333333</v>
      </c>
      <c r="DI63">
        <v>22.73298888888889</v>
      </c>
      <c r="DJ63">
        <v>500.0152222222222</v>
      </c>
      <c r="DK63">
        <v>90.66267777777779</v>
      </c>
      <c r="DL63">
        <v>0.06718944444444445</v>
      </c>
      <c r="DM63">
        <v>30.45116666666667</v>
      </c>
      <c r="DN63">
        <v>30.01448888888889</v>
      </c>
      <c r="DO63">
        <v>999.9000000000001</v>
      </c>
      <c r="DP63">
        <v>0</v>
      </c>
      <c r="DQ63">
        <v>0</v>
      </c>
      <c r="DR63">
        <v>9997.911111111111</v>
      </c>
      <c r="DS63">
        <v>0</v>
      </c>
      <c r="DT63">
        <v>3.15713</v>
      </c>
      <c r="DU63">
        <v>2.681905555555555</v>
      </c>
      <c r="DV63">
        <v>432.5477777777778</v>
      </c>
      <c r="DW63">
        <v>429.5723333333333</v>
      </c>
      <c r="DX63">
        <v>0.5236304444444444</v>
      </c>
      <c r="DY63">
        <v>419.8961111111111</v>
      </c>
      <c r="DZ63">
        <v>22.5249</v>
      </c>
      <c r="EA63">
        <v>2.089642222222222</v>
      </c>
      <c r="EB63">
        <v>2.042168888888889</v>
      </c>
      <c r="EC63">
        <v>18.14044444444444</v>
      </c>
      <c r="ED63">
        <v>17.77514444444444</v>
      </c>
      <c r="EE63">
        <v>0.00500078</v>
      </c>
      <c r="EF63">
        <v>0</v>
      </c>
      <c r="EG63">
        <v>0</v>
      </c>
      <c r="EH63">
        <v>0</v>
      </c>
      <c r="EI63">
        <v>836.9666666666667</v>
      </c>
      <c r="EJ63">
        <v>0.00500078</v>
      </c>
      <c r="EK63">
        <v>-15.97777777777778</v>
      </c>
      <c r="EL63">
        <v>-0.03333333333333334</v>
      </c>
      <c r="EM63">
        <v>35.819</v>
      </c>
      <c r="EN63">
        <v>40.833</v>
      </c>
      <c r="EO63">
        <v>37.736</v>
      </c>
      <c r="EP63">
        <v>41.56911111111111</v>
      </c>
      <c r="EQ63">
        <v>37.90266666666667</v>
      </c>
      <c r="ER63">
        <v>0</v>
      </c>
      <c r="ES63">
        <v>0</v>
      </c>
      <c r="ET63">
        <v>0</v>
      </c>
      <c r="EU63">
        <v>1759094584.6</v>
      </c>
      <c r="EV63">
        <v>0</v>
      </c>
      <c r="EW63">
        <v>836.62</v>
      </c>
      <c r="EX63">
        <v>-10.78461503305474</v>
      </c>
      <c r="EY63">
        <v>29.45384617296193</v>
      </c>
      <c r="EZ63">
        <v>-17.396</v>
      </c>
      <c r="FA63">
        <v>15</v>
      </c>
      <c r="FB63">
        <v>0</v>
      </c>
      <c r="FC63" t="s">
        <v>422</v>
      </c>
      <c r="FD63">
        <v>1746989605.5</v>
      </c>
      <c r="FE63">
        <v>1746989593.5</v>
      </c>
      <c r="FF63">
        <v>0</v>
      </c>
      <c r="FG63">
        <v>-0.274</v>
      </c>
      <c r="FH63">
        <v>-0.002</v>
      </c>
      <c r="FI63">
        <v>2.549</v>
      </c>
      <c r="FJ63">
        <v>0.129</v>
      </c>
      <c r="FK63">
        <v>420</v>
      </c>
      <c r="FL63">
        <v>17</v>
      </c>
      <c r="FM63">
        <v>0.02</v>
      </c>
      <c r="FN63">
        <v>0.04</v>
      </c>
      <c r="FO63">
        <v>2.63228175</v>
      </c>
      <c r="FP63">
        <v>0.4412655534709138</v>
      </c>
      <c r="FQ63">
        <v>0.06409895302918367</v>
      </c>
      <c r="FR63">
        <v>1</v>
      </c>
      <c r="FS63">
        <v>836.6294117647059</v>
      </c>
      <c r="FT63">
        <v>2.065699104876533</v>
      </c>
      <c r="FU63">
        <v>6.155510654583032</v>
      </c>
      <c r="FV63">
        <v>0</v>
      </c>
      <c r="FW63">
        <v>0.5241319</v>
      </c>
      <c r="FX63">
        <v>0.004931729831143854</v>
      </c>
      <c r="FY63">
        <v>0.002430178777374205</v>
      </c>
      <c r="FZ63">
        <v>1</v>
      </c>
      <c r="GA63">
        <v>2</v>
      </c>
      <c r="GB63">
        <v>3</v>
      </c>
      <c r="GC63" t="s">
        <v>429</v>
      </c>
      <c r="GD63">
        <v>3.10275</v>
      </c>
      <c r="GE63">
        <v>2.72512</v>
      </c>
      <c r="GF63">
        <v>0.0888109</v>
      </c>
      <c r="GG63">
        <v>0.088311</v>
      </c>
      <c r="GH63">
        <v>0.105056</v>
      </c>
      <c r="GI63">
        <v>0.104817</v>
      </c>
      <c r="GJ63">
        <v>23823.4</v>
      </c>
      <c r="GK63">
        <v>21622.2</v>
      </c>
      <c r="GL63">
        <v>26707.7</v>
      </c>
      <c r="GM63">
        <v>23936.2</v>
      </c>
      <c r="GN63">
        <v>38240.4</v>
      </c>
      <c r="GO63">
        <v>31655.8</v>
      </c>
      <c r="GP63">
        <v>46635.2</v>
      </c>
      <c r="GQ63">
        <v>37848.2</v>
      </c>
      <c r="GR63">
        <v>1.8746</v>
      </c>
      <c r="GS63">
        <v>1.88178</v>
      </c>
      <c r="GT63">
        <v>0.0957325</v>
      </c>
      <c r="GU63">
        <v>0</v>
      </c>
      <c r="GV63">
        <v>28.4539</v>
      </c>
      <c r="GW63">
        <v>999.9</v>
      </c>
      <c r="GX63">
        <v>45.8</v>
      </c>
      <c r="GY63">
        <v>31.4</v>
      </c>
      <c r="GZ63">
        <v>23.3143</v>
      </c>
      <c r="HA63">
        <v>61.06</v>
      </c>
      <c r="HB63">
        <v>19.5833</v>
      </c>
      <c r="HC63">
        <v>1</v>
      </c>
      <c r="HD63">
        <v>0.0805056</v>
      </c>
      <c r="HE63">
        <v>-1.67268</v>
      </c>
      <c r="HF63">
        <v>20.2905</v>
      </c>
      <c r="HG63">
        <v>5.22223</v>
      </c>
      <c r="HH63">
        <v>11.98</v>
      </c>
      <c r="HI63">
        <v>4.96545</v>
      </c>
      <c r="HJ63">
        <v>3.27598</v>
      </c>
      <c r="HK63">
        <v>9999</v>
      </c>
      <c r="HL63">
        <v>9999</v>
      </c>
      <c r="HM63">
        <v>9999</v>
      </c>
      <c r="HN63">
        <v>37</v>
      </c>
      <c r="HO63">
        <v>1.86392</v>
      </c>
      <c r="HP63">
        <v>1.86006</v>
      </c>
      <c r="HQ63">
        <v>1.85837</v>
      </c>
      <c r="HR63">
        <v>1.85974</v>
      </c>
      <c r="HS63">
        <v>1.85988</v>
      </c>
      <c r="HT63">
        <v>1.85837</v>
      </c>
      <c r="HU63">
        <v>1.85743</v>
      </c>
      <c r="HV63">
        <v>1.85236</v>
      </c>
      <c r="HW63">
        <v>0</v>
      </c>
      <c r="HX63">
        <v>0</v>
      </c>
      <c r="HY63">
        <v>0</v>
      </c>
      <c r="HZ63">
        <v>0</v>
      </c>
      <c r="IA63" t="s">
        <v>424</v>
      </c>
      <c r="IB63" t="s">
        <v>425</v>
      </c>
      <c r="IC63" t="s">
        <v>426</v>
      </c>
      <c r="ID63" t="s">
        <v>426</v>
      </c>
      <c r="IE63" t="s">
        <v>426</v>
      </c>
      <c r="IF63" t="s">
        <v>426</v>
      </c>
      <c r="IG63">
        <v>0</v>
      </c>
      <c r="IH63">
        <v>100</v>
      </c>
      <c r="II63">
        <v>100</v>
      </c>
      <c r="IJ63">
        <v>-0.893</v>
      </c>
      <c r="IK63">
        <v>0.3155</v>
      </c>
      <c r="IL63">
        <v>-0.819046093373875</v>
      </c>
      <c r="IM63">
        <v>-0.0008311593448893811</v>
      </c>
      <c r="IN63">
        <v>1.768286430498992E-06</v>
      </c>
      <c r="IO63">
        <v>-5.176383660599935E-10</v>
      </c>
      <c r="IP63">
        <v>0.01793090377665582</v>
      </c>
      <c r="IQ63">
        <v>0.002652576625932546</v>
      </c>
      <c r="IR63">
        <v>0.0004569377311329863</v>
      </c>
      <c r="IS63">
        <v>1.003524486243527E-07</v>
      </c>
      <c r="IT63">
        <v>2</v>
      </c>
      <c r="IU63">
        <v>1975</v>
      </c>
      <c r="IV63">
        <v>1</v>
      </c>
      <c r="IW63">
        <v>26</v>
      </c>
      <c r="IX63">
        <v>201749.8</v>
      </c>
      <c r="IY63">
        <v>201750</v>
      </c>
      <c r="IZ63">
        <v>1.09741</v>
      </c>
      <c r="JA63">
        <v>2.62207</v>
      </c>
      <c r="JB63">
        <v>1.49658</v>
      </c>
      <c r="JC63">
        <v>2.34985</v>
      </c>
      <c r="JD63">
        <v>1.54907</v>
      </c>
      <c r="JE63">
        <v>2.44263</v>
      </c>
      <c r="JF63">
        <v>35.8711</v>
      </c>
      <c r="JG63">
        <v>24.1926</v>
      </c>
      <c r="JH63">
        <v>18</v>
      </c>
      <c r="JI63">
        <v>481.404</v>
      </c>
      <c r="JJ63">
        <v>501.007</v>
      </c>
      <c r="JK63">
        <v>31.2511</v>
      </c>
      <c r="JL63">
        <v>28.3372</v>
      </c>
      <c r="JM63">
        <v>29.9999</v>
      </c>
      <c r="JN63">
        <v>28.5715</v>
      </c>
      <c r="JO63">
        <v>28.5723</v>
      </c>
      <c r="JP63">
        <v>22.0619</v>
      </c>
      <c r="JQ63">
        <v>0</v>
      </c>
      <c r="JR63">
        <v>100</v>
      </c>
      <c r="JS63">
        <v>31.2293</v>
      </c>
      <c r="JT63">
        <v>420</v>
      </c>
      <c r="JU63">
        <v>23.1383</v>
      </c>
      <c r="JV63">
        <v>101.966</v>
      </c>
      <c r="JW63">
        <v>91.2957</v>
      </c>
    </row>
    <row r="64" spans="1:283">
      <c r="A64">
        <v>46</v>
      </c>
      <c r="B64">
        <v>1759094594</v>
      </c>
      <c r="C64">
        <v>601</v>
      </c>
      <c r="D64" t="s">
        <v>517</v>
      </c>
      <c r="E64" t="s">
        <v>518</v>
      </c>
      <c r="F64">
        <v>5</v>
      </c>
      <c r="G64" t="s">
        <v>488</v>
      </c>
      <c r="H64">
        <v>1759094591</v>
      </c>
      <c r="I64">
        <f>(J64)/1000</f>
        <v>0</v>
      </c>
      <c r="J64">
        <f>1000*DJ64*AH64*(DF64-DG64)/(100*CY64*(1000-AH64*DF64))</f>
        <v>0</v>
      </c>
      <c r="K64">
        <f>DJ64*AH64*(DE64-DD64*(1000-AH64*DG64)/(1000-AH64*DF64))/(100*CY64)</f>
        <v>0</v>
      </c>
      <c r="L64">
        <f>DD64 - IF(AH64&gt;1, K64*CY64*100.0/(AJ64), 0)</f>
        <v>0</v>
      </c>
      <c r="M64">
        <f>((S64-I64/2)*L64-K64)/(S64+I64/2)</f>
        <v>0</v>
      </c>
      <c r="N64">
        <f>M64*(DK64+DL64)/1000.0</f>
        <v>0</v>
      </c>
      <c r="O64">
        <f>(DD64 - IF(AH64&gt;1, K64*CY64*100.0/(AJ64), 0))*(DK64+DL64)/1000.0</f>
        <v>0</v>
      </c>
      <c r="P64">
        <f>2.0/((1/R64-1/Q64)+SIGN(R64)*SQRT((1/R64-1/Q64)*(1/R64-1/Q64) + 4*CZ64/((CZ64+1)*(CZ64+1))*(2*1/R64*1/Q64-1/Q64*1/Q64)))</f>
        <v>0</v>
      </c>
      <c r="Q64">
        <f>IF(LEFT(DA64,1)&lt;&gt;"0",IF(LEFT(DA64,1)="1",3.0,DB64),$D$5+$E$5*(DR64*DK64/($K$5*1000))+$F$5*(DR64*DK64/($K$5*1000))*MAX(MIN(CY64,$J$5),$I$5)*MAX(MIN(CY64,$J$5),$I$5)+$G$5*MAX(MIN(CY64,$J$5),$I$5)*(DR64*DK64/($K$5*1000))+$H$5*(DR64*DK64/($K$5*1000))*(DR64*DK64/($K$5*1000)))</f>
        <v>0</v>
      </c>
      <c r="R64">
        <f>I64*(1000-(1000*0.61365*exp(17.502*V64/(240.97+V64))/(DK64+DL64)+DF64)/2)/(1000*0.61365*exp(17.502*V64/(240.97+V64))/(DK64+DL64)-DF64)</f>
        <v>0</v>
      </c>
      <c r="S64">
        <f>1/((CZ64+1)/(P64/1.6)+1/(Q64/1.37)) + CZ64/((CZ64+1)/(P64/1.6) + CZ64/(Q64/1.37))</f>
        <v>0</v>
      </c>
      <c r="T64">
        <f>(CU64*CX64)</f>
        <v>0</v>
      </c>
      <c r="U64">
        <f>(DM64+(T64+2*0.95*5.67E-8*(((DM64+$B$9)+273)^4-(DM64+273)^4)-44100*I64)/(1.84*29.3*Q64+8*0.95*5.67E-8*(DM64+273)^3))</f>
        <v>0</v>
      </c>
      <c r="V64">
        <f>($C$9*DN64+$D$9*DO64+$E$9*U64)</f>
        <v>0</v>
      </c>
      <c r="W64">
        <f>0.61365*exp(17.502*V64/(240.97+V64))</f>
        <v>0</v>
      </c>
      <c r="X64">
        <f>(Y64/Z64*100)</f>
        <v>0</v>
      </c>
      <c r="Y64">
        <f>DF64*(DK64+DL64)/1000</f>
        <v>0</v>
      </c>
      <c r="Z64">
        <f>0.61365*exp(17.502*DM64/(240.97+DM64))</f>
        <v>0</v>
      </c>
      <c r="AA64">
        <f>(W64-DF64*(DK64+DL64)/1000)</f>
        <v>0</v>
      </c>
      <c r="AB64">
        <f>(-I64*44100)</f>
        <v>0</v>
      </c>
      <c r="AC64">
        <f>2*29.3*Q64*0.92*(DM64-V64)</f>
        <v>0</v>
      </c>
      <c r="AD64">
        <f>2*0.95*5.67E-8*(((DM64+$B$9)+273)^4-(V64+273)^4)</f>
        <v>0</v>
      </c>
      <c r="AE64">
        <f>T64+AD64+AB64+AC64</f>
        <v>0</v>
      </c>
      <c r="AF64">
        <v>1</v>
      </c>
      <c r="AG64">
        <v>0</v>
      </c>
      <c r="AH64">
        <f>IF(AF64*$H$15&gt;=AJ64,1.0,(AJ64/(AJ64-AF64*$H$15)))</f>
        <v>0</v>
      </c>
      <c r="AI64">
        <f>(AH64-1)*100</f>
        <v>0</v>
      </c>
      <c r="AJ64">
        <f>MAX(0,($B$15+$C$15*DR64)/(1+$D$15*DR64)*DK64/(DM64+273)*$E$15)</f>
        <v>0</v>
      </c>
      <c r="AK64" t="s">
        <v>420</v>
      </c>
      <c r="AL64" t="s">
        <v>420</v>
      </c>
      <c r="AM64">
        <v>0</v>
      </c>
      <c r="AN64">
        <v>0</v>
      </c>
      <c r="AO64">
        <f>1-AM64/AN64</f>
        <v>0</v>
      </c>
      <c r="AP64">
        <v>0</v>
      </c>
      <c r="AQ64" t="s">
        <v>420</v>
      </c>
      <c r="AR64" t="s">
        <v>420</v>
      </c>
      <c r="AS64">
        <v>0</v>
      </c>
      <c r="AT64">
        <v>0</v>
      </c>
      <c r="AU64">
        <f>1-AS64/AT64</f>
        <v>0</v>
      </c>
      <c r="AV64">
        <v>0.5</v>
      </c>
      <c r="AW64">
        <f>CV64</f>
        <v>0</v>
      </c>
      <c r="AX64">
        <f>K64</f>
        <v>0</v>
      </c>
      <c r="AY64">
        <f>AU64*AV64*AW64</f>
        <v>0</v>
      </c>
      <c r="AZ64">
        <f>(AX64-AP64)/AW64</f>
        <v>0</v>
      </c>
      <c r="BA64">
        <f>(AN64-AT64)/AT64</f>
        <v>0</v>
      </c>
      <c r="BB64">
        <f>AM64/(AO64+AM64/AT64)</f>
        <v>0</v>
      </c>
      <c r="BC64" t="s">
        <v>420</v>
      </c>
      <c r="BD64">
        <v>0</v>
      </c>
      <c r="BE64">
        <f>IF(BD64&lt;&gt;0, BD64, BB64)</f>
        <v>0</v>
      </c>
      <c r="BF64">
        <f>1-BE64/AT64</f>
        <v>0</v>
      </c>
      <c r="BG64">
        <f>(AT64-AS64)/(AT64-BE64)</f>
        <v>0</v>
      </c>
      <c r="BH64">
        <f>(AN64-AT64)/(AN64-BE64)</f>
        <v>0</v>
      </c>
      <c r="BI64">
        <f>(AT64-AS64)/(AT64-AM64)</f>
        <v>0</v>
      </c>
      <c r="BJ64">
        <f>(AN64-AT64)/(AN64-AM64)</f>
        <v>0</v>
      </c>
      <c r="BK64">
        <f>(BG64*BE64/AS64)</f>
        <v>0</v>
      </c>
      <c r="BL64">
        <f>(1-BK64)</f>
        <v>0</v>
      </c>
      <c r="CU64">
        <f>$B$13*DS64+$C$13*DT64+$F$13*EE64*(1-EH64)</f>
        <v>0</v>
      </c>
      <c r="CV64">
        <f>CU64*CW64</f>
        <v>0</v>
      </c>
      <c r="CW64">
        <f>($B$13*$D$11+$C$13*$D$11+$F$13*((ER64+EJ64)/MAX(ER64+EJ64+ES64, 0.1)*$I$11+ES64/MAX(ER64+EJ64+ES64, 0.1)*$J$11))/($B$13+$C$13+$F$13)</f>
        <v>0</v>
      </c>
      <c r="CX64">
        <f>($B$13*$K$11+$C$13*$K$11+$F$13*((ER64+EJ64)/MAX(ER64+EJ64+ES64, 0.1)*$P$11+ES64/MAX(ER64+EJ64+ES64, 0.1)*$Q$11))/($B$13+$C$13+$F$13)</f>
        <v>0</v>
      </c>
      <c r="CY64">
        <v>5.52</v>
      </c>
      <c r="CZ64">
        <v>0.5</v>
      </c>
      <c r="DA64" t="s">
        <v>421</v>
      </c>
      <c r="DB64">
        <v>2</v>
      </c>
      <c r="DC64">
        <v>1759094591</v>
      </c>
      <c r="DD64">
        <v>422.5667777777778</v>
      </c>
      <c r="DE64">
        <v>419.969</v>
      </c>
      <c r="DF64">
        <v>23.04678888888889</v>
      </c>
      <c r="DG64">
        <v>22.522</v>
      </c>
      <c r="DH64">
        <v>423.46</v>
      </c>
      <c r="DI64">
        <v>22.73127777777778</v>
      </c>
      <c r="DJ64">
        <v>500.0254444444445</v>
      </c>
      <c r="DK64">
        <v>90.66322222222222</v>
      </c>
      <c r="DL64">
        <v>0.06711004444444443</v>
      </c>
      <c r="DM64">
        <v>30.45291111111111</v>
      </c>
      <c r="DN64">
        <v>30.01372222222222</v>
      </c>
      <c r="DO64">
        <v>999.9000000000001</v>
      </c>
      <c r="DP64">
        <v>0</v>
      </c>
      <c r="DQ64">
        <v>0</v>
      </c>
      <c r="DR64">
        <v>9996.799999999999</v>
      </c>
      <c r="DS64">
        <v>0</v>
      </c>
      <c r="DT64">
        <v>3.15713</v>
      </c>
      <c r="DU64">
        <v>2.597564444444445</v>
      </c>
      <c r="DV64">
        <v>432.5354444444445</v>
      </c>
      <c r="DW64">
        <v>429.6456666666667</v>
      </c>
      <c r="DX64">
        <v>0.5247826666666666</v>
      </c>
      <c r="DY64">
        <v>419.969</v>
      </c>
      <c r="DZ64">
        <v>22.522</v>
      </c>
      <c r="EA64">
        <v>2.089495555555555</v>
      </c>
      <c r="EB64">
        <v>2.041917777777778</v>
      </c>
      <c r="EC64">
        <v>18.13933333333333</v>
      </c>
      <c r="ED64">
        <v>17.77318888888889</v>
      </c>
      <c r="EE64">
        <v>0.00500078</v>
      </c>
      <c r="EF64">
        <v>0</v>
      </c>
      <c r="EG64">
        <v>0</v>
      </c>
      <c r="EH64">
        <v>0</v>
      </c>
      <c r="EI64">
        <v>835.8555555555554</v>
      </c>
      <c r="EJ64">
        <v>0.00500078</v>
      </c>
      <c r="EK64">
        <v>-15.02222222222222</v>
      </c>
      <c r="EL64">
        <v>-0.07777777777777779</v>
      </c>
      <c r="EM64">
        <v>35.833</v>
      </c>
      <c r="EN64">
        <v>40.854</v>
      </c>
      <c r="EO64">
        <v>37.75666666666667</v>
      </c>
      <c r="EP64">
        <v>41.60377777777777</v>
      </c>
      <c r="EQ64">
        <v>37.97211111111111</v>
      </c>
      <c r="ER64">
        <v>0</v>
      </c>
      <c r="ES64">
        <v>0</v>
      </c>
      <c r="ET64">
        <v>0</v>
      </c>
      <c r="EU64">
        <v>1759094586.4</v>
      </c>
      <c r="EV64">
        <v>0</v>
      </c>
      <c r="EW64">
        <v>836.1192307692309</v>
      </c>
      <c r="EX64">
        <v>-17.90427331048529</v>
      </c>
      <c r="EY64">
        <v>17.34700851954573</v>
      </c>
      <c r="EZ64">
        <v>-17.12307692307692</v>
      </c>
      <c r="FA64">
        <v>15</v>
      </c>
      <c r="FB64">
        <v>0</v>
      </c>
      <c r="FC64" t="s">
        <v>422</v>
      </c>
      <c r="FD64">
        <v>1746989605.5</v>
      </c>
      <c r="FE64">
        <v>1746989593.5</v>
      </c>
      <c r="FF64">
        <v>0</v>
      </c>
      <c r="FG64">
        <v>-0.274</v>
      </c>
      <c r="FH64">
        <v>-0.002</v>
      </c>
      <c r="FI64">
        <v>2.549</v>
      </c>
      <c r="FJ64">
        <v>0.129</v>
      </c>
      <c r="FK64">
        <v>420</v>
      </c>
      <c r="FL64">
        <v>17</v>
      </c>
      <c r="FM64">
        <v>0.02</v>
      </c>
      <c r="FN64">
        <v>0.04</v>
      </c>
      <c r="FO64">
        <v>2.619306097560976</v>
      </c>
      <c r="FP64">
        <v>0.1112157491289225</v>
      </c>
      <c r="FQ64">
        <v>0.07661194035059522</v>
      </c>
      <c r="FR64">
        <v>1</v>
      </c>
      <c r="FS64">
        <v>836.5705882352942</v>
      </c>
      <c r="FT64">
        <v>0.3422460622597083</v>
      </c>
      <c r="FU64">
        <v>6.097180129890555</v>
      </c>
      <c r="FV64">
        <v>1</v>
      </c>
      <c r="FW64">
        <v>0.5248250243902438</v>
      </c>
      <c r="FX64">
        <v>-0.00265296167247355</v>
      </c>
      <c r="FY64">
        <v>0.001695222835741581</v>
      </c>
      <c r="FZ64">
        <v>1</v>
      </c>
      <c r="GA64">
        <v>3</v>
      </c>
      <c r="GB64">
        <v>3</v>
      </c>
      <c r="GC64" t="s">
        <v>519</v>
      </c>
      <c r="GD64">
        <v>3.10269</v>
      </c>
      <c r="GE64">
        <v>2.72512</v>
      </c>
      <c r="GF64">
        <v>0.0888198</v>
      </c>
      <c r="GG64">
        <v>0.0883202</v>
      </c>
      <c r="GH64">
        <v>0.10505</v>
      </c>
      <c r="GI64">
        <v>0.104816</v>
      </c>
      <c r="GJ64">
        <v>23823.1</v>
      </c>
      <c r="GK64">
        <v>21622</v>
      </c>
      <c r="GL64">
        <v>26707.7</v>
      </c>
      <c r="GM64">
        <v>23936.2</v>
      </c>
      <c r="GN64">
        <v>38240.5</v>
      </c>
      <c r="GO64">
        <v>31655.8</v>
      </c>
      <c r="GP64">
        <v>46635</v>
      </c>
      <c r="GQ64">
        <v>37848.1</v>
      </c>
      <c r="GR64">
        <v>1.87468</v>
      </c>
      <c r="GS64">
        <v>1.8818</v>
      </c>
      <c r="GT64">
        <v>0.0959113</v>
      </c>
      <c r="GU64">
        <v>0</v>
      </c>
      <c r="GV64">
        <v>28.4531</v>
      </c>
      <c r="GW64">
        <v>999.9</v>
      </c>
      <c r="GX64">
        <v>45.9</v>
      </c>
      <c r="GY64">
        <v>31.4</v>
      </c>
      <c r="GZ64">
        <v>23.3667</v>
      </c>
      <c r="HA64">
        <v>60.92</v>
      </c>
      <c r="HB64">
        <v>19.6354</v>
      </c>
      <c r="HC64">
        <v>1</v>
      </c>
      <c r="HD64">
        <v>0.08043699999999999</v>
      </c>
      <c r="HE64">
        <v>-1.67128</v>
      </c>
      <c r="HF64">
        <v>20.2905</v>
      </c>
      <c r="HG64">
        <v>5.22268</v>
      </c>
      <c r="HH64">
        <v>11.98</v>
      </c>
      <c r="HI64">
        <v>4.9656</v>
      </c>
      <c r="HJ64">
        <v>3.276</v>
      </c>
      <c r="HK64">
        <v>9999</v>
      </c>
      <c r="HL64">
        <v>9999</v>
      </c>
      <c r="HM64">
        <v>9999</v>
      </c>
      <c r="HN64">
        <v>37</v>
      </c>
      <c r="HO64">
        <v>1.86392</v>
      </c>
      <c r="HP64">
        <v>1.86006</v>
      </c>
      <c r="HQ64">
        <v>1.85837</v>
      </c>
      <c r="HR64">
        <v>1.85974</v>
      </c>
      <c r="HS64">
        <v>1.85989</v>
      </c>
      <c r="HT64">
        <v>1.85837</v>
      </c>
      <c r="HU64">
        <v>1.85743</v>
      </c>
      <c r="HV64">
        <v>1.85235</v>
      </c>
      <c r="HW64">
        <v>0</v>
      </c>
      <c r="HX64">
        <v>0</v>
      </c>
      <c r="HY64">
        <v>0</v>
      </c>
      <c r="HZ64">
        <v>0</v>
      </c>
      <c r="IA64" t="s">
        <v>424</v>
      </c>
      <c r="IB64" t="s">
        <v>425</v>
      </c>
      <c r="IC64" t="s">
        <v>426</v>
      </c>
      <c r="ID64" t="s">
        <v>426</v>
      </c>
      <c r="IE64" t="s">
        <v>426</v>
      </c>
      <c r="IF64" t="s">
        <v>426</v>
      </c>
      <c r="IG64">
        <v>0</v>
      </c>
      <c r="IH64">
        <v>100</v>
      </c>
      <c r="II64">
        <v>100</v>
      </c>
      <c r="IJ64">
        <v>-0.893</v>
      </c>
      <c r="IK64">
        <v>0.3155</v>
      </c>
      <c r="IL64">
        <v>-0.819046093373875</v>
      </c>
      <c r="IM64">
        <v>-0.0008311593448893811</v>
      </c>
      <c r="IN64">
        <v>1.768286430498992E-06</v>
      </c>
      <c r="IO64">
        <v>-5.176383660599935E-10</v>
      </c>
      <c r="IP64">
        <v>0.01793090377665582</v>
      </c>
      <c r="IQ64">
        <v>0.002652576625932546</v>
      </c>
      <c r="IR64">
        <v>0.0004569377311329863</v>
      </c>
      <c r="IS64">
        <v>1.003524486243527E-07</v>
      </c>
      <c r="IT64">
        <v>2</v>
      </c>
      <c r="IU64">
        <v>1975</v>
      </c>
      <c r="IV64">
        <v>1</v>
      </c>
      <c r="IW64">
        <v>26</v>
      </c>
      <c r="IX64">
        <v>201749.8</v>
      </c>
      <c r="IY64">
        <v>201750</v>
      </c>
      <c r="IZ64">
        <v>1.09741</v>
      </c>
      <c r="JA64">
        <v>2.62573</v>
      </c>
      <c r="JB64">
        <v>1.49658</v>
      </c>
      <c r="JC64">
        <v>2.34985</v>
      </c>
      <c r="JD64">
        <v>1.54907</v>
      </c>
      <c r="JE64">
        <v>2.41699</v>
      </c>
      <c r="JF64">
        <v>35.8944</v>
      </c>
      <c r="JG64">
        <v>24.1838</v>
      </c>
      <c r="JH64">
        <v>18</v>
      </c>
      <c r="JI64">
        <v>481.444</v>
      </c>
      <c r="JJ64">
        <v>501.017</v>
      </c>
      <c r="JK64">
        <v>31.2412</v>
      </c>
      <c r="JL64">
        <v>28.3372</v>
      </c>
      <c r="JM64">
        <v>29.9999</v>
      </c>
      <c r="JN64">
        <v>28.5709</v>
      </c>
      <c r="JO64">
        <v>28.5715</v>
      </c>
      <c r="JP64">
        <v>22.0627</v>
      </c>
      <c r="JQ64">
        <v>0</v>
      </c>
      <c r="JR64">
        <v>100</v>
      </c>
      <c r="JS64">
        <v>31.2153</v>
      </c>
      <c r="JT64">
        <v>420</v>
      </c>
      <c r="JU64">
        <v>23.1383</v>
      </c>
      <c r="JV64">
        <v>101.966</v>
      </c>
      <c r="JW64">
        <v>91.29559999999999</v>
      </c>
    </row>
    <row r="65" spans="1:283">
      <c r="A65">
        <v>47</v>
      </c>
      <c r="B65">
        <v>1759094596</v>
      </c>
      <c r="C65">
        <v>603</v>
      </c>
      <c r="D65" t="s">
        <v>520</v>
      </c>
      <c r="E65" t="s">
        <v>521</v>
      </c>
      <c r="F65">
        <v>5</v>
      </c>
      <c r="G65" t="s">
        <v>488</v>
      </c>
      <c r="H65">
        <v>1759094593</v>
      </c>
      <c r="I65">
        <f>(J65)/1000</f>
        <v>0</v>
      </c>
      <c r="J65">
        <f>1000*DJ65*AH65*(DF65-DG65)/(100*CY65*(1000-AH65*DF65))</f>
        <v>0</v>
      </c>
      <c r="K65">
        <f>DJ65*AH65*(DE65-DD65*(1000-AH65*DG65)/(1000-AH65*DF65))/(100*CY65)</f>
        <v>0</v>
      </c>
      <c r="L65">
        <f>DD65 - IF(AH65&gt;1, K65*CY65*100.0/(AJ65), 0)</f>
        <v>0</v>
      </c>
      <c r="M65">
        <f>((S65-I65/2)*L65-K65)/(S65+I65/2)</f>
        <v>0</v>
      </c>
      <c r="N65">
        <f>M65*(DK65+DL65)/1000.0</f>
        <v>0</v>
      </c>
      <c r="O65">
        <f>(DD65 - IF(AH65&gt;1, K65*CY65*100.0/(AJ65), 0))*(DK65+DL65)/1000.0</f>
        <v>0</v>
      </c>
      <c r="P65">
        <f>2.0/((1/R65-1/Q65)+SIGN(R65)*SQRT((1/R65-1/Q65)*(1/R65-1/Q65) + 4*CZ65/((CZ65+1)*(CZ65+1))*(2*1/R65*1/Q65-1/Q65*1/Q65)))</f>
        <v>0</v>
      </c>
      <c r="Q65">
        <f>IF(LEFT(DA65,1)&lt;&gt;"0",IF(LEFT(DA65,1)="1",3.0,DB65),$D$5+$E$5*(DR65*DK65/($K$5*1000))+$F$5*(DR65*DK65/($K$5*1000))*MAX(MIN(CY65,$J$5),$I$5)*MAX(MIN(CY65,$J$5),$I$5)+$G$5*MAX(MIN(CY65,$J$5),$I$5)*(DR65*DK65/($K$5*1000))+$H$5*(DR65*DK65/($K$5*1000))*(DR65*DK65/($K$5*1000)))</f>
        <v>0</v>
      </c>
      <c r="R65">
        <f>I65*(1000-(1000*0.61365*exp(17.502*V65/(240.97+V65))/(DK65+DL65)+DF65)/2)/(1000*0.61365*exp(17.502*V65/(240.97+V65))/(DK65+DL65)-DF65)</f>
        <v>0</v>
      </c>
      <c r="S65">
        <f>1/((CZ65+1)/(P65/1.6)+1/(Q65/1.37)) + CZ65/((CZ65+1)/(P65/1.6) + CZ65/(Q65/1.37))</f>
        <v>0</v>
      </c>
      <c r="T65">
        <f>(CU65*CX65)</f>
        <v>0</v>
      </c>
      <c r="U65">
        <f>(DM65+(T65+2*0.95*5.67E-8*(((DM65+$B$9)+273)^4-(DM65+273)^4)-44100*I65)/(1.84*29.3*Q65+8*0.95*5.67E-8*(DM65+273)^3))</f>
        <v>0</v>
      </c>
      <c r="V65">
        <f>($C$9*DN65+$D$9*DO65+$E$9*U65)</f>
        <v>0</v>
      </c>
      <c r="W65">
        <f>0.61365*exp(17.502*V65/(240.97+V65))</f>
        <v>0</v>
      </c>
      <c r="X65">
        <f>(Y65/Z65*100)</f>
        <v>0</v>
      </c>
      <c r="Y65">
        <f>DF65*(DK65+DL65)/1000</f>
        <v>0</v>
      </c>
      <c r="Z65">
        <f>0.61365*exp(17.502*DM65/(240.97+DM65))</f>
        <v>0</v>
      </c>
      <c r="AA65">
        <f>(W65-DF65*(DK65+DL65)/1000)</f>
        <v>0</v>
      </c>
      <c r="AB65">
        <f>(-I65*44100)</f>
        <v>0</v>
      </c>
      <c r="AC65">
        <f>2*29.3*Q65*0.92*(DM65-V65)</f>
        <v>0</v>
      </c>
      <c r="AD65">
        <f>2*0.95*5.67E-8*(((DM65+$B$9)+273)^4-(V65+273)^4)</f>
        <v>0</v>
      </c>
      <c r="AE65">
        <f>T65+AD65+AB65+AC65</f>
        <v>0</v>
      </c>
      <c r="AF65">
        <v>1</v>
      </c>
      <c r="AG65">
        <v>0</v>
      </c>
      <c r="AH65">
        <f>IF(AF65*$H$15&gt;=AJ65,1.0,(AJ65/(AJ65-AF65*$H$15)))</f>
        <v>0</v>
      </c>
      <c r="AI65">
        <f>(AH65-1)*100</f>
        <v>0</v>
      </c>
      <c r="AJ65">
        <f>MAX(0,($B$15+$C$15*DR65)/(1+$D$15*DR65)*DK65/(DM65+273)*$E$15)</f>
        <v>0</v>
      </c>
      <c r="AK65" t="s">
        <v>420</v>
      </c>
      <c r="AL65" t="s">
        <v>420</v>
      </c>
      <c r="AM65">
        <v>0</v>
      </c>
      <c r="AN65">
        <v>0</v>
      </c>
      <c r="AO65">
        <f>1-AM65/AN65</f>
        <v>0</v>
      </c>
      <c r="AP65">
        <v>0</v>
      </c>
      <c r="AQ65" t="s">
        <v>420</v>
      </c>
      <c r="AR65" t="s">
        <v>420</v>
      </c>
      <c r="AS65">
        <v>0</v>
      </c>
      <c r="AT65">
        <v>0</v>
      </c>
      <c r="AU65">
        <f>1-AS65/AT65</f>
        <v>0</v>
      </c>
      <c r="AV65">
        <v>0.5</v>
      </c>
      <c r="AW65">
        <f>CV65</f>
        <v>0</v>
      </c>
      <c r="AX65">
        <f>K65</f>
        <v>0</v>
      </c>
      <c r="AY65">
        <f>AU65*AV65*AW65</f>
        <v>0</v>
      </c>
      <c r="AZ65">
        <f>(AX65-AP65)/AW65</f>
        <v>0</v>
      </c>
      <c r="BA65">
        <f>(AN65-AT65)/AT65</f>
        <v>0</v>
      </c>
      <c r="BB65">
        <f>AM65/(AO65+AM65/AT65)</f>
        <v>0</v>
      </c>
      <c r="BC65" t="s">
        <v>420</v>
      </c>
      <c r="BD65">
        <v>0</v>
      </c>
      <c r="BE65">
        <f>IF(BD65&lt;&gt;0, BD65, BB65)</f>
        <v>0</v>
      </c>
      <c r="BF65">
        <f>1-BE65/AT65</f>
        <v>0</v>
      </c>
      <c r="BG65">
        <f>(AT65-AS65)/(AT65-BE65)</f>
        <v>0</v>
      </c>
      <c r="BH65">
        <f>(AN65-AT65)/(AN65-BE65)</f>
        <v>0</v>
      </c>
      <c r="BI65">
        <f>(AT65-AS65)/(AT65-AM65)</f>
        <v>0</v>
      </c>
      <c r="BJ65">
        <f>(AN65-AT65)/(AN65-AM65)</f>
        <v>0</v>
      </c>
      <c r="BK65">
        <f>(BG65*BE65/AS65)</f>
        <v>0</v>
      </c>
      <c r="BL65">
        <f>(1-BK65)</f>
        <v>0</v>
      </c>
      <c r="CU65">
        <f>$B$13*DS65+$C$13*DT65+$F$13*EE65*(1-EH65)</f>
        <v>0</v>
      </c>
      <c r="CV65">
        <f>CU65*CW65</f>
        <v>0</v>
      </c>
      <c r="CW65">
        <f>($B$13*$D$11+$C$13*$D$11+$F$13*((ER65+EJ65)/MAX(ER65+EJ65+ES65, 0.1)*$I$11+ES65/MAX(ER65+EJ65+ES65, 0.1)*$J$11))/($B$13+$C$13+$F$13)</f>
        <v>0</v>
      </c>
      <c r="CX65">
        <f>($B$13*$K$11+$C$13*$K$11+$F$13*((ER65+EJ65)/MAX(ER65+EJ65+ES65, 0.1)*$P$11+ES65/MAX(ER65+EJ65+ES65, 0.1)*$Q$11))/($B$13+$C$13+$F$13)</f>
        <v>0</v>
      </c>
      <c r="CY65">
        <v>5.52</v>
      </c>
      <c r="CZ65">
        <v>0.5</v>
      </c>
      <c r="DA65" t="s">
        <v>421</v>
      </c>
      <c r="DB65">
        <v>2</v>
      </c>
      <c r="DC65">
        <v>1759094593</v>
      </c>
      <c r="DD65">
        <v>422.584111111111</v>
      </c>
      <c r="DE65">
        <v>420.0463333333334</v>
      </c>
      <c r="DF65">
        <v>23.04511111111111</v>
      </c>
      <c r="DG65">
        <v>22.52001111111111</v>
      </c>
      <c r="DH65">
        <v>423.4771111111111</v>
      </c>
      <c r="DI65">
        <v>22.72963333333333</v>
      </c>
      <c r="DJ65">
        <v>500.0452222222223</v>
      </c>
      <c r="DK65">
        <v>90.66283333333334</v>
      </c>
      <c r="DL65">
        <v>0.0670135111111111</v>
      </c>
      <c r="DM65">
        <v>30.45218888888889</v>
      </c>
      <c r="DN65">
        <v>30.01495555555555</v>
      </c>
      <c r="DO65">
        <v>999.9000000000001</v>
      </c>
      <c r="DP65">
        <v>0</v>
      </c>
      <c r="DQ65">
        <v>0</v>
      </c>
      <c r="DR65">
        <v>10001.10555555556</v>
      </c>
      <c r="DS65">
        <v>0</v>
      </c>
      <c r="DT65">
        <v>3.15713</v>
      </c>
      <c r="DU65">
        <v>2.537603333333334</v>
      </c>
      <c r="DV65">
        <v>432.5524444444444</v>
      </c>
      <c r="DW65">
        <v>429.7236666666666</v>
      </c>
      <c r="DX65">
        <v>0.5250964444444445</v>
      </c>
      <c r="DY65">
        <v>420.0463333333334</v>
      </c>
      <c r="DZ65">
        <v>22.52001111111111</v>
      </c>
      <c r="EA65">
        <v>2.089335555555556</v>
      </c>
      <c r="EB65">
        <v>2.04173</v>
      </c>
      <c r="EC65">
        <v>18.13811111111112</v>
      </c>
      <c r="ED65">
        <v>17.77172222222222</v>
      </c>
      <c r="EE65">
        <v>0.00500078</v>
      </c>
      <c r="EF65">
        <v>0</v>
      </c>
      <c r="EG65">
        <v>0</v>
      </c>
      <c r="EH65">
        <v>0</v>
      </c>
      <c r="EI65">
        <v>835.5222222222222</v>
      </c>
      <c r="EJ65">
        <v>0.00500078</v>
      </c>
      <c r="EK65">
        <v>-17.04444444444444</v>
      </c>
      <c r="EL65">
        <v>-0.4666666666666666</v>
      </c>
      <c r="EM65">
        <v>35.85400000000001</v>
      </c>
      <c r="EN65">
        <v>40.861</v>
      </c>
      <c r="EO65">
        <v>37.78444444444445</v>
      </c>
      <c r="EP65">
        <v>41.62466666666666</v>
      </c>
      <c r="EQ65">
        <v>37.94422222222222</v>
      </c>
      <c r="ER65">
        <v>0</v>
      </c>
      <c r="ES65">
        <v>0</v>
      </c>
      <c r="ET65">
        <v>0</v>
      </c>
      <c r="EU65">
        <v>1759094588.8</v>
      </c>
      <c r="EV65">
        <v>0</v>
      </c>
      <c r="EW65">
        <v>835.1923076923077</v>
      </c>
      <c r="EX65">
        <v>-37.23760658991104</v>
      </c>
      <c r="EY65">
        <v>18.69401716250931</v>
      </c>
      <c r="EZ65">
        <v>-16.36923076923077</v>
      </c>
      <c r="FA65">
        <v>15</v>
      </c>
      <c r="FB65">
        <v>0</v>
      </c>
      <c r="FC65" t="s">
        <v>422</v>
      </c>
      <c r="FD65">
        <v>1746989605.5</v>
      </c>
      <c r="FE65">
        <v>1746989593.5</v>
      </c>
      <c r="FF65">
        <v>0</v>
      </c>
      <c r="FG65">
        <v>-0.274</v>
      </c>
      <c r="FH65">
        <v>-0.002</v>
      </c>
      <c r="FI65">
        <v>2.549</v>
      </c>
      <c r="FJ65">
        <v>0.129</v>
      </c>
      <c r="FK65">
        <v>420</v>
      </c>
      <c r="FL65">
        <v>17</v>
      </c>
      <c r="FM65">
        <v>0.02</v>
      </c>
      <c r="FN65">
        <v>0.04</v>
      </c>
      <c r="FO65">
        <v>2.618139</v>
      </c>
      <c r="FP65">
        <v>-0.07419782363978066</v>
      </c>
      <c r="FQ65">
        <v>0.07905652303257459</v>
      </c>
      <c r="FR65">
        <v>1</v>
      </c>
      <c r="FS65">
        <v>836.4441176470588</v>
      </c>
      <c r="FT65">
        <v>-14.05500380750799</v>
      </c>
      <c r="FU65">
        <v>6.561841168115162</v>
      </c>
      <c r="FV65">
        <v>0</v>
      </c>
      <c r="FW65">
        <v>0.524970175</v>
      </c>
      <c r="FX65">
        <v>-0.006873827392121849</v>
      </c>
      <c r="FY65">
        <v>0.00158445965375423</v>
      </c>
      <c r="FZ65">
        <v>1</v>
      </c>
      <c r="GA65">
        <v>2</v>
      </c>
      <c r="GB65">
        <v>3</v>
      </c>
      <c r="GC65" t="s">
        <v>429</v>
      </c>
      <c r="GD65">
        <v>3.10275</v>
      </c>
      <c r="GE65">
        <v>2.72513</v>
      </c>
      <c r="GF65">
        <v>0.08883050000000001</v>
      </c>
      <c r="GG65">
        <v>0.0883133</v>
      </c>
      <c r="GH65">
        <v>0.105043</v>
      </c>
      <c r="GI65">
        <v>0.104812</v>
      </c>
      <c r="GJ65">
        <v>23822.9</v>
      </c>
      <c r="GK65">
        <v>21622.3</v>
      </c>
      <c r="GL65">
        <v>26707.7</v>
      </c>
      <c r="GM65">
        <v>23936.3</v>
      </c>
      <c r="GN65">
        <v>38240.8</v>
      </c>
      <c r="GO65">
        <v>31656</v>
      </c>
      <c r="GP65">
        <v>46635</v>
      </c>
      <c r="GQ65">
        <v>37848.2</v>
      </c>
      <c r="GR65">
        <v>1.8749</v>
      </c>
      <c r="GS65">
        <v>1.88175</v>
      </c>
      <c r="GT65">
        <v>0.096336</v>
      </c>
      <c r="GU65">
        <v>0</v>
      </c>
      <c r="GV65">
        <v>28.4521</v>
      </c>
      <c r="GW65">
        <v>999.9</v>
      </c>
      <c r="GX65">
        <v>45.8</v>
      </c>
      <c r="GY65">
        <v>31.4</v>
      </c>
      <c r="GZ65">
        <v>23.3167</v>
      </c>
      <c r="HA65">
        <v>61.23</v>
      </c>
      <c r="HB65">
        <v>19.7276</v>
      </c>
      <c r="HC65">
        <v>1</v>
      </c>
      <c r="HD65">
        <v>0.0804116</v>
      </c>
      <c r="HE65">
        <v>-1.65773</v>
      </c>
      <c r="HF65">
        <v>20.2906</v>
      </c>
      <c r="HG65">
        <v>5.22283</v>
      </c>
      <c r="HH65">
        <v>11.98</v>
      </c>
      <c r="HI65">
        <v>4.96555</v>
      </c>
      <c r="HJ65">
        <v>3.276</v>
      </c>
      <c r="HK65">
        <v>9999</v>
      </c>
      <c r="HL65">
        <v>9999</v>
      </c>
      <c r="HM65">
        <v>9999</v>
      </c>
      <c r="HN65">
        <v>37</v>
      </c>
      <c r="HO65">
        <v>1.86389</v>
      </c>
      <c r="HP65">
        <v>1.86005</v>
      </c>
      <c r="HQ65">
        <v>1.85837</v>
      </c>
      <c r="HR65">
        <v>1.85974</v>
      </c>
      <c r="HS65">
        <v>1.85989</v>
      </c>
      <c r="HT65">
        <v>1.85837</v>
      </c>
      <c r="HU65">
        <v>1.85744</v>
      </c>
      <c r="HV65">
        <v>1.85234</v>
      </c>
      <c r="HW65">
        <v>0</v>
      </c>
      <c r="HX65">
        <v>0</v>
      </c>
      <c r="HY65">
        <v>0</v>
      </c>
      <c r="HZ65">
        <v>0</v>
      </c>
      <c r="IA65" t="s">
        <v>424</v>
      </c>
      <c r="IB65" t="s">
        <v>425</v>
      </c>
      <c r="IC65" t="s">
        <v>426</v>
      </c>
      <c r="ID65" t="s">
        <v>426</v>
      </c>
      <c r="IE65" t="s">
        <v>426</v>
      </c>
      <c r="IF65" t="s">
        <v>426</v>
      </c>
      <c r="IG65">
        <v>0</v>
      </c>
      <c r="IH65">
        <v>100</v>
      </c>
      <c r="II65">
        <v>100</v>
      </c>
      <c r="IJ65">
        <v>-0.893</v>
      </c>
      <c r="IK65">
        <v>0.3154</v>
      </c>
      <c r="IL65">
        <v>-0.819046093373875</v>
      </c>
      <c r="IM65">
        <v>-0.0008311593448893811</v>
      </c>
      <c r="IN65">
        <v>1.768286430498992E-06</v>
      </c>
      <c r="IO65">
        <v>-5.176383660599935E-10</v>
      </c>
      <c r="IP65">
        <v>0.01793090377665582</v>
      </c>
      <c r="IQ65">
        <v>0.002652576625932546</v>
      </c>
      <c r="IR65">
        <v>0.0004569377311329863</v>
      </c>
      <c r="IS65">
        <v>1.003524486243527E-07</v>
      </c>
      <c r="IT65">
        <v>2</v>
      </c>
      <c r="IU65">
        <v>1975</v>
      </c>
      <c r="IV65">
        <v>1</v>
      </c>
      <c r="IW65">
        <v>26</v>
      </c>
      <c r="IX65">
        <v>201749.8</v>
      </c>
      <c r="IY65">
        <v>201750</v>
      </c>
      <c r="IZ65">
        <v>1.09741</v>
      </c>
      <c r="JA65">
        <v>2.62695</v>
      </c>
      <c r="JB65">
        <v>1.49658</v>
      </c>
      <c r="JC65">
        <v>2.34985</v>
      </c>
      <c r="JD65">
        <v>1.54907</v>
      </c>
      <c r="JE65">
        <v>2.38037</v>
      </c>
      <c r="JF65">
        <v>35.8944</v>
      </c>
      <c r="JG65">
        <v>24.1926</v>
      </c>
      <c r="JH65">
        <v>18</v>
      </c>
      <c r="JI65">
        <v>481.565</v>
      </c>
      <c r="JJ65">
        <v>500.983</v>
      </c>
      <c r="JK65">
        <v>31.2329</v>
      </c>
      <c r="JL65">
        <v>28.3372</v>
      </c>
      <c r="JM65">
        <v>29.9998</v>
      </c>
      <c r="JN65">
        <v>28.5697</v>
      </c>
      <c r="JO65">
        <v>28.5715</v>
      </c>
      <c r="JP65">
        <v>22.0636</v>
      </c>
      <c r="JQ65">
        <v>0</v>
      </c>
      <c r="JR65">
        <v>100</v>
      </c>
      <c r="JS65">
        <v>31.2153</v>
      </c>
      <c r="JT65">
        <v>420</v>
      </c>
      <c r="JU65">
        <v>23.1383</v>
      </c>
      <c r="JV65">
        <v>101.966</v>
      </c>
      <c r="JW65">
        <v>91.2958</v>
      </c>
    </row>
    <row r="66" spans="1:283">
      <c r="A66">
        <v>48</v>
      </c>
      <c r="B66">
        <v>1759094598</v>
      </c>
      <c r="C66">
        <v>605</v>
      </c>
      <c r="D66" t="s">
        <v>522</v>
      </c>
      <c r="E66" t="s">
        <v>523</v>
      </c>
      <c r="F66">
        <v>5</v>
      </c>
      <c r="G66" t="s">
        <v>488</v>
      </c>
      <c r="H66">
        <v>1759094595</v>
      </c>
      <c r="I66">
        <f>(J66)/1000</f>
        <v>0</v>
      </c>
      <c r="J66">
        <f>1000*DJ66*AH66*(DF66-DG66)/(100*CY66*(1000-AH66*DF66))</f>
        <v>0</v>
      </c>
      <c r="K66">
        <f>DJ66*AH66*(DE66-DD66*(1000-AH66*DG66)/(1000-AH66*DF66))/(100*CY66)</f>
        <v>0</v>
      </c>
      <c r="L66">
        <f>DD66 - IF(AH66&gt;1, K66*CY66*100.0/(AJ66), 0)</f>
        <v>0</v>
      </c>
      <c r="M66">
        <f>((S66-I66/2)*L66-K66)/(S66+I66/2)</f>
        <v>0</v>
      </c>
      <c r="N66">
        <f>M66*(DK66+DL66)/1000.0</f>
        <v>0</v>
      </c>
      <c r="O66">
        <f>(DD66 - IF(AH66&gt;1, K66*CY66*100.0/(AJ66), 0))*(DK66+DL66)/1000.0</f>
        <v>0</v>
      </c>
      <c r="P66">
        <f>2.0/((1/R66-1/Q66)+SIGN(R66)*SQRT((1/R66-1/Q66)*(1/R66-1/Q66) + 4*CZ66/((CZ66+1)*(CZ66+1))*(2*1/R66*1/Q66-1/Q66*1/Q66)))</f>
        <v>0</v>
      </c>
      <c r="Q66">
        <f>IF(LEFT(DA66,1)&lt;&gt;"0",IF(LEFT(DA66,1)="1",3.0,DB66),$D$5+$E$5*(DR66*DK66/($K$5*1000))+$F$5*(DR66*DK66/($K$5*1000))*MAX(MIN(CY66,$J$5),$I$5)*MAX(MIN(CY66,$J$5),$I$5)+$G$5*MAX(MIN(CY66,$J$5),$I$5)*(DR66*DK66/($K$5*1000))+$H$5*(DR66*DK66/($K$5*1000))*(DR66*DK66/($K$5*1000)))</f>
        <v>0</v>
      </c>
      <c r="R66">
        <f>I66*(1000-(1000*0.61365*exp(17.502*V66/(240.97+V66))/(DK66+DL66)+DF66)/2)/(1000*0.61365*exp(17.502*V66/(240.97+V66))/(DK66+DL66)-DF66)</f>
        <v>0</v>
      </c>
      <c r="S66">
        <f>1/((CZ66+1)/(P66/1.6)+1/(Q66/1.37)) + CZ66/((CZ66+1)/(P66/1.6) + CZ66/(Q66/1.37))</f>
        <v>0</v>
      </c>
      <c r="T66">
        <f>(CU66*CX66)</f>
        <v>0</v>
      </c>
      <c r="U66">
        <f>(DM66+(T66+2*0.95*5.67E-8*(((DM66+$B$9)+273)^4-(DM66+273)^4)-44100*I66)/(1.84*29.3*Q66+8*0.95*5.67E-8*(DM66+273)^3))</f>
        <v>0</v>
      </c>
      <c r="V66">
        <f>($C$9*DN66+$D$9*DO66+$E$9*U66)</f>
        <v>0</v>
      </c>
      <c r="W66">
        <f>0.61365*exp(17.502*V66/(240.97+V66))</f>
        <v>0</v>
      </c>
      <c r="X66">
        <f>(Y66/Z66*100)</f>
        <v>0</v>
      </c>
      <c r="Y66">
        <f>DF66*(DK66+DL66)/1000</f>
        <v>0</v>
      </c>
      <c r="Z66">
        <f>0.61365*exp(17.502*DM66/(240.97+DM66))</f>
        <v>0</v>
      </c>
      <c r="AA66">
        <f>(W66-DF66*(DK66+DL66)/1000)</f>
        <v>0</v>
      </c>
      <c r="AB66">
        <f>(-I66*44100)</f>
        <v>0</v>
      </c>
      <c r="AC66">
        <f>2*29.3*Q66*0.92*(DM66-V66)</f>
        <v>0</v>
      </c>
      <c r="AD66">
        <f>2*0.95*5.67E-8*(((DM66+$B$9)+273)^4-(V66+273)^4)</f>
        <v>0</v>
      </c>
      <c r="AE66">
        <f>T66+AD66+AB66+AC66</f>
        <v>0</v>
      </c>
      <c r="AF66">
        <v>1</v>
      </c>
      <c r="AG66">
        <v>0</v>
      </c>
      <c r="AH66">
        <f>IF(AF66*$H$15&gt;=AJ66,1.0,(AJ66/(AJ66-AF66*$H$15)))</f>
        <v>0</v>
      </c>
      <c r="AI66">
        <f>(AH66-1)*100</f>
        <v>0</v>
      </c>
      <c r="AJ66">
        <f>MAX(0,($B$15+$C$15*DR66)/(1+$D$15*DR66)*DK66/(DM66+273)*$E$15)</f>
        <v>0</v>
      </c>
      <c r="AK66" t="s">
        <v>420</v>
      </c>
      <c r="AL66" t="s">
        <v>420</v>
      </c>
      <c r="AM66">
        <v>0</v>
      </c>
      <c r="AN66">
        <v>0</v>
      </c>
      <c r="AO66">
        <f>1-AM66/AN66</f>
        <v>0</v>
      </c>
      <c r="AP66">
        <v>0</v>
      </c>
      <c r="AQ66" t="s">
        <v>420</v>
      </c>
      <c r="AR66" t="s">
        <v>420</v>
      </c>
      <c r="AS66">
        <v>0</v>
      </c>
      <c r="AT66">
        <v>0</v>
      </c>
      <c r="AU66">
        <f>1-AS66/AT66</f>
        <v>0</v>
      </c>
      <c r="AV66">
        <v>0.5</v>
      </c>
      <c r="AW66">
        <f>CV66</f>
        <v>0</v>
      </c>
      <c r="AX66">
        <f>K66</f>
        <v>0</v>
      </c>
      <c r="AY66">
        <f>AU66*AV66*AW66</f>
        <v>0</v>
      </c>
      <c r="AZ66">
        <f>(AX66-AP66)/AW66</f>
        <v>0</v>
      </c>
      <c r="BA66">
        <f>(AN66-AT66)/AT66</f>
        <v>0</v>
      </c>
      <c r="BB66">
        <f>AM66/(AO66+AM66/AT66)</f>
        <v>0</v>
      </c>
      <c r="BC66" t="s">
        <v>420</v>
      </c>
      <c r="BD66">
        <v>0</v>
      </c>
      <c r="BE66">
        <f>IF(BD66&lt;&gt;0, BD66, BB66)</f>
        <v>0</v>
      </c>
      <c r="BF66">
        <f>1-BE66/AT66</f>
        <v>0</v>
      </c>
      <c r="BG66">
        <f>(AT66-AS66)/(AT66-BE66)</f>
        <v>0</v>
      </c>
      <c r="BH66">
        <f>(AN66-AT66)/(AN66-BE66)</f>
        <v>0</v>
      </c>
      <c r="BI66">
        <f>(AT66-AS66)/(AT66-AM66)</f>
        <v>0</v>
      </c>
      <c r="BJ66">
        <f>(AN66-AT66)/(AN66-AM66)</f>
        <v>0</v>
      </c>
      <c r="BK66">
        <f>(BG66*BE66/AS66)</f>
        <v>0</v>
      </c>
      <c r="BL66">
        <f>(1-BK66)</f>
        <v>0</v>
      </c>
      <c r="CU66">
        <f>$B$13*DS66+$C$13*DT66+$F$13*EE66*(1-EH66)</f>
        <v>0</v>
      </c>
      <c r="CV66">
        <f>CU66*CW66</f>
        <v>0</v>
      </c>
      <c r="CW66">
        <f>($B$13*$D$11+$C$13*$D$11+$F$13*((ER66+EJ66)/MAX(ER66+EJ66+ES66, 0.1)*$I$11+ES66/MAX(ER66+EJ66+ES66, 0.1)*$J$11))/($B$13+$C$13+$F$13)</f>
        <v>0</v>
      </c>
      <c r="CX66">
        <f>($B$13*$K$11+$C$13*$K$11+$F$13*((ER66+EJ66)/MAX(ER66+EJ66+ES66, 0.1)*$P$11+ES66/MAX(ER66+EJ66+ES66, 0.1)*$Q$11))/($B$13+$C$13+$F$13)</f>
        <v>0</v>
      </c>
      <c r="CY66">
        <v>5.52</v>
      </c>
      <c r="CZ66">
        <v>0.5</v>
      </c>
      <c r="DA66" t="s">
        <v>421</v>
      </c>
      <c r="DB66">
        <v>2</v>
      </c>
      <c r="DC66">
        <v>1759094595</v>
      </c>
      <c r="DD66">
        <v>422.6228888888888</v>
      </c>
      <c r="DE66">
        <v>420.038</v>
      </c>
      <c r="DF66">
        <v>23.04328888888889</v>
      </c>
      <c r="DG66">
        <v>22.51898888888889</v>
      </c>
      <c r="DH66">
        <v>423.5161111111111</v>
      </c>
      <c r="DI66">
        <v>22.72786666666666</v>
      </c>
      <c r="DJ66">
        <v>500.0211111111112</v>
      </c>
      <c r="DK66">
        <v>90.66253333333334</v>
      </c>
      <c r="DL66">
        <v>0.0670602111111111</v>
      </c>
      <c r="DM66">
        <v>30.44995555555555</v>
      </c>
      <c r="DN66">
        <v>30.01734444444444</v>
      </c>
      <c r="DO66">
        <v>999.9000000000001</v>
      </c>
      <c r="DP66">
        <v>0</v>
      </c>
      <c r="DQ66">
        <v>0</v>
      </c>
      <c r="DR66">
        <v>9999.022222222224</v>
      </c>
      <c r="DS66">
        <v>0</v>
      </c>
      <c r="DT66">
        <v>3.15713</v>
      </c>
      <c r="DU66">
        <v>2.584981111111111</v>
      </c>
      <c r="DV66">
        <v>432.5913333333334</v>
      </c>
      <c r="DW66">
        <v>429.7146666666667</v>
      </c>
      <c r="DX66">
        <v>0.5243127777777778</v>
      </c>
      <c r="DY66">
        <v>420.038</v>
      </c>
      <c r="DZ66">
        <v>22.51898888888889</v>
      </c>
      <c r="EA66">
        <v>2.089164444444444</v>
      </c>
      <c r="EB66">
        <v>2.04163</v>
      </c>
      <c r="EC66">
        <v>18.13681111111111</v>
      </c>
      <c r="ED66">
        <v>17.77094444444445</v>
      </c>
      <c r="EE66">
        <v>0.00500078</v>
      </c>
      <c r="EF66">
        <v>0</v>
      </c>
      <c r="EG66">
        <v>0</v>
      </c>
      <c r="EH66">
        <v>0</v>
      </c>
      <c r="EI66">
        <v>834.6333333333333</v>
      </c>
      <c r="EJ66">
        <v>0.00500078</v>
      </c>
      <c r="EK66">
        <v>-14.98888888888889</v>
      </c>
      <c r="EL66">
        <v>-0.6888888888888889</v>
      </c>
      <c r="EM66">
        <v>35.868</v>
      </c>
      <c r="EN66">
        <v>40.88166666666667</v>
      </c>
      <c r="EO66">
        <v>37.80511111111111</v>
      </c>
      <c r="EP66">
        <v>41.66633333333333</v>
      </c>
      <c r="EQ66">
        <v>37.99277777777777</v>
      </c>
      <c r="ER66">
        <v>0</v>
      </c>
      <c r="ES66">
        <v>0</v>
      </c>
      <c r="ET66">
        <v>0</v>
      </c>
      <c r="EU66">
        <v>1759094590.6</v>
      </c>
      <c r="EV66">
        <v>0</v>
      </c>
      <c r="EW66">
        <v>835.5040000000001</v>
      </c>
      <c r="EX66">
        <v>-19.13076917247878</v>
      </c>
      <c r="EY66">
        <v>28.40000020601811</v>
      </c>
      <c r="EZ66">
        <v>-15.632</v>
      </c>
      <c r="FA66">
        <v>15</v>
      </c>
      <c r="FB66">
        <v>0</v>
      </c>
      <c r="FC66" t="s">
        <v>422</v>
      </c>
      <c r="FD66">
        <v>1746989605.5</v>
      </c>
      <c r="FE66">
        <v>1746989593.5</v>
      </c>
      <c r="FF66">
        <v>0</v>
      </c>
      <c r="FG66">
        <v>-0.274</v>
      </c>
      <c r="FH66">
        <v>-0.002</v>
      </c>
      <c r="FI66">
        <v>2.549</v>
      </c>
      <c r="FJ66">
        <v>0.129</v>
      </c>
      <c r="FK66">
        <v>420</v>
      </c>
      <c r="FL66">
        <v>17</v>
      </c>
      <c r="FM66">
        <v>0.02</v>
      </c>
      <c r="FN66">
        <v>0.04</v>
      </c>
      <c r="FO66">
        <v>2.628735365853658</v>
      </c>
      <c r="FP66">
        <v>-0.0512941463414543</v>
      </c>
      <c r="FQ66">
        <v>0.07992400698888183</v>
      </c>
      <c r="FR66">
        <v>1</v>
      </c>
      <c r="FS66">
        <v>835.6852941176471</v>
      </c>
      <c r="FT66">
        <v>-16.76852544991496</v>
      </c>
      <c r="FU66">
        <v>5.976824474237783</v>
      </c>
      <c r="FV66">
        <v>0</v>
      </c>
      <c r="FW66">
        <v>0.524682756097561</v>
      </c>
      <c r="FX66">
        <v>-0.006661693379791372</v>
      </c>
      <c r="FY66">
        <v>0.001539307094362744</v>
      </c>
      <c r="FZ66">
        <v>1</v>
      </c>
      <c r="GA66">
        <v>2</v>
      </c>
      <c r="GB66">
        <v>3</v>
      </c>
      <c r="GC66" t="s">
        <v>429</v>
      </c>
      <c r="GD66">
        <v>3.10264</v>
      </c>
      <c r="GE66">
        <v>2.7254</v>
      </c>
      <c r="GF66">
        <v>0.0888297</v>
      </c>
      <c r="GG66">
        <v>0.08829380000000001</v>
      </c>
      <c r="GH66">
        <v>0.105037</v>
      </c>
      <c r="GI66">
        <v>0.104808</v>
      </c>
      <c r="GJ66">
        <v>23823</v>
      </c>
      <c r="GK66">
        <v>21622.7</v>
      </c>
      <c r="GL66">
        <v>26707.8</v>
      </c>
      <c r="GM66">
        <v>23936.2</v>
      </c>
      <c r="GN66">
        <v>38241.2</v>
      </c>
      <c r="GO66">
        <v>31656.1</v>
      </c>
      <c r="GP66">
        <v>46635.1</v>
      </c>
      <c r="GQ66">
        <v>37848.1</v>
      </c>
      <c r="GR66">
        <v>1.87453</v>
      </c>
      <c r="GS66">
        <v>1.88213</v>
      </c>
      <c r="GT66">
        <v>0.09629500000000001</v>
      </c>
      <c r="GU66">
        <v>0</v>
      </c>
      <c r="GV66">
        <v>28.4505</v>
      </c>
      <c r="GW66">
        <v>999.9</v>
      </c>
      <c r="GX66">
        <v>45.9</v>
      </c>
      <c r="GY66">
        <v>31.4</v>
      </c>
      <c r="GZ66">
        <v>23.3659</v>
      </c>
      <c r="HA66">
        <v>61.03</v>
      </c>
      <c r="HB66">
        <v>19.7837</v>
      </c>
      <c r="HC66">
        <v>1</v>
      </c>
      <c r="HD66">
        <v>0.0802871</v>
      </c>
      <c r="HE66">
        <v>-1.65166</v>
      </c>
      <c r="HF66">
        <v>20.2907</v>
      </c>
      <c r="HG66">
        <v>5.22253</v>
      </c>
      <c r="HH66">
        <v>11.98</v>
      </c>
      <c r="HI66">
        <v>4.96545</v>
      </c>
      <c r="HJ66">
        <v>3.276</v>
      </c>
      <c r="HK66">
        <v>9999</v>
      </c>
      <c r="HL66">
        <v>9999</v>
      </c>
      <c r="HM66">
        <v>9999</v>
      </c>
      <c r="HN66">
        <v>37</v>
      </c>
      <c r="HO66">
        <v>1.8639</v>
      </c>
      <c r="HP66">
        <v>1.86005</v>
      </c>
      <c r="HQ66">
        <v>1.85837</v>
      </c>
      <c r="HR66">
        <v>1.85974</v>
      </c>
      <c r="HS66">
        <v>1.85989</v>
      </c>
      <c r="HT66">
        <v>1.85836</v>
      </c>
      <c r="HU66">
        <v>1.85743</v>
      </c>
      <c r="HV66">
        <v>1.85233</v>
      </c>
      <c r="HW66">
        <v>0</v>
      </c>
      <c r="HX66">
        <v>0</v>
      </c>
      <c r="HY66">
        <v>0</v>
      </c>
      <c r="HZ66">
        <v>0</v>
      </c>
      <c r="IA66" t="s">
        <v>424</v>
      </c>
      <c r="IB66" t="s">
        <v>425</v>
      </c>
      <c r="IC66" t="s">
        <v>426</v>
      </c>
      <c r="ID66" t="s">
        <v>426</v>
      </c>
      <c r="IE66" t="s">
        <v>426</v>
      </c>
      <c r="IF66" t="s">
        <v>426</v>
      </c>
      <c r="IG66">
        <v>0</v>
      </c>
      <c r="IH66">
        <v>100</v>
      </c>
      <c r="II66">
        <v>100</v>
      </c>
      <c r="IJ66">
        <v>-0.894</v>
      </c>
      <c r="IK66">
        <v>0.3154</v>
      </c>
      <c r="IL66">
        <v>-0.819046093373875</v>
      </c>
      <c r="IM66">
        <v>-0.0008311593448893811</v>
      </c>
      <c r="IN66">
        <v>1.768286430498992E-06</v>
      </c>
      <c r="IO66">
        <v>-5.176383660599935E-10</v>
      </c>
      <c r="IP66">
        <v>0.01793090377665582</v>
      </c>
      <c r="IQ66">
        <v>0.002652576625932546</v>
      </c>
      <c r="IR66">
        <v>0.0004569377311329863</v>
      </c>
      <c r="IS66">
        <v>1.003524486243527E-07</v>
      </c>
      <c r="IT66">
        <v>2</v>
      </c>
      <c r="IU66">
        <v>1975</v>
      </c>
      <c r="IV66">
        <v>1</v>
      </c>
      <c r="IW66">
        <v>26</v>
      </c>
      <c r="IX66">
        <v>201749.9</v>
      </c>
      <c r="IY66">
        <v>201750.1</v>
      </c>
      <c r="IZ66">
        <v>1.09741</v>
      </c>
      <c r="JA66">
        <v>2.62451</v>
      </c>
      <c r="JB66">
        <v>1.49658</v>
      </c>
      <c r="JC66">
        <v>2.34985</v>
      </c>
      <c r="JD66">
        <v>1.54907</v>
      </c>
      <c r="JE66">
        <v>2.40967</v>
      </c>
      <c r="JF66">
        <v>35.8944</v>
      </c>
      <c r="JG66">
        <v>24.1926</v>
      </c>
      <c r="JH66">
        <v>18</v>
      </c>
      <c r="JI66">
        <v>481.342</v>
      </c>
      <c r="JJ66">
        <v>501.23</v>
      </c>
      <c r="JK66">
        <v>31.2236</v>
      </c>
      <c r="JL66">
        <v>28.3372</v>
      </c>
      <c r="JM66">
        <v>29.9999</v>
      </c>
      <c r="JN66">
        <v>28.569</v>
      </c>
      <c r="JO66">
        <v>28.5711</v>
      </c>
      <c r="JP66">
        <v>22.0649</v>
      </c>
      <c r="JQ66">
        <v>0</v>
      </c>
      <c r="JR66">
        <v>100</v>
      </c>
      <c r="JS66">
        <v>31.2153</v>
      </c>
      <c r="JT66">
        <v>420</v>
      </c>
      <c r="JU66">
        <v>23.1383</v>
      </c>
      <c r="JV66">
        <v>101.966</v>
      </c>
      <c r="JW66">
        <v>91.29559999999999</v>
      </c>
    </row>
    <row r="67" spans="1:283">
      <c r="A67">
        <v>49</v>
      </c>
      <c r="B67">
        <v>1759094600</v>
      </c>
      <c r="C67">
        <v>607</v>
      </c>
      <c r="D67" t="s">
        <v>524</v>
      </c>
      <c r="E67" t="s">
        <v>525</v>
      </c>
      <c r="F67">
        <v>5</v>
      </c>
      <c r="G67" t="s">
        <v>488</v>
      </c>
      <c r="H67">
        <v>1759094597</v>
      </c>
      <c r="I67">
        <f>(J67)/1000</f>
        <v>0</v>
      </c>
      <c r="J67">
        <f>1000*DJ67*AH67*(DF67-DG67)/(100*CY67*(1000-AH67*DF67))</f>
        <v>0</v>
      </c>
      <c r="K67">
        <f>DJ67*AH67*(DE67-DD67*(1000-AH67*DG67)/(1000-AH67*DF67))/(100*CY67)</f>
        <v>0</v>
      </c>
      <c r="L67">
        <f>DD67 - IF(AH67&gt;1, K67*CY67*100.0/(AJ67), 0)</f>
        <v>0</v>
      </c>
      <c r="M67">
        <f>((S67-I67/2)*L67-K67)/(S67+I67/2)</f>
        <v>0</v>
      </c>
      <c r="N67">
        <f>M67*(DK67+DL67)/1000.0</f>
        <v>0</v>
      </c>
      <c r="O67">
        <f>(DD67 - IF(AH67&gt;1, K67*CY67*100.0/(AJ67), 0))*(DK67+DL67)/1000.0</f>
        <v>0</v>
      </c>
      <c r="P67">
        <f>2.0/((1/R67-1/Q67)+SIGN(R67)*SQRT((1/R67-1/Q67)*(1/R67-1/Q67) + 4*CZ67/((CZ67+1)*(CZ67+1))*(2*1/R67*1/Q67-1/Q67*1/Q67)))</f>
        <v>0</v>
      </c>
      <c r="Q67">
        <f>IF(LEFT(DA67,1)&lt;&gt;"0",IF(LEFT(DA67,1)="1",3.0,DB67),$D$5+$E$5*(DR67*DK67/($K$5*1000))+$F$5*(DR67*DK67/($K$5*1000))*MAX(MIN(CY67,$J$5),$I$5)*MAX(MIN(CY67,$J$5),$I$5)+$G$5*MAX(MIN(CY67,$J$5),$I$5)*(DR67*DK67/($K$5*1000))+$H$5*(DR67*DK67/($K$5*1000))*(DR67*DK67/($K$5*1000)))</f>
        <v>0</v>
      </c>
      <c r="R67">
        <f>I67*(1000-(1000*0.61365*exp(17.502*V67/(240.97+V67))/(DK67+DL67)+DF67)/2)/(1000*0.61365*exp(17.502*V67/(240.97+V67))/(DK67+DL67)-DF67)</f>
        <v>0</v>
      </c>
      <c r="S67">
        <f>1/((CZ67+1)/(P67/1.6)+1/(Q67/1.37)) + CZ67/((CZ67+1)/(P67/1.6) + CZ67/(Q67/1.37))</f>
        <v>0</v>
      </c>
      <c r="T67">
        <f>(CU67*CX67)</f>
        <v>0</v>
      </c>
      <c r="U67">
        <f>(DM67+(T67+2*0.95*5.67E-8*(((DM67+$B$9)+273)^4-(DM67+273)^4)-44100*I67)/(1.84*29.3*Q67+8*0.95*5.67E-8*(DM67+273)^3))</f>
        <v>0</v>
      </c>
      <c r="V67">
        <f>($C$9*DN67+$D$9*DO67+$E$9*U67)</f>
        <v>0</v>
      </c>
      <c r="W67">
        <f>0.61365*exp(17.502*V67/(240.97+V67))</f>
        <v>0</v>
      </c>
      <c r="X67">
        <f>(Y67/Z67*100)</f>
        <v>0</v>
      </c>
      <c r="Y67">
        <f>DF67*(DK67+DL67)/1000</f>
        <v>0</v>
      </c>
      <c r="Z67">
        <f>0.61365*exp(17.502*DM67/(240.97+DM67))</f>
        <v>0</v>
      </c>
      <c r="AA67">
        <f>(W67-DF67*(DK67+DL67)/1000)</f>
        <v>0</v>
      </c>
      <c r="AB67">
        <f>(-I67*44100)</f>
        <v>0</v>
      </c>
      <c r="AC67">
        <f>2*29.3*Q67*0.92*(DM67-V67)</f>
        <v>0</v>
      </c>
      <c r="AD67">
        <f>2*0.95*5.67E-8*(((DM67+$B$9)+273)^4-(V67+273)^4)</f>
        <v>0</v>
      </c>
      <c r="AE67">
        <f>T67+AD67+AB67+AC67</f>
        <v>0</v>
      </c>
      <c r="AF67">
        <v>1</v>
      </c>
      <c r="AG67">
        <v>0</v>
      </c>
      <c r="AH67">
        <f>IF(AF67*$H$15&gt;=AJ67,1.0,(AJ67/(AJ67-AF67*$H$15)))</f>
        <v>0</v>
      </c>
      <c r="AI67">
        <f>(AH67-1)*100</f>
        <v>0</v>
      </c>
      <c r="AJ67">
        <f>MAX(0,($B$15+$C$15*DR67)/(1+$D$15*DR67)*DK67/(DM67+273)*$E$15)</f>
        <v>0</v>
      </c>
      <c r="AK67" t="s">
        <v>420</v>
      </c>
      <c r="AL67" t="s">
        <v>420</v>
      </c>
      <c r="AM67">
        <v>0</v>
      </c>
      <c r="AN67">
        <v>0</v>
      </c>
      <c r="AO67">
        <f>1-AM67/AN67</f>
        <v>0</v>
      </c>
      <c r="AP67">
        <v>0</v>
      </c>
      <c r="AQ67" t="s">
        <v>420</v>
      </c>
      <c r="AR67" t="s">
        <v>420</v>
      </c>
      <c r="AS67">
        <v>0</v>
      </c>
      <c r="AT67">
        <v>0</v>
      </c>
      <c r="AU67">
        <f>1-AS67/AT67</f>
        <v>0</v>
      </c>
      <c r="AV67">
        <v>0.5</v>
      </c>
      <c r="AW67">
        <f>CV67</f>
        <v>0</v>
      </c>
      <c r="AX67">
        <f>K67</f>
        <v>0</v>
      </c>
      <c r="AY67">
        <f>AU67*AV67*AW67</f>
        <v>0</v>
      </c>
      <c r="AZ67">
        <f>(AX67-AP67)/AW67</f>
        <v>0</v>
      </c>
      <c r="BA67">
        <f>(AN67-AT67)/AT67</f>
        <v>0</v>
      </c>
      <c r="BB67">
        <f>AM67/(AO67+AM67/AT67)</f>
        <v>0</v>
      </c>
      <c r="BC67" t="s">
        <v>420</v>
      </c>
      <c r="BD67">
        <v>0</v>
      </c>
      <c r="BE67">
        <f>IF(BD67&lt;&gt;0, BD67, BB67)</f>
        <v>0</v>
      </c>
      <c r="BF67">
        <f>1-BE67/AT67</f>
        <v>0</v>
      </c>
      <c r="BG67">
        <f>(AT67-AS67)/(AT67-BE67)</f>
        <v>0</v>
      </c>
      <c r="BH67">
        <f>(AN67-AT67)/(AN67-BE67)</f>
        <v>0</v>
      </c>
      <c r="BI67">
        <f>(AT67-AS67)/(AT67-AM67)</f>
        <v>0</v>
      </c>
      <c r="BJ67">
        <f>(AN67-AT67)/(AN67-AM67)</f>
        <v>0</v>
      </c>
      <c r="BK67">
        <f>(BG67*BE67/AS67)</f>
        <v>0</v>
      </c>
      <c r="BL67">
        <f>(1-BK67)</f>
        <v>0</v>
      </c>
      <c r="CU67">
        <f>$B$13*DS67+$C$13*DT67+$F$13*EE67*(1-EH67)</f>
        <v>0</v>
      </c>
      <c r="CV67">
        <f>CU67*CW67</f>
        <v>0</v>
      </c>
      <c r="CW67">
        <f>($B$13*$D$11+$C$13*$D$11+$F$13*((ER67+EJ67)/MAX(ER67+EJ67+ES67, 0.1)*$I$11+ES67/MAX(ER67+EJ67+ES67, 0.1)*$J$11))/($B$13+$C$13+$F$13)</f>
        <v>0</v>
      </c>
      <c r="CX67">
        <f>($B$13*$K$11+$C$13*$K$11+$F$13*((ER67+EJ67)/MAX(ER67+EJ67+ES67, 0.1)*$P$11+ES67/MAX(ER67+EJ67+ES67, 0.1)*$Q$11))/($B$13+$C$13+$F$13)</f>
        <v>0</v>
      </c>
      <c r="CY67">
        <v>5.52</v>
      </c>
      <c r="CZ67">
        <v>0.5</v>
      </c>
      <c r="DA67" t="s">
        <v>421</v>
      </c>
      <c r="DB67">
        <v>2</v>
      </c>
      <c r="DC67">
        <v>1759094597</v>
      </c>
      <c r="DD67">
        <v>422.6522222222222</v>
      </c>
      <c r="DE67">
        <v>419.9706666666667</v>
      </c>
      <c r="DF67">
        <v>23.04154444444444</v>
      </c>
      <c r="DG67">
        <v>22.51803333333333</v>
      </c>
      <c r="DH67">
        <v>423.5455555555556</v>
      </c>
      <c r="DI67">
        <v>22.72615555555556</v>
      </c>
      <c r="DJ67">
        <v>499.9533333333333</v>
      </c>
      <c r="DK67">
        <v>90.66252222222222</v>
      </c>
      <c r="DL67">
        <v>0.06719163333333333</v>
      </c>
      <c r="DM67">
        <v>30.44917777777778</v>
      </c>
      <c r="DN67">
        <v>30.01838888888889</v>
      </c>
      <c r="DO67">
        <v>999.9000000000001</v>
      </c>
      <c r="DP67">
        <v>0</v>
      </c>
      <c r="DQ67">
        <v>0</v>
      </c>
      <c r="DR67">
        <v>9997.083333333334</v>
      </c>
      <c r="DS67">
        <v>0</v>
      </c>
      <c r="DT67">
        <v>3.15713</v>
      </c>
      <c r="DU67">
        <v>2.681766666666666</v>
      </c>
      <c r="DV67">
        <v>432.6203333333333</v>
      </c>
      <c r="DW67">
        <v>429.6452222222222</v>
      </c>
      <c r="DX67">
        <v>0.5235094444444445</v>
      </c>
      <c r="DY67">
        <v>419.9706666666667</v>
      </c>
      <c r="DZ67">
        <v>22.51803333333333</v>
      </c>
      <c r="EA67">
        <v>2.089005555555556</v>
      </c>
      <c r="EB67">
        <v>2.041543333333334</v>
      </c>
      <c r="EC67">
        <v>18.1356</v>
      </c>
      <c r="ED67">
        <v>17.77027777777778</v>
      </c>
      <c r="EE67">
        <v>0.00500078</v>
      </c>
      <c r="EF67">
        <v>0</v>
      </c>
      <c r="EG67">
        <v>0</v>
      </c>
      <c r="EH67">
        <v>0</v>
      </c>
      <c r="EI67">
        <v>832.5222222222222</v>
      </c>
      <c r="EJ67">
        <v>0.00500078</v>
      </c>
      <c r="EK67">
        <v>-15.32222222222222</v>
      </c>
      <c r="EL67">
        <v>-0.6777777777777777</v>
      </c>
      <c r="EM67">
        <v>35.875</v>
      </c>
      <c r="EN67">
        <v>40.90233333333333</v>
      </c>
      <c r="EO67">
        <v>37.80511111111111</v>
      </c>
      <c r="EP67">
        <v>41.72200000000001</v>
      </c>
      <c r="EQ67">
        <v>37.91633333333333</v>
      </c>
      <c r="ER67">
        <v>0</v>
      </c>
      <c r="ES67">
        <v>0</v>
      </c>
      <c r="ET67">
        <v>0</v>
      </c>
      <c r="EU67">
        <v>1759094592.4</v>
      </c>
      <c r="EV67">
        <v>0</v>
      </c>
      <c r="EW67">
        <v>835.1884615384616</v>
      </c>
      <c r="EX67">
        <v>-21.93162384237987</v>
      </c>
      <c r="EY67">
        <v>13.83247885514896</v>
      </c>
      <c r="EZ67">
        <v>-15.73846153846154</v>
      </c>
      <c r="FA67">
        <v>15</v>
      </c>
      <c r="FB67">
        <v>0</v>
      </c>
      <c r="FC67" t="s">
        <v>422</v>
      </c>
      <c r="FD67">
        <v>1746989605.5</v>
      </c>
      <c r="FE67">
        <v>1746989593.5</v>
      </c>
      <c r="FF67">
        <v>0</v>
      </c>
      <c r="FG67">
        <v>-0.274</v>
      </c>
      <c r="FH67">
        <v>-0.002</v>
      </c>
      <c r="FI67">
        <v>2.549</v>
      </c>
      <c r="FJ67">
        <v>0.129</v>
      </c>
      <c r="FK67">
        <v>420</v>
      </c>
      <c r="FL67">
        <v>17</v>
      </c>
      <c r="FM67">
        <v>0.02</v>
      </c>
      <c r="FN67">
        <v>0.04</v>
      </c>
      <c r="FO67">
        <v>2.6453355</v>
      </c>
      <c r="FP67">
        <v>0.003075872420259754</v>
      </c>
      <c r="FQ67">
        <v>0.08610584033472989</v>
      </c>
      <c r="FR67">
        <v>1</v>
      </c>
      <c r="FS67">
        <v>835.4617647058823</v>
      </c>
      <c r="FT67">
        <v>-14.19556903979131</v>
      </c>
      <c r="FU67">
        <v>6.096479924845849</v>
      </c>
      <c r="FV67">
        <v>0</v>
      </c>
      <c r="FW67">
        <v>0.524384025</v>
      </c>
      <c r="FX67">
        <v>-0.006449482176361599</v>
      </c>
      <c r="FY67">
        <v>0.001535870624230755</v>
      </c>
      <c r="FZ67">
        <v>1</v>
      </c>
      <c r="GA67">
        <v>2</v>
      </c>
      <c r="GB67">
        <v>3</v>
      </c>
      <c r="GC67" t="s">
        <v>429</v>
      </c>
      <c r="GD67">
        <v>3.10274</v>
      </c>
      <c r="GE67">
        <v>2.72538</v>
      </c>
      <c r="GF67">
        <v>0.0888246</v>
      </c>
      <c r="GG67">
        <v>0.0882849</v>
      </c>
      <c r="GH67">
        <v>0.105035</v>
      </c>
      <c r="GI67">
        <v>0.104808</v>
      </c>
      <c r="GJ67">
        <v>23823.2</v>
      </c>
      <c r="GK67">
        <v>21622.9</v>
      </c>
      <c r="GL67">
        <v>26707.9</v>
      </c>
      <c r="GM67">
        <v>23936.2</v>
      </c>
      <c r="GN67">
        <v>38241.4</v>
      </c>
      <c r="GO67">
        <v>31656.1</v>
      </c>
      <c r="GP67">
        <v>46635.3</v>
      </c>
      <c r="GQ67">
        <v>37848.1</v>
      </c>
      <c r="GR67">
        <v>1.87458</v>
      </c>
      <c r="GS67">
        <v>1.88192</v>
      </c>
      <c r="GT67">
        <v>0.09611989999999999</v>
      </c>
      <c r="GU67">
        <v>0</v>
      </c>
      <c r="GV67">
        <v>28.4491</v>
      </c>
      <c r="GW67">
        <v>999.9</v>
      </c>
      <c r="GX67">
        <v>45.9</v>
      </c>
      <c r="GY67">
        <v>31.4</v>
      </c>
      <c r="GZ67">
        <v>23.3648</v>
      </c>
      <c r="HA67">
        <v>61.07</v>
      </c>
      <c r="HB67">
        <v>19.7356</v>
      </c>
      <c r="HC67">
        <v>1</v>
      </c>
      <c r="HD67">
        <v>0.08</v>
      </c>
      <c r="HE67">
        <v>-1.65657</v>
      </c>
      <c r="HF67">
        <v>20.2906</v>
      </c>
      <c r="HG67">
        <v>5.22238</v>
      </c>
      <c r="HH67">
        <v>11.98</v>
      </c>
      <c r="HI67">
        <v>4.9655</v>
      </c>
      <c r="HJ67">
        <v>3.276</v>
      </c>
      <c r="HK67">
        <v>9999</v>
      </c>
      <c r="HL67">
        <v>9999</v>
      </c>
      <c r="HM67">
        <v>9999</v>
      </c>
      <c r="HN67">
        <v>37</v>
      </c>
      <c r="HO67">
        <v>1.86391</v>
      </c>
      <c r="HP67">
        <v>1.86006</v>
      </c>
      <c r="HQ67">
        <v>1.85837</v>
      </c>
      <c r="HR67">
        <v>1.85974</v>
      </c>
      <c r="HS67">
        <v>1.85989</v>
      </c>
      <c r="HT67">
        <v>1.85836</v>
      </c>
      <c r="HU67">
        <v>1.85744</v>
      </c>
      <c r="HV67">
        <v>1.85234</v>
      </c>
      <c r="HW67">
        <v>0</v>
      </c>
      <c r="HX67">
        <v>0</v>
      </c>
      <c r="HY67">
        <v>0</v>
      </c>
      <c r="HZ67">
        <v>0</v>
      </c>
      <c r="IA67" t="s">
        <v>424</v>
      </c>
      <c r="IB67" t="s">
        <v>425</v>
      </c>
      <c r="IC67" t="s">
        <v>426</v>
      </c>
      <c r="ID67" t="s">
        <v>426</v>
      </c>
      <c r="IE67" t="s">
        <v>426</v>
      </c>
      <c r="IF67" t="s">
        <v>426</v>
      </c>
      <c r="IG67">
        <v>0</v>
      </c>
      <c r="IH67">
        <v>100</v>
      </c>
      <c r="II67">
        <v>100</v>
      </c>
      <c r="IJ67">
        <v>-0.893</v>
      </c>
      <c r="IK67">
        <v>0.3153</v>
      </c>
      <c r="IL67">
        <v>-0.819046093373875</v>
      </c>
      <c r="IM67">
        <v>-0.0008311593448893811</v>
      </c>
      <c r="IN67">
        <v>1.768286430498992E-06</v>
      </c>
      <c r="IO67">
        <v>-5.176383660599935E-10</v>
      </c>
      <c r="IP67">
        <v>0.01793090377665582</v>
      </c>
      <c r="IQ67">
        <v>0.002652576625932546</v>
      </c>
      <c r="IR67">
        <v>0.0004569377311329863</v>
      </c>
      <c r="IS67">
        <v>1.003524486243527E-07</v>
      </c>
      <c r="IT67">
        <v>2</v>
      </c>
      <c r="IU67">
        <v>1975</v>
      </c>
      <c r="IV67">
        <v>1</v>
      </c>
      <c r="IW67">
        <v>26</v>
      </c>
      <c r="IX67">
        <v>201749.9</v>
      </c>
      <c r="IY67">
        <v>201750.1</v>
      </c>
      <c r="IZ67">
        <v>1.09741</v>
      </c>
      <c r="JA67">
        <v>2.61597</v>
      </c>
      <c r="JB67">
        <v>1.49658</v>
      </c>
      <c r="JC67">
        <v>2.34985</v>
      </c>
      <c r="JD67">
        <v>1.54907</v>
      </c>
      <c r="JE67">
        <v>2.45728</v>
      </c>
      <c r="JF67">
        <v>35.8944</v>
      </c>
      <c r="JG67">
        <v>24.2013</v>
      </c>
      <c r="JH67">
        <v>18</v>
      </c>
      <c r="JI67">
        <v>481.371</v>
      </c>
      <c r="JJ67">
        <v>501.087</v>
      </c>
      <c r="JK67">
        <v>31.2157</v>
      </c>
      <c r="JL67">
        <v>28.3372</v>
      </c>
      <c r="JM67">
        <v>29.9999</v>
      </c>
      <c r="JN67">
        <v>28.569</v>
      </c>
      <c r="JO67">
        <v>28.5699</v>
      </c>
      <c r="JP67">
        <v>22.0674</v>
      </c>
      <c r="JQ67">
        <v>0</v>
      </c>
      <c r="JR67">
        <v>100</v>
      </c>
      <c r="JS67">
        <v>31.1963</v>
      </c>
      <c r="JT67">
        <v>420</v>
      </c>
      <c r="JU67">
        <v>23.1383</v>
      </c>
      <c r="JV67">
        <v>101.966</v>
      </c>
      <c r="JW67">
        <v>91.2957</v>
      </c>
    </row>
    <row r="68" spans="1:283">
      <c r="A68">
        <v>50</v>
      </c>
      <c r="B68">
        <v>1759094602</v>
      </c>
      <c r="C68">
        <v>609</v>
      </c>
      <c r="D68" t="s">
        <v>526</v>
      </c>
      <c r="E68" t="s">
        <v>527</v>
      </c>
      <c r="F68">
        <v>5</v>
      </c>
      <c r="G68" t="s">
        <v>488</v>
      </c>
      <c r="H68">
        <v>1759094599</v>
      </c>
      <c r="I68">
        <f>(J68)/1000</f>
        <v>0</v>
      </c>
      <c r="J68">
        <f>1000*DJ68*AH68*(DF68-DG68)/(100*CY68*(1000-AH68*DF68))</f>
        <v>0</v>
      </c>
      <c r="K68">
        <f>DJ68*AH68*(DE68-DD68*(1000-AH68*DG68)/(1000-AH68*DF68))/(100*CY68)</f>
        <v>0</v>
      </c>
      <c r="L68">
        <f>DD68 - IF(AH68&gt;1, K68*CY68*100.0/(AJ68), 0)</f>
        <v>0</v>
      </c>
      <c r="M68">
        <f>((S68-I68/2)*L68-K68)/(S68+I68/2)</f>
        <v>0</v>
      </c>
      <c r="N68">
        <f>M68*(DK68+DL68)/1000.0</f>
        <v>0</v>
      </c>
      <c r="O68">
        <f>(DD68 - IF(AH68&gt;1, K68*CY68*100.0/(AJ68), 0))*(DK68+DL68)/1000.0</f>
        <v>0</v>
      </c>
      <c r="P68">
        <f>2.0/((1/R68-1/Q68)+SIGN(R68)*SQRT((1/R68-1/Q68)*(1/R68-1/Q68) + 4*CZ68/((CZ68+1)*(CZ68+1))*(2*1/R68*1/Q68-1/Q68*1/Q68)))</f>
        <v>0</v>
      </c>
      <c r="Q68">
        <f>IF(LEFT(DA68,1)&lt;&gt;"0",IF(LEFT(DA68,1)="1",3.0,DB68),$D$5+$E$5*(DR68*DK68/($K$5*1000))+$F$5*(DR68*DK68/($K$5*1000))*MAX(MIN(CY68,$J$5),$I$5)*MAX(MIN(CY68,$J$5),$I$5)+$G$5*MAX(MIN(CY68,$J$5),$I$5)*(DR68*DK68/($K$5*1000))+$H$5*(DR68*DK68/($K$5*1000))*(DR68*DK68/($K$5*1000)))</f>
        <v>0</v>
      </c>
      <c r="R68">
        <f>I68*(1000-(1000*0.61365*exp(17.502*V68/(240.97+V68))/(DK68+DL68)+DF68)/2)/(1000*0.61365*exp(17.502*V68/(240.97+V68))/(DK68+DL68)-DF68)</f>
        <v>0</v>
      </c>
      <c r="S68">
        <f>1/((CZ68+1)/(P68/1.6)+1/(Q68/1.37)) + CZ68/((CZ68+1)/(P68/1.6) + CZ68/(Q68/1.37))</f>
        <v>0</v>
      </c>
      <c r="T68">
        <f>(CU68*CX68)</f>
        <v>0</v>
      </c>
      <c r="U68">
        <f>(DM68+(T68+2*0.95*5.67E-8*(((DM68+$B$9)+273)^4-(DM68+273)^4)-44100*I68)/(1.84*29.3*Q68+8*0.95*5.67E-8*(DM68+273)^3))</f>
        <v>0</v>
      </c>
      <c r="V68">
        <f>($C$9*DN68+$D$9*DO68+$E$9*U68)</f>
        <v>0</v>
      </c>
      <c r="W68">
        <f>0.61365*exp(17.502*V68/(240.97+V68))</f>
        <v>0</v>
      </c>
      <c r="X68">
        <f>(Y68/Z68*100)</f>
        <v>0</v>
      </c>
      <c r="Y68">
        <f>DF68*(DK68+DL68)/1000</f>
        <v>0</v>
      </c>
      <c r="Z68">
        <f>0.61365*exp(17.502*DM68/(240.97+DM68))</f>
        <v>0</v>
      </c>
      <c r="AA68">
        <f>(W68-DF68*(DK68+DL68)/1000)</f>
        <v>0</v>
      </c>
      <c r="AB68">
        <f>(-I68*44100)</f>
        <v>0</v>
      </c>
      <c r="AC68">
        <f>2*29.3*Q68*0.92*(DM68-V68)</f>
        <v>0</v>
      </c>
      <c r="AD68">
        <f>2*0.95*5.67E-8*(((DM68+$B$9)+273)^4-(V68+273)^4)</f>
        <v>0</v>
      </c>
      <c r="AE68">
        <f>T68+AD68+AB68+AC68</f>
        <v>0</v>
      </c>
      <c r="AF68">
        <v>1</v>
      </c>
      <c r="AG68">
        <v>0</v>
      </c>
      <c r="AH68">
        <f>IF(AF68*$H$15&gt;=AJ68,1.0,(AJ68/(AJ68-AF68*$H$15)))</f>
        <v>0</v>
      </c>
      <c r="AI68">
        <f>(AH68-1)*100</f>
        <v>0</v>
      </c>
      <c r="AJ68">
        <f>MAX(0,($B$15+$C$15*DR68)/(1+$D$15*DR68)*DK68/(DM68+273)*$E$15)</f>
        <v>0</v>
      </c>
      <c r="AK68" t="s">
        <v>420</v>
      </c>
      <c r="AL68" t="s">
        <v>420</v>
      </c>
      <c r="AM68">
        <v>0</v>
      </c>
      <c r="AN68">
        <v>0</v>
      </c>
      <c r="AO68">
        <f>1-AM68/AN68</f>
        <v>0</v>
      </c>
      <c r="AP68">
        <v>0</v>
      </c>
      <c r="AQ68" t="s">
        <v>420</v>
      </c>
      <c r="AR68" t="s">
        <v>420</v>
      </c>
      <c r="AS68">
        <v>0</v>
      </c>
      <c r="AT68">
        <v>0</v>
      </c>
      <c r="AU68">
        <f>1-AS68/AT68</f>
        <v>0</v>
      </c>
      <c r="AV68">
        <v>0.5</v>
      </c>
      <c r="AW68">
        <f>CV68</f>
        <v>0</v>
      </c>
      <c r="AX68">
        <f>K68</f>
        <v>0</v>
      </c>
      <c r="AY68">
        <f>AU68*AV68*AW68</f>
        <v>0</v>
      </c>
      <c r="AZ68">
        <f>(AX68-AP68)/AW68</f>
        <v>0</v>
      </c>
      <c r="BA68">
        <f>(AN68-AT68)/AT68</f>
        <v>0</v>
      </c>
      <c r="BB68">
        <f>AM68/(AO68+AM68/AT68)</f>
        <v>0</v>
      </c>
      <c r="BC68" t="s">
        <v>420</v>
      </c>
      <c r="BD68">
        <v>0</v>
      </c>
      <c r="BE68">
        <f>IF(BD68&lt;&gt;0, BD68, BB68)</f>
        <v>0</v>
      </c>
      <c r="BF68">
        <f>1-BE68/AT68</f>
        <v>0</v>
      </c>
      <c r="BG68">
        <f>(AT68-AS68)/(AT68-BE68)</f>
        <v>0</v>
      </c>
      <c r="BH68">
        <f>(AN68-AT68)/(AN68-BE68)</f>
        <v>0</v>
      </c>
      <c r="BI68">
        <f>(AT68-AS68)/(AT68-AM68)</f>
        <v>0</v>
      </c>
      <c r="BJ68">
        <f>(AN68-AT68)/(AN68-AM68)</f>
        <v>0</v>
      </c>
      <c r="BK68">
        <f>(BG68*BE68/AS68)</f>
        <v>0</v>
      </c>
      <c r="BL68">
        <f>(1-BK68)</f>
        <v>0</v>
      </c>
      <c r="CU68">
        <f>$B$13*DS68+$C$13*DT68+$F$13*EE68*(1-EH68)</f>
        <v>0</v>
      </c>
      <c r="CV68">
        <f>CU68*CW68</f>
        <v>0</v>
      </c>
      <c r="CW68">
        <f>($B$13*$D$11+$C$13*$D$11+$F$13*((ER68+EJ68)/MAX(ER68+EJ68+ES68, 0.1)*$I$11+ES68/MAX(ER68+EJ68+ES68, 0.1)*$J$11))/($B$13+$C$13+$F$13)</f>
        <v>0</v>
      </c>
      <c r="CX68">
        <f>($B$13*$K$11+$C$13*$K$11+$F$13*((ER68+EJ68)/MAX(ER68+EJ68+ES68, 0.1)*$P$11+ES68/MAX(ER68+EJ68+ES68, 0.1)*$Q$11))/($B$13+$C$13+$F$13)</f>
        <v>0</v>
      </c>
      <c r="CY68">
        <v>5.52</v>
      </c>
      <c r="CZ68">
        <v>0.5</v>
      </c>
      <c r="DA68" t="s">
        <v>421</v>
      </c>
      <c r="DB68">
        <v>2</v>
      </c>
      <c r="DC68">
        <v>1759094599</v>
      </c>
      <c r="DD68">
        <v>422.6569999999999</v>
      </c>
      <c r="DE68">
        <v>419.9062222222222</v>
      </c>
      <c r="DF68">
        <v>23.04006666666666</v>
      </c>
      <c r="DG68">
        <v>22.51724444444444</v>
      </c>
      <c r="DH68">
        <v>423.5503333333334</v>
      </c>
      <c r="DI68">
        <v>22.72468888888889</v>
      </c>
      <c r="DJ68">
        <v>499.9652222222222</v>
      </c>
      <c r="DK68">
        <v>90.66294444444445</v>
      </c>
      <c r="DL68">
        <v>0.06724982222222223</v>
      </c>
      <c r="DM68">
        <v>30.45014444444445</v>
      </c>
      <c r="DN68">
        <v>30.01784444444444</v>
      </c>
      <c r="DO68">
        <v>999.9000000000001</v>
      </c>
      <c r="DP68">
        <v>0</v>
      </c>
      <c r="DQ68">
        <v>0</v>
      </c>
      <c r="DR68">
        <v>9991.811111111112</v>
      </c>
      <c r="DS68">
        <v>0</v>
      </c>
      <c r="DT68">
        <v>3.15713</v>
      </c>
      <c r="DU68">
        <v>2.751012222222222</v>
      </c>
      <c r="DV68">
        <v>432.6244444444444</v>
      </c>
      <c r="DW68">
        <v>429.579</v>
      </c>
      <c r="DX68">
        <v>0.5227958888888888</v>
      </c>
      <c r="DY68">
        <v>419.9062222222222</v>
      </c>
      <c r="DZ68">
        <v>22.51724444444444</v>
      </c>
      <c r="EA68">
        <v>2.088880000000001</v>
      </c>
      <c r="EB68">
        <v>2.041481111111112</v>
      </c>
      <c r="EC68">
        <v>18.13463333333333</v>
      </c>
      <c r="ED68">
        <v>17.76978888888889</v>
      </c>
      <c r="EE68">
        <v>0.00500078</v>
      </c>
      <c r="EF68">
        <v>0</v>
      </c>
      <c r="EG68">
        <v>0</v>
      </c>
      <c r="EH68">
        <v>0</v>
      </c>
      <c r="EI68">
        <v>833.7444444444444</v>
      </c>
      <c r="EJ68">
        <v>0.00500078</v>
      </c>
      <c r="EK68">
        <v>-13.87777777777778</v>
      </c>
      <c r="EL68">
        <v>0.08888888888888888</v>
      </c>
      <c r="EM68">
        <v>35.88188888888889</v>
      </c>
      <c r="EN68">
        <v>40.944</v>
      </c>
      <c r="EO68">
        <v>37.833</v>
      </c>
      <c r="EP68">
        <v>41.81922222222222</v>
      </c>
      <c r="EQ68">
        <v>37.91633333333333</v>
      </c>
      <c r="ER68">
        <v>0</v>
      </c>
      <c r="ES68">
        <v>0</v>
      </c>
      <c r="ET68">
        <v>0</v>
      </c>
      <c r="EU68">
        <v>1759094594.8</v>
      </c>
      <c r="EV68">
        <v>0</v>
      </c>
      <c r="EW68">
        <v>834.5153846153846</v>
      </c>
      <c r="EX68">
        <v>0.7042735134628317</v>
      </c>
      <c r="EY68">
        <v>4.748718015382527</v>
      </c>
      <c r="EZ68">
        <v>-14.51923076923077</v>
      </c>
      <c r="FA68">
        <v>15</v>
      </c>
      <c r="FB68">
        <v>0</v>
      </c>
      <c r="FC68" t="s">
        <v>422</v>
      </c>
      <c r="FD68">
        <v>1746989605.5</v>
      </c>
      <c r="FE68">
        <v>1746989593.5</v>
      </c>
      <c r="FF68">
        <v>0</v>
      </c>
      <c r="FG68">
        <v>-0.274</v>
      </c>
      <c r="FH68">
        <v>-0.002</v>
      </c>
      <c r="FI68">
        <v>2.549</v>
      </c>
      <c r="FJ68">
        <v>0.129</v>
      </c>
      <c r="FK68">
        <v>420</v>
      </c>
      <c r="FL68">
        <v>17</v>
      </c>
      <c r="FM68">
        <v>0.02</v>
      </c>
      <c r="FN68">
        <v>0.04</v>
      </c>
      <c r="FO68">
        <v>2.66492243902439</v>
      </c>
      <c r="FP68">
        <v>0.1660852264808295</v>
      </c>
      <c r="FQ68">
        <v>0.09313106287431673</v>
      </c>
      <c r="FR68">
        <v>1</v>
      </c>
      <c r="FS68">
        <v>835.3941176470588</v>
      </c>
      <c r="FT68">
        <v>-10.70129860814033</v>
      </c>
      <c r="FU68">
        <v>6.124393904056265</v>
      </c>
      <c r="FV68">
        <v>0</v>
      </c>
      <c r="FW68">
        <v>0.523933756097561</v>
      </c>
      <c r="FX68">
        <v>-0.006626383275259725</v>
      </c>
      <c r="FY68">
        <v>0.00153553652783529</v>
      </c>
      <c r="FZ68">
        <v>1</v>
      </c>
      <c r="GA68">
        <v>2</v>
      </c>
      <c r="GB68">
        <v>3</v>
      </c>
      <c r="GC68" t="s">
        <v>429</v>
      </c>
      <c r="GD68">
        <v>3.10273</v>
      </c>
      <c r="GE68">
        <v>2.72505</v>
      </c>
      <c r="GF68">
        <v>0.0888275</v>
      </c>
      <c r="GG68">
        <v>0.0882887</v>
      </c>
      <c r="GH68">
        <v>0.105033</v>
      </c>
      <c r="GI68">
        <v>0.104808</v>
      </c>
      <c r="GJ68">
        <v>23823.2</v>
      </c>
      <c r="GK68">
        <v>21622.9</v>
      </c>
      <c r="GL68">
        <v>26708</v>
      </c>
      <c r="GM68">
        <v>23936.3</v>
      </c>
      <c r="GN68">
        <v>38241.7</v>
      </c>
      <c r="GO68">
        <v>31656.2</v>
      </c>
      <c r="GP68">
        <v>46635.5</v>
      </c>
      <c r="GQ68">
        <v>37848.4</v>
      </c>
      <c r="GR68">
        <v>1.87455</v>
      </c>
      <c r="GS68">
        <v>1.8818</v>
      </c>
      <c r="GT68">
        <v>0.0961572</v>
      </c>
      <c r="GU68">
        <v>0</v>
      </c>
      <c r="GV68">
        <v>28.4483</v>
      </c>
      <c r="GW68">
        <v>999.9</v>
      </c>
      <c r="GX68">
        <v>45.8</v>
      </c>
      <c r="GY68">
        <v>31.4</v>
      </c>
      <c r="GZ68">
        <v>23.3152</v>
      </c>
      <c r="HA68">
        <v>60.93</v>
      </c>
      <c r="HB68">
        <v>19.7035</v>
      </c>
      <c r="HC68">
        <v>1</v>
      </c>
      <c r="HD68">
        <v>0.07990849999999999</v>
      </c>
      <c r="HE68">
        <v>-1.63766</v>
      </c>
      <c r="HF68">
        <v>20.2907</v>
      </c>
      <c r="HG68">
        <v>5.22253</v>
      </c>
      <c r="HH68">
        <v>11.98</v>
      </c>
      <c r="HI68">
        <v>4.9655</v>
      </c>
      <c r="HJ68">
        <v>3.276</v>
      </c>
      <c r="HK68">
        <v>9999</v>
      </c>
      <c r="HL68">
        <v>9999</v>
      </c>
      <c r="HM68">
        <v>9999</v>
      </c>
      <c r="HN68">
        <v>37</v>
      </c>
      <c r="HO68">
        <v>1.86391</v>
      </c>
      <c r="HP68">
        <v>1.86006</v>
      </c>
      <c r="HQ68">
        <v>1.85837</v>
      </c>
      <c r="HR68">
        <v>1.85974</v>
      </c>
      <c r="HS68">
        <v>1.85989</v>
      </c>
      <c r="HT68">
        <v>1.85837</v>
      </c>
      <c r="HU68">
        <v>1.85745</v>
      </c>
      <c r="HV68">
        <v>1.85234</v>
      </c>
      <c r="HW68">
        <v>0</v>
      </c>
      <c r="HX68">
        <v>0</v>
      </c>
      <c r="HY68">
        <v>0</v>
      </c>
      <c r="HZ68">
        <v>0</v>
      </c>
      <c r="IA68" t="s">
        <v>424</v>
      </c>
      <c r="IB68" t="s">
        <v>425</v>
      </c>
      <c r="IC68" t="s">
        <v>426</v>
      </c>
      <c r="ID68" t="s">
        <v>426</v>
      </c>
      <c r="IE68" t="s">
        <v>426</v>
      </c>
      <c r="IF68" t="s">
        <v>426</v>
      </c>
      <c r="IG68">
        <v>0</v>
      </c>
      <c r="IH68">
        <v>100</v>
      </c>
      <c r="II68">
        <v>100</v>
      </c>
      <c r="IJ68">
        <v>-0.893</v>
      </c>
      <c r="IK68">
        <v>0.3153</v>
      </c>
      <c r="IL68">
        <v>-0.819046093373875</v>
      </c>
      <c r="IM68">
        <v>-0.0008311593448893811</v>
      </c>
      <c r="IN68">
        <v>1.768286430498992E-06</v>
      </c>
      <c r="IO68">
        <v>-5.176383660599935E-10</v>
      </c>
      <c r="IP68">
        <v>0.01793090377665582</v>
      </c>
      <c r="IQ68">
        <v>0.002652576625932546</v>
      </c>
      <c r="IR68">
        <v>0.0004569377311329863</v>
      </c>
      <c r="IS68">
        <v>1.003524486243527E-07</v>
      </c>
      <c r="IT68">
        <v>2</v>
      </c>
      <c r="IU68">
        <v>1975</v>
      </c>
      <c r="IV68">
        <v>1</v>
      </c>
      <c r="IW68">
        <v>26</v>
      </c>
      <c r="IX68">
        <v>201749.9</v>
      </c>
      <c r="IY68">
        <v>201750.1</v>
      </c>
      <c r="IZ68">
        <v>1.09741</v>
      </c>
      <c r="JA68">
        <v>2.6123</v>
      </c>
      <c r="JB68">
        <v>1.49658</v>
      </c>
      <c r="JC68">
        <v>2.34985</v>
      </c>
      <c r="JD68">
        <v>1.54907</v>
      </c>
      <c r="JE68">
        <v>2.47925</v>
      </c>
      <c r="JF68">
        <v>35.8944</v>
      </c>
      <c r="JG68">
        <v>24.2013</v>
      </c>
      <c r="JH68">
        <v>18</v>
      </c>
      <c r="JI68">
        <v>481.357</v>
      </c>
      <c r="JJ68">
        <v>500.996</v>
      </c>
      <c r="JK68">
        <v>31.2079</v>
      </c>
      <c r="JL68">
        <v>28.3366</v>
      </c>
      <c r="JM68">
        <v>29.9999</v>
      </c>
      <c r="JN68">
        <v>28.569</v>
      </c>
      <c r="JO68">
        <v>28.5691</v>
      </c>
      <c r="JP68">
        <v>22.0682</v>
      </c>
      <c r="JQ68">
        <v>0</v>
      </c>
      <c r="JR68">
        <v>100</v>
      </c>
      <c r="JS68">
        <v>31.1963</v>
      </c>
      <c r="JT68">
        <v>420</v>
      </c>
      <c r="JU68">
        <v>23.1383</v>
      </c>
      <c r="JV68">
        <v>101.967</v>
      </c>
      <c r="JW68">
        <v>91.2961</v>
      </c>
    </row>
    <row r="69" spans="1:283">
      <c r="A69">
        <v>51</v>
      </c>
      <c r="B69">
        <v>1759094604</v>
      </c>
      <c r="C69">
        <v>611</v>
      </c>
      <c r="D69" t="s">
        <v>528</v>
      </c>
      <c r="E69" t="s">
        <v>529</v>
      </c>
      <c r="F69">
        <v>5</v>
      </c>
      <c r="G69" t="s">
        <v>488</v>
      </c>
      <c r="H69">
        <v>1759094601</v>
      </c>
      <c r="I69">
        <f>(J69)/1000</f>
        <v>0</v>
      </c>
      <c r="J69">
        <f>1000*DJ69*AH69*(DF69-DG69)/(100*CY69*(1000-AH69*DF69))</f>
        <v>0</v>
      </c>
      <c r="K69">
        <f>DJ69*AH69*(DE69-DD69*(1000-AH69*DG69)/(1000-AH69*DF69))/(100*CY69)</f>
        <v>0</v>
      </c>
      <c r="L69">
        <f>DD69 - IF(AH69&gt;1, K69*CY69*100.0/(AJ69), 0)</f>
        <v>0</v>
      </c>
      <c r="M69">
        <f>((S69-I69/2)*L69-K69)/(S69+I69/2)</f>
        <v>0</v>
      </c>
      <c r="N69">
        <f>M69*(DK69+DL69)/1000.0</f>
        <v>0</v>
      </c>
      <c r="O69">
        <f>(DD69 - IF(AH69&gt;1, K69*CY69*100.0/(AJ69), 0))*(DK69+DL69)/1000.0</f>
        <v>0</v>
      </c>
      <c r="P69">
        <f>2.0/((1/R69-1/Q69)+SIGN(R69)*SQRT((1/R69-1/Q69)*(1/R69-1/Q69) + 4*CZ69/((CZ69+1)*(CZ69+1))*(2*1/R69*1/Q69-1/Q69*1/Q69)))</f>
        <v>0</v>
      </c>
      <c r="Q69">
        <f>IF(LEFT(DA69,1)&lt;&gt;"0",IF(LEFT(DA69,1)="1",3.0,DB69),$D$5+$E$5*(DR69*DK69/($K$5*1000))+$F$5*(DR69*DK69/($K$5*1000))*MAX(MIN(CY69,$J$5),$I$5)*MAX(MIN(CY69,$J$5),$I$5)+$G$5*MAX(MIN(CY69,$J$5),$I$5)*(DR69*DK69/($K$5*1000))+$H$5*(DR69*DK69/($K$5*1000))*(DR69*DK69/($K$5*1000)))</f>
        <v>0</v>
      </c>
      <c r="R69">
        <f>I69*(1000-(1000*0.61365*exp(17.502*V69/(240.97+V69))/(DK69+DL69)+DF69)/2)/(1000*0.61365*exp(17.502*V69/(240.97+V69))/(DK69+DL69)-DF69)</f>
        <v>0</v>
      </c>
      <c r="S69">
        <f>1/((CZ69+1)/(P69/1.6)+1/(Q69/1.37)) + CZ69/((CZ69+1)/(P69/1.6) + CZ69/(Q69/1.37))</f>
        <v>0</v>
      </c>
      <c r="T69">
        <f>(CU69*CX69)</f>
        <v>0</v>
      </c>
      <c r="U69">
        <f>(DM69+(T69+2*0.95*5.67E-8*(((DM69+$B$9)+273)^4-(DM69+273)^4)-44100*I69)/(1.84*29.3*Q69+8*0.95*5.67E-8*(DM69+273)^3))</f>
        <v>0</v>
      </c>
      <c r="V69">
        <f>($C$9*DN69+$D$9*DO69+$E$9*U69)</f>
        <v>0</v>
      </c>
      <c r="W69">
        <f>0.61365*exp(17.502*V69/(240.97+V69))</f>
        <v>0</v>
      </c>
      <c r="X69">
        <f>(Y69/Z69*100)</f>
        <v>0</v>
      </c>
      <c r="Y69">
        <f>DF69*(DK69+DL69)/1000</f>
        <v>0</v>
      </c>
      <c r="Z69">
        <f>0.61365*exp(17.502*DM69/(240.97+DM69))</f>
        <v>0</v>
      </c>
      <c r="AA69">
        <f>(W69-DF69*(DK69+DL69)/1000)</f>
        <v>0</v>
      </c>
      <c r="AB69">
        <f>(-I69*44100)</f>
        <v>0</v>
      </c>
      <c r="AC69">
        <f>2*29.3*Q69*0.92*(DM69-V69)</f>
        <v>0</v>
      </c>
      <c r="AD69">
        <f>2*0.95*5.67E-8*(((DM69+$B$9)+273)^4-(V69+273)^4)</f>
        <v>0</v>
      </c>
      <c r="AE69">
        <f>T69+AD69+AB69+AC69</f>
        <v>0</v>
      </c>
      <c r="AF69">
        <v>1</v>
      </c>
      <c r="AG69">
        <v>0</v>
      </c>
      <c r="AH69">
        <f>IF(AF69*$H$15&gt;=AJ69,1.0,(AJ69/(AJ69-AF69*$H$15)))</f>
        <v>0</v>
      </c>
      <c r="AI69">
        <f>(AH69-1)*100</f>
        <v>0</v>
      </c>
      <c r="AJ69">
        <f>MAX(0,($B$15+$C$15*DR69)/(1+$D$15*DR69)*DK69/(DM69+273)*$E$15)</f>
        <v>0</v>
      </c>
      <c r="AK69" t="s">
        <v>420</v>
      </c>
      <c r="AL69" t="s">
        <v>420</v>
      </c>
      <c r="AM69">
        <v>0</v>
      </c>
      <c r="AN69">
        <v>0</v>
      </c>
      <c r="AO69">
        <f>1-AM69/AN69</f>
        <v>0</v>
      </c>
      <c r="AP69">
        <v>0</v>
      </c>
      <c r="AQ69" t="s">
        <v>420</v>
      </c>
      <c r="AR69" t="s">
        <v>420</v>
      </c>
      <c r="AS69">
        <v>0</v>
      </c>
      <c r="AT69">
        <v>0</v>
      </c>
      <c r="AU69">
        <f>1-AS69/AT69</f>
        <v>0</v>
      </c>
      <c r="AV69">
        <v>0.5</v>
      </c>
      <c r="AW69">
        <f>CV69</f>
        <v>0</v>
      </c>
      <c r="AX69">
        <f>K69</f>
        <v>0</v>
      </c>
      <c r="AY69">
        <f>AU69*AV69*AW69</f>
        <v>0</v>
      </c>
      <c r="AZ69">
        <f>(AX69-AP69)/AW69</f>
        <v>0</v>
      </c>
      <c r="BA69">
        <f>(AN69-AT69)/AT69</f>
        <v>0</v>
      </c>
      <c r="BB69">
        <f>AM69/(AO69+AM69/AT69)</f>
        <v>0</v>
      </c>
      <c r="BC69" t="s">
        <v>420</v>
      </c>
      <c r="BD69">
        <v>0</v>
      </c>
      <c r="BE69">
        <f>IF(BD69&lt;&gt;0, BD69, BB69)</f>
        <v>0</v>
      </c>
      <c r="BF69">
        <f>1-BE69/AT69</f>
        <v>0</v>
      </c>
      <c r="BG69">
        <f>(AT69-AS69)/(AT69-BE69)</f>
        <v>0</v>
      </c>
      <c r="BH69">
        <f>(AN69-AT69)/(AN69-BE69)</f>
        <v>0</v>
      </c>
      <c r="BI69">
        <f>(AT69-AS69)/(AT69-AM69)</f>
        <v>0</v>
      </c>
      <c r="BJ69">
        <f>(AN69-AT69)/(AN69-AM69)</f>
        <v>0</v>
      </c>
      <c r="BK69">
        <f>(BG69*BE69/AS69)</f>
        <v>0</v>
      </c>
      <c r="BL69">
        <f>(1-BK69)</f>
        <v>0</v>
      </c>
      <c r="CU69">
        <f>$B$13*DS69+$C$13*DT69+$F$13*EE69*(1-EH69)</f>
        <v>0</v>
      </c>
      <c r="CV69">
        <f>CU69*CW69</f>
        <v>0</v>
      </c>
      <c r="CW69">
        <f>($B$13*$D$11+$C$13*$D$11+$F$13*((ER69+EJ69)/MAX(ER69+EJ69+ES69, 0.1)*$I$11+ES69/MAX(ER69+EJ69+ES69, 0.1)*$J$11))/($B$13+$C$13+$F$13)</f>
        <v>0</v>
      </c>
      <c r="CX69">
        <f>($B$13*$K$11+$C$13*$K$11+$F$13*((ER69+EJ69)/MAX(ER69+EJ69+ES69, 0.1)*$P$11+ES69/MAX(ER69+EJ69+ES69, 0.1)*$Q$11))/($B$13+$C$13+$F$13)</f>
        <v>0</v>
      </c>
      <c r="CY69">
        <v>5.52</v>
      </c>
      <c r="CZ69">
        <v>0.5</v>
      </c>
      <c r="DA69" t="s">
        <v>421</v>
      </c>
      <c r="DB69">
        <v>2</v>
      </c>
      <c r="DC69">
        <v>1759094601</v>
      </c>
      <c r="DD69">
        <v>422.6477777777778</v>
      </c>
      <c r="DE69">
        <v>419.8926666666666</v>
      </c>
      <c r="DF69">
        <v>23.03885555555556</v>
      </c>
      <c r="DG69">
        <v>22.517</v>
      </c>
      <c r="DH69">
        <v>423.540888888889</v>
      </c>
      <c r="DI69">
        <v>22.72351111111111</v>
      </c>
      <c r="DJ69">
        <v>499.9892222222222</v>
      </c>
      <c r="DK69">
        <v>90.66345555555556</v>
      </c>
      <c r="DL69">
        <v>0.06708947777777778</v>
      </c>
      <c r="DM69">
        <v>30.45122222222222</v>
      </c>
      <c r="DN69">
        <v>30.01568888888889</v>
      </c>
      <c r="DO69">
        <v>999.9000000000001</v>
      </c>
      <c r="DP69">
        <v>0</v>
      </c>
      <c r="DQ69">
        <v>0</v>
      </c>
      <c r="DR69">
        <v>10002.16111111111</v>
      </c>
      <c r="DS69">
        <v>0</v>
      </c>
      <c r="DT69">
        <v>3.15713</v>
      </c>
      <c r="DU69">
        <v>2.75507</v>
      </c>
      <c r="DV69">
        <v>432.6143333333333</v>
      </c>
      <c r="DW69">
        <v>429.565</v>
      </c>
      <c r="DX69">
        <v>0.5218302222222221</v>
      </c>
      <c r="DY69">
        <v>419.8926666666666</v>
      </c>
      <c r="DZ69">
        <v>22.517</v>
      </c>
      <c r="EA69">
        <v>2.088782222222222</v>
      </c>
      <c r="EB69">
        <v>2.04147</v>
      </c>
      <c r="EC69">
        <v>18.13388888888889</v>
      </c>
      <c r="ED69">
        <v>17.76971111111111</v>
      </c>
      <c r="EE69">
        <v>0.00500078</v>
      </c>
      <c r="EF69">
        <v>0</v>
      </c>
      <c r="EG69">
        <v>0</v>
      </c>
      <c r="EH69">
        <v>0</v>
      </c>
      <c r="EI69">
        <v>835.5444444444444</v>
      </c>
      <c r="EJ69">
        <v>0.00500078</v>
      </c>
      <c r="EK69">
        <v>-15.28888888888889</v>
      </c>
      <c r="EL69">
        <v>-0.1333333333333333</v>
      </c>
      <c r="EM69">
        <v>35.89566666666666</v>
      </c>
      <c r="EN69">
        <v>40.965</v>
      </c>
      <c r="EO69">
        <v>37.854</v>
      </c>
      <c r="EP69">
        <v>41.833</v>
      </c>
      <c r="EQ69">
        <v>37.88855555555556</v>
      </c>
      <c r="ER69">
        <v>0</v>
      </c>
      <c r="ES69">
        <v>0</v>
      </c>
      <c r="ET69">
        <v>0</v>
      </c>
      <c r="EU69">
        <v>1759094596.6</v>
      </c>
      <c r="EV69">
        <v>0</v>
      </c>
      <c r="EW69">
        <v>835.1679999999999</v>
      </c>
      <c r="EX69">
        <v>17.33846151259704</v>
      </c>
      <c r="EY69">
        <v>12.0230770374661</v>
      </c>
      <c r="EZ69">
        <v>-14.484</v>
      </c>
      <c r="FA69">
        <v>15</v>
      </c>
      <c r="FB69">
        <v>0</v>
      </c>
      <c r="FC69" t="s">
        <v>422</v>
      </c>
      <c r="FD69">
        <v>1746989605.5</v>
      </c>
      <c r="FE69">
        <v>1746989593.5</v>
      </c>
      <c r="FF69">
        <v>0</v>
      </c>
      <c r="FG69">
        <v>-0.274</v>
      </c>
      <c r="FH69">
        <v>-0.002</v>
      </c>
      <c r="FI69">
        <v>2.549</v>
      </c>
      <c r="FJ69">
        <v>0.129</v>
      </c>
      <c r="FK69">
        <v>420</v>
      </c>
      <c r="FL69">
        <v>17</v>
      </c>
      <c r="FM69">
        <v>0.02</v>
      </c>
      <c r="FN69">
        <v>0.04</v>
      </c>
      <c r="FO69">
        <v>2.67131275</v>
      </c>
      <c r="FP69">
        <v>0.2491536585365822</v>
      </c>
      <c r="FQ69">
        <v>0.09625961115617233</v>
      </c>
      <c r="FR69">
        <v>1</v>
      </c>
      <c r="FS69">
        <v>834.9764705882352</v>
      </c>
      <c r="FT69">
        <v>-5.726508728726333</v>
      </c>
      <c r="FU69">
        <v>5.917375154553176</v>
      </c>
      <c r="FV69">
        <v>0</v>
      </c>
      <c r="FW69">
        <v>0.5234468999999999</v>
      </c>
      <c r="FX69">
        <v>-0.005650581613509419</v>
      </c>
      <c r="FY69">
        <v>0.001470157607197261</v>
      </c>
      <c r="FZ69">
        <v>1</v>
      </c>
      <c r="GA69">
        <v>2</v>
      </c>
      <c r="GB69">
        <v>3</v>
      </c>
      <c r="GC69" t="s">
        <v>429</v>
      </c>
      <c r="GD69">
        <v>3.10278</v>
      </c>
      <c r="GE69">
        <v>2.72512</v>
      </c>
      <c r="GF69">
        <v>0.088826</v>
      </c>
      <c r="GG69">
        <v>0.0883022</v>
      </c>
      <c r="GH69">
        <v>0.105031</v>
      </c>
      <c r="GI69">
        <v>0.104806</v>
      </c>
      <c r="GJ69">
        <v>23823.3</v>
      </c>
      <c r="GK69">
        <v>21622.5</v>
      </c>
      <c r="GL69">
        <v>26708</v>
      </c>
      <c r="GM69">
        <v>23936.2</v>
      </c>
      <c r="GN69">
        <v>38241.8</v>
      </c>
      <c r="GO69">
        <v>31656.3</v>
      </c>
      <c r="GP69">
        <v>46635.6</v>
      </c>
      <c r="GQ69">
        <v>37848.4</v>
      </c>
      <c r="GR69">
        <v>1.8748</v>
      </c>
      <c r="GS69">
        <v>1.8817</v>
      </c>
      <c r="GT69">
        <v>0.0960752</v>
      </c>
      <c r="GU69">
        <v>0</v>
      </c>
      <c r="GV69">
        <v>28.4478</v>
      </c>
      <c r="GW69">
        <v>999.9</v>
      </c>
      <c r="GX69">
        <v>45.8</v>
      </c>
      <c r="GY69">
        <v>31.4</v>
      </c>
      <c r="GZ69">
        <v>23.3177</v>
      </c>
      <c r="HA69">
        <v>60.91</v>
      </c>
      <c r="HB69">
        <v>19.5833</v>
      </c>
      <c r="HC69">
        <v>1</v>
      </c>
      <c r="HD69">
        <v>0.0799593</v>
      </c>
      <c r="HE69">
        <v>-1.64936</v>
      </c>
      <c r="HF69">
        <v>20.2907</v>
      </c>
      <c r="HG69">
        <v>5.22268</v>
      </c>
      <c r="HH69">
        <v>11.98</v>
      </c>
      <c r="HI69">
        <v>4.96545</v>
      </c>
      <c r="HJ69">
        <v>3.276</v>
      </c>
      <c r="HK69">
        <v>9999</v>
      </c>
      <c r="HL69">
        <v>9999</v>
      </c>
      <c r="HM69">
        <v>9999</v>
      </c>
      <c r="HN69">
        <v>37</v>
      </c>
      <c r="HO69">
        <v>1.86392</v>
      </c>
      <c r="HP69">
        <v>1.86005</v>
      </c>
      <c r="HQ69">
        <v>1.85838</v>
      </c>
      <c r="HR69">
        <v>1.85974</v>
      </c>
      <c r="HS69">
        <v>1.85989</v>
      </c>
      <c r="HT69">
        <v>1.85837</v>
      </c>
      <c r="HU69">
        <v>1.85745</v>
      </c>
      <c r="HV69">
        <v>1.85235</v>
      </c>
      <c r="HW69">
        <v>0</v>
      </c>
      <c r="HX69">
        <v>0</v>
      </c>
      <c r="HY69">
        <v>0</v>
      </c>
      <c r="HZ69">
        <v>0</v>
      </c>
      <c r="IA69" t="s">
        <v>424</v>
      </c>
      <c r="IB69" t="s">
        <v>425</v>
      </c>
      <c r="IC69" t="s">
        <v>426</v>
      </c>
      <c r="ID69" t="s">
        <v>426</v>
      </c>
      <c r="IE69" t="s">
        <v>426</v>
      </c>
      <c r="IF69" t="s">
        <v>426</v>
      </c>
      <c r="IG69">
        <v>0</v>
      </c>
      <c r="IH69">
        <v>100</v>
      </c>
      <c r="II69">
        <v>100</v>
      </c>
      <c r="IJ69">
        <v>-0.893</v>
      </c>
      <c r="IK69">
        <v>0.3153</v>
      </c>
      <c r="IL69">
        <v>-0.819046093373875</v>
      </c>
      <c r="IM69">
        <v>-0.0008311593448893811</v>
      </c>
      <c r="IN69">
        <v>1.768286430498992E-06</v>
      </c>
      <c r="IO69">
        <v>-5.176383660599935E-10</v>
      </c>
      <c r="IP69">
        <v>0.01793090377665582</v>
      </c>
      <c r="IQ69">
        <v>0.002652576625932546</v>
      </c>
      <c r="IR69">
        <v>0.0004569377311329863</v>
      </c>
      <c r="IS69">
        <v>1.003524486243527E-07</v>
      </c>
      <c r="IT69">
        <v>2</v>
      </c>
      <c r="IU69">
        <v>1975</v>
      </c>
      <c r="IV69">
        <v>1</v>
      </c>
      <c r="IW69">
        <v>26</v>
      </c>
      <c r="IX69">
        <v>201750</v>
      </c>
      <c r="IY69">
        <v>201750.2</v>
      </c>
      <c r="IZ69">
        <v>1.09741</v>
      </c>
      <c r="JA69">
        <v>2.61597</v>
      </c>
      <c r="JB69">
        <v>1.49658</v>
      </c>
      <c r="JC69">
        <v>2.34985</v>
      </c>
      <c r="JD69">
        <v>1.54907</v>
      </c>
      <c r="JE69">
        <v>2.4939</v>
      </c>
      <c r="JF69">
        <v>35.8944</v>
      </c>
      <c r="JG69">
        <v>24.2013</v>
      </c>
      <c r="JH69">
        <v>18</v>
      </c>
      <c r="JI69">
        <v>481.494</v>
      </c>
      <c r="JJ69">
        <v>500.93</v>
      </c>
      <c r="JK69">
        <v>31.1982</v>
      </c>
      <c r="JL69">
        <v>28.3354</v>
      </c>
      <c r="JM69">
        <v>30</v>
      </c>
      <c r="JN69">
        <v>28.5679</v>
      </c>
      <c r="JO69">
        <v>28.5691</v>
      </c>
      <c r="JP69">
        <v>22.0673</v>
      </c>
      <c r="JQ69">
        <v>0</v>
      </c>
      <c r="JR69">
        <v>100</v>
      </c>
      <c r="JS69">
        <v>31.1814</v>
      </c>
      <c r="JT69">
        <v>420</v>
      </c>
      <c r="JU69">
        <v>23.1383</v>
      </c>
      <c r="JV69">
        <v>101.967</v>
      </c>
      <c r="JW69">
        <v>91.2961</v>
      </c>
    </row>
    <row r="70" spans="1:283">
      <c r="A70">
        <v>52</v>
      </c>
      <c r="B70">
        <v>1759094606</v>
      </c>
      <c r="C70">
        <v>613</v>
      </c>
      <c r="D70" t="s">
        <v>530</v>
      </c>
      <c r="E70" t="s">
        <v>531</v>
      </c>
      <c r="F70">
        <v>5</v>
      </c>
      <c r="G70" t="s">
        <v>488</v>
      </c>
      <c r="H70">
        <v>1759094603</v>
      </c>
      <c r="I70">
        <f>(J70)/1000</f>
        <v>0</v>
      </c>
      <c r="J70">
        <f>1000*DJ70*AH70*(DF70-DG70)/(100*CY70*(1000-AH70*DF70))</f>
        <v>0</v>
      </c>
      <c r="K70">
        <f>DJ70*AH70*(DE70-DD70*(1000-AH70*DG70)/(1000-AH70*DF70))/(100*CY70)</f>
        <v>0</v>
      </c>
      <c r="L70">
        <f>DD70 - IF(AH70&gt;1, K70*CY70*100.0/(AJ70), 0)</f>
        <v>0</v>
      </c>
      <c r="M70">
        <f>((S70-I70/2)*L70-K70)/(S70+I70/2)</f>
        <v>0</v>
      </c>
      <c r="N70">
        <f>M70*(DK70+DL70)/1000.0</f>
        <v>0</v>
      </c>
      <c r="O70">
        <f>(DD70 - IF(AH70&gt;1, K70*CY70*100.0/(AJ70), 0))*(DK70+DL70)/1000.0</f>
        <v>0</v>
      </c>
      <c r="P70">
        <f>2.0/((1/R70-1/Q70)+SIGN(R70)*SQRT((1/R70-1/Q70)*(1/R70-1/Q70) + 4*CZ70/((CZ70+1)*(CZ70+1))*(2*1/R70*1/Q70-1/Q70*1/Q70)))</f>
        <v>0</v>
      </c>
      <c r="Q70">
        <f>IF(LEFT(DA70,1)&lt;&gt;"0",IF(LEFT(DA70,1)="1",3.0,DB70),$D$5+$E$5*(DR70*DK70/($K$5*1000))+$F$5*(DR70*DK70/($K$5*1000))*MAX(MIN(CY70,$J$5),$I$5)*MAX(MIN(CY70,$J$5),$I$5)+$G$5*MAX(MIN(CY70,$J$5),$I$5)*(DR70*DK70/($K$5*1000))+$H$5*(DR70*DK70/($K$5*1000))*(DR70*DK70/($K$5*1000)))</f>
        <v>0</v>
      </c>
      <c r="R70">
        <f>I70*(1000-(1000*0.61365*exp(17.502*V70/(240.97+V70))/(DK70+DL70)+DF70)/2)/(1000*0.61365*exp(17.502*V70/(240.97+V70))/(DK70+DL70)-DF70)</f>
        <v>0</v>
      </c>
      <c r="S70">
        <f>1/((CZ70+1)/(P70/1.6)+1/(Q70/1.37)) + CZ70/((CZ70+1)/(P70/1.6) + CZ70/(Q70/1.37))</f>
        <v>0</v>
      </c>
      <c r="T70">
        <f>(CU70*CX70)</f>
        <v>0</v>
      </c>
      <c r="U70">
        <f>(DM70+(T70+2*0.95*5.67E-8*(((DM70+$B$9)+273)^4-(DM70+273)^4)-44100*I70)/(1.84*29.3*Q70+8*0.95*5.67E-8*(DM70+273)^3))</f>
        <v>0</v>
      </c>
      <c r="V70">
        <f>($C$9*DN70+$D$9*DO70+$E$9*U70)</f>
        <v>0</v>
      </c>
      <c r="W70">
        <f>0.61365*exp(17.502*V70/(240.97+V70))</f>
        <v>0</v>
      </c>
      <c r="X70">
        <f>(Y70/Z70*100)</f>
        <v>0</v>
      </c>
      <c r="Y70">
        <f>DF70*(DK70+DL70)/1000</f>
        <v>0</v>
      </c>
      <c r="Z70">
        <f>0.61365*exp(17.502*DM70/(240.97+DM70))</f>
        <v>0</v>
      </c>
      <c r="AA70">
        <f>(W70-DF70*(DK70+DL70)/1000)</f>
        <v>0</v>
      </c>
      <c r="AB70">
        <f>(-I70*44100)</f>
        <v>0</v>
      </c>
      <c r="AC70">
        <f>2*29.3*Q70*0.92*(DM70-V70)</f>
        <v>0</v>
      </c>
      <c r="AD70">
        <f>2*0.95*5.67E-8*(((DM70+$B$9)+273)^4-(V70+273)^4)</f>
        <v>0</v>
      </c>
      <c r="AE70">
        <f>T70+AD70+AB70+AC70</f>
        <v>0</v>
      </c>
      <c r="AF70">
        <v>1</v>
      </c>
      <c r="AG70">
        <v>0</v>
      </c>
      <c r="AH70">
        <f>IF(AF70*$H$15&gt;=AJ70,1.0,(AJ70/(AJ70-AF70*$H$15)))</f>
        <v>0</v>
      </c>
      <c r="AI70">
        <f>(AH70-1)*100</f>
        <v>0</v>
      </c>
      <c r="AJ70">
        <f>MAX(0,($B$15+$C$15*DR70)/(1+$D$15*DR70)*DK70/(DM70+273)*$E$15)</f>
        <v>0</v>
      </c>
      <c r="AK70" t="s">
        <v>420</v>
      </c>
      <c r="AL70" t="s">
        <v>420</v>
      </c>
      <c r="AM70">
        <v>0</v>
      </c>
      <c r="AN70">
        <v>0</v>
      </c>
      <c r="AO70">
        <f>1-AM70/AN70</f>
        <v>0</v>
      </c>
      <c r="AP70">
        <v>0</v>
      </c>
      <c r="AQ70" t="s">
        <v>420</v>
      </c>
      <c r="AR70" t="s">
        <v>420</v>
      </c>
      <c r="AS70">
        <v>0</v>
      </c>
      <c r="AT70">
        <v>0</v>
      </c>
      <c r="AU70">
        <f>1-AS70/AT70</f>
        <v>0</v>
      </c>
      <c r="AV70">
        <v>0.5</v>
      </c>
      <c r="AW70">
        <f>CV70</f>
        <v>0</v>
      </c>
      <c r="AX70">
        <f>K70</f>
        <v>0</v>
      </c>
      <c r="AY70">
        <f>AU70*AV70*AW70</f>
        <v>0</v>
      </c>
      <c r="AZ70">
        <f>(AX70-AP70)/AW70</f>
        <v>0</v>
      </c>
      <c r="BA70">
        <f>(AN70-AT70)/AT70</f>
        <v>0</v>
      </c>
      <c r="BB70">
        <f>AM70/(AO70+AM70/AT70)</f>
        <v>0</v>
      </c>
      <c r="BC70" t="s">
        <v>420</v>
      </c>
      <c r="BD70">
        <v>0</v>
      </c>
      <c r="BE70">
        <f>IF(BD70&lt;&gt;0, BD70, BB70)</f>
        <v>0</v>
      </c>
      <c r="BF70">
        <f>1-BE70/AT70</f>
        <v>0</v>
      </c>
      <c r="BG70">
        <f>(AT70-AS70)/(AT70-BE70)</f>
        <v>0</v>
      </c>
      <c r="BH70">
        <f>(AN70-AT70)/(AN70-BE70)</f>
        <v>0</v>
      </c>
      <c r="BI70">
        <f>(AT70-AS70)/(AT70-AM70)</f>
        <v>0</v>
      </c>
      <c r="BJ70">
        <f>(AN70-AT70)/(AN70-AM70)</f>
        <v>0</v>
      </c>
      <c r="BK70">
        <f>(BG70*BE70/AS70)</f>
        <v>0</v>
      </c>
      <c r="BL70">
        <f>(1-BK70)</f>
        <v>0</v>
      </c>
      <c r="CU70">
        <f>$B$13*DS70+$C$13*DT70+$F$13*EE70*(1-EH70)</f>
        <v>0</v>
      </c>
      <c r="CV70">
        <f>CU70*CW70</f>
        <v>0</v>
      </c>
      <c r="CW70">
        <f>($B$13*$D$11+$C$13*$D$11+$F$13*((ER70+EJ70)/MAX(ER70+EJ70+ES70, 0.1)*$I$11+ES70/MAX(ER70+EJ70+ES70, 0.1)*$J$11))/($B$13+$C$13+$F$13)</f>
        <v>0</v>
      </c>
      <c r="CX70">
        <f>($B$13*$K$11+$C$13*$K$11+$F$13*((ER70+EJ70)/MAX(ER70+EJ70+ES70, 0.1)*$P$11+ES70/MAX(ER70+EJ70+ES70, 0.1)*$Q$11))/($B$13+$C$13+$F$13)</f>
        <v>0</v>
      </c>
      <c r="CY70">
        <v>5.52</v>
      </c>
      <c r="CZ70">
        <v>0.5</v>
      </c>
      <c r="DA70" t="s">
        <v>421</v>
      </c>
      <c r="DB70">
        <v>2</v>
      </c>
      <c r="DC70">
        <v>1759094603</v>
      </c>
      <c r="DD70">
        <v>422.6425555555555</v>
      </c>
      <c r="DE70">
        <v>419.933</v>
      </c>
      <c r="DF70">
        <v>23.03818888888889</v>
      </c>
      <c r="DG70">
        <v>22.51674444444445</v>
      </c>
      <c r="DH70">
        <v>423.5356666666667</v>
      </c>
      <c r="DI70">
        <v>22.72286666666666</v>
      </c>
      <c r="DJ70">
        <v>500.0485555555555</v>
      </c>
      <c r="DK70">
        <v>90.66363333333334</v>
      </c>
      <c r="DL70">
        <v>0.06688202222222223</v>
      </c>
      <c r="DM70">
        <v>30.4515</v>
      </c>
      <c r="DN70">
        <v>30.0155</v>
      </c>
      <c r="DO70">
        <v>999.9000000000001</v>
      </c>
      <c r="DP70">
        <v>0</v>
      </c>
      <c r="DQ70">
        <v>0</v>
      </c>
      <c r="DR70">
        <v>10012.63888888889</v>
      </c>
      <c r="DS70">
        <v>0</v>
      </c>
      <c r="DT70">
        <v>3.15713</v>
      </c>
      <c r="DU70">
        <v>2.709483333333333</v>
      </c>
      <c r="DV70">
        <v>432.609</v>
      </c>
      <c r="DW70">
        <v>429.6063333333333</v>
      </c>
      <c r="DX70">
        <v>0.5214281111111112</v>
      </c>
      <c r="DY70">
        <v>419.933</v>
      </c>
      <c r="DZ70">
        <v>22.51674444444445</v>
      </c>
      <c r="EA70">
        <v>2.088725555555556</v>
      </c>
      <c r="EB70">
        <v>2.04145</v>
      </c>
      <c r="EC70">
        <v>18.13346666666666</v>
      </c>
      <c r="ED70">
        <v>17.76955555555556</v>
      </c>
      <c r="EE70">
        <v>0.00500078</v>
      </c>
      <c r="EF70">
        <v>0</v>
      </c>
      <c r="EG70">
        <v>0</v>
      </c>
      <c r="EH70">
        <v>0</v>
      </c>
      <c r="EI70">
        <v>837.3444444444444</v>
      </c>
      <c r="EJ70">
        <v>0.00500078</v>
      </c>
      <c r="EK70">
        <v>-15.07777777777778</v>
      </c>
      <c r="EL70">
        <v>0.01111111111111112</v>
      </c>
      <c r="EM70">
        <v>35.91633333333333</v>
      </c>
      <c r="EN70">
        <v>40.99288888888889</v>
      </c>
      <c r="EO70">
        <v>37.861</v>
      </c>
      <c r="EP70">
        <v>41.84688888888888</v>
      </c>
      <c r="EQ70">
        <v>37.90955555555556</v>
      </c>
      <c r="ER70">
        <v>0</v>
      </c>
      <c r="ES70">
        <v>0</v>
      </c>
      <c r="ET70">
        <v>0</v>
      </c>
      <c r="EU70">
        <v>1759094598.4</v>
      </c>
      <c r="EV70">
        <v>0</v>
      </c>
      <c r="EW70">
        <v>835.5423076923078</v>
      </c>
      <c r="EX70">
        <v>14.96410260983118</v>
      </c>
      <c r="EY70">
        <v>8.789743632881471</v>
      </c>
      <c r="EZ70">
        <v>-15.41923076923077</v>
      </c>
      <c r="FA70">
        <v>15</v>
      </c>
      <c r="FB70">
        <v>0</v>
      </c>
      <c r="FC70" t="s">
        <v>422</v>
      </c>
      <c r="FD70">
        <v>1746989605.5</v>
      </c>
      <c r="FE70">
        <v>1746989593.5</v>
      </c>
      <c r="FF70">
        <v>0</v>
      </c>
      <c r="FG70">
        <v>-0.274</v>
      </c>
      <c r="FH70">
        <v>-0.002</v>
      </c>
      <c r="FI70">
        <v>2.549</v>
      </c>
      <c r="FJ70">
        <v>0.129</v>
      </c>
      <c r="FK70">
        <v>420</v>
      </c>
      <c r="FL70">
        <v>17</v>
      </c>
      <c r="FM70">
        <v>0.02</v>
      </c>
      <c r="FN70">
        <v>0.04</v>
      </c>
      <c r="FO70">
        <v>2.670611219512195</v>
      </c>
      <c r="FP70">
        <v>0.1763341463414678</v>
      </c>
      <c r="FQ70">
        <v>0.09563197256441783</v>
      </c>
      <c r="FR70">
        <v>1</v>
      </c>
      <c r="FS70">
        <v>835.6911764705883</v>
      </c>
      <c r="FT70">
        <v>2.302521031933528</v>
      </c>
      <c r="FU70">
        <v>6.63109287625834</v>
      </c>
      <c r="FV70">
        <v>0</v>
      </c>
      <c r="FW70">
        <v>0.5231270243902439</v>
      </c>
      <c r="FX70">
        <v>-0.007631665505227293</v>
      </c>
      <c r="FY70">
        <v>0.001560780269027512</v>
      </c>
      <c r="FZ70">
        <v>1</v>
      </c>
      <c r="GA70">
        <v>2</v>
      </c>
      <c r="GB70">
        <v>3</v>
      </c>
      <c r="GC70" t="s">
        <v>429</v>
      </c>
      <c r="GD70">
        <v>3.10297</v>
      </c>
      <c r="GE70">
        <v>2.725</v>
      </c>
      <c r="GF70">
        <v>0.0888256</v>
      </c>
      <c r="GG70">
        <v>0.0883071</v>
      </c>
      <c r="GH70">
        <v>0.105031</v>
      </c>
      <c r="GI70">
        <v>0.104803</v>
      </c>
      <c r="GJ70">
        <v>23823.2</v>
      </c>
      <c r="GK70">
        <v>21622.3</v>
      </c>
      <c r="GL70">
        <v>26707.9</v>
      </c>
      <c r="GM70">
        <v>23936.1</v>
      </c>
      <c r="GN70">
        <v>38241.8</v>
      </c>
      <c r="GO70">
        <v>31656.2</v>
      </c>
      <c r="GP70">
        <v>46635.6</v>
      </c>
      <c r="GQ70">
        <v>37848.1</v>
      </c>
      <c r="GR70">
        <v>1.87525</v>
      </c>
      <c r="GS70">
        <v>1.88153</v>
      </c>
      <c r="GT70">
        <v>0.0966378</v>
      </c>
      <c r="GU70">
        <v>0</v>
      </c>
      <c r="GV70">
        <v>28.4466</v>
      </c>
      <c r="GW70">
        <v>999.9</v>
      </c>
      <c r="GX70">
        <v>45.8</v>
      </c>
      <c r="GY70">
        <v>31.4</v>
      </c>
      <c r="GZ70">
        <v>23.3149</v>
      </c>
      <c r="HA70">
        <v>61.28</v>
      </c>
      <c r="HB70">
        <v>19.5112</v>
      </c>
      <c r="HC70">
        <v>1</v>
      </c>
      <c r="HD70">
        <v>0.0800102</v>
      </c>
      <c r="HE70">
        <v>-1.64391</v>
      </c>
      <c r="HF70">
        <v>20.2907</v>
      </c>
      <c r="HG70">
        <v>5.22253</v>
      </c>
      <c r="HH70">
        <v>11.98</v>
      </c>
      <c r="HI70">
        <v>4.96545</v>
      </c>
      <c r="HJ70">
        <v>3.276</v>
      </c>
      <c r="HK70">
        <v>9999</v>
      </c>
      <c r="HL70">
        <v>9999</v>
      </c>
      <c r="HM70">
        <v>9999</v>
      </c>
      <c r="HN70">
        <v>37</v>
      </c>
      <c r="HO70">
        <v>1.86392</v>
      </c>
      <c r="HP70">
        <v>1.86005</v>
      </c>
      <c r="HQ70">
        <v>1.85838</v>
      </c>
      <c r="HR70">
        <v>1.85974</v>
      </c>
      <c r="HS70">
        <v>1.85988</v>
      </c>
      <c r="HT70">
        <v>1.85837</v>
      </c>
      <c r="HU70">
        <v>1.85744</v>
      </c>
      <c r="HV70">
        <v>1.85236</v>
      </c>
      <c r="HW70">
        <v>0</v>
      </c>
      <c r="HX70">
        <v>0</v>
      </c>
      <c r="HY70">
        <v>0</v>
      </c>
      <c r="HZ70">
        <v>0</v>
      </c>
      <c r="IA70" t="s">
        <v>424</v>
      </c>
      <c r="IB70" t="s">
        <v>425</v>
      </c>
      <c r="IC70" t="s">
        <v>426</v>
      </c>
      <c r="ID70" t="s">
        <v>426</v>
      </c>
      <c r="IE70" t="s">
        <v>426</v>
      </c>
      <c r="IF70" t="s">
        <v>426</v>
      </c>
      <c r="IG70">
        <v>0</v>
      </c>
      <c r="IH70">
        <v>100</v>
      </c>
      <c r="II70">
        <v>100</v>
      </c>
      <c r="IJ70">
        <v>-0.893</v>
      </c>
      <c r="IK70">
        <v>0.3153</v>
      </c>
      <c r="IL70">
        <v>-0.819046093373875</v>
      </c>
      <c r="IM70">
        <v>-0.0008311593448893811</v>
      </c>
      <c r="IN70">
        <v>1.768286430498992E-06</v>
      </c>
      <c r="IO70">
        <v>-5.176383660599935E-10</v>
      </c>
      <c r="IP70">
        <v>0.01793090377665582</v>
      </c>
      <c r="IQ70">
        <v>0.002652576625932546</v>
      </c>
      <c r="IR70">
        <v>0.0004569377311329863</v>
      </c>
      <c r="IS70">
        <v>1.003524486243527E-07</v>
      </c>
      <c r="IT70">
        <v>2</v>
      </c>
      <c r="IU70">
        <v>1975</v>
      </c>
      <c r="IV70">
        <v>1</v>
      </c>
      <c r="IW70">
        <v>26</v>
      </c>
      <c r="IX70">
        <v>201750</v>
      </c>
      <c r="IY70">
        <v>201750.2</v>
      </c>
      <c r="IZ70">
        <v>1.09741</v>
      </c>
      <c r="JA70">
        <v>2.61963</v>
      </c>
      <c r="JB70">
        <v>1.49658</v>
      </c>
      <c r="JC70">
        <v>2.34985</v>
      </c>
      <c r="JD70">
        <v>1.54907</v>
      </c>
      <c r="JE70">
        <v>2.49756</v>
      </c>
      <c r="JF70">
        <v>35.8944</v>
      </c>
      <c r="JG70">
        <v>24.2013</v>
      </c>
      <c r="JH70">
        <v>18</v>
      </c>
      <c r="JI70">
        <v>481.745</v>
      </c>
      <c r="JJ70">
        <v>500.805</v>
      </c>
      <c r="JK70">
        <v>31.1912</v>
      </c>
      <c r="JL70">
        <v>28.3348</v>
      </c>
      <c r="JM70">
        <v>30</v>
      </c>
      <c r="JN70">
        <v>28.5666</v>
      </c>
      <c r="JO70">
        <v>28.5681</v>
      </c>
      <c r="JP70">
        <v>22.0678</v>
      </c>
      <c r="JQ70">
        <v>0</v>
      </c>
      <c r="JR70">
        <v>100</v>
      </c>
      <c r="JS70">
        <v>31.1814</v>
      </c>
      <c r="JT70">
        <v>420</v>
      </c>
      <c r="JU70">
        <v>23.1383</v>
      </c>
      <c r="JV70">
        <v>101.967</v>
      </c>
      <c r="JW70">
        <v>91.2955</v>
      </c>
    </row>
    <row r="71" spans="1:283">
      <c r="A71">
        <v>53</v>
      </c>
      <c r="B71">
        <v>1759094608</v>
      </c>
      <c r="C71">
        <v>615</v>
      </c>
      <c r="D71" t="s">
        <v>532</v>
      </c>
      <c r="E71" t="s">
        <v>533</v>
      </c>
      <c r="F71">
        <v>5</v>
      </c>
      <c r="G71" t="s">
        <v>488</v>
      </c>
      <c r="H71">
        <v>1759094605</v>
      </c>
      <c r="I71">
        <f>(J71)/1000</f>
        <v>0</v>
      </c>
      <c r="J71">
        <f>1000*DJ71*AH71*(DF71-DG71)/(100*CY71*(1000-AH71*DF71))</f>
        <v>0</v>
      </c>
      <c r="K71">
        <f>DJ71*AH71*(DE71-DD71*(1000-AH71*DG71)/(1000-AH71*DF71))/(100*CY71)</f>
        <v>0</v>
      </c>
      <c r="L71">
        <f>DD71 - IF(AH71&gt;1, K71*CY71*100.0/(AJ71), 0)</f>
        <v>0</v>
      </c>
      <c r="M71">
        <f>((S71-I71/2)*L71-K71)/(S71+I71/2)</f>
        <v>0</v>
      </c>
      <c r="N71">
        <f>M71*(DK71+DL71)/1000.0</f>
        <v>0</v>
      </c>
      <c r="O71">
        <f>(DD71 - IF(AH71&gt;1, K71*CY71*100.0/(AJ71), 0))*(DK71+DL71)/1000.0</f>
        <v>0</v>
      </c>
      <c r="P71">
        <f>2.0/((1/R71-1/Q71)+SIGN(R71)*SQRT((1/R71-1/Q71)*(1/R71-1/Q71) + 4*CZ71/((CZ71+1)*(CZ71+1))*(2*1/R71*1/Q71-1/Q71*1/Q71)))</f>
        <v>0</v>
      </c>
      <c r="Q71">
        <f>IF(LEFT(DA71,1)&lt;&gt;"0",IF(LEFT(DA71,1)="1",3.0,DB71),$D$5+$E$5*(DR71*DK71/($K$5*1000))+$F$5*(DR71*DK71/($K$5*1000))*MAX(MIN(CY71,$J$5),$I$5)*MAX(MIN(CY71,$J$5),$I$5)+$G$5*MAX(MIN(CY71,$J$5),$I$5)*(DR71*DK71/($K$5*1000))+$H$5*(DR71*DK71/($K$5*1000))*(DR71*DK71/($K$5*1000)))</f>
        <v>0</v>
      </c>
      <c r="R71">
        <f>I71*(1000-(1000*0.61365*exp(17.502*V71/(240.97+V71))/(DK71+DL71)+DF71)/2)/(1000*0.61365*exp(17.502*V71/(240.97+V71))/(DK71+DL71)-DF71)</f>
        <v>0</v>
      </c>
      <c r="S71">
        <f>1/((CZ71+1)/(P71/1.6)+1/(Q71/1.37)) + CZ71/((CZ71+1)/(P71/1.6) + CZ71/(Q71/1.37))</f>
        <v>0</v>
      </c>
      <c r="T71">
        <f>(CU71*CX71)</f>
        <v>0</v>
      </c>
      <c r="U71">
        <f>(DM71+(T71+2*0.95*5.67E-8*(((DM71+$B$9)+273)^4-(DM71+273)^4)-44100*I71)/(1.84*29.3*Q71+8*0.95*5.67E-8*(DM71+273)^3))</f>
        <v>0</v>
      </c>
      <c r="V71">
        <f>($C$9*DN71+$D$9*DO71+$E$9*U71)</f>
        <v>0</v>
      </c>
      <c r="W71">
        <f>0.61365*exp(17.502*V71/(240.97+V71))</f>
        <v>0</v>
      </c>
      <c r="X71">
        <f>(Y71/Z71*100)</f>
        <v>0</v>
      </c>
      <c r="Y71">
        <f>DF71*(DK71+DL71)/1000</f>
        <v>0</v>
      </c>
      <c r="Z71">
        <f>0.61365*exp(17.502*DM71/(240.97+DM71))</f>
        <v>0</v>
      </c>
      <c r="AA71">
        <f>(W71-DF71*(DK71+DL71)/1000)</f>
        <v>0</v>
      </c>
      <c r="AB71">
        <f>(-I71*44100)</f>
        <v>0</v>
      </c>
      <c r="AC71">
        <f>2*29.3*Q71*0.92*(DM71-V71)</f>
        <v>0</v>
      </c>
      <c r="AD71">
        <f>2*0.95*5.67E-8*(((DM71+$B$9)+273)^4-(V71+273)^4)</f>
        <v>0</v>
      </c>
      <c r="AE71">
        <f>T71+AD71+AB71+AC71</f>
        <v>0</v>
      </c>
      <c r="AF71">
        <v>1</v>
      </c>
      <c r="AG71">
        <v>0</v>
      </c>
      <c r="AH71">
        <f>IF(AF71*$H$15&gt;=AJ71,1.0,(AJ71/(AJ71-AF71*$H$15)))</f>
        <v>0</v>
      </c>
      <c r="AI71">
        <f>(AH71-1)*100</f>
        <v>0</v>
      </c>
      <c r="AJ71">
        <f>MAX(0,($B$15+$C$15*DR71)/(1+$D$15*DR71)*DK71/(DM71+273)*$E$15)</f>
        <v>0</v>
      </c>
      <c r="AK71" t="s">
        <v>420</v>
      </c>
      <c r="AL71" t="s">
        <v>420</v>
      </c>
      <c r="AM71">
        <v>0</v>
      </c>
      <c r="AN71">
        <v>0</v>
      </c>
      <c r="AO71">
        <f>1-AM71/AN71</f>
        <v>0</v>
      </c>
      <c r="AP71">
        <v>0</v>
      </c>
      <c r="AQ71" t="s">
        <v>420</v>
      </c>
      <c r="AR71" t="s">
        <v>420</v>
      </c>
      <c r="AS71">
        <v>0</v>
      </c>
      <c r="AT71">
        <v>0</v>
      </c>
      <c r="AU71">
        <f>1-AS71/AT71</f>
        <v>0</v>
      </c>
      <c r="AV71">
        <v>0.5</v>
      </c>
      <c r="AW71">
        <f>CV71</f>
        <v>0</v>
      </c>
      <c r="AX71">
        <f>K71</f>
        <v>0</v>
      </c>
      <c r="AY71">
        <f>AU71*AV71*AW71</f>
        <v>0</v>
      </c>
      <c r="AZ71">
        <f>(AX71-AP71)/AW71</f>
        <v>0</v>
      </c>
      <c r="BA71">
        <f>(AN71-AT71)/AT71</f>
        <v>0</v>
      </c>
      <c r="BB71">
        <f>AM71/(AO71+AM71/AT71)</f>
        <v>0</v>
      </c>
      <c r="BC71" t="s">
        <v>420</v>
      </c>
      <c r="BD71">
        <v>0</v>
      </c>
      <c r="BE71">
        <f>IF(BD71&lt;&gt;0, BD71, BB71)</f>
        <v>0</v>
      </c>
      <c r="BF71">
        <f>1-BE71/AT71</f>
        <v>0</v>
      </c>
      <c r="BG71">
        <f>(AT71-AS71)/(AT71-BE71)</f>
        <v>0</v>
      </c>
      <c r="BH71">
        <f>(AN71-AT71)/(AN71-BE71)</f>
        <v>0</v>
      </c>
      <c r="BI71">
        <f>(AT71-AS71)/(AT71-AM71)</f>
        <v>0</v>
      </c>
      <c r="BJ71">
        <f>(AN71-AT71)/(AN71-AM71)</f>
        <v>0</v>
      </c>
      <c r="BK71">
        <f>(BG71*BE71/AS71)</f>
        <v>0</v>
      </c>
      <c r="BL71">
        <f>(1-BK71)</f>
        <v>0</v>
      </c>
      <c r="CU71">
        <f>$B$13*DS71+$C$13*DT71+$F$13*EE71*(1-EH71)</f>
        <v>0</v>
      </c>
      <c r="CV71">
        <f>CU71*CW71</f>
        <v>0</v>
      </c>
      <c r="CW71">
        <f>($B$13*$D$11+$C$13*$D$11+$F$13*((ER71+EJ71)/MAX(ER71+EJ71+ES71, 0.1)*$I$11+ES71/MAX(ER71+EJ71+ES71, 0.1)*$J$11))/($B$13+$C$13+$F$13)</f>
        <v>0</v>
      </c>
      <c r="CX71">
        <f>($B$13*$K$11+$C$13*$K$11+$F$13*((ER71+EJ71)/MAX(ER71+EJ71+ES71, 0.1)*$P$11+ES71/MAX(ER71+EJ71+ES71, 0.1)*$Q$11))/($B$13+$C$13+$F$13)</f>
        <v>0</v>
      </c>
      <c r="CY71">
        <v>5.52</v>
      </c>
      <c r="CZ71">
        <v>0.5</v>
      </c>
      <c r="DA71" t="s">
        <v>421</v>
      </c>
      <c r="DB71">
        <v>2</v>
      </c>
      <c r="DC71">
        <v>1759094605</v>
      </c>
      <c r="DD71">
        <v>422.6416666666667</v>
      </c>
      <c r="DE71">
        <v>419.9638888888888</v>
      </c>
      <c r="DF71">
        <v>23.03764444444444</v>
      </c>
      <c r="DG71">
        <v>22.51602222222222</v>
      </c>
      <c r="DH71">
        <v>423.5348888888889</v>
      </c>
      <c r="DI71">
        <v>22.72235555555555</v>
      </c>
      <c r="DJ71">
        <v>500.0497777777777</v>
      </c>
      <c r="DK71">
        <v>90.66327777777778</v>
      </c>
      <c r="DL71">
        <v>0.0668523222222222</v>
      </c>
      <c r="DM71">
        <v>30.45153333333333</v>
      </c>
      <c r="DN71">
        <v>30.01735555555556</v>
      </c>
      <c r="DO71">
        <v>999.9000000000001</v>
      </c>
      <c r="DP71">
        <v>0</v>
      </c>
      <c r="DQ71">
        <v>0</v>
      </c>
      <c r="DR71">
        <v>10007.63333333333</v>
      </c>
      <c r="DS71">
        <v>0</v>
      </c>
      <c r="DT71">
        <v>3.15713</v>
      </c>
      <c r="DU71">
        <v>2.677622222222222</v>
      </c>
      <c r="DV71">
        <v>432.6078888888889</v>
      </c>
      <c r="DW71">
        <v>429.6377777777777</v>
      </c>
      <c r="DX71">
        <v>0.5216210000000001</v>
      </c>
      <c r="DY71">
        <v>419.9638888888888</v>
      </c>
      <c r="DZ71">
        <v>22.51602222222222</v>
      </c>
      <c r="EA71">
        <v>2.088667777777778</v>
      </c>
      <c r="EB71">
        <v>2.041376666666666</v>
      </c>
      <c r="EC71">
        <v>18.13303333333333</v>
      </c>
      <c r="ED71">
        <v>17.76897777777778</v>
      </c>
      <c r="EE71">
        <v>0.00500078</v>
      </c>
      <c r="EF71">
        <v>0</v>
      </c>
      <c r="EG71">
        <v>0</v>
      </c>
      <c r="EH71">
        <v>0</v>
      </c>
      <c r="EI71">
        <v>838.3888888888888</v>
      </c>
      <c r="EJ71">
        <v>0.00500078</v>
      </c>
      <c r="EK71">
        <v>-16.27777777777778</v>
      </c>
      <c r="EL71">
        <v>-0.8555555555555556</v>
      </c>
      <c r="EM71">
        <v>35.93011111111111</v>
      </c>
      <c r="EN71">
        <v>41.01366666666667</v>
      </c>
      <c r="EO71">
        <v>37.861</v>
      </c>
      <c r="EP71">
        <v>41.847</v>
      </c>
      <c r="EQ71">
        <v>37.93033333333334</v>
      </c>
      <c r="ER71">
        <v>0</v>
      </c>
      <c r="ES71">
        <v>0</v>
      </c>
      <c r="ET71">
        <v>0</v>
      </c>
      <c r="EU71">
        <v>1759094600.8</v>
      </c>
      <c r="EV71">
        <v>0</v>
      </c>
      <c r="EW71">
        <v>835.9000000000001</v>
      </c>
      <c r="EX71">
        <v>44.88205115663257</v>
      </c>
      <c r="EY71">
        <v>-12.73846139972622</v>
      </c>
      <c r="EZ71">
        <v>-14.58461538461539</v>
      </c>
      <c r="FA71">
        <v>15</v>
      </c>
      <c r="FB71">
        <v>0</v>
      </c>
      <c r="FC71" t="s">
        <v>422</v>
      </c>
      <c r="FD71">
        <v>1746989605.5</v>
      </c>
      <c r="FE71">
        <v>1746989593.5</v>
      </c>
      <c r="FF71">
        <v>0</v>
      </c>
      <c r="FG71">
        <v>-0.274</v>
      </c>
      <c r="FH71">
        <v>-0.002</v>
      </c>
      <c r="FI71">
        <v>2.549</v>
      </c>
      <c r="FJ71">
        <v>0.129</v>
      </c>
      <c r="FK71">
        <v>420</v>
      </c>
      <c r="FL71">
        <v>17</v>
      </c>
      <c r="FM71">
        <v>0.02</v>
      </c>
      <c r="FN71">
        <v>0.04</v>
      </c>
      <c r="FO71">
        <v>2.6654105</v>
      </c>
      <c r="FP71">
        <v>0.2396724202626604</v>
      </c>
      <c r="FQ71">
        <v>0.09568770735967079</v>
      </c>
      <c r="FR71">
        <v>1</v>
      </c>
      <c r="FS71">
        <v>835.3235294117648</v>
      </c>
      <c r="FT71">
        <v>11.27578306421638</v>
      </c>
      <c r="FU71">
        <v>6.46665923494502</v>
      </c>
      <c r="FV71">
        <v>0</v>
      </c>
      <c r="FW71">
        <v>0.523180175</v>
      </c>
      <c r="FX71">
        <v>-0.01064666791744874</v>
      </c>
      <c r="FY71">
        <v>0.001549641795504689</v>
      </c>
      <c r="FZ71">
        <v>1</v>
      </c>
      <c r="GA71">
        <v>2</v>
      </c>
      <c r="GB71">
        <v>3</v>
      </c>
      <c r="GC71" t="s">
        <v>429</v>
      </c>
      <c r="GD71">
        <v>3.1028</v>
      </c>
      <c r="GE71">
        <v>2.72502</v>
      </c>
      <c r="GF71">
        <v>0.0888289</v>
      </c>
      <c r="GG71">
        <v>0.088298</v>
      </c>
      <c r="GH71">
        <v>0.105027</v>
      </c>
      <c r="GI71">
        <v>0.1048</v>
      </c>
      <c r="GJ71">
        <v>23822.9</v>
      </c>
      <c r="GK71">
        <v>21622.5</v>
      </c>
      <c r="GL71">
        <v>26707.7</v>
      </c>
      <c r="GM71">
        <v>23936.1</v>
      </c>
      <c r="GN71">
        <v>38241.8</v>
      </c>
      <c r="GO71">
        <v>31656.3</v>
      </c>
      <c r="GP71">
        <v>46635.3</v>
      </c>
      <c r="GQ71">
        <v>37848</v>
      </c>
      <c r="GR71">
        <v>1.8748</v>
      </c>
      <c r="GS71">
        <v>1.88183</v>
      </c>
      <c r="GT71">
        <v>0.0967383</v>
      </c>
      <c r="GU71">
        <v>0</v>
      </c>
      <c r="GV71">
        <v>28.4458</v>
      </c>
      <c r="GW71">
        <v>999.9</v>
      </c>
      <c r="GX71">
        <v>45.8</v>
      </c>
      <c r="GY71">
        <v>31.4</v>
      </c>
      <c r="GZ71">
        <v>23.3161</v>
      </c>
      <c r="HA71">
        <v>61.26</v>
      </c>
      <c r="HB71">
        <v>19.4912</v>
      </c>
      <c r="HC71">
        <v>1</v>
      </c>
      <c r="HD71">
        <v>0.0799822</v>
      </c>
      <c r="HE71">
        <v>-1.63789</v>
      </c>
      <c r="HF71">
        <v>20.2907</v>
      </c>
      <c r="HG71">
        <v>5.22253</v>
      </c>
      <c r="HH71">
        <v>11.98</v>
      </c>
      <c r="HI71">
        <v>4.9655</v>
      </c>
      <c r="HJ71">
        <v>3.276</v>
      </c>
      <c r="HK71">
        <v>9999</v>
      </c>
      <c r="HL71">
        <v>9999</v>
      </c>
      <c r="HM71">
        <v>9999</v>
      </c>
      <c r="HN71">
        <v>37</v>
      </c>
      <c r="HO71">
        <v>1.8639</v>
      </c>
      <c r="HP71">
        <v>1.86005</v>
      </c>
      <c r="HQ71">
        <v>1.85838</v>
      </c>
      <c r="HR71">
        <v>1.85974</v>
      </c>
      <c r="HS71">
        <v>1.85988</v>
      </c>
      <c r="HT71">
        <v>1.85837</v>
      </c>
      <c r="HU71">
        <v>1.85742</v>
      </c>
      <c r="HV71">
        <v>1.85237</v>
      </c>
      <c r="HW71">
        <v>0</v>
      </c>
      <c r="HX71">
        <v>0</v>
      </c>
      <c r="HY71">
        <v>0</v>
      </c>
      <c r="HZ71">
        <v>0</v>
      </c>
      <c r="IA71" t="s">
        <v>424</v>
      </c>
      <c r="IB71" t="s">
        <v>425</v>
      </c>
      <c r="IC71" t="s">
        <v>426</v>
      </c>
      <c r="ID71" t="s">
        <v>426</v>
      </c>
      <c r="IE71" t="s">
        <v>426</v>
      </c>
      <c r="IF71" t="s">
        <v>426</v>
      </c>
      <c r="IG71">
        <v>0</v>
      </c>
      <c r="IH71">
        <v>100</v>
      </c>
      <c r="II71">
        <v>100</v>
      </c>
      <c r="IJ71">
        <v>-0.893</v>
      </c>
      <c r="IK71">
        <v>0.3153</v>
      </c>
      <c r="IL71">
        <v>-0.819046093373875</v>
      </c>
      <c r="IM71">
        <v>-0.0008311593448893811</v>
      </c>
      <c r="IN71">
        <v>1.768286430498992E-06</v>
      </c>
      <c r="IO71">
        <v>-5.176383660599935E-10</v>
      </c>
      <c r="IP71">
        <v>0.01793090377665582</v>
      </c>
      <c r="IQ71">
        <v>0.002652576625932546</v>
      </c>
      <c r="IR71">
        <v>0.0004569377311329863</v>
      </c>
      <c r="IS71">
        <v>1.003524486243527E-07</v>
      </c>
      <c r="IT71">
        <v>2</v>
      </c>
      <c r="IU71">
        <v>1975</v>
      </c>
      <c r="IV71">
        <v>1</v>
      </c>
      <c r="IW71">
        <v>26</v>
      </c>
      <c r="IX71">
        <v>201750</v>
      </c>
      <c r="IY71">
        <v>201750.2</v>
      </c>
      <c r="IZ71">
        <v>1.09741</v>
      </c>
      <c r="JA71">
        <v>2.62085</v>
      </c>
      <c r="JB71">
        <v>1.49658</v>
      </c>
      <c r="JC71">
        <v>2.34985</v>
      </c>
      <c r="JD71">
        <v>1.54907</v>
      </c>
      <c r="JE71">
        <v>2.47925</v>
      </c>
      <c r="JF71">
        <v>35.8944</v>
      </c>
      <c r="JG71">
        <v>24.2013</v>
      </c>
      <c r="JH71">
        <v>18</v>
      </c>
      <c r="JI71">
        <v>481.483</v>
      </c>
      <c r="JJ71">
        <v>500.994</v>
      </c>
      <c r="JK71">
        <v>31.1841</v>
      </c>
      <c r="JL71">
        <v>28.3348</v>
      </c>
      <c r="JM71">
        <v>30</v>
      </c>
      <c r="JN71">
        <v>28.5666</v>
      </c>
      <c r="JO71">
        <v>28.5668</v>
      </c>
      <c r="JP71">
        <v>22.0716</v>
      </c>
      <c r="JQ71">
        <v>0</v>
      </c>
      <c r="JR71">
        <v>100</v>
      </c>
      <c r="JS71">
        <v>31.1814</v>
      </c>
      <c r="JT71">
        <v>420</v>
      </c>
      <c r="JU71">
        <v>23.1383</v>
      </c>
      <c r="JV71">
        <v>101.966</v>
      </c>
      <c r="JW71">
        <v>91.2954</v>
      </c>
    </row>
    <row r="72" spans="1:283">
      <c r="A72">
        <v>54</v>
      </c>
      <c r="B72">
        <v>1759094610</v>
      </c>
      <c r="C72">
        <v>617</v>
      </c>
      <c r="D72" t="s">
        <v>534</v>
      </c>
      <c r="E72" t="s">
        <v>535</v>
      </c>
      <c r="F72">
        <v>5</v>
      </c>
      <c r="G72" t="s">
        <v>488</v>
      </c>
      <c r="H72">
        <v>1759094607</v>
      </c>
      <c r="I72">
        <f>(J72)/1000</f>
        <v>0</v>
      </c>
      <c r="J72">
        <f>1000*DJ72*AH72*(DF72-DG72)/(100*CY72*(1000-AH72*DF72))</f>
        <v>0</v>
      </c>
      <c r="K72">
        <f>DJ72*AH72*(DE72-DD72*(1000-AH72*DG72)/(1000-AH72*DF72))/(100*CY72)</f>
        <v>0</v>
      </c>
      <c r="L72">
        <f>DD72 - IF(AH72&gt;1, K72*CY72*100.0/(AJ72), 0)</f>
        <v>0</v>
      </c>
      <c r="M72">
        <f>((S72-I72/2)*L72-K72)/(S72+I72/2)</f>
        <v>0</v>
      </c>
      <c r="N72">
        <f>M72*(DK72+DL72)/1000.0</f>
        <v>0</v>
      </c>
      <c r="O72">
        <f>(DD72 - IF(AH72&gt;1, K72*CY72*100.0/(AJ72), 0))*(DK72+DL72)/1000.0</f>
        <v>0</v>
      </c>
      <c r="P72">
        <f>2.0/((1/R72-1/Q72)+SIGN(R72)*SQRT((1/R72-1/Q72)*(1/R72-1/Q72) + 4*CZ72/((CZ72+1)*(CZ72+1))*(2*1/R72*1/Q72-1/Q72*1/Q72)))</f>
        <v>0</v>
      </c>
      <c r="Q72">
        <f>IF(LEFT(DA72,1)&lt;&gt;"0",IF(LEFT(DA72,1)="1",3.0,DB72),$D$5+$E$5*(DR72*DK72/($K$5*1000))+$F$5*(DR72*DK72/($K$5*1000))*MAX(MIN(CY72,$J$5),$I$5)*MAX(MIN(CY72,$J$5),$I$5)+$G$5*MAX(MIN(CY72,$J$5),$I$5)*(DR72*DK72/($K$5*1000))+$H$5*(DR72*DK72/($K$5*1000))*(DR72*DK72/($K$5*1000)))</f>
        <v>0</v>
      </c>
      <c r="R72">
        <f>I72*(1000-(1000*0.61365*exp(17.502*V72/(240.97+V72))/(DK72+DL72)+DF72)/2)/(1000*0.61365*exp(17.502*V72/(240.97+V72))/(DK72+DL72)-DF72)</f>
        <v>0</v>
      </c>
      <c r="S72">
        <f>1/((CZ72+1)/(P72/1.6)+1/(Q72/1.37)) + CZ72/((CZ72+1)/(P72/1.6) + CZ72/(Q72/1.37))</f>
        <v>0</v>
      </c>
      <c r="T72">
        <f>(CU72*CX72)</f>
        <v>0</v>
      </c>
      <c r="U72">
        <f>(DM72+(T72+2*0.95*5.67E-8*(((DM72+$B$9)+273)^4-(DM72+273)^4)-44100*I72)/(1.84*29.3*Q72+8*0.95*5.67E-8*(DM72+273)^3))</f>
        <v>0</v>
      </c>
      <c r="V72">
        <f>($C$9*DN72+$D$9*DO72+$E$9*U72)</f>
        <v>0</v>
      </c>
      <c r="W72">
        <f>0.61365*exp(17.502*V72/(240.97+V72))</f>
        <v>0</v>
      </c>
      <c r="X72">
        <f>(Y72/Z72*100)</f>
        <v>0</v>
      </c>
      <c r="Y72">
        <f>DF72*(DK72+DL72)/1000</f>
        <v>0</v>
      </c>
      <c r="Z72">
        <f>0.61365*exp(17.502*DM72/(240.97+DM72))</f>
        <v>0</v>
      </c>
      <c r="AA72">
        <f>(W72-DF72*(DK72+DL72)/1000)</f>
        <v>0</v>
      </c>
      <c r="AB72">
        <f>(-I72*44100)</f>
        <v>0</v>
      </c>
      <c r="AC72">
        <f>2*29.3*Q72*0.92*(DM72-V72)</f>
        <v>0</v>
      </c>
      <c r="AD72">
        <f>2*0.95*5.67E-8*(((DM72+$B$9)+273)^4-(V72+273)^4)</f>
        <v>0</v>
      </c>
      <c r="AE72">
        <f>T72+AD72+AB72+AC72</f>
        <v>0</v>
      </c>
      <c r="AF72">
        <v>1</v>
      </c>
      <c r="AG72">
        <v>0</v>
      </c>
      <c r="AH72">
        <f>IF(AF72*$H$15&gt;=AJ72,1.0,(AJ72/(AJ72-AF72*$H$15)))</f>
        <v>0</v>
      </c>
      <c r="AI72">
        <f>(AH72-1)*100</f>
        <v>0</v>
      </c>
      <c r="AJ72">
        <f>MAX(0,($B$15+$C$15*DR72)/(1+$D$15*DR72)*DK72/(DM72+273)*$E$15)</f>
        <v>0</v>
      </c>
      <c r="AK72" t="s">
        <v>420</v>
      </c>
      <c r="AL72" t="s">
        <v>420</v>
      </c>
      <c r="AM72">
        <v>0</v>
      </c>
      <c r="AN72">
        <v>0</v>
      </c>
      <c r="AO72">
        <f>1-AM72/AN72</f>
        <v>0</v>
      </c>
      <c r="AP72">
        <v>0</v>
      </c>
      <c r="AQ72" t="s">
        <v>420</v>
      </c>
      <c r="AR72" t="s">
        <v>420</v>
      </c>
      <c r="AS72">
        <v>0</v>
      </c>
      <c r="AT72">
        <v>0</v>
      </c>
      <c r="AU72">
        <f>1-AS72/AT72</f>
        <v>0</v>
      </c>
      <c r="AV72">
        <v>0.5</v>
      </c>
      <c r="AW72">
        <f>CV72</f>
        <v>0</v>
      </c>
      <c r="AX72">
        <f>K72</f>
        <v>0</v>
      </c>
      <c r="AY72">
        <f>AU72*AV72*AW72</f>
        <v>0</v>
      </c>
      <c r="AZ72">
        <f>(AX72-AP72)/AW72</f>
        <v>0</v>
      </c>
      <c r="BA72">
        <f>(AN72-AT72)/AT72</f>
        <v>0</v>
      </c>
      <c r="BB72">
        <f>AM72/(AO72+AM72/AT72)</f>
        <v>0</v>
      </c>
      <c r="BC72" t="s">
        <v>420</v>
      </c>
      <c r="BD72">
        <v>0</v>
      </c>
      <c r="BE72">
        <f>IF(BD72&lt;&gt;0, BD72, BB72)</f>
        <v>0</v>
      </c>
      <c r="BF72">
        <f>1-BE72/AT72</f>
        <v>0</v>
      </c>
      <c r="BG72">
        <f>(AT72-AS72)/(AT72-BE72)</f>
        <v>0</v>
      </c>
      <c r="BH72">
        <f>(AN72-AT72)/(AN72-BE72)</f>
        <v>0</v>
      </c>
      <c r="BI72">
        <f>(AT72-AS72)/(AT72-AM72)</f>
        <v>0</v>
      </c>
      <c r="BJ72">
        <f>(AN72-AT72)/(AN72-AM72)</f>
        <v>0</v>
      </c>
      <c r="BK72">
        <f>(BG72*BE72/AS72)</f>
        <v>0</v>
      </c>
      <c r="BL72">
        <f>(1-BK72)</f>
        <v>0</v>
      </c>
      <c r="CU72">
        <f>$B$13*DS72+$C$13*DT72+$F$13*EE72*(1-EH72)</f>
        <v>0</v>
      </c>
      <c r="CV72">
        <f>CU72*CW72</f>
        <v>0</v>
      </c>
      <c r="CW72">
        <f>($B$13*$D$11+$C$13*$D$11+$F$13*((ER72+EJ72)/MAX(ER72+EJ72+ES72, 0.1)*$I$11+ES72/MAX(ER72+EJ72+ES72, 0.1)*$J$11))/($B$13+$C$13+$F$13)</f>
        <v>0</v>
      </c>
      <c r="CX72">
        <f>($B$13*$K$11+$C$13*$K$11+$F$13*((ER72+EJ72)/MAX(ER72+EJ72+ES72, 0.1)*$P$11+ES72/MAX(ER72+EJ72+ES72, 0.1)*$Q$11))/($B$13+$C$13+$F$13)</f>
        <v>0</v>
      </c>
      <c r="CY72">
        <v>5.52</v>
      </c>
      <c r="CZ72">
        <v>0.5</v>
      </c>
      <c r="DA72" t="s">
        <v>421</v>
      </c>
      <c r="DB72">
        <v>2</v>
      </c>
      <c r="DC72">
        <v>1759094607</v>
      </c>
      <c r="DD72">
        <v>422.6504444444445</v>
      </c>
      <c r="DE72">
        <v>419.9625555555556</v>
      </c>
      <c r="DF72">
        <v>23.0372</v>
      </c>
      <c r="DG72">
        <v>22.51513333333333</v>
      </c>
      <c r="DH72">
        <v>423.5436666666667</v>
      </c>
      <c r="DI72">
        <v>22.72192222222222</v>
      </c>
      <c r="DJ72">
        <v>500.015</v>
      </c>
      <c r="DK72">
        <v>90.66266666666667</v>
      </c>
      <c r="DL72">
        <v>0.06694376666666665</v>
      </c>
      <c r="DM72">
        <v>30.45194444444444</v>
      </c>
      <c r="DN72">
        <v>30.01927777777778</v>
      </c>
      <c r="DO72">
        <v>999.9000000000001</v>
      </c>
      <c r="DP72">
        <v>0</v>
      </c>
      <c r="DQ72">
        <v>0</v>
      </c>
      <c r="DR72">
        <v>10000.61111111111</v>
      </c>
      <c r="DS72">
        <v>0</v>
      </c>
      <c r="DT72">
        <v>3.15713</v>
      </c>
      <c r="DU72">
        <v>2.687751111111111</v>
      </c>
      <c r="DV72">
        <v>432.6166666666667</v>
      </c>
      <c r="DW72">
        <v>429.636</v>
      </c>
      <c r="DX72">
        <v>0.5220647777777777</v>
      </c>
      <c r="DY72">
        <v>419.9625555555556</v>
      </c>
      <c r="DZ72">
        <v>22.51513333333333</v>
      </c>
      <c r="EA72">
        <v>2.088613333333333</v>
      </c>
      <c r="EB72">
        <v>2.041281111111111</v>
      </c>
      <c r="EC72">
        <v>18.13261111111111</v>
      </c>
      <c r="ED72">
        <v>17.76824444444444</v>
      </c>
      <c r="EE72">
        <v>0.00500078</v>
      </c>
      <c r="EF72">
        <v>0</v>
      </c>
      <c r="EG72">
        <v>0</v>
      </c>
      <c r="EH72">
        <v>0</v>
      </c>
      <c r="EI72">
        <v>838.1333333333334</v>
      </c>
      <c r="EJ72">
        <v>0.00500078</v>
      </c>
      <c r="EK72">
        <v>-16.2</v>
      </c>
      <c r="EL72">
        <v>-1.055555555555556</v>
      </c>
      <c r="EM72">
        <v>35.95099999999999</v>
      </c>
      <c r="EN72">
        <v>41.03433333333333</v>
      </c>
      <c r="EO72">
        <v>37.861</v>
      </c>
      <c r="EP72">
        <v>41.90266666666667</v>
      </c>
      <c r="EQ72">
        <v>37.95811111111112</v>
      </c>
      <c r="ER72">
        <v>0</v>
      </c>
      <c r="ES72">
        <v>0</v>
      </c>
      <c r="ET72">
        <v>0</v>
      </c>
      <c r="EU72">
        <v>1759094602.6</v>
      </c>
      <c r="EV72">
        <v>0</v>
      </c>
      <c r="EW72">
        <v>836.3840000000001</v>
      </c>
      <c r="EX72">
        <v>30.03846150006633</v>
      </c>
      <c r="EY72">
        <v>-20.44615376132009</v>
      </c>
      <c r="EZ72">
        <v>-14.3</v>
      </c>
      <c r="FA72">
        <v>15</v>
      </c>
      <c r="FB72">
        <v>0</v>
      </c>
      <c r="FC72" t="s">
        <v>422</v>
      </c>
      <c r="FD72">
        <v>1746989605.5</v>
      </c>
      <c r="FE72">
        <v>1746989593.5</v>
      </c>
      <c r="FF72">
        <v>0</v>
      </c>
      <c r="FG72">
        <v>-0.274</v>
      </c>
      <c r="FH72">
        <v>-0.002</v>
      </c>
      <c r="FI72">
        <v>2.549</v>
      </c>
      <c r="FJ72">
        <v>0.129</v>
      </c>
      <c r="FK72">
        <v>420</v>
      </c>
      <c r="FL72">
        <v>17</v>
      </c>
      <c r="FM72">
        <v>0.02</v>
      </c>
      <c r="FN72">
        <v>0.04</v>
      </c>
      <c r="FO72">
        <v>2.665465609756097</v>
      </c>
      <c r="FP72">
        <v>0.5218413240418184</v>
      </c>
      <c r="FQ72">
        <v>0.09379947610360689</v>
      </c>
      <c r="FR72">
        <v>0</v>
      </c>
      <c r="FS72">
        <v>835.9529411764706</v>
      </c>
      <c r="FT72">
        <v>18.38961035851336</v>
      </c>
      <c r="FU72">
        <v>6.803080413620505</v>
      </c>
      <c r="FV72">
        <v>0</v>
      </c>
      <c r="FW72">
        <v>0.5230974634146341</v>
      </c>
      <c r="FX72">
        <v>-0.01288628571428492</v>
      </c>
      <c r="FY72">
        <v>0.001555040711529819</v>
      </c>
      <c r="FZ72">
        <v>1</v>
      </c>
      <c r="GA72">
        <v>1</v>
      </c>
      <c r="GB72">
        <v>3</v>
      </c>
      <c r="GC72" t="s">
        <v>423</v>
      </c>
      <c r="GD72">
        <v>3.10272</v>
      </c>
      <c r="GE72">
        <v>2.72519</v>
      </c>
      <c r="GF72">
        <v>0.0888298</v>
      </c>
      <c r="GG72">
        <v>0.0882976</v>
      </c>
      <c r="GH72">
        <v>0.105024</v>
      </c>
      <c r="GI72">
        <v>0.104799</v>
      </c>
      <c r="GJ72">
        <v>23822.8</v>
      </c>
      <c r="GK72">
        <v>21622.6</v>
      </c>
      <c r="GL72">
        <v>26707.7</v>
      </c>
      <c r="GM72">
        <v>23936.2</v>
      </c>
      <c r="GN72">
        <v>38241.8</v>
      </c>
      <c r="GO72">
        <v>31656.6</v>
      </c>
      <c r="GP72">
        <v>46635.2</v>
      </c>
      <c r="GQ72">
        <v>37848.3</v>
      </c>
      <c r="GR72">
        <v>1.87472</v>
      </c>
      <c r="GS72">
        <v>1.88183</v>
      </c>
      <c r="GT72">
        <v>0.09636210000000001</v>
      </c>
      <c r="GU72">
        <v>0</v>
      </c>
      <c r="GV72">
        <v>28.4458</v>
      </c>
      <c r="GW72">
        <v>999.9</v>
      </c>
      <c r="GX72">
        <v>45.8</v>
      </c>
      <c r="GY72">
        <v>31.4</v>
      </c>
      <c r="GZ72">
        <v>23.3162</v>
      </c>
      <c r="HA72">
        <v>61.3</v>
      </c>
      <c r="HB72">
        <v>19.5593</v>
      </c>
      <c r="HC72">
        <v>1</v>
      </c>
      <c r="HD72">
        <v>0.079939</v>
      </c>
      <c r="HE72">
        <v>-1.64366</v>
      </c>
      <c r="HF72">
        <v>20.2906</v>
      </c>
      <c r="HG72">
        <v>5.22268</v>
      </c>
      <c r="HH72">
        <v>11.98</v>
      </c>
      <c r="HI72">
        <v>4.96555</v>
      </c>
      <c r="HJ72">
        <v>3.276</v>
      </c>
      <c r="HK72">
        <v>9999</v>
      </c>
      <c r="HL72">
        <v>9999</v>
      </c>
      <c r="HM72">
        <v>9999</v>
      </c>
      <c r="HN72">
        <v>37</v>
      </c>
      <c r="HO72">
        <v>1.86389</v>
      </c>
      <c r="HP72">
        <v>1.86005</v>
      </c>
      <c r="HQ72">
        <v>1.85838</v>
      </c>
      <c r="HR72">
        <v>1.85974</v>
      </c>
      <c r="HS72">
        <v>1.85988</v>
      </c>
      <c r="HT72">
        <v>1.85837</v>
      </c>
      <c r="HU72">
        <v>1.85742</v>
      </c>
      <c r="HV72">
        <v>1.85236</v>
      </c>
      <c r="HW72">
        <v>0</v>
      </c>
      <c r="HX72">
        <v>0</v>
      </c>
      <c r="HY72">
        <v>0</v>
      </c>
      <c r="HZ72">
        <v>0</v>
      </c>
      <c r="IA72" t="s">
        <v>424</v>
      </c>
      <c r="IB72" t="s">
        <v>425</v>
      </c>
      <c r="IC72" t="s">
        <v>426</v>
      </c>
      <c r="ID72" t="s">
        <v>426</v>
      </c>
      <c r="IE72" t="s">
        <v>426</v>
      </c>
      <c r="IF72" t="s">
        <v>426</v>
      </c>
      <c r="IG72">
        <v>0</v>
      </c>
      <c r="IH72">
        <v>100</v>
      </c>
      <c r="II72">
        <v>100</v>
      </c>
      <c r="IJ72">
        <v>-0.893</v>
      </c>
      <c r="IK72">
        <v>0.3152</v>
      </c>
      <c r="IL72">
        <v>-0.819046093373875</v>
      </c>
      <c r="IM72">
        <v>-0.0008311593448893811</v>
      </c>
      <c r="IN72">
        <v>1.768286430498992E-06</v>
      </c>
      <c r="IO72">
        <v>-5.176383660599935E-10</v>
      </c>
      <c r="IP72">
        <v>0.01793090377665582</v>
      </c>
      <c r="IQ72">
        <v>0.002652576625932546</v>
      </c>
      <c r="IR72">
        <v>0.0004569377311329863</v>
      </c>
      <c r="IS72">
        <v>1.003524486243527E-07</v>
      </c>
      <c r="IT72">
        <v>2</v>
      </c>
      <c r="IU72">
        <v>1975</v>
      </c>
      <c r="IV72">
        <v>1</v>
      </c>
      <c r="IW72">
        <v>26</v>
      </c>
      <c r="IX72">
        <v>201750.1</v>
      </c>
      <c r="IY72">
        <v>201750.3</v>
      </c>
      <c r="IZ72">
        <v>1.09741</v>
      </c>
      <c r="JA72">
        <v>2.62695</v>
      </c>
      <c r="JB72">
        <v>1.49658</v>
      </c>
      <c r="JC72">
        <v>2.34985</v>
      </c>
      <c r="JD72">
        <v>1.54907</v>
      </c>
      <c r="JE72">
        <v>2.43042</v>
      </c>
      <c r="JF72">
        <v>35.8944</v>
      </c>
      <c r="JG72">
        <v>24.1926</v>
      </c>
      <c r="JH72">
        <v>18</v>
      </c>
      <c r="JI72">
        <v>481.44</v>
      </c>
      <c r="JJ72">
        <v>500.992</v>
      </c>
      <c r="JK72">
        <v>31.1777</v>
      </c>
      <c r="JL72">
        <v>28.3348</v>
      </c>
      <c r="JM72">
        <v>30</v>
      </c>
      <c r="JN72">
        <v>28.5666</v>
      </c>
      <c r="JO72">
        <v>28.5667</v>
      </c>
      <c r="JP72">
        <v>22.0695</v>
      </c>
      <c r="JQ72">
        <v>0</v>
      </c>
      <c r="JR72">
        <v>100</v>
      </c>
      <c r="JS72">
        <v>31.1615</v>
      </c>
      <c r="JT72">
        <v>420</v>
      </c>
      <c r="JU72">
        <v>23.1383</v>
      </c>
      <c r="JV72">
        <v>101.966</v>
      </c>
      <c r="JW72">
        <v>91.29600000000001</v>
      </c>
    </row>
    <row r="73" spans="1:283">
      <c r="A73">
        <v>55</v>
      </c>
      <c r="B73">
        <v>1759094612</v>
      </c>
      <c r="C73">
        <v>619</v>
      </c>
      <c r="D73" t="s">
        <v>536</v>
      </c>
      <c r="E73" t="s">
        <v>537</v>
      </c>
      <c r="F73">
        <v>5</v>
      </c>
      <c r="G73" t="s">
        <v>488</v>
      </c>
      <c r="H73">
        <v>1759094609</v>
      </c>
      <c r="I73">
        <f>(J73)/1000</f>
        <v>0</v>
      </c>
      <c r="J73">
        <f>1000*DJ73*AH73*(DF73-DG73)/(100*CY73*(1000-AH73*DF73))</f>
        <v>0</v>
      </c>
      <c r="K73">
        <f>DJ73*AH73*(DE73-DD73*(1000-AH73*DG73)/(1000-AH73*DF73))/(100*CY73)</f>
        <v>0</v>
      </c>
      <c r="L73">
        <f>DD73 - IF(AH73&gt;1, K73*CY73*100.0/(AJ73), 0)</f>
        <v>0</v>
      </c>
      <c r="M73">
        <f>((S73-I73/2)*L73-K73)/(S73+I73/2)</f>
        <v>0</v>
      </c>
      <c r="N73">
        <f>M73*(DK73+DL73)/1000.0</f>
        <v>0</v>
      </c>
      <c r="O73">
        <f>(DD73 - IF(AH73&gt;1, K73*CY73*100.0/(AJ73), 0))*(DK73+DL73)/1000.0</f>
        <v>0</v>
      </c>
      <c r="P73">
        <f>2.0/((1/R73-1/Q73)+SIGN(R73)*SQRT((1/R73-1/Q73)*(1/R73-1/Q73) + 4*CZ73/((CZ73+1)*(CZ73+1))*(2*1/R73*1/Q73-1/Q73*1/Q73)))</f>
        <v>0</v>
      </c>
      <c r="Q73">
        <f>IF(LEFT(DA73,1)&lt;&gt;"0",IF(LEFT(DA73,1)="1",3.0,DB73),$D$5+$E$5*(DR73*DK73/($K$5*1000))+$F$5*(DR73*DK73/($K$5*1000))*MAX(MIN(CY73,$J$5),$I$5)*MAX(MIN(CY73,$J$5),$I$5)+$G$5*MAX(MIN(CY73,$J$5),$I$5)*(DR73*DK73/($K$5*1000))+$H$5*(DR73*DK73/($K$5*1000))*(DR73*DK73/($K$5*1000)))</f>
        <v>0</v>
      </c>
      <c r="R73">
        <f>I73*(1000-(1000*0.61365*exp(17.502*V73/(240.97+V73))/(DK73+DL73)+DF73)/2)/(1000*0.61365*exp(17.502*V73/(240.97+V73))/(DK73+DL73)-DF73)</f>
        <v>0</v>
      </c>
      <c r="S73">
        <f>1/((CZ73+1)/(P73/1.6)+1/(Q73/1.37)) + CZ73/((CZ73+1)/(P73/1.6) + CZ73/(Q73/1.37))</f>
        <v>0</v>
      </c>
      <c r="T73">
        <f>(CU73*CX73)</f>
        <v>0</v>
      </c>
      <c r="U73">
        <f>(DM73+(T73+2*0.95*5.67E-8*(((DM73+$B$9)+273)^4-(DM73+273)^4)-44100*I73)/(1.84*29.3*Q73+8*0.95*5.67E-8*(DM73+273)^3))</f>
        <v>0</v>
      </c>
      <c r="V73">
        <f>($C$9*DN73+$D$9*DO73+$E$9*U73)</f>
        <v>0</v>
      </c>
      <c r="W73">
        <f>0.61365*exp(17.502*V73/(240.97+V73))</f>
        <v>0</v>
      </c>
      <c r="X73">
        <f>(Y73/Z73*100)</f>
        <v>0</v>
      </c>
      <c r="Y73">
        <f>DF73*(DK73+DL73)/1000</f>
        <v>0</v>
      </c>
      <c r="Z73">
        <f>0.61365*exp(17.502*DM73/(240.97+DM73))</f>
        <v>0</v>
      </c>
      <c r="AA73">
        <f>(W73-DF73*(DK73+DL73)/1000)</f>
        <v>0</v>
      </c>
      <c r="AB73">
        <f>(-I73*44100)</f>
        <v>0</v>
      </c>
      <c r="AC73">
        <f>2*29.3*Q73*0.92*(DM73-V73)</f>
        <v>0</v>
      </c>
      <c r="AD73">
        <f>2*0.95*5.67E-8*(((DM73+$B$9)+273)^4-(V73+273)^4)</f>
        <v>0</v>
      </c>
      <c r="AE73">
        <f>T73+AD73+AB73+AC73</f>
        <v>0</v>
      </c>
      <c r="AF73">
        <v>1</v>
      </c>
      <c r="AG73">
        <v>0</v>
      </c>
      <c r="AH73">
        <f>IF(AF73*$H$15&gt;=AJ73,1.0,(AJ73/(AJ73-AF73*$H$15)))</f>
        <v>0</v>
      </c>
      <c r="AI73">
        <f>(AH73-1)*100</f>
        <v>0</v>
      </c>
      <c r="AJ73">
        <f>MAX(0,($B$15+$C$15*DR73)/(1+$D$15*DR73)*DK73/(DM73+273)*$E$15)</f>
        <v>0</v>
      </c>
      <c r="AK73" t="s">
        <v>420</v>
      </c>
      <c r="AL73" t="s">
        <v>420</v>
      </c>
      <c r="AM73">
        <v>0</v>
      </c>
      <c r="AN73">
        <v>0</v>
      </c>
      <c r="AO73">
        <f>1-AM73/AN73</f>
        <v>0</v>
      </c>
      <c r="AP73">
        <v>0</v>
      </c>
      <c r="AQ73" t="s">
        <v>420</v>
      </c>
      <c r="AR73" t="s">
        <v>420</v>
      </c>
      <c r="AS73">
        <v>0</v>
      </c>
      <c r="AT73">
        <v>0</v>
      </c>
      <c r="AU73">
        <f>1-AS73/AT73</f>
        <v>0</v>
      </c>
      <c r="AV73">
        <v>0.5</v>
      </c>
      <c r="AW73">
        <f>CV73</f>
        <v>0</v>
      </c>
      <c r="AX73">
        <f>K73</f>
        <v>0</v>
      </c>
      <c r="AY73">
        <f>AU73*AV73*AW73</f>
        <v>0</v>
      </c>
      <c r="AZ73">
        <f>(AX73-AP73)/AW73</f>
        <v>0</v>
      </c>
      <c r="BA73">
        <f>(AN73-AT73)/AT73</f>
        <v>0</v>
      </c>
      <c r="BB73">
        <f>AM73/(AO73+AM73/AT73)</f>
        <v>0</v>
      </c>
      <c r="BC73" t="s">
        <v>420</v>
      </c>
      <c r="BD73">
        <v>0</v>
      </c>
      <c r="BE73">
        <f>IF(BD73&lt;&gt;0, BD73, BB73)</f>
        <v>0</v>
      </c>
      <c r="BF73">
        <f>1-BE73/AT73</f>
        <v>0</v>
      </c>
      <c r="BG73">
        <f>(AT73-AS73)/(AT73-BE73)</f>
        <v>0</v>
      </c>
      <c r="BH73">
        <f>(AN73-AT73)/(AN73-BE73)</f>
        <v>0</v>
      </c>
      <c r="BI73">
        <f>(AT73-AS73)/(AT73-AM73)</f>
        <v>0</v>
      </c>
      <c r="BJ73">
        <f>(AN73-AT73)/(AN73-AM73)</f>
        <v>0</v>
      </c>
      <c r="BK73">
        <f>(BG73*BE73/AS73)</f>
        <v>0</v>
      </c>
      <c r="BL73">
        <f>(1-BK73)</f>
        <v>0</v>
      </c>
      <c r="CU73">
        <f>$B$13*DS73+$C$13*DT73+$F$13*EE73*(1-EH73)</f>
        <v>0</v>
      </c>
      <c r="CV73">
        <f>CU73*CW73</f>
        <v>0</v>
      </c>
      <c r="CW73">
        <f>($B$13*$D$11+$C$13*$D$11+$F$13*((ER73+EJ73)/MAX(ER73+EJ73+ES73, 0.1)*$I$11+ES73/MAX(ER73+EJ73+ES73, 0.1)*$J$11))/($B$13+$C$13+$F$13)</f>
        <v>0</v>
      </c>
      <c r="CX73">
        <f>($B$13*$K$11+$C$13*$K$11+$F$13*((ER73+EJ73)/MAX(ER73+EJ73+ES73, 0.1)*$P$11+ES73/MAX(ER73+EJ73+ES73, 0.1)*$Q$11))/($B$13+$C$13+$F$13)</f>
        <v>0</v>
      </c>
      <c r="CY73">
        <v>5.52</v>
      </c>
      <c r="CZ73">
        <v>0.5</v>
      </c>
      <c r="DA73" t="s">
        <v>421</v>
      </c>
      <c r="DB73">
        <v>2</v>
      </c>
      <c r="DC73">
        <v>1759094609</v>
      </c>
      <c r="DD73">
        <v>422.6615555555555</v>
      </c>
      <c r="DE73">
        <v>419.9497777777778</v>
      </c>
      <c r="DF73">
        <v>23.03635555555556</v>
      </c>
      <c r="DG73">
        <v>22.51422222222222</v>
      </c>
      <c r="DH73">
        <v>423.5546666666667</v>
      </c>
      <c r="DI73">
        <v>22.72111111111111</v>
      </c>
      <c r="DJ73">
        <v>500.0079999999999</v>
      </c>
      <c r="DK73">
        <v>90.66223333333333</v>
      </c>
      <c r="DL73">
        <v>0.06701487777777777</v>
      </c>
      <c r="DM73">
        <v>30.45256666666667</v>
      </c>
      <c r="DN73">
        <v>30.02041111111111</v>
      </c>
      <c r="DO73">
        <v>999.9000000000001</v>
      </c>
      <c r="DP73">
        <v>0</v>
      </c>
      <c r="DQ73">
        <v>0</v>
      </c>
      <c r="DR73">
        <v>9996.238888888889</v>
      </c>
      <c r="DS73">
        <v>0</v>
      </c>
      <c r="DT73">
        <v>3.15713</v>
      </c>
      <c r="DU73">
        <v>2.711527777777777</v>
      </c>
      <c r="DV73">
        <v>432.6274444444444</v>
      </c>
      <c r="DW73">
        <v>429.6225555555555</v>
      </c>
      <c r="DX73">
        <v>0.5221365555555555</v>
      </c>
      <c r="DY73">
        <v>419.9497777777778</v>
      </c>
      <c r="DZ73">
        <v>22.51422222222222</v>
      </c>
      <c r="EA73">
        <v>2.088527777777778</v>
      </c>
      <c r="EB73">
        <v>2.041191111111111</v>
      </c>
      <c r="EC73">
        <v>18.13194444444444</v>
      </c>
      <c r="ED73">
        <v>17.76753333333333</v>
      </c>
      <c r="EE73">
        <v>0.00500078</v>
      </c>
      <c r="EF73">
        <v>0</v>
      </c>
      <c r="EG73">
        <v>0</v>
      </c>
      <c r="EH73">
        <v>0</v>
      </c>
      <c r="EI73">
        <v>837.6666666666666</v>
      </c>
      <c r="EJ73">
        <v>0.00500078</v>
      </c>
      <c r="EK73">
        <v>-14.48888888888889</v>
      </c>
      <c r="EL73">
        <v>-0.4000000000000001</v>
      </c>
      <c r="EM73">
        <v>35.94411111111111</v>
      </c>
      <c r="EN73">
        <v>41.04811111111111</v>
      </c>
      <c r="EO73">
        <v>37.88877777777778</v>
      </c>
      <c r="EP73">
        <v>41.90955555555556</v>
      </c>
      <c r="EQ73">
        <v>38.00666666666667</v>
      </c>
      <c r="ER73">
        <v>0</v>
      </c>
      <c r="ES73">
        <v>0</v>
      </c>
      <c r="ET73">
        <v>0</v>
      </c>
      <c r="EU73">
        <v>1759094604.4</v>
      </c>
      <c r="EV73">
        <v>0</v>
      </c>
      <c r="EW73">
        <v>837.1884615384616</v>
      </c>
      <c r="EX73">
        <v>0.7076921159976345</v>
      </c>
      <c r="EY73">
        <v>-5.664957064273906</v>
      </c>
      <c r="EZ73">
        <v>-14.76538461538462</v>
      </c>
      <c r="FA73">
        <v>15</v>
      </c>
      <c r="FB73">
        <v>0</v>
      </c>
      <c r="FC73" t="s">
        <v>422</v>
      </c>
      <c r="FD73">
        <v>1746989605.5</v>
      </c>
      <c r="FE73">
        <v>1746989593.5</v>
      </c>
      <c r="FF73">
        <v>0</v>
      </c>
      <c r="FG73">
        <v>-0.274</v>
      </c>
      <c r="FH73">
        <v>-0.002</v>
      </c>
      <c r="FI73">
        <v>2.549</v>
      </c>
      <c r="FJ73">
        <v>0.129</v>
      </c>
      <c r="FK73">
        <v>420</v>
      </c>
      <c r="FL73">
        <v>17</v>
      </c>
      <c r="FM73">
        <v>0.02</v>
      </c>
      <c r="FN73">
        <v>0.04</v>
      </c>
      <c r="FO73">
        <v>2.667886829268292</v>
      </c>
      <c r="FP73">
        <v>0.5889894773519194</v>
      </c>
      <c r="FQ73">
        <v>0.09418209887490851</v>
      </c>
      <c r="FR73">
        <v>0</v>
      </c>
      <c r="FS73">
        <v>836.0088235294118</v>
      </c>
      <c r="FT73">
        <v>12.06264321097537</v>
      </c>
      <c r="FU73">
        <v>6.770279673042404</v>
      </c>
      <c r="FV73">
        <v>0</v>
      </c>
      <c r="FW73">
        <v>0.5229704146341463</v>
      </c>
      <c r="FX73">
        <v>-0.01309841811846579</v>
      </c>
      <c r="FY73">
        <v>0.001562234375089944</v>
      </c>
      <c r="FZ73">
        <v>1</v>
      </c>
      <c r="GA73">
        <v>1</v>
      </c>
      <c r="GB73">
        <v>3</v>
      </c>
      <c r="GC73" t="s">
        <v>423</v>
      </c>
      <c r="GD73">
        <v>3.10276</v>
      </c>
      <c r="GE73">
        <v>2.72493</v>
      </c>
      <c r="GF73">
        <v>0.08882909999999999</v>
      </c>
      <c r="GG73">
        <v>0.08830689999999999</v>
      </c>
      <c r="GH73">
        <v>0.105018</v>
      </c>
      <c r="GI73">
        <v>0.104792</v>
      </c>
      <c r="GJ73">
        <v>23822.9</v>
      </c>
      <c r="GK73">
        <v>21622.5</v>
      </c>
      <c r="GL73">
        <v>26707.7</v>
      </c>
      <c r="GM73">
        <v>23936.3</v>
      </c>
      <c r="GN73">
        <v>38241.9</v>
      </c>
      <c r="GO73">
        <v>31656.8</v>
      </c>
      <c r="GP73">
        <v>46635.1</v>
      </c>
      <c r="GQ73">
        <v>37848.4</v>
      </c>
      <c r="GR73">
        <v>1.87493</v>
      </c>
      <c r="GS73">
        <v>1.88185</v>
      </c>
      <c r="GT73">
        <v>0.0965111</v>
      </c>
      <c r="GU73">
        <v>0</v>
      </c>
      <c r="GV73">
        <v>28.4458</v>
      </c>
      <c r="GW73">
        <v>999.9</v>
      </c>
      <c r="GX73">
        <v>45.9</v>
      </c>
      <c r="GY73">
        <v>31.4</v>
      </c>
      <c r="GZ73">
        <v>23.3627</v>
      </c>
      <c r="HA73">
        <v>61.25</v>
      </c>
      <c r="HB73">
        <v>19.6715</v>
      </c>
      <c r="HC73">
        <v>1</v>
      </c>
      <c r="HD73">
        <v>0.0799492</v>
      </c>
      <c r="HE73">
        <v>-1.62356</v>
      </c>
      <c r="HF73">
        <v>20.2909</v>
      </c>
      <c r="HG73">
        <v>5.22253</v>
      </c>
      <c r="HH73">
        <v>11.98</v>
      </c>
      <c r="HI73">
        <v>4.9655</v>
      </c>
      <c r="HJ73">
        <v>3.276</v>
      </c>
      <c r="HK73">
        <v>9999</v>
      </c>
      <c r="HL73">
        <v>9999</v>
      </c>
      <c r="HM73">
        <v>9999</v>
      </c>
      <c r="HN73">
        <v>37</v>
      </c>
      <c r="HO73">
        <v>1.86389</v>
      </c>
      <c r="HP73">
        <v>1.86005</v>
      </c>
      <c r="HQ73">
        <v>1.85838</v>
      </c>
      <c r="HR73">
        <v>1.85974</v>
      </c>
      <c r="HS73">
        <v>1.85988</v>
      </c>
      <c r="HT73">
        <v>1.85837</v>
      </c>
      <c r="HU73">
        <v>1.85743</v>
      </c>
      <c r="HV73">
        <v>1.85234</v>
      </c>
      <c r="HW73">
        <v>0</v>
      </c>
      <c r="HX73">
        <v>0</v>
      </c>
      <c r="HY73">
        <v>0</v>
      </c>
      <c r="HZ73">
        <v>0</v>
      </c>
      <c r="IA73" t="s">
        <v>424</v>
      </c>
      <c r="IB73" t="s">
        <v>425</v>
      </c>
      <c r="IC73" t="s">
        <v>426</v>
      </c>
      <c r="ID73" t="s">
        <v>426</v>
      </c>
      <c r="IE73" t="s">
        <v>426</v>
      </c>
      <c r="IF73" t="s">
        <v>426</v>
      </c>
      <c r="IG73">
        <v>0</v>
      </c>
      <c r="IH73">
        <v>100</v>
      </c>
      <c r="II73">
        <v>100</v>
      </c>
      <c r="IJ73">
        <v>-0.893</v>
      </c>
      <c r="IK73">
        <v>0.3153</v>
      </c>
      <c r="IL73">
        <v>-0.819046093373875</v>
      </c>
      <c r="IM73">
        <v>-0.0008311593448893811</v>
      </c>
      <c r="IN73">
        <v>1.768286430498992E-06</v>
      </c>
      <c r="IO73">
        <v>-5.176383660599935E-10</v>
      </c>
      <c r="IP73">
        <v>0.01793090377665582</v>
      </c>
      <c r="IQ73">
        <v>0.002652576625932546</v>
      </c>
      <c r="IR73">
        <v>0.0004569377311329863</v>
      </c>
      <c r="IS73">
        <v>1.003524486243527E-07</v>
      </c>
      <c r="IT73">
        <v>2</v>
      </c>
      <c r="IU73">
        <v>1975</v>
      </c>
      <c r="IV73">
        <v>1</v>
      </c>
      <c r="IW73">
        <v>26</v>
      </c>
      <c r="IX73">
        <v>201750.1</v>
      </c>
      <c r="IY73">
        <v>201750.3</v>
      </c>
      <c r="IZ73">
        <v>1.09741</v>
      </c>
      <c r="JA73">
        <v>2.62939</v>
      </c>
      <c r="JB73">
        <v>1.49658</v>
      </c>
      <c r="JC73">
        <v>2.34985</v>
      </c>
      <c r="JD73">
        <v>1.54907</v>
      </c>
      <c r="JE73">
        <v>2.41333</v>
      </c>
      <c r="JF73">
        <v>35.8944</v>
      </c>
      <c r="JG73">
        <v>24.1926</v>
      </c>
      <c r="JH73">
        <v>18</v>
      </c>
      <c r="JI73">
        <v>481.552</v>
      </c>
      <c r="JJ73">
        <v>501.008</v>
      </c>
      <c r="JK73">
        <v>31.171</v>
      </c>
      <c r="JL73">
        <v>28.3348</v>
      </c>
      <c r="JM73">
        <v>30</v>
      </c>
      <c r="JN73">
        <v>28.566</v>
      </c>
      <c r="JO73">
        <v>28.5667</v>
      </c>
      <c r="JP73">
        <v>22.0704</v>
      </c>
      <c r="JQ73">
        <v>0</v>
      </c>
      <c r="JR73">
        <v>100</v>
      </c>
      <c r="JS73">
        <v>31.1615</v>
      </c>
      <c r="JT73">
        <v>420</v>
      </c>
      <c r="JU73">
        <v>23.1383</v>
      </c>
      <c r="JV73">
        <v>101.966</v>
      </c>
      <c r="JW73">
        <v>91.2962</v>
      </c>
    </row>
    <row r="74" spans="1:283">
      <c r="A74">
        <v>56</v>
      </c>
      <c r="B74">
        <v>1759094614</v>
      </c>
      <c r="C74">
        <v>621</v>
      </c>
      <c r="D74" t="s">
        <v>538</v>
      </c>
      <c r="E74" t="s">
        <v>539</v>
      </c>
      <c r="F74">
        <v>5</v>
      </c>
      <c r="G74" t="s">
        <v>488</v>
      </c>
      <c r="H74">
        <v>1759094611</v>
      </c>
      <c r="I74">
        <f>(J74)/1000</f>
        <v>0</v>
      </c>
      <c r="J74">
        <f>1000*DJ74*AH74*(DF74-DG74)/(100*CY74*(1000-AH74*DF74))</f>
        <v>0</v>
      </c>
      <c r="K74">
        <f>DJ74*AH74*(DE74-DD74*(1000-AH74*DG74)/(1000-AH74*DF74))/(100*CY74)</f>
        <v>0</v>
      </c>
      <c r="L74">
        <f>DD74 - IF(AH74&gt;1, K74*CY74*100.0/(AJ74), 0)</f>
        <v>0</v>
      </c>
      <c r="M74">
        <f>((S74-I74/2)*L74-K74)/(S74+I74/2)</f>
        <v>0</v>
      </c>
      <c r="N74">
        <f>M74*(DK74+DL74)/1000.0</f>
        <v>0</v>
      </c>
      <c r="O74">
        <f>(DD74 - IF(AH74&gt;1, K74*CY74*100.0/(AJ74), 0))*(DK74+DL74)/1000.0</f>
        <v>0</v>
      </c>
      <c r="P74">
        <f>2.0/((1/R74-1/Q74)+SIGN(R74)*SQRT((1/R74-1/Q74)*(1/R74-1/Q74) + 4*CZ74/((CZ74+1)*(CZ74+1))*(2*1/R74*1/Q74-1/Q74*1/Q74)))</f>
        <v>0</v>
      </c>
      <c r="Q74">
        <f>IF(LEFT(DA74,1)&lt;&gt;"0",IF(LEFT(DA74,1)="1",3.0,DB74),$D$5+$E$5*(DR74*DK74/($K$5*1000))+$F$5*(DR74*DK74/($K$5*1000))*MAX(MIN(CY74,$J$5),$I$5)*MAX(MIN(CY74,$J$5),$I$5)+$G$5*MAX(MIN(CY74,$J$5),$I$5)*(DR74*DK74/($K$5*1000))+$H$5*(DR74*DK74/($K$5*1000))*(DR74*DK74/($K$5*1000)))</f>
        <v>0</v>
      </c>
      <c r="R74">
        <f>I74*(1000-(1000*0.61365*exp(17.502*V74/(240.97+V74))/(DK74+DL74)+DF74)/2)/(1000*0.61365*exp(17.502*V74/(240.97+V74))/(DK74+DL74)-DF74)</f>
        <v>0</v>
      </c>
      <c r="S74">
        <f>1/((CZ74+1)/(P74/1.6)+1/(Q74/1.37)) + CZ74/((CZ74+1)/(P74/1.6) + CZ74/(Q74/1.37))</f>
        <v>0</v>
      </c>
      <c r="T74">
        <f>(CU74*CX74)</f>
        <v>0</v>
      </c>
      <c r="U74">
        <f>(DM74+(T74+2*0.95*5.67E-8*(((DM74+$B$9)+273)^4-(DM74+273)^4)-44100*I74)/(1.84*29.3*Q74+8*0.95*5.67E-8*(DM74+273)^3))</f>
        <v>0</v>
      </c>
      <c r="V74">
        <f>($C$9*DN74+$D$9*DO74+$E$9*U74)</f>
        <v>0</v>
      </c>
      <c r="W74">
        <f>0.61365*exp(17.502*V74/(240.97+V74))</f>
        <v>0</v>
      </c>
      <c r="X74">
        <f>(Y74/Z74*100)</f>
        <v>0</v>
      </c>
      <c r="Y74">
        <f>DF74*(DK74+DL74)/1000</f>
        <v>0</v>
      </c>
      <c r="Z74">
        <f>0.61365*exp(17.502*DM74/(240.97+DM74))</f>
        <v>0</v>
      </c>
      <c r="AA74">
        <f>(W74-DF74*(DK74+DL74)/1000)</f>
        <v>0</v>
      </c>
      <c r="AB74">
        <f>(-I74*44100)</f>
        <v>0</v>
      </c>
      <c r="AC74">
        <f>2*29.3*Q74*0.92*(DM74-V74)</f>
        <v>0</v>
      </c>
      <c r="AD74">
        <f>2*0.95*5.67E-8*(((DM74+$B$9)+273)^4-(V74+273)^4)</f>
        <v>0</v>
      </c>
      <c r="AE74">
        <f>T74+AD74+AB74+AC74</f>
        <v>0</v>
      </c>
      <c r="AF74">
        <v>1</v>
      </c>
      <c r="AG74">
        <v>0</v>
      </c>
      <c r="AH74">
        <f>IF(AF74*$H$15&gt;=AJ74,1.0,(AJ74/(AJ74-AF74*$H$15)))</f>
        <v>0</v>
      </c>
      <c r="AI74">
        <f>(AH74-1)*100</f>
        <v>0</v>
      </c>
      <c r="AJ74">
        <f>MAX(0,($B$15+$C$15*DR74)/(1+$D$15*DR74)*DK74/(DM74+273)*$E$15)</f>
        <v>0</v>
      </c>
      <c r="AK74" t="s">
        <v>420</v>
      </c>
      <c r="AL74" t="s">
        <v>420</v>
      </c>
      <c r="AM74">
        <v>0</v>
      </c>
      <c r="AN74">
        <v>0</v>
      </c>
      <c r="AO74">
        <f>1-AM74/AN74</f>
        <v>0</v>
      </c>
      <c r="AP74">
        <v>0</v>
      </c>
      <c r="AQ74" t="s">
        <v>420</v>
      </c>
      <c r="AR74" t="s">
        <v>420</v>
      </c>
      <c r="AS74">
        <v>0</v>
      </c>
      <c r="AT74">
        <v>0</v>
      </c>
      <c r="AU74">
        <f>1-AS74/AT74</f>
        <v>0</v>
      </c>
      <c r="AV74">
        <v>0.5</v>
      </c>
      <c r="AW74">
        <f>CV74</f>
        <v>0</v>
      </c>
      <c r="AX74">
        <f>K74</f>
        <v>0</v>
      </c>
      <c r="AY74">
        <f>AU74*AV74*AW74</f>
        <v>0</v>
      </c>
      <c r="AZ74">
        <f>(AX74-AP74)/AW74</f>
        <v>0</v>
      </c>
      <c r="BA74">
        <f>(AN74-AT74)/AT74</f>
        <v>0</v>
      </c>
      <c r="BB74">
        <f>AM74/(AO74+AM74/AT74)</f>
        <v>0</v>
      </c>
      <c r="BC74" t="s">
        <v>420</v>
      </c>
      <c r="BD74">
        <v>0</v>
      </c>
      <c r="BE74">
        <f>IF(BD74&lt;&gt;0, BD74, BB74)</f>
        <v>0</v>
      </c>
      <c r="BF74">
        <f>1-BE74/AT74</f>
        <v>0</v>
      </c>
      <c r="BG74">
        <f>(AT74-AS74)/(AT74-BE74)</f>
        <v>0</v>
      </c>
      <c r="BH74">
        <f>(AN74-AT74)/(AN74-BE74)</f>
        <v>0</v>
      </c>
      <c r="BI74">
        <f>(AT74-AS74)/(AT74-AM74)</f>
        <v>0</v>
      </c>
      <c r="BJ74">
        <f>(AN74-AT74)/(AN74-AM74)</f>
        <v>0</v>
      </c>
      <c r="BK74">
        <f>(BG74*BE74/AS74)</f>
        <v>0</v>
      </c>
      <c r="BL74">
        <f>(1-BK74)</f>
        <v>0</v>
      </c>
      <c r="CU74">
        <f>$B$13*DS74+$C$13*DT74+$F$13*EE74*(1-EH74)</f>
        <v>0</v>
      </c>
      <c r="CV74">
        <f>CU74*CW74</f>
        <v>0</v>
      </c>
      <c r="CW74">
        <f>($B$13*$D$11+$C$13*$D$11+$F$13*((ER74+EJ74)/MAX(ER74+EJ74+ES74, 0.1)*$I$11+ES74/MAX(ER74+EJ74+ES74, 0.1)*$J$11))/($B$13+$C$13+$F$13)</f>
        <v>0</v>
      </c>
      <c r="CX74">
        <f>($B$13*$K$11+$C$13*$K$11+$F$13*((ER74+EJ74)/MAX(ER74+EJ74+ES74, 0.1)*$P$11+ES74/MAX(ER74+EJ74+ES74, 0.1)*$Q$11))/($B$13+$C$13+$F$13)</f>
        <v>0</v>
      </c>
      <c r="CY74">
        <v>5.52</v>
      </c>
      <c r="CZ74">
        <v>0.5</v>
      </c>
      <c r="DA74" t="s">
        <v>421</v>
      </c>
      <c r="DB74">
        <v>2</v>
      </c>
      <c r="DC74">
        <v>1759094611</v>
      </c>
      <c r="DD74">
        <v>422.6628888888888</v>
      </c>
      <c r="DE74">
        <v>419.9753333333334</v>
      </c>
      <c r="DF74">
        <v>23.03496666666667</v>
      </c>
      <c r="DG74">
        <v>22.51346666666667</v>
      </c>
      <c r="DH74">
        <v>423.556</v>
      </c>
      <c r="DI74">
        <v>22.71975555555555</v>
      </c>
      <c r="DJ74">
        <v>500.0115555555556</v>
      </c>
      <c r="DK74">
        <v>90.66182222222223</v>
      </c>
      <c r="DL74">
        <v>0.06695515555555555</v>
      </c>
      <c r="DM74">
        <v>30.4532</v>
      </c>
      <c r="DN74">
        <v>30.01905555555556</v>
      </c>
      <c r="DO74">
        <v>999.9000000000001</v>
      </c>
      <c r="DP74">
        <v>0</v>
      </c>
      <c r="DQ74">
        <v>0</v>
      </c>
      <c r="DR74">
        <v>9999.427777777779</v>
      </c>
      <c r="DS74">
        <v>0</v>
      </c>
      <c r="DT74">
        <v>3.15713</v>
      </c>
      <c r="DU74">
        <v>2.687344444444445</v>
      </c>
      <c r="DV74">
        <v>432.6283333333333</v>
      </c>
      <c r="DW74">
        <v>429.6483333333333</v>
      </c>
      <c r="DX74">
        <v>0.5215070000000001</v>
      </c>
      <c r="DY74">
        <v>419.9753333333334</v>
      </c>
      <c r="DZ74">
        <v>22.51346666666667</v>
      </c>
      <c r="EA74">
        <v>2.088393333333333</v>
      </c>
      <c r="EB74">
        <v>2.041112222222222</v>
      </c>
      <c r="EC74">
        <v>18.13091111111111</v>
      </c>
      <c r="ED74">
        <v>17.76693333333333</v>
      </c>
      <c r="EE74">
        <v>0.00500078</v>
      </c>
      <c r="EF74">
        <v>0</v>
      </c>
      <c r="EG74">
        <v>0</v>
      </c>
      <c r="EH74">
        <v>0</v>
      </c>
      <c r="EI74">
        <v>835.9555555555555</v>
      </c>
      <c r="EJ74">
        <v>0.00500078</v>
      </c>
      <c r="EK74">
        <v>-11.21111111111111</v>
      </c>
      <c r="EL74">
        <v>0.3222222222222222</v>
      </c>
      <c r="EM74">
        <v>35.96511111111111</v>
      </c>
      <c r="EN74">
        <v>41.083</v>
      </c>
      <c r="EO74">
        <v>37.91644444444444</v>
      </c>
      <c r="EP74">
        <v>41.97200000000001</v>
      </c>
      <c r="EQ74">
        <v>38.00666666666667</v>
      </c>
      <c r="ER74">
        <v>0</v>
      </c>
      <c r="ES74">
        <v>0</v>
      </c>
      <c r="ET74">
        <v>0</v>
      </c>
      <c r="EU74">
        <v>1759094606.8</v>
      </c>
      <c r="EV74">
        <v>0</v>
      </c>
      <c r="EW74">
        <v>836.1000000000001</v>
      </c>
      <c r="EX74">
        <v>-11.29572652248564</v>
      </c>
      <c r="EY74">
        <v>30.82393161426648</v>
      </c>
      <c r="EZ74">
        <v>-13.68461538461538</v>
      </c>
      <c r="FA74">
        <v>15</v>
      </c>
      <c r="FB74">
        <v>0</v>
      </c>
      <c r="FC74" t="s">
        <v>422</v>
      </c>
      <c r="FD74">
        <v>1746989605.5</v>
      </c>
      <c r="FE74">
        <v>1746989593.5</v>
      </c>
      <c r="FF74">
        <v>0</v>
      </c>
      <c r="FG74">
        <v>-0.274</v>
      </c>
      <c r="FH74">
        <v>-0.002</v>
      </c>
      <c r="FI74">
        <v>2.549</v>
      </c>
      <c r="FJ74">
        <v>0.129</v>
      </c>
      <c r="FK74">
        <v>420</v>
      </c>
      <c r="FL74">
        <v>17</v>
      </c>
      <c r="FM74">
        <v>0.02</v>
      </c>
      <c r="FN74">
        <v>0.04</v>
      </c>
      <c r="FO74">
        <v>2.685030975609756</v>
      </c>
      <c r="FP74">
        <v>0.1359995121951275</v>
      </c>
      <c r="FQ74">
        <v>0.07709350232987996</v>
      </c>
      <c r="FR74">
        <v>1</v>
      </c>
      <c r="FS74">
        <v>835.614705882353</v>
      </c>
      <c r="FT74">
        <v>15.25286469612335</v>
      </c>
      <c r="FU74">
        <v>6.664088673980218</v>
      </c>
      <c r="FV74">
        <v>0</v>
      </c>
      <c r="FW74">
        <v>0.5222993414634146</v>
      </c>
      <c r="FX74">
        <v>-0.008648529616724739</v>
      </c>
      <c r="FY74">
        <v>0.001133880442997623</v>
      </c>
      <c r="FZ74">
        <v>1</v>
      </c>
      <c r="GA74">
        <v>2</v>
      </c>
      <c r="GB74">
        <v>3</v>
      </c>
      <c r="GC74" t="s">
        <v>429</v>
      </c>
      <c r="GD74">
        <v>3.10266</v>
      </c>
      <c r="GE74">
        <v>2.72486</v>
      </c>
      <c r="GF74">
        <v>0.0888278</v>
      </c>
      <c r="GG74">
        <v>0.08831700000000001</v>
      </c>
      <c r="GH74">
        <v>0.105011</v>
      </c>
      <c r="GI74">
        <v>0.10479</v>
      </c>
      <c r="GJ74">
        <v>23822.9</v>
      </c>
      <c r="GK74">
        <v>21622.1</v>
      </c>
      <c r="GL74">
        <v>26707.7</v>
      </c>
      <c r="GM74">
        <v>23936.1</v>
      </c>
      <c r="GN74">
        <v>38242.3</v>
      </c>
      <c r="GO74">
        <v>31656.7</v>
      </c>
      <c r="GP74">
        <v>46635.1</v>
      </c>
      <c r="GQ74">
        <v>37848.1</v>
      </c>
      <c r="GR74">
        <v>1.87442</v>
      </c>
      <c r="GS74">
        <v>1.88215</v>
      </c>
      <c r="GT74">
        <v>0.0967085</v>
      </c>
      <c r="GU74">
        <v>0</v>
      </c>
      <c r="GV74">
        <v>28.4458</v>
      </c>
      <c r="GW74">
        <v>999.9</v>
      </c>
      <c r="GX74">
        <v>45.9</v>
      </c>
      <c r="GY74">
        <v>31.4</v>
      </c>
      <c r="GZ74">
        <v>23.3661</v>
      </c>
      <c r="HA74">
        <v>61.26</v>
      </c>
      <c r="HB74">
        <v>19.7236</v>
      </c>
      <c r="HC74">
        <v>1</v>
      </c>
      <c r="HD74">
        <v>0.0799593</v>
      </c>
      <c r="HE74">
        <v>-1.6342</v>
      </c>
      <c r="HF74">
        <v>20.2905</v>
      </c>
      <c r="HG74">
        <v>5.22238</v>
      </c>
      <c r="HH74">
        <v>11.98</v>
      </c>
      <c r="HI74">
        <v>4.96545</v>
      </c>
      <c r="HJ74">
        <v>3.276</v>
      </c>
      <c r="HK74">
        <v>9999</v>
      </c>
      <c r="HL74">
        <v>9999</v>
      </c>
      <c r="HM74">
        <v>9999</v>
      </c>
      <c r="HN74">
        <v>37</v>
      </c>
      <c r="HO74">
        <v>1.86389</v>
      </c>
      <c r="HP74">
        <v>1.86005</v>
      </c>
      <c r="HQ74">
        <v>1.85838</v>
      </c>
      <c r="HR74">
        <v>1.85974</v>
      </c>
      <c r="HS74">
        <v>1.85989</v>
      </c>
      <c r="HT74">
        <v>1.85837</v>
      </c>
      <c r="HU74">
        <v>1.85743</v>
      </c>
      <c r="HV74">
        <v>1.85234</v>
      </c>
      <c r="HW74">
        <v>0</v>
      </c>
      <c r="HX74">
        <v>0</v>
      </c>
      <c r="HY74">
        <v>0</v>
      </c>
      <c r="HZ74">
        <v>0</v>
      </c>
      <c r="IA74" t="s">
        <v>424</v>
      </c>
      <c r="IB74" t="s">
        <v>425</v>
      </c>
      <c r="IC74" t="s">
        <v>426</v>
      </c>
      <c r="ID74" t="s">
        <v>426</v>
      </c>
      <c r="IE74" t="s">
        <v>426</v>
      </c>
      <c r="IF74" t="s">
        <v>426</v>
      </c>
      <c r="IG74">
        <v>0</v>
      </c>
      <c r="IH74">
        <v>100</v>
      </c>
      <c r="II74">
        <v>100</v>
      </c>
      <c r="IJ74">
        <v>-0.893</v>
      </c>
      <c r="IK74">
        <v>0.3152</v>
      </c>
      <c r="IL74">
        <v>-0.819046093373875</v>
      </c>
      <c r="IM74">
        <v>-0.0008311593448893811</v>
      </c>
      <c r="IN74">
        <v>1.768286430498992E-06</v>
      </c>
      <c r="IO74">
        <v>-5.176383660599935E-10</v>
      </c>
      <c r="IP74">
        <v>0.01793090377665582</v>
      </c>
      <c r="IQ74">
        <v>0.002652576625932546</v>
      </c>
      <c r="IR74">
        <v>0.0004569377311329863</v>
      </c>
      <c r="IS74">
        <v>1.003524486243527E-07</v>
      </c>
      <c r="IT74">
        <v>2</v>
      </c>
      <c r="IU74">
        <v>1975</v>
      </c>
      <c r="IV74">
        <v>1</v>
      </c>
      <c r="IW74">
        <v>26</v>
      </c>
      <c r="IX74">
        <v>201750.1</v>
      </c>
      <c r="IY74">
        <v>201750.3</v>
      </c>
      <c r="IZ74">
        <v>1.09741</v>
      </c>
      <c r="JA74">
        <v>2.62939</v>
      </c>
      <c r="JB74">
        <v>1.49658</v>
      </c>
      <c r="JC74">
        <v>2.34985</v>
      </c>
      <c r="JD74">
        <v>1.54907</v>
      </c>
      <c r="JE74">
        <v>2.36572</v>
      </c>
      <c r="JF74">
        <v>35.8944</v>
      </c>
      <c r="JG74">
        <v>24.1926</v>
      </c>
      <c r="JH74">
        <v>18</v>
      </c>
      <c r="JI74">
        <v>481.253</v>
      </c>
      <c r="JJ74">
        <v>501.2</v>
      </c>
      <c r="JK74">
        <v>31.162</v>
      </c>
      <c r="JL74">
        <v>28.3348</v>
      </c>
      <c r="JM74">
        <v>30</v>
      </c>
      <c r="JN74">
        <v>28.5648</v>
      </c>
      <c r="JO74">
        <v>28.5656</v>
      </c>
      <c r="JP74">
        <v>22.0681</v>
      </c>
      <c r="JQ74">
        <v>0</v>
      </c>
      <c r="JR74">
        <v>100</v>
      </c>
      <c r="JS74">
        <v>31.1429</v>
      </c>
      <c r="JT74">
        <v>420</v>
      </c>
      <c r="JU74">
        <v>23.1383</v>
      </c>
      <c r="JV74">
        <v>101.966</v>
      </c>
      <c r="JW74">
        <v>91.2955</v>
      </c>
    </row>
    <row r="75" spans="1:283">
      <c r="A75">
        <v>57</v>
      </c>
      <c r="B75">
        <v>1759094616</v>
      </c>
      <c r="C75">
        <v>623</v>
      </c>
      <c r="D75" t="s">
        <v>540</v>
      </c>
      <c r="E75" t="s">
        <v>541</v>
      </c>
      <c r="F75">
        <v>5</v>
      </c>
      <c r="G75" t="s">
        <v>488</v>
      </c>
      <c r="H75">
        <v>1759094613</v>
      </c>
      <c r="I75">
        <f>(J75)/1000</f>
        <v>0</v>
      </c>
      <c r="J75">
        <f>1000*DJ75*AH75*(DF75-DG75)/(100*CY75*(1000-AH75*DF75))</f>
        <v>0</v>
      </c>
      <c r="K75">
        <f>DJ75*AH75*(DE75-DD75*(1000-AH75*DG75)/(1000-AH75*DF75))/(100*CY75)</f>
        <v>0</v>
      </c>
      <c r="L75">
        <f>DD75 - IF(AH75&gt;1, K75*CY75*100.0/(AJ75), 0)</f>
        <v>0</v>
      </c>
      <c r="M75">
        <f>((S75-I75/2)*L75-K75)/(S75+I75/2)</f>
        <v>0</v>
      </c>
      <c r="N75">
        <f>M75*(DK75+DL75)/1000.0</f>
        <v>0</v>
      </c>
      <c r="O75">
        <f>(DD75 - IF(AH75&gt;1, K75*CY75*100.0/(AJ75), 0))*(DK75+DL75)/1000.0</f>
        <v>0</v>
      </c>
      <c r="P75">
        <f>2.0/((1/R75-1/Q75)+SIGN(R75)*SQRT((1/R75-1/Q75)*(1/R75-1/Q75) + 4*CZ75/((CZ75+1)*(CZ75+1))*(2*1/R75*1/Q75-1/Q75*1/Q75)))</f>
        <v>0</v>
      </c>
      <c r="Q75">
        <f>IF(LEFT(DA75,1)&lt;&gt;"0",IF(LEFT(DA75,1)="1",3.0,DB75),$D$5+$E$5*(DR75*DK75/($K$5*1000))+$F$5*(DR75*DK75/($K$5*1000))*MAX(MIN(CY75,$J$5),$I$5)*MAX(MIN(CY75,$J$5),$I$5)+$G$5*MAX(MIN(CY75,$J$5),$I$5)*(DR75*DK75/($K$5*1000))+$H$5*(DR75*DK75/($K$5*1000))*(DR75*DK75/($K$5*1000)))</f>
        <v>0</v>
      </c>
      <c r="R75">
        <f>I75*(1000-(1000*0.61365*exp(17.502*V75/(240.97+V75))/(DK75+DL75)+DF75)/2)/(1000*0.61365*exp(17.502*V75/(240.97+V75))/(DK75+DL75)-DF75)</f>
        <v>0</v>
      </c>
      <c r="S75">
        <f>1/((CZ75+1)/(P75/1.6)+1/(Q75/1.37)) + CZ75/((CZ75+1)/(P75/1.6) + CZ75/(Q75/1.37))</f>
        <v>0</v>
      </c>
      <c r="T75">
        <f>(CU75*CX75)</f>
        <v>0</v>
      </c>
      <c r="U75">
        <f>(DM75+(T75+2*0.95*5.67E-8*(((DM75+$B$9)+273)^4-(DM75+273)^4)-44100*I75)/(1.84*29.3*Q75+8*0.95*5.67E-8*(DM75+273)^3))</f>
        <v>0</v>
      </c>
      <c r="V75">
        <f>($C$9*DN75+$D$9*DO75+$E$9*U75)</f>
        <v>0</v>
      </c>
      <c r="W75">
        <f>0.61365*exp(17.502*V75/(240.97+V75))</f>
        <v>0</v>
      </c>
      <c r="X75">
        <f>(Y75/Z75*100)</f>
        <v>0</v>
      </c>
      <c r="Y75">
        <f>DF75*(DK75+DL75)/1000</f>
        <v>0</v>
      </c>
      <c r="Z75">
        <f>0.61365*exp(17.502*DM75/(240.97+DM75))</f>
        <v>0</v>
      </c>
      <c r="AA75">
        <f>(W75-DF75*(DK75+DL75)/1000)</f>
        <v>0</v>
      </c>
      <c r="AB75">
        <f>(-I75*44100)</f>
        <v>0</v>
      </c>
      <c r="AC75">
        <f>2*29.3*Q75*0.92*(DM75-V75)</f>
        <v>0</v>
      </c>
      <c r="AD75">
        <f>2*0.95*5.67E-8*(((DM75+$B$9)+273)^4-(V75+273)^4)</f>
        <v>0</v>
      </c>
      <c r="AE75">
        <f>T75+AD75+AB75+AC75</f>
        <v>0</v>
      </c>
      <c r="AF75">
        <v>1</v>
      </c>
      <c r="AG75">
        <v>0</v>
      </c>
      <c r="AH75">
        <f>IF(AF75*$H$15&gt;=AJ75,1.0,(AJ75/(AJ75-AF75*$H$15)))</f>
        <v>0</v>
      </c>
      <c r="AI75">
        <f>(AH75-1)*100</f>
        <v>0</v>
      </c>
      <c r="AJ75">
        <f>MAX(0,($B$15+$C$15*DR75)/(1+$D$15*DR75)*DK75/(DM75+273)*$E$15)</f>
        <v>0</v>
      </c>
      <c r="AK75" t="s">
        <v>420</v>
      </c>
      <c r="AL75" t="s">
        <v>420</v>
      </c>
      <c r="AM75">
        <v>0</v>
      </c>
      <c r="AN75">
        <v>0</v>
      </c>
      <c r="AO75">
        <f>1-AM75/AN75</f>
        <v>0</v>
      </c>
      <c r="AP75">
        <v>0</v>
      </c>
      <c r="AQ75" t="s">
        <v>420</v>
      </c>
      <c r="AR75" t="s">
        <v>420</v>
      </c>
      <c r="AS75">
        <v>0</v>
      </c>
      <c r="AT75">
        <v>0</v>
      </c>
      <c r="AU75">
        <f>1-AS75/AT75</f>
        <v>0</v>
      </c>
      <c r="AV75">
        <v>0.5</v>
      </c>
      <c r="AW75">
        <f>CV75</f>
        <v>0</v>
      </c>
      <c r="AX75">
        <f>K75</f>
        <v>0</v>
      </c>
      <c r="AY75">
        <f>AU75*AV75*AW75</f>
        <v>0</v>
      </c>
      <c r="AZ75">
        <f>(AX75-AP75)/AW75</f>
        <v>0</v>
      </c>
      <c r="BA75">
        <f>(AN75-AT75)/AT75</f>
        <v>0</v>
      </c>
      <c r="BB75">
        <f>AM75/(AO75+AM75/AT75)</f>
        <v>0</v>
      </c>
      <c r="BC75" t="s">
        <v>420</v>
      </c>
      <c r="BD75">
        <v>0</v>
      </c>
      <c r="BE75">
        <f>IF(BD75&lt;&gt;0, BD75, BB75)</f>
        <v>0</v>
      </c>
      <c r="BF75">
        <f>1-BE75/AT75</f>
        <v>0</v>
      </c>
      <c r="BG75">
        <f>(AT75-AS75)/(AT75-BE75)</f>
        <v>0</v>
      </c>
      <c r="BH75">
        <f>(AN75-AT75)/(AN75-BE75)</f>
        <v>0</v>
      </c>
      <c r="BI75">
        <f>(AT75-AS75)/(AT75-AM75)</f>
        <v>0</v>
      </c>
      <c r="BJ75">
        <f>(AN75-AT75)/(AN75-AM75)</f>
        <v>0</v>
      </c>
      <c r="BK75">
        <f>(BG75*BE75/AS75)</f>
        <v>0</v>
      </c>
      <c r="BL75">
        <f>(1-BK75)</f>
        <v>0</v>
      </c>
      <c r="CU75">
        <f>$B$13*DS75+$C$13*DT75+$F$13*EE75*(1-EH75)</f>
        <v>0</v>
      </c>
      <c r="CV75">
        <f>CU75*CW75</f>
        <v>0</v>
      </c>
      <c r="CW75">
        <f>($B$13*$D$11+$C$13*$D$11+$F$13*((ER75+EJ75)/MAX(ER75+EJ75+ES75, 0.1)*$I$11+ES75/MAX(ER75+EJ75+ES75, 0.1)*$J$11))/($B$13+$C$13+$F$13)</f>
        <v>0</v>
      </c>
      <c r="CX75">
        <f>($B$13*$K$11+$C$13*$K$11+$F$13*((ER75+EJ75)/MAX(ER75+EJ75+ES75, 0.1)*$P$11+ES75/MAX(ER75+EJ75+ES75, 0.1)*$Q$11))/($B$13+$C$13+$F$13)</f>
        <v>0</v>
      </c>
      <c r="CY75">
        <v>5.52</v>
      </c>
      <c r="CZ75">
        <v>0.5</v>
      </c>
      <c r="DA75" t="s">
        <v>421</v>
      </c>
      <c r="DB75">
        <v>2</v>
      </c>
      <c r="DC75">
        <v>1759094613</v>
      </c>
      <c r="DD75">
        <v>422.6568888888889</v>
      </c>
      <c r="DE75">
        <v>420.0263333333334</v>
      </c>
      <c r="DF75">
        <v>23.03327777777778</v>
      </c>
      <c r="DG75">
        <v>22.51276666666667</v>
      </c>
      <c r="DH75">
        <v>423.5501111111111</v>
      </c>
      <c r="DI75">
        <v>22.71812222222222</v>
      </c>
      <c r="DJ75">
        <v>500.0244444444444</v>
      </c>
      <c r="DK75">
        <v>90.66151111111111</v>
      </c>
      <c r="DL75">
        <v>0.06684043333333332</v>
      </c>
      <c r="DM75">
        <v>30.4533</v>
      </c>
      <c r="DN75">
        <v>30.0191</v>
      </c>
      <c r="DO75">
        <v>999.9000000000001</v>
      </c>
      <c r="DP75">
        <v>0</v>
      </c>
      <c r="DQ75">
        <v>0</v>
      </c>
      <c r="DR75">
        <v>10002.07222222222</v>
      </c>
      <c r="DS75">
        <v>0</v>
      </c>
      <c r="DT75">
        <v>3.15713</v>
      </c>
      <c r="DU75">
        <v>2.630448888888889</v>
      </c>
      <c r="DV75">
        <v>432.6215555555556</v>
      </c>
      <c r="DW75">
        <v>429.7003333333333</v>
      </c>
      <c r="DX75">
        <v>0.5205148888888889</v>
      </c>
      <c r="DY75">
        <v>420.0263333333334</v>
      </c>
      <c r="DZ75">
        <v>22.51276666666667</v>
      </c>
      <c r="EA75">
        <v>2.088233333333333</v>
      </c>
      <c r="EB75">
        <v>2.041043333333334</v>
      </c>
      <c r="EC75">
        <v>18.1297</v>
      </c>
      <c r="ED75">
        <v>17.76638888888889</v>
      </c>
      <c r="EE75">
        <v>0.00500078</v>
      </c>
      <c r="EF75">
        <v>0</v>
      </c>
      <c r="EG75">
        <v>0</v>
      </c>
      <c r="EH75">
        <v>0</v>
      </c>
      <c r="EI75">
        <v>832.9444444444445</v>
      </c>
      <c r="EJ75">
        <v>0.00500078</v>
      </c>
      <c r="EK75">
        <v>-8.91111111111111</v>
      </c>
      <c r="EL75">
        <v>0.6222222222222222</v>
      </c>
      <c r="EM75">
        <v>35.93044444444445</v>
      </c>
      <c r="EN75">
        <v>41.083</v>
      </c>
      <c r="EO75">
        <v>37.94422222222222</v>
      </c>
      <c r="EP75">
        <v>41.91633333333333</v>
      </c>
      <c r="EQ75">
        <v>38.43722222222222</v>
      </c>
      <c r="ER75">
        <v>0</v>
      </c>
      <c r="ES75">
        <v>0</v>
      </c>
      <c r="ET75">
        <v>0</v>
      </c>
      <c r="EU75">
        <v>1759094608.6</v>
      </c>
      <c r="EV75">
        <v>0</v>
      </c>
      <c r="EW75">
        <v>835.9440000000001</v>
      </c>
      <c r="EX75">
        <v>-27.68461534697146</v>
      </c>
      <c r="EY75">
        <v>39.20769236212413</v>
      </c>
      <c r="EZ75">
        <v>-12.836</v>
      </c>
      <c r="FA75">
        <v>15</v>
      </c>
      <c r="FB75">
        <v>0</v>
      </c>
      <c r="FC75" t="s">
        <v>422</v>
      </c>
      <c r="FD75">
        <v>1746989605.5</v>
      </c>
      <c r="FE75">
        <v>1746989593.5</v>
      </c>
      <c r="FF75">
        <v>0</v>
      </c>
      <c r="FG75">
        <v>-0.274</v>
      </c>
      <c r="FH75">
        <v>-0.002</v>
      </c>
      <c r="FI75">
        <v>2.549</v>
      </c>
      <c r="FJ75">
        <v>0.129</v>
      </c>
      <c r="FK75">
        <v>420</v>
      </c>
      <c r="FL75">
        <v>17</v>
      </c>
      <c r="FM75">
        <v>0.02</v>
      </c>
      <c r="FN75">
        <v>0.04</v>
      </c>
      <c r="FO75">
        <v>2.69311975</v>
      </c>
      <c r="FP75">
        <v>-0.3130285553471095</v>
      </c>
      <c r="FQ75">
        <v>0.06470084081708287</v>
      </c>
      <c r="FR75">
        <v>1</v>
      </c>
      <c r="FS75">
        <v>835.7352941176471</v>
      </c>
      <c r="FT75">
        <v>5.882352956675518</v>
      </c>
      <c r="FU75">
        <v>6.530691448525789</v>
      </c>
      <c r="FV75">
        <v>0</v>
      </c>
      <c r="FW75">
        <v>0.5218725</v>
      </c>
      <c r="FX75">
        <v>-0.008280968105066011</v>
      </c>
      <c r="FY75">
        <v>0.001094456874435901</v>
      </c>
      <c r="FZ75">
        <v>1</v>
      </c>
      <c r="GA75">
        <v>2</v>
      </c>
      <c r="GB75">
        <v>3</v>
      </c>
      <c r="GC75" t="s">
        <v>429</v>
      </c>
      <c r="GD75">
        <v>3.10271</v>
      </c>
      <c r="GE75">
        <v>2.72496</v>
      </c>
      <c r="GF75">
        <v>0.088826</v>
      </c>
      <c r="GG75">
        <v>0.0883145</v>
      </c>
      <c r="GH75">
        <v>0.10501</v>
      </c>
      <c r="GI75">
        <v>0.104794</v>
      </c>
      <c r="GJ75">
        <v>23823</v>
      </c>
      <c r="GK75">
        <v>21622</v>
      </c>
      <c r="GL75">
        <v>26707.7</v>
      </c>
      <c r="GM75">
        <v>23936</v>
      </c>
      <c r="GN75">
        <v>38242.4</v>
      </c>
      <c r="GO75">
        <v>31656.5</v>
      </c>
      <c r="GP75">
        <v>46635.2</v>
      </c>
      <c r="GQ75">
        <v>37848</v>
      </c>
      <c r="GR75">
        <v>1.87448</v>
      </c>
      <c r="GS75">
        <v>1.88205</v>
      </c>
      <c r="GT75">
        <v>0.09655950000000001</v>
      </c>
      <c r="GU75">
        <v>0</v>
      </c>
      <c r="GV75">
        <v>28.4458</v>
      </c>
      <c r="GW75">
        <v>999.9</v>
      </c>
      <c r="GX75">
        <v>45.8</v>
      </c>
      <c r="GY75">
        <v>31.4</v>
      </c>
      <c r="GZ75">
        <v>23.3177</v>
      </c>
      <c r="HA75">
        <v>61.18</v>
      </c>
      <c r="HB75">
        <v>19.7356</v>
      </c>
      <c r="HC75">
        <v>1</v>
      </c>
      <c r="HD75">
        <v>0.0799517</v>
      </c>
      <c r="HE75">
        <v>-1.61896</v>
      </c>
      <c r="HF75">
        <v>20.2897</v>
      </c>
      <c r="HG75">
        <v>5.22238</v>
      </c>
      <c r="HH75">
        <v>11.98</v>
      </c>
      <c r="HI75">
        <v>4.96545</v>
      </c>
      <c r="HJ75">
        <v>3.276</v>
      </c>
      <c r="HK75">
        <v>9999</v>
      </c>
      <c r="HL75">
        <v>9999</v>
      </c>
      <c r="HM75">
        <v>9999</v>
      </c>
      <c r="HN75">
        <v>37</v>
      </c>
      <c r="HO75">
        <v>1.8639</v>
      </c>
      <c r="HP75">
        <v>1.86006</v>
      </c>
      <c r="HQ75">
        <v>1.85838</v>
      </c>
      <c r="HR75">
        <v>1.85974</v>
      </c>
      <c r="HS75">
        <v>1.85988</v>
      </c>
      <c r="HT75">
        <v>1.85837</v>
      </c>
      <c r="HU75">
        <v>1.85743</v>
      </c>
      <c r="HV75">
        <v>1.85233</v>
      </c>
      <c r="HW75">
        <v>0</v>
      </c>
      <c r="HX75">
        <v>0</v>
      </c>
      <c r="HY75">
        <v>0</v>
      </c>
      <c r="HZ75">
        <v>0</v>
      </c>
      <c r="IA75" t="s">
        <v>424</v>
      </c>
      <c r="IB75" t="s">
        <v>425</v>
      </c>
      <c r="IC75" t="s">
        <v>426</v>
      </c>
      <c r="ID75" t="s">
        <v>426</v>
      </c>
      <c r="IE75" t="s">
        <v>426</v>
      </c>
      <c r="IF75" t="s">
        <v>426</v>
      </c>
      <c r="IG75">
        <v>0</v>
      </c>
      <c r="IH75">
        <v>100</v>
      </c>
      <c r="II75">
        <v>100</v>
      </c>
      <c r="IJ75">
        <v>-0.893</v>
      </c>
      <c r="IK75">
        <v>0.3152</v>
      </c>
      <c r="IL75">
        <v>-0.819046093373875</v>
      </c>
      <c r="IM75">
        <v>-0.0008311593448893811</v>
      </c>
      <c r="IN75">
        <v>1.768286430498992E-06</v>
      </c>
      <c r="IO75">
        <v>-5.176383660599935E-10</v>
      </c>
      <c r="IP75">
        <v>0.01793090377665582</v>
      </c>
      <c r="IQ75">
        <v>0.002652576625932546</v>
      </c>
      <c r="IR75">
        <v>0.0004569377311329863</v>
      </c>
      <c r="IS75">
        <v>1.003524486243527E-07</v>
      </c>
      <c r="IT75">
        <v>2</v>
      </c>
      <c r="IU75">
        <v>1975</v>
      </c>
      <c r="IV75">
        <v>1</v>
      </c>
      <c r="IW75">
        <v>26</v>
      </c>
      <c r="IX75">
        <v>201750.2</v>
      </c>
      <c r="IY75">
        <v>201750.4</v>
      </c>
      <c r="IZ75">
        <v>1.09741</v>
      </c>
      <c r="JA75">
        <v>2.62329</v>
      </c>
      <c r="JB75">
        <v>1.49658</v>
      </c>
      <c r="JC75">
        <v>2.34985</v>
      </c>
      <c r="JD75">
        <v>1.54907</v>
      </c>
      <c r="JE75">
        <v>2.44141</v>
      </c>
      <c r="JF75">
        <v>35.8944</v>
      </c>
      <c r="JG75">
        <v>24.1926</v>
      </c>
      <c r="JH75">
        <v>18</v>
      </c>
      <c r="JI75">
        <v>481.277</v>
      </c>
      <c r="JJ75">
        <v>501.123</v>
      </c>
      <c r="JK75">
        <v>31.1555</v>
      </c>
      <c r="JL75">
        <v>28.3348</v>
      </c>
      <c r="JM75">
        <v>30</v>
      </c>
      <c r="JN75">
        <v>28.5642</v>
      </c>
      <c r="JO75">
        <v>28.5644</v>
      </c>
      <c r="JP75">
        <v>22.0675</v>
      </c>
      <c r="JQ75">
        <v>0</v>
      </c>
      <c r="JR75">
        <v>100</v>
      </c>
      <c r="JS75">
        <v>31.1429</v>
      </c>
      <c r="JT75">
        <v>420</v>
      </c>
      <c r="JU75">
        <v>23.1383</v>
      </c>
      <c r="JV75">
        <v>101.966</v>
      </c>
      <c r="JW75">
        <v>91.29519999999999</v>
      </c>
    </row>
    <row r="76" spans="1:283">
      <c r="A76">
        <v>58</v>
      </c>
      <c r="B76">
        <v>1759094618</v>
      </c>
      <c r="C76">
        <v>625</v>
      </c>
      <c r="D76" t="s">
        <v>542</v>
      </c>
      <c r="E76" t="s">
        <v>543</v>
      </c>
      <c r="F76">
        <v>5</v>
      </c>
      <c r="G76" t="s">
        <v>488</v>
      </c>
      <c r="H76">
        <v>1759094615</v>
      </c>
      <c r="I76">
        <f>(J76)/1000</f>
        <v>0</v>
      </c>
      <c r="J76">
        <f>1000*DJ76*AH76*(DF76-DG76)/(100*CY76*(1000-AH76*DF76))</f>
        <v>0</v>
      </c>
      <c r="K76">
        <f>DJ76*AH76*(DE76-DD76*(1000-AH76*DG76)/(1000-AH76*DF76))/(100*CY76)</f>
        <v>0</v>
      </c>
      <c r="L76">
        <f>DD76 - IF(AH76&gt;1, K76*CY76*100.0/(AJ76), 0)</f>
        <v>0</v>
      </c>
      <c r="M76">
        <f>((S76-I76/2)*L76-K76)/(S76+I76/2)</f>
        <v>0</v>
      </c>
      <c r="N76">
        <f>M76*(DK76+DL76)/1000.0</f>
        <v>0</v>
      </c>
      <c r="O76">
        <f>(DD76 - IF(AH76&gt;1, K76*CY76*100.0/(AJ76), 0))*(DK76+DL76)/1000.0</f>
        <v>0</v>
      </c>
      <c r="P76">
        <f>2.0/((1/R76-1/Q76)+SIGN(R76)*SQRT((1/R76-1/Q76)*(1/R76-1/Q76) + 4*CZ76/((CZ76+1)*(CZ76+1))*(2*1/R76*1/Q76-1/Q76*1/Q76)))</f>
        <v>0</v>
      </c>
      <c r="Q76">
        <f>IF(LEFT(DA76,1)&lt;&gt;"0",IF(LEFT(DA76,1)="1",3.0,DB76),$D$5+$E$5*(DR76*DK76/($K$5*1000))+$F$5*(DR76*DK76/($K$5*1000))*MAX(MIN(CY76,$J$5),$I$5)*MAX(MIN(CY76,$J$5),$I$5)+$G$5*MAX(MIN(CY76,$J$5),$I$5)*(DR76*DK76/($K$5*1000))+$H$5*(DR76*DK76/($K$5*1000))*(DR76*DK76/($K$5*1000)))</f>
        <v>0</v>
      </c>
      <c r="R76">
        <f>I76*(1000-(1000*0.61365*exp(17.502*V76/(240.97+V76))/(DK76+DL76)+DF76)/2)/(1000*0.61365*exp(17.502*V76/(240.97+V76))/(DK76+DL76)-DF76)</f>
        <v>0</v>
      </c>
      <c r="S76">
        <f>1/((CZ76+1)/(P76/1.6)+1/(Q76/1.37)) + CZ76/((CZ76+1)/(P76/1.6) + CZ76/(Q76/1.37))</f>
        <v>0</v>
      </c>
      <c r="T76">
        <f>(CU76*CX76)</f>
        <v>0</v>
      </c>
      <c r="U76">
        <f>(DM76+(T76+2*0.95*5.67E-8*(((DM76+$B$9)+273)^4-(DM76+273)^4)-44100*I76)/(1.84*29.3*Q76+8*0.95*5.67E-8*(DM76+273)^3))</f>
        <v>0</v>
      </c>
      <c r="V76">
        <f>($C$9*DN76+$D$9*DO76+$E$9*U76)</f>
        <v>0</v>
      </c>
      <c r="W76">
        <f>0.61365*exp(17.502*V76/(240.97+V76))</f>
        <v>0</v>
      </c>
      <c r="X76">
        <f>(Y76/Z76*100)</f>
        <v>0</v>
      </c>
      <c r="Y76">
        <f>DF76*(DK76+DL76)/1000</f>
        <v>0</v>
      </c>
      <c r="Z76">
        <f>0.61365*exp(17.502*DM76/(240.97+DM76))</f>
        <v>0</v>
      </c>
      <c r="AA76">
        <f>(W76-DF76*(DK76+DL76)/1000)</f>
        <v>0</v>
      </c>
      <c r="AB76">
        <f>(-I76*44100)</f>
        <v>0</v>
      </c>
      <c r="AC76">
        <f>2*29.3*Q76*0.92*(DM76-V76)</f>
        <v>0</v>
      </c>
      <c r="AD76">
        <f>2*0.95*5.67E-8*(((DM76+$B$9)+273)^4-(V76+273)^4)</f>
        <v>0</v>
      </c>
      <c r="AE76">
        <f>T76+AD76+AB76+AC76</f>
        <v>0</v>
      </c>
      <c r="AF76">
        <v>1</v>
      </c>
      <c r="AG76">
        <v>0</v>
      </c>
      <c r="AH76">
        <f>IF(AF76*$H$15&gt;=AJ76,1.0,(AJ76/(AJ76-AF76*$H$15)))</f>
        <v>0</v>
      </c>
      <c r="AI76">
        <f>(AH76-1)*100</f>
        <v>0</v>
      </c>
      <c r="AJ76">
        <f>MAX(0,($B$15+$C$15*DR76)/(1+$D$15*DR76)*DK76/(DM76+273)*$E$15)</f>
        <v>0</v>
      </c>
      <c r="AK76" t="s">
        <v>420</v>
      </c>
      <c r="AL76" t="s">
        <v>420</v>
      </c>
      <c r="AM76">
        <v>0</v>
      </c>
      <c r="AN76">
        <v>0</v>
      </c>
      <c r="AO76">
        <f>1-AM76/AN76</f>
        <v>0</v>
      </c>
      <c r="AP76">
        <v>0</v>
      </c>
      <c r="AQ76" t="s">
        <v>420</v>
      </c>
      <c r="AR76" t="s">
        <v>420</v>
      </c>
      <c r="AS76">
        <v>0</v>
      </c>
      <c r="AT76">
        <v>0</v>
      </c>
      <c r="AU76">
        <f>1-AS76/AT76</f>
        <v>0</v>
      </c>
      <c r="AV76">
        <v>0.5</v>
      </c>
      <c r="AW76">
        <f>CV76</f>
        <v>0</v>
      </c>
      <c r="AX76">
        <f>K76</f>
        <v>0</v>
      </c>
      <c r="AY76">
        <f>AU76*AV76*AW76</f>
        <v>0</v>
      </c>
      <c r="AZ76">
        <f>(AX76-AP76)/AW76</f>
        <v>0</v>
      </c>
      <c r="BA76">
        <f>(AN76-AT76)/AT76</f>
        <v>0</v>
      </c>
      <c r="BB76">
        <f>AM76/(AO76+AM76/AT76)</f>
        <v>0</v>
      </c>
      <c r="BC76" t="s">
        <v>420</v>
      </c>
      <c r="BD76">
        <v>0</v>
      </c>
      <c r="BE76">
        <f>IF(BD76&lt;&gt;0, BD76, BB76)</f>
        <v>0</v>
      </c>
      <c r="BF76">
        <f>1-BE76/AT76</f>
        <v>0</v>
      </c>
      <c r="BG76">
        <f>(AT76-AS76)/(AT76-BE76)</f>
        <v>0</v>
      </c>
      <c r="BH76">
        <f>(AN76-AT76)/(AN76-BE76)</f>
        <v>0</v>
      </c>
      <c r="BI76">
        <f>(AT76-AS76)/(AT76-AM76)</f>
        <v>0</v>
      </c>
      <c r="BJ76">
        <f>(AN76-AT76)/(AN76-AM76)</f>
        <v>0</v>
      </c>
      <c r="BK76">
        <f>(BG76*BE76/AS76)</f>
        <v>0</v>
      </c>
      <c r="BL76">
        <f>(1-BK76)</f>
        <v>0</v>
      </c>
      <c r="CU76">
        <f>$B$13*DS76+$C$13*DT76+$F$13*EE76*(1-EH76)</f>
        <v>0</v>
      </c>
      <c r="CV76">
        <f>CU76*CW76</f>
        <v>0</v>
      </c>
      <c r="CW76">
        <f>($B$13*$D$11+$C$13*$D$11+$F$13*((ER76+EJ76)/MAX(ER76+EJ76+ES76, 0.1)*$I$11+ES76/MAX(ER76+EJ76+ES76, 0.1)*$J$11))/($B$13+$C$13+$F$13)</f>
        <v>0</v>
      </c>
      <c r="CX76">
        <f>($B$13*$K$11+$C$13*$K$11+$F$13*((ER76+EJ76)/MAX(ER76+EJ76+ES76, 0.1)*$P$11+ES76/MAX(ER76+EJ76+ES76, 0.1)*$Q$11))/($B$13+$C$13+$F$13)</f>
        <v>0</v>
      </c>
      <c r="CY76">
        <v>5.52</v>
      </c>
      <c r="CZ76">
        <v>0.5</v>
      </c>
      <c r="DA76" t="s">
        <v>421</v>
      </c>
      <c r="DB76">
        <v>2</v>
      </c>
      <c r="DC76">
        <v>1759094615</v>
      </c>
      <c r="DD76">
        <v>422.6554444444444</v>
      </c>
      <c r="DE76">
        <v>420.0566666666667</v>
      </c>
      <c r="DF76">
        <v>23.03203333333333</v>
      </c>
      <c r="DG76">
        <v>22.51222222222222</v>
      </c>
      <c r="DH76">
        <v>423.5486666666667</v>
      </c>
      <c r="DI76">
        <v>22.71688888888889</v>
      </c>
      <c r="DJ76">
        <v>500.0068888888889</v>
      </c>
      <c r="DK76">
        <v>90.66148888888888</v>
      </c>
      <c r="DL76">
        <v>0.06676541111111112</v>
      </c>
      <c r="DM76">
        <v>30.453</v>
      </c>
      <c r="DN76">
        <v>30.01862222222222</v>
      </c>
      <c r="DO76">
        <v>999.9000000000001</v>
      </c>
      <c r="DP76">
        <v>0</v>
      </c>
      <c r="DQ76">
        <v>0</v>
      </c>
      <c r="DR76">
        <v>10001.52222222222</v>
      </c>
      <c r="DS76">
        <v>0</v>
      </c>
      <c r="DT76">
        <v>3.15713</v>
      </c>
      <c r="DU76">
        <v>2.59881</v>
      </c>
      <c r="DV76">
        <v>432.6196666666667</v>
      </c>
      <c r="DW76">
        <v>429.731</v>
      </c>
      <c r="DX76">
        <v>0.5198021111111111</v>
      </c>
      <c r="DY76">
        <v>420.0566666666667</v>
      </c>
      <c r="DZ76">
        <v>22.51222222222222</v>
      </c>
      <c r="EA76">
        <v>2.088118888888889</v>
      </c>
      <c r="EB76">
        <v>2.040993333333334</v>
      </c>
      <c r="EC76">
        <v>18.12883333333333</v>
      </c>
      <c r="ED76">
        <v>17.76598888888889</v>
      </c>
      <c r="EE76">
        <v>0.00500078</v>
      </c>
      <c r="EF76">
        <v>0</v>
      </c>
      <c r="EG76">
        <v>0</v>
      </c>
      <c r="EH76">
        <v>0</v>
      </c>
      <c r="EI76">
        <v>831.9555555555556</v>
      </c>
      <c r="EJ76">
        <v>0.00500078</v>
      </c>
      <c r="EK76">
        <v>-6.811111111111112</v>
      </c>
      <c r="EL76">
        <v>0.1888888888888889</v>
      </c>
      <c r="EM76">
        <v>35.91666666666666</v>
      </c>
      <c r="EN76">
        <v>41.03444444444445</v>
      </c>
      <c r="EO76">
        <v>37.91655555555556</v>
      </c>
      <c r="EP76">
        <v>41.87466666666666</v>
      </c>
      <c r="EQ76">
        <v>38.833</v>
      </c>
      <c r="ER76">
        <v>0</v>
      </c>
      <c r="ES76">
        <v>0</v>
      </c>
      <c r="ET76">
        <v>0</v>
      </c>
      <c r="EU76">
        <v>1759094610.4</v>
      </c>
      <c r="EV76">
        <v>0</v>
      </c>
      <c r="EW76">
        <v>835.5807692307693</v>
      </c>
      <c r="EX76">
        <v>-36.4068375392449</v>
      </c>
      <c r="EY76">
        <v>45.34358969012716</v>
      </c>
      <c r="EZ76">
        <v>-12.18076923076923</v>
      </c>
      <c r="FA76">
        <v>15</v>
      </c>
      <c r="FB76">
        <v>0</v>
      </c>
      <c r="FC76" t="s">
        <v>422</v>
      </c>
      <c r="FD76">
        <v>1746989605.5</v>
      </c>
      <c r="FE76">
        <v>1746989593.5</v>
      </c>
      <c r="FF76">
        <v>0</v>
      </c>
      <c r="FG76">
        <v>-0.274</v>
      </c>
      <c r="FH76">
        <v>-0.002</v>
      </c>
      <c r="FI76">
        <v>2.549</v>
      </c>
      <c r="FJ76">
        <v>0.129</v>
      </c>
      <c r="FK76">
        <v>420</v>
      </c>
      <c r="FL76">
        <v>17</v>
      </c>
      <c r="FM76">
        <v>0.02</v>
      </c>
      <c r="FN76">
        <v>0.04</v>
      </c>
      <c r="FO76">
        <v>2.686207317073171</v>
      </c>
      <c r="FP76">
        <v>-0.5355938675958186</v>
      </c>
      <c r="FQ76">
        <v>0.06869447068402228</v>
      </c>
      <c r="FR76">
        <v>0</v>
      </c>
      <c r="FS76">
        <v>835.7882352941176</v>
      </c>
      <c r="FT76">
        <v>-15.92666158689114</v>
      </c>
      <c r="FU76">
        <v>6.228056287567362</v>
      </c>
      <c r="FV76">
        <v>0</v>
      </c>
      <c r="FW76">
        <v>0.5213751219512196</v>
      </c>
      <c r="FX76">
        <v>-0.009153783972125094</v>
      </c>
      <c r="FY76">
        <v>0.001208902307883463</v>
      </c>
      <c r="FZ76">
        <v>1</v>
      </c>
      <c r="GA76">
        <v>1</v>
      </c>
      <c r="GB76">
        <v>3</v>
      </c>
      <c r="GC76" t="s">
        <v>423</v>
      </c>
      <c r="GD76">
        <v>3.10275</v>
      </c>
      <c r="GE76">
        <v>2.72497</v>
      </c>
      <c r="GF76">
        <v>0.0888309</v>
      </c>
      <c r="GG76">
        <v>0.0883139</v>
      </c>
      <c r="GH76">
        <v>0.10501</v>
      </c>
      <c r="GI76">
        <v>0.104789</v>
      </c>
      <c r="GJ76">
        <v>23823</v>
      </c>
      <c r="GK76">
        <v>21622.2</v>
      </c>
      <c r="GL76">
        <v>26707.8</v>
      </c>
      <c r="GM76">
        <v>23936.1</v>
      </c>
      <c r="GN76">
        <v>38242.5</v>
      </c>
      <c r="GO76">
        <v>31656.7</v>
      </c>
      <c r="GP76">
        <v>46635.4</v>
      </c>
      <c r="GQ76">
        <v>37848.1</v>
      </c>
      <c r="GR76">
        <v>1.87485</v>
      </c>
      <c r="GS76">
        <v>1.88197</v>
      </c>
      <c r="GT76">
        <v>0.0963248</v>
      </c>
      <c r="GU76">
        <v>0</v>
      </c>
      <c r="GV76">
        <v>28.4458</v>
      </c>
      <c r="GW76">
        <v>999.9</v>
      </c>
      <c r="GX76">
        <v>45.8</v>
      </c>
      <c r="GY76">
        <v>31.4</v>
      </c>
      <c r="GZ76">
        <v>23.3144</v>
      </c>
      <c r="HA76">
        <v>61.31</v>
      </c>
      <c r="HB76">
        <v>19.6875</v>
      </c>
      <c r="HC76">
        <v>1</v>
      </c>
      <c r="HD76">
        <v>0.0799212</v>
      </c>
      <c r="HE76">
        <v>-1.60181</v>
      </c>
      <c r="HF76">
        <v>20.2894</v>
      </c>
      <c r="HG76">
        <v>5.22238</v>
      </c>
      <c r="HH76">
        <v>11.98</v>
      </c>
      <c r="HI76">
        <v>4.9655</v>
      </c>
      <c r="HJ76">
        <v>3.276</v>
      </c>
      <c r="HK76">
        <v>9999</v>
      </c>
      <c r="HL76">
        <v>9999</v>
      </c>
      <c r="HM76">
        <v>9999</v>
      </c>
      <c r="HN76">
        <v>37</v>
      </c>
      <c r="HO76">
        <v>1.8639</v>
      </c>
      <c r="HP76">
        <v>1.86006</v>
      </c>
      <c r="HQ76">
        <v>1.85838</v>
      </c>
      <c r="HR76">
        <v>1.85974</v>
      </c>
      <c r="HS76">
        <v>1.85988</v>
      </c>
      <c r="HT76">
        <v>1.85837</v>
      </c>
      <c r="HU76">
        <v>1.85743</v>
      </c>
      <c r="HV76">
        <v>1.85234</v>
      </c>
      <c r="HW76">
        <v>0</v>
      </c>
      <c r="HX76">
        <v>0</v>
      </c>
      <c r="HY76">
        <v>0</v>
      </c>
      <c r="HZ76">
        <v>0</v>
      </c>
      <c r="IA76" t="s">
        <v>424</v>
      </c>
      <c r="IB76" t="s">
        <v>425</v>
      </c>
      <c r="IC76" t="s">
        <v>426</v>
      </c>
      <c r="ID76" t="s">
        <v>426</v>
      </c>
      <c r="IE76" t="s">
        <v>426</v>
      </c>
      <c r="IF76" t="s">
        <v>426</v>
      </c>
      <c r="IG76">
        <v>0</v>
      </c>
      <c r="IH76">
        <v>100</v>
      </c>
      <c r="II76">
        <v>100</v>
      </c>
      <c r="IJ76">
        <v>-0.894</v>
      </c>
      <c r="IK76">
        <v>0.3152</v>
      </c>
      <c r="IL76">
        <v>-0.819046093373875</v>
      </c>
      <c r="IM76">
        <v>-0.0008311593448893811</v>
      </c>
      <c r="IN76">
        <v>1.768286430498992E-06</v>
      </c>
      <c r="IO76">
        <v>-5.176383660599935E-10</v>
      </c>
      <c r="IP76">
        <v>0.01793090377665582</v>
      </c>
      <c r="IQ76">
        <v>0.002652576625932546</v>
      </c>
      <c r="IR76">
        <v>0.0004569377311329863</v>
      </c>
      <c r="IS76">
        <v>1.003524486243527E-07</v>
      </c>
      <c r="IT76">
        <v>2</v>
      </c>
      <c r="IU76">
        <v>1975</v>
      </c>
      <c r="IV76">
        <v>1</v>
      </c>
      <c r="IW76">
        <v>26</v>
      </c>
      <c r="IX76">
        <v>201750.2</v>
      </c>
      <c r="IY76">
        <v>201750.4</v>
      </c>
      <c r="IZ76">
        <v>1.09741</v>
      </c>
      <c r="JA76">
        <v>2.6123</v>
      </c>
      <c r="JB76">
        <v>1.49658</v>
      </c>
      <c r="JC76">
        <v>2.34985</v>
      </c>
      <c r="JD76">
        <v>1.54907</v>
      </c>
      <c r="JE76">
        <v>2.46216</v>
      </c>
      <c r="JF76">
        <v>35.8944</v>
      </c>
      <c r="JG76">
        <v>24.1926</v>
      </c>
      <c r="JH76">
        <v>18</v>
      </c>
      <c r="JI76">
        <v>481.494</v>
      </c>
      <c r="JJ76">
        <v>501.071</v>
      </c>
      <c r="JK76">
        <v>31.1482</v>
      </c>
      <c r="JL76">
        <v>28.3342</v>
      </c>
      <c r="JM76">
        <v>30</v>
      </c>
      <c r="JN76">
        <v>28.5642</v>
      </c>
      <c r="JO76">
        <v>28.5642</v>
      </c>
      <c r="JP76">
        <v>22.0675</v>
      </c>
      <c r="JQ76">
        <v>0</v>
      </c>
      <c r="JR76">
        <v>100</v>
      </c>
      <c r="JS76">
        <v>31.1429</v>
      </c>
      <c r="JT76">
        <v>420</v>
      </c>
      <c r="JU76">
        <v>23.1383</v>
      </c>
      <c r="JV76">
        <v>101.966</v>
      </c>
      <c r="JW76">
        <v>91.2955</v>
      </c>
    </row>
    <row r="77" spans="1:283">
      <c r="A77">
        <v>59</v>
      </c>
      <c r="B77">
        <v>1759094620</v>
      </c>
      <c r="C77">
        <v>627</v>
      </c>
      <c r="D77" t="s">
        <v>544</v>
      </c>
      <c r="E77" t="s">
        <v>545</v>
      </c>
      <c r="F77">
        <v>5</v>
      </c>
      <c r="G77" t="s">
        <v>488</v>
      </c>
      <c r="H77">
        <v>1759094617</v>
      </c>
      <c r="I77">
        <f>(J77)/1000</f>
        <v>0</v>
      </c>
      <c r="J77">
        <f>1000*DJ77*AH77*(DF77-DG77)/(100*CY77*(1000-AH77*DF77))</f>
        <v>0</v>
      </c>
      <c r="K77">
        <f>DJ77*AH77*(DE77-DD77*(1000-AH77*DG77)/(1000-AH77*DF77))/(100*CY77)</f>
        <v>0</v>
      </c>
      <c r="L77">
        <f>DD77 - IF(AH77&gt;1, K77*CY77*100.0/(AJ77), 0)</f>
        <v>0</v>
      </c>
      <c r="M77">
        <f>((S77-I77/2)*L77-K77)/(S77+I77/2)</f>
        <v>0</v>
      </c>
      <c r="N77">
        <f>M77*(DK77+DL77)/1000.0</f>
        <v>0</v>
      </c>
      <c r="O77">
        <f>(DD77 - IF(AH77&gt;1, K77*CY77*100.0/(AJ77), 0))*(DK77+DL77)/1000.0</f>
        <v>0</v>
      </c>
      <c r="P77">
        <f>2.0/((1/R77-1/Q77)+SIGN(R77)*SQRT((1/R77-1/Q77)*(1/R77-1/Q77) + 4*CZ77/((CZ77+1)*(CZ77+1))*(2*1/R77*1/Q77-1/Q77*1/Q77)))</f>
        <v>0</v>
      </c>
      <c r="Q77">
        <f>IF(LEFT(DA77,1)&lt;&gt;"0",IF(LEFT(DA77,1)="1",3.0,DB77),$D$5+$E$5*(DR77*DK77/($K$5*1000))+$F$5*(DR77*DK77/($K$5*1000))*MAX(MIN(CY77,$J$5),$I$5)*MAX(MIN(CY77,$J$5),$I$5)+$G$5*MAX(MIN(CY77,$J$5),$I$5)*(DR77*DK77/($K$5*1000))+$H$5*(DR77*DK77/($K$5*1000))*(DR77*DK77/($K$5*1000)))</f>
        <v>0</v>
      </c>
      <c r="R77">
        <f>I77*(1000-(1000*0.61365*exp(17.502*V77/(240.97+V77))/(DK77+DL77)+DF77)/2)/(1000*0.61365*exp(17.502*V77/(240.97+V77))/(DK77+DL77)-DF77)</f>
        <v>0</v>
      </c>
      <c r="S77">
        <f>1/((CZ77+1)/(P77/1.6)+1/(Q77/1.37)) + CZ77/((CZ77+1)/(P77/1.6) + CZ77/(Q77/1.37))</f>
        <v>0</v>
      </c>
      <c r="T77">
        <f>(CU77*CX77)</f>
        <v>0</v>
      </c>
      <c r="U77">
        <f>(DM77+(T77+2*0.95*5.67E-8*(((DM77+$B$9)+273)^4-(DM77+273)^4)-44100*I77)/(1.84*29.3*Q77+8*0.95*5.67E-8*(DM77+273)^3))</f>
        <v>0</v>
      </c>
      <c r="V77">
        <f>($C$9*DN77+$D$9*DO77+$E$9*U77)</f>
        <v>0</v>
      </c>
      <c r="W77">
        <f>0.61365*exp(17.502*V77/(240.97+V77))</f>
        <v>0</v>
      </c>
      <c r="X77">
        <f>(Y77/Z77*100)</f>
        <v>0</v>
      </c>
      <c r="Y77">
        <f>DF77*(DK77+DL77)/1000</f>
        <v>0</v>
      </c>
      <c r="Z77">
        <f>0.61365*exp(17.502*DM77/(240.97+DM77))</f>
        <v>0</v>
      </c>
      <c r="AA77">
        <f>(W77-DF77*(DK77+DL77)/1000)</f>
        <v>0</v>
      </c>
      <c r="AB77">
        <f>(-I77*44100)</f>
        <v>0</v>
      </c>
      <c r="AC77">
        <f>2*29.3*Q77*0.92*(DM77-V77)</f>
        <v>0</v>
      </c>
      <c r="AD77">
        <f>2*0.95*5.67E-8*(((DM77+$B$9)+273)^4-(V77+273)^4)</f>
        <v>0</v>
      </c>
      <c r="AE77">
        <f>T77+AD77+AB77+AC77</f>
        <v>0</v>
      </c>
      <c r="AF77">
        <v>1</v>
      </c>
      <c r="AG77">
        <v>0</v>
      </c>
      <c r="AH77">
        <f>IF(AF77*$H$15&gt;=AJ77,1.0,(AJ77/(AJ77-AF77*$H$15)))</f>
        <v>0</v>
      </c>
      <c r="AI77">
        <f>(AH77-1)*100</f>
        <v>0</v>
      </c>
      <c r="AJ77">
        <f>MAX(0,($B$15+$C$15*DR77)/(1+$D$15*DR77)*DK77/(DM77+273)*$E$15)</f>
        <v>0</v>
      </c>
      <c r="AK77" t="s">
        <v>420</v>
      </c>
      <c r="AL77" t="s">
        <v>420</v>
      </c>
      <c r="AM77">
        <v>0</v>
      </c>
      <c r="AN77">
        <v>0</v>
      </c>
      <c r="AO77">
        <f>1-AM77/AN77</f>
        <v>0</v>
      </c>
      <c r="AP77">
        <v>0</v>
      </c>
      <c r="AQ77" t="s">
        <v>420</v>
      </c>
      <c r="AR77" t="s">
        <v>420</v>
      </c>
      <c r="AS77">
        <v>0</v>
      </c>
      <c r="AT77">
        <v>0</v>
      </c>
      <c r="AU77">
        <f>1-AS77/AT77</f>
        <v>0</v>
      </c>
      <c r="AV77">
        <v>0.5</v>
      </c>
      <c r="AW77">
        <f>CV77</f>
        <v>0</v>
      </c>
      <c r="AX77">
        <f>K77</f>
        <v>0</v>
      </c>
      <c r="AY77">
        <f>AU77*AV77*AW77</f>
        <v>0</v>
      </c>
      <c r="AZ77">
        <f>(AX77-AP77)/AW77</f>
        <v>0</v>
      </c>
      <c r="BA77">
        <f>(AN77-AT77)/AT77</f>
        <v>0</v>
      </c>
      <c r="BB77">
        <f>AM77/(AO77+AM77/AT77)</f>
        <v>0</v>
      </c>
      <c r="BC77" t="s">
        <v>420</v>
      </c>
      <c r="BD77">
        <v>0</v>
      </c>
      <c r="BE77">
        <f>IF(BD77&lt;&gt;0, BD77, BB77)</f>
        <v>0</v>
      </c>
      <c r="BF77">
        <f>1-BE77/AT77</f>
        <v>0</v>
      </c>
      <c r="BG77">
        <f>(AT77-AS77)/(AT77-BE77)</f>
        <v>0</v>
      </c>
      <c r="BH77">
        <f>(AN77-AT77)/(AN77-BE77)</f>
        <v>0</v>
      </c>
      <c r="BI77">
        <f>(AT77-AS77)/(AT77-AM77)</f>
        <v>0</v>
      </c>
      <c r="BJ77">
        <f>(AN77-AT77)/(AN77-AM77)</f>
        <v>0</v>
      </c>
      <c r="BK77">
        <f>(BG77*BE77/AS77)</f>
        <v>0</v>
      </c>
      <c r="BL77">
        <f>(1-BK77)</f>
        <v>0</v>
      </c>
      <c r="CU77">
        <f>$B$13*DS77+$C$13*DT77+$F$13*EE77*(1-EH77)</f>
        <v>0</v>
      </c>
      <c r="CV77">
        <f>CU77*CW77</f>
        <v>0</v>
      </c>
      <c r="CW77">
        <f>($B$13*$D$11+$C$13*$D$11+$F$13*((ER77+EJ77)/MAX(ER77+EJ77+ES77, 0.1)*$I$11+ES77/MAX(ER77+EJ77+ES77, 0.1)*$J$11))/($B$13+$C$13+$F$13)</f>
        <v>0</v>
      </c>
      <c r="CX77">
        <f>($B$13*$K$11+$C$13*$K$11+$F$13*((ER77+EJ77)/MAX(ER77+EJ77+ES77, 0.1)*$P$11+ES77/MAX(ER77+EJ77+ES77, 0.1)*$Q$11))/($B$13+$C$13+$F$13)</f>
        <v>0</v>
      </c>
      <c r="CY77">
        <v>5.52</v>
      </c>
      <c r="CZ77">
        <v>0.5</v>
      </c>
      <c r="DA77" t="s">
        <v>421</v>
      </c>
      <c r="DB77">
        <v>2</v>
      </c>
      <c r="DC77">
        <v>1759094617</v>
      </c>
      <c r="DD77">
        <v>422.6687777777778</v>
      </c>
      <c r="DE77">
        <v>420.0487777777778</v>
      </c>
      <c r="DF77">
        <v>23.03165555555556</v>
      </c>
      <c r="DG77">
        <v>22.51166666666667</v>
      </c>
      <c r="DH77">
        <v>423.562</v>
      </c>
      <c r="DI77">
        <v>22.71651111111111</v>
      </c>
      <c r="DJ77">
        <v>499.9773333333333</v>
      </c>
      <c r="DK77">
        <v>90.66176666666667</v>
      </c>
      <c r="DL77">
        <v>0.06678866666666666</v>
      </c>
      <c r="DM77">
        <v>30.45298888888889</v>
      </c>
      <c r="DN77">
        <v>30.01848888888889</v>
      </c>
      <c r="DO77">
        <v>999.9000000000001</v>
      </c>
      <c r="DP77">
        <v>0</v>
      </c>
      <c r="DQ77">
        <v>0</v>
      </c>
      <c r="DR77">
        <v>10004.37555555556</v>
      </c>
      <c r="DS77">
        <v>0</v>
      </c>
      <c r="DT77">
        <v>3.15713</v>
      </c>
      <c r="DU77">
        <v>2.619976666666667</v>
      </c>
      <c r="DV77">
        <v>432.633</v>
      </c>
      <c r="DW77">
        <v>429.7226666666667</v>
      </c>
      <c r="DX77">
        <v>0.5199828888888889</v>
      </c>
      <c r="DY77">
        <v>420.0487777777778</v>
      </c>
      <c r="DZ77">
        <v>22.51166666666667</v>
      </c>
      <c r="EA77">
        <v>2.08809</v>
      </c>
      <c r="EB77">
        <v>2.040948888888889</v>
      </c>
      <c r="EC77">
        <v>18.12863333333333</v>
      </c>
      <c r="ED77">
        <v>17.76564444444445</v>
      </c>
      <c r="EE77">
        <v>0.00500078</v>
      </c>
      <c r="EF77">
        <v>0</v>
      </c>
      <c r="EG77">
        <v>0</v>
      </c>
      <c r="EH77">
        <v>0</v>
      </c>
      <c r="EI77">
        <v>832.7777777777778</v>
      </c>
      <c r="EJ77">
        <v>0.00500078</v>
      </c>
      <c r="EK77">
        <v>-8.433333333333334</v>
      </c>
      <c r="EL77">
        <v>0.02222222222222222</v>
      </c>
      <c r="EM77">
        <v>35.875</v>
      </c>
      <c r="EN77">
        <v>40.94411111111111</v>
      </c>
      <c r="EO77">
        <v>37.93733333333333</v>
      </c>
      <c r="EP77">
        <v>41.75655555555555</v>
      </c>
      <c r="EQ77">
        <v>38.96511111111111</v>
      </c>
      <c r="ER77">
        <v>0</v>
      </c>
      <c r="ES77">
        <v>0</v>
      </c>
      <c r="ET77">
        <v>0</v>
      </c>
      <c r="EU77">
        <v>1759094612.8</v>
      </c>
      <c r="EV77">
        <v>0</v>
      </c>
      <c r="EW77">
        <v>835.2500000000001</v>
      </c>
      <c r="EX77">
        <v>-29.05641016737211</v>
      </c>
      <c r="EY77">
        <v>35.92136751463534</v>
      </c>
      <c r="EZ77">
        <v>-11.51923076923077</v>
      </c>
      <c r="FA77">
        <v>15</v>
      </c>
      <c r="FB77">
        <v>0</v>
      </c>
      <c r="FC77" t="s">
        <v>422</v>
      </c>
      <c r="FD77">
        <v>1746989605.5</v>
      </c>
      <c r="FE77">
        <v>1746989593.5</v>
      </c>
      <c r="FF77">
        <v>0</v>
      </c>
      <c r="FG77">
        <v>-0.274</v>
      </c>
      <c r="FH77">
        <v>-0.002</v>
      </c>
      <c r="FI77">
        <v>2.549</v>
      </c>
      <c r="FJ77">
        <v>0.129</v>
      </c>
      <c r="FK77">
        <v>420</v>
      </c>
      <c r="FL77">
        <v>17</v>
      </c>
      <c r="FM77">
        <v>0.02</v>
      </c>
      <c r="FN77">
        <v>0.04</v>
      </c>
      <c r="FO77">
        <v>2.6764155</v>
      </c>
      <c r="FP77">
        <v>-0.4691804127579812</v>
      </c>
      <c r="FQ77">
        <v>0.0650639441223017</v>
      </c>
      <c r="FR77">
        <v>1</v>
      </c>
      <c r="FS77">
        <v>835.6764705882352</v>
      </c>
      <c r="FT77">
        <v>-9.891520259969965</v>
      </c>
      <c r="FU77">
        <v>6.239393768794867</v>
      </c>
      <c r="FV77">
        <v>0</v>
      </c>
      <c r="FW77">
        <v>0.521180175</v>
      </c>
      <c r="FX77">
        <v>-0.007480131332083749</v>
      </c>
      <c r="FY77">
        <v>0.001121268364119406</v>
      </c>
      <c r="FZ77">
        <v>1</v>
      </c>
      <c r="GA77">
        <v>2</v>
      </c>
      <c r="GB77">
        <v>3</v>
      </c>
      <c r="GC77" t="s">
        <v>429</v>
      </c>
      <c r="GD77">
        <v>3.10279</v>
      </c>
      <c r="GE77">
        <v>2.72504</v>
      </c>
      <c r="GF77">
        <v>0.0888367</v>
      </c>
      <c r="GG77">
        <v>0.088311</v>
      </c>
      <c r="GH77">
        <v>0.105009</v>
      </c>
      <c r="GI77">
        <v>0.104783</v>
      </c>
      <c r="GJ77">
        <v>23822.9</v>
      </c>
      <c r="GK77">
        <v>21622.3</v>
      </c>
      <c r="GL77">
        <v>26707.9</v>
      </c>
      <c r="GM77">
        <v>23936.2</v>
      </c>
      <c r="GN77">
        <v>38242.7</v>
      </c>
      <c r="GO77">
        <v>31657</v>
      </c>
      <c r="GP77">
        <v>46635.5</v>
      </c>
      <c r="GQ77">
        <v>37848.1</v>
      </c>
      <c r="GR77">
        <v>1.87493</v>
      </c>
      <c r="GS77">
        <v>1.88178</v>
      </c>
      <c r="GT77">
        <v>0.09667870000000001</v>
      </c>
      <c r="GU77">
        <v>0</v>
      </c>
      <c r="GV77">
        <v>28.4458</v>
      </c>
      <c r="GW77">
        <v>999.9</v>
      </c>
      <c r="GX77">
        <v>45.8</v>
      </c>
      <c r="GY77">
        <v>31.4</v>
      </c>
      <c r="GZ77">
        <v>23.3134</v>
      </c>
      <c r="HA77">
        <v>61.23</v>
      </c>
      <c r="HB77">
        <v>19.6034</v>
      </c>
      <c r="HC77">
        <v>1</v>
      </c>
      <c r="HD77">
        <v>0.0797485</v>
      </c>
      <c r="HE77">
        <v>-1.61134</v>
      </c>
      <c r="HF77">
        <v>20.2893</v>
      </c>
      <c r="HG77">
        <v>5.22208</v>
      </c>
      <c r="HH77">
        <v>11.98</v>
      </c>
      <c r="HI77">
        <v>4.96545</v>
      </c>
      <c r="HJ77">
        <v>3.276</v>
      </c>
      <c r="HK77">
        <v>9999</v>
      </c>
      <c r="HL77">
        <v>9999</v>
      </c>
      <c r="HM77">
        <v>9999</v>
      </c>
      <c r="HN77">
        <v>37</v>
      </c>
      <c r="HO77">
        <v>1.8639</v>
      </c>
      <c r="HP77">
        <v>1.86006</v>
      </c>
      <c r="HQ77">
        <v>1.85838</v>
      </c>
      <c r="HR77">
        <v>1.85974</v>
      </c>
      <c r="HS77">
        <v>1.85989</v>
      </c>
      <c r="HT77">
        <v>1.85837</v>
      </c>
      <c r="HU77">
        <v>1.85743</v>
      </c>
      <c r="HV77">
        <v>1.85236</v>
      </c>
      <c r="HW77">
        <v>0</v>
      </c>
      <c r="HX77">
        <v>0</v>
      </c>
      <c r="HY77">
        <v>0</v>
      </c>
      <c r="HZ77">
        <v>0</v>
      </c>
      <c r="IA77" t="s">
        <v>424</v>
      </c>
      <c r="IB77" t="s">
        <v>425</v>
      </c>
      <c r="IC77" t="s">
        <v>426</v>
      </c>
      <c r="ID77" t="s">
        <v>426</v>
      </c>
      <c r="IE77" t="s">
        <v>426</v>
      </c>
      <c r="IF77" t="s">
        <v>426</v>
      </c>
      <c r="IG77">
        <v>0</v>
      </c>
      <c r="IH77">
        <v>100</v>
      </c>
      <c r="II77">
        <v>100</v>
      </c>
      <c r="IJ77">
        <v>-0.893</v>
      </c>
      <c r="IK77">
        <v>0.3151</v>
      </c>
      <c r="IL77">
        <v>-0.819046093373875</v>
      </c>
      <c r="IM77">
        <v>-0.0008311593448893811</v>
      </c>
      <c r="IN77">
        <v>1.768286430498992E-06</v>
      </c>
      <c r="IO77">
        <v>-5.176383660599935E-10</v>
      </c>
      <c r="IP77">
        <v>0.01793090377665582</v>
      </c>
      <c r="IQ77">
        <v>0.002652576625932546</v>
      </c>
      <c r="IR77">
        <v>0.0004569377311329863</v>
      </c>
      <c r="IS77">
        <v>1.003524486243527E-07</v>
      </c>
      <c r="IT77">
        <v>2</v>
      </c>
      <c r="IU77">
        <v>1975</v>
      </c>
      <c r="IV77">
        <v>1</v>
      </c>
      <c r="IW77">
        <v>26</v>
      </c>
      <c r="IX77">
        <v>201750.2</v>
      </c>
      <c r="IY77">
        <v>201750.4</v>
      </c>
      <c r="IZ77">
        <v>1.09741</v>
      </c>
      <c r="JA77">
        <v>2.61597</v>
      </c>
      <c r="JB77">
        <v>1.49658</v>
      </c>
      <c r="JC77">
        <v>2.34985</v>
      </c>
      <c r="JD77">
        <v>1.54907</v>
      </c>
      <c r="JE77">
        <v>2.49023</v>
      </c>
      <c r="JF77">
        <v>35.8944</v>
      </c>
      <c r="JG77">
        <v>24.1926</v>
      </c>
      <c r="JH77">
        <v>18</v>
      </c>
      <c r="JI77">
        <v>481.538</v>
      </c>
      <c r="JJ77">
        <v>500.938</v>
      </c>
      <c r="JK77">
        <v>31.1406</v>
      </c>
      <c r="JL77">
        <v>28.333</v>
      </c>
      <c r="JM77">
        <v>29.9999</v>
      </c>
      <c r="JN77">
        <v>28.5642</v>
      </c>
      <c r="JO77">
        <v>28.5642</v>
      </c>
      <c r="JP77">
        <v>22.0684</v>
      </c>
      <c r="JQ77">
        <v>0</v>
      </c>
      <c r="JR77">
        <v>100</v>
      </c>
      <c r="JS77">
        <v>31.1247</v>
      </c>
      <c r="JT77">
        <v>420</v>
      </c>
      <c r="JU77">
        <v>23.1383</v>
      </c>
      <c r="JV77">
        <v>101.967</v>
      </c>
      <c r="JW77">
        <v>91.2957</v>
      </c>
    </row>
    <row r="78" spans="1:283">
      <c r="A78">
        <v>60</v>
      </c>
      <c r="B78">
        <v>1759094622</v>
      </c>
      <c r="C78">
        <v>629</v>
      </c>
      <c r="D78" t="s">
        <v>546</v>
      </c>
      <c r="E78" t="s">
        <v>547</v>
      </c>
      <c r="F78">
        <v>5</v>
      </c>
      <c r="G78" t="s">
        <v>488</v>
      </c>
      <c r="H78">
        <v>1759094619</v>
      </c>
      <c r="I78">
        <f>(J78)/1000</f>
        <v>0</v>
      </c>
      <c r="J78">
        <f>1000*DJ78*AH78*(DF78-DG78)/(100*CY78*(1000-AH78*DF78))</f>
        <v>0</v>
      </c>
      <c r="K78">
        <f>DJ78*AH78*(DE78-DD78*(1000-AH78*DG78)/(1000-AH78*DF78))/(100*CY78)</f>
        <v>0</v>
      </c>
      <c r="L78">
        <f>DD78 - IF(AH78&gt;1, K78*CY78*100.0/(AJ78), 0)</f>
        <v>0</v>
      </c>
      <c r="M78">
        <f>((S78-I78/2)*L78-K78)/(S78+I78/2)</f>
        <v>0</v>
      </c>
      <c r="N78">
        <f>M78*(DK78+DL78)/1000.0</f>
        <v>0</v>
      </c>
      <c r="O78">
        <f>(DD78 - IF(AH78&gt;1, K78*CY78*100.0/(AJ78), 0))*(DK78+DL78)/1000.0</f>
        <v>0</v>
      </c>
      <c r="P78">
        <f>2.0/((1/R78-1/Q78)+SIGN(R78)*SQRT((1/R78-1/Q78)*(1/R78-1/Q78) + 4*CZ78/((CZ78+1)*(CZ78+1))*(2*1/R78*1/Q78-1/Q78*1/Q78)))</f>
        <v>0</v>
      </c>
      <c r="Q78">
        <f>IF(LEFT(DA78,1)&lt;&gt;"0",IF(LEFT(DA78,1)="1",3.0,DB78),$D$5+$E$5*(DR78*DK78/($K$5*1000))+$F$5*(DR78*DK78/($K$5*1000))*MAX(MIN(CY78,$J$5),$I$5)*MAX(MIN(CY78,$J$5),$I$5)+$G$5*MAX(MIN(CY78,$J$5),$I$5)*(DR78*DK78/($K$5*1000))+$H$5*(DR78*DK78/($K$5*1000))*(DR78*DK78/($K$5*1000)))</f>
        <v>0</v>
      </c>
      <c r="R78">
        <f>I78*(1000-(1000*0.61365*exp(17.502*V78/(240.97+V78))/(DK78+DL78)+DF78)/2)/(1000*0.61365*exp(17.502*V78/(240.97+V78))/(DK78+DL78)-DF78)</f>
        <v>0</v>
      </c>
      <c r="S78">
        <f>1/((CZ78+1)/(P78/1.6)+1/(Q78/1.37)) + CZ78/((CZ78+1)/(P78/1.6) + CZ78/(Q78/1.37))</f>
        <v>0</v>
      </c>
      <c r="T78">
        <f>(CU78*CX78)</f>
        <v>0</v>
      </c>
      <c r="U78">
        <f>(DM78+(T78+2*0.95*5.67E-8*(((DM78+$B$9)+273)^4-(DM78+273)^4)-44100*I78)/(1.84*29.3*Q78+8*0.95*5.67E-8*(DM78+273)^3))</f>
        <v>0</v>
      </c>
      <c r="V78">
        <f>($C$9*DN78+$D$9*DO78+$E$9*U78)</f>
        <v>0</v>
      </c>
      <c r="W78">
        <f>0.61365*exp(17.502*V78/(240.97+V78))</f>
        <v>0</v>
      </c>
      <c r="X78">
        <f>(Y78/Z78*100)</f>
        <v>0</v>
      </c>
      <c r="Y78">
        <f>DF78*(DK78+DL78)/1000</f>
        <v>0</v>
      </c>
      <c r="Z78">
        <f>0.61365*exp(17.502*DM78/(240.97+DM78))</f>
        <v>0</v>
      </c>
      <c r="AA78">
        <f>(W78-DF78*(DK78+DL78)/1000)</f>
        <v>0</v>
      </c>
      <c r="AB78">
        <f>(-I78*44100)</f>
        <v>0</v>
      </c>
      <c r="AC78">
        <f>2*29.3*Q78*0.92*(DM78-V78)</f>
        <v>0</v>
      </c>
      <c r="AD78">
        <f>2*0.95*5.67E-8*(((DM78+$B$9)+273)^4-(V78+273)^4)</f>
        <v>0</v>
      </c>
      <c r="AE78">
        <f>T78+AD78+AB78+AC78</f>
        <v>0</v>
      </c>
      <c r="AF78">
        <v>1</v>
      </c>
      <c r="AG78">
        <v>0</v>
      </c>
      <c r="AH78">
        <f>IF(AF78*$H$15&gt;=AJ78,1.0,(AJ78/(AJ78-AF78*$H$15)))</f>
        <v>0</v>
      </c>
      <c r="AI78">
        <f>(AH78-1)*100</f>
        <v>0</v>
      </c>
      <c r="AJ78">
        <f>MAX(0,($B$15+$C$15*DR78)/(1+$D$15*DR78)*DK78/(DM78+273)*$E$15)</f>
        <v>0</v>
      </c>
      <c r="AK78" t="s">
        <v>420</v>
      </c>
      <c r="AL78" t="s">
        <v>420</v>
      </c>
      <c r="AM78">
        <v>0</v>
      </c>
      <c r="AN78">
        <v>0</v>
      </c>
      <c r="AO78">
        <f>1-AM78/AN78</f>
        <v>0</v>
      </c>
      <c r="AP78">
        <v>0</v>
      </c>
      <c r="AQ78" t="s">
        <v>420</v>
      </c>
      <c r="AR78" t="s">
        <v>420</v>
      </c>
      <c r="AS78">
        <v>0</v>
      </c>
      <c r="AT78">
        <v>0</v>
      </c>
      <c r="AU78">
        <f>1-AS78/AT78</f>
        <v>0</v>
      </c>
      <c r="AV78">
        <v>0.5</v>
      </c>
      <c r="AW78">
        <f>CV78</f>
        <v>0</v>
      </c>
      <c r="AX78">
        <f>K78</f>
        <v>0</v>
      </c>
      <c r="AY78">
        <f>AU78*AV78*AW78</f>
        <v>0</v>
      </c>
      <c r="AZ78">
        <f>(AX78-AP78)/AW78</f>
        <v>0</v>
      </c>
      <c r="BA78">
        <f>(AN78-AT78)/AT78</f>
        <v>0</v>
      </c>
      <c r="BB78">
        <f>AM78/(AO78+AM78/AT78)</f>
        <v>0</v>
      </c>
      <c r="BC78" t="s">
        <v>420</v>
      </c>
      <c r="BD78">
        <v>0</v>
      </c>
      <c r="BE78">
        <f>IF(BD78&lt;&gt;0, BD78, BB78)</f>
        <v>0</v>
      </c>
      <c r="BF78">
        <f>1-BE78/AT78</f>
        <v>0</v>
      </c>
      <c r="BG78">
        <f>(AT78-AS78)/(AT78-BE78)</f>
        <v>0</v>
      </c>
      <c r="BH78">
        <f>(AN78-AT78)/(AN78-BE78)</f>
        <v>0</v>
      </c>
      <c r="BI78">
        <f>(AT78-AS78)/(AT78-AM78)</f>
        <v>0</v>
      </c>
      <c r="BJ78">
        <f>(AN78-AT78)/(AN78-AM78)</f>
        <v>0</v>
      </c>
      <c r="BK78">
        <f>(BG78*BE78/AS78)</f>
        <v>0</v>
      </c>
      <c r="BL78">
        <f>(1-BK78)</f>
        <v>0</v>
      </c>
      <c r="CU78">
        <f>$B$13*DS78+$C$13*DT78+$F$13*EE78*(1-EH78)</f>
        <v>0</v>
      </c>
      <c r="CV78">
        <f>CU78*CW78</f>
        <v>0</v>
      </c>
      <c r="CW78">
        <f>($B$13*$D$11+$C$13*$D$11+$F$13*((ER78+EJ78)/MAX(ER78+EJ78+ES78, 0.1)*$I$11+ES78/MAX(ER78+EJ78+ES78, 0.1)*$J$11))/($B$13+$C$13+$F$13)</f>
        <v>0</v>
      </c>
      <c r="CX78">
        <f>($B$13*$K$11+$C$13*$K$11+$F$13*((ER78+EJ78)/MAX(ER78+EJ78+ES78, 0.1)*$P$11+ES78/MAX(ER78+EJ78+ES78, 0.1)*$Q$11))/($B$13+$C$13+$F$13)</f>
        <v>0</v>
      </c>
      <c r="CY78">
        <v>5.52</v>
      </c>
      <c r="CZ78">
        <v>0.5</v>
      </c>
      <c r="DA78" t="s">
        <v>421</v>
      </c>
      <c r="DB78">
        <v>2</v>
      </c>
      <c r="DC78">
        <v>1759094619</v>
      </c>
      <c r="DD78">
        <v>422.6814444444444</v>
      </c>
      <c r="DE78">
        <v>420.0151111111111</v>
      </c>
      <c r="DF78">
        <v>23.03097777777778</v>
      </c>
      <c r="DG78">
        <v>22.51037777777778</v>
      </c>
      <c r="DH78">
        <v>423.5745555555555</v>
      </c>
      <c r="DI78">
        <v>22.71583333333333</v>
      </c>
      <c r="DJ78">
        <v>499.9877777777778</v>
      </c>
      <c r="DK78">
        <v>90.66231111111112</v>
      </c>
      <c r="DL78">
        <v>0.06687667777777778</v>
      </c>
      <c r="DM78">
        <v>30.45332222222222</v>
      </c>
      <c r="DN78">
        <v>30.01836666666667</v>
      </c>
      <c r="DO78">
        <v>999.9000000000001</v>
      </c>
      <c r="DP78">
        <v>0</v>
      </c>
      <c r="DQ78">
        <v>0</v>
      </c>
      <c r="DR78">
        <v>10000.97111111111</v>
      </c>
      <c r="DS78">
        <v>0</v>
      </c>
      <c r="DT78">
        <v>3.15713</v>
      </c>
      <c r="DU78">
        <v>2.666247777777778</v>
      </c>
      <c r="DV78">
        <v>432.6455555555556</v>
      </c>
      <c r="DW78">
        <v>429.6875555555555</v>
      </c>
      <c r="DX78">
        <v>0.5205967777777779</v>
      </c>
      <c r="DY78">
        <v>420.0151111111111</v>
      </c>
      <c r="DZ78">
        <v>22.51037777777778</v>
      </c>
      <c r="EA78">
        <v>2.088041111111111</v>
      </c>
      <c r="EB78">
        <v>2.040843333333333</v>
      </c>
      <c r="EC78">
        <v>18.12824444444444</v>
      </c>
      <c r="ED78">
        <v>17.76481111111111</v>
      </c>
      <c r="EE78">
        <v>0.00500078</v>
      </c>
      <c r="EF78">
        <v>0</v>
      </c>
      <c r="EG78">
        <v>0</v>
      </c>
      <c r="EH78">
        <v>0</v>
      </c>
      <c r="EI78">
        <v>833.9333333333334</v>
      </c>
      <c r="EJ78">
        <v>0.00500078</v>
      </c>
      <c r="EK78">
        <v>-11.75555555555555</v>
      </c>
      <c r="EL78">
        <v>0.02222222222222221</v>
      </c>
      <c r="EM78">
        <v>35.875</v>
      </c>
      <c r="EN78">
        <v>40.84011111111111</v>
      </c>
      <c r="EO78">
        <v>37.88177777777778</v>
      </c>
      <c r="EP78">
        <v>41.67322222222222</v>
      </c>
      <c r="EQ78">
        <v>38.92344444444445</v>
      </c>
      <c r="ER78">
        <v>0</v>
      </c>
      <c r="ES78">
        <v>0</v>
      </c>
      <c r="ET78">
        <v>0</v>
      </c>
      <c r="EU78">
        <v>1759094614.6</v>
      </c>
      <c r="EV78">
        <v>0</v>
      </c>
      <c r="EW78">
        <v>834.04</v>
      </c>
      <c r="EX78">
        <v>-35.89230760516751</v>
      </c>
      <c r="EY78">
        <v>7.53846141600747</v>
      </c>
      <c r="EZ78">
        <v>-10.996</v>
      </c>
      <c r="FA78">
        <v>15</v>
      </c>
      <c r="FB78">
        <v>0</v>
      </c>
      <c r="FC78" t="s">
        <v>422</v>
      </c>
      <c r="FD78">
        <v>1746989605.5</v>
      </c>
      <c r="FE78">
        <v>1746989593.5</v>
      </c>
      <c r="FF78">
        <v>0</v>
      </c>
      <c r="FG78">
        <v>-0.274</v>
      </c>
      <c r="FH78">
        <v>-0.002</v>
      </c>
      <c r="FI78">
        <v>2.549</v>
      </c>
      <c r="FJ78">
        <v>0.129</v>
      </c>
      <c r="FK78">
        <v>420</v>
      </c>
      <c r="FL78">
        <v>17</v>
      </c>
      <c r="FM78">
        <v>0.02</v>
      </c>
      <c r="FN78">
        <v>0.04</v>
      </c>
      <c r="FO78">
        <v>2.670211463414634</v>
      </c>
      <c r="FP78">
        <v>-0.2072862020905851</v>
      </c>
      <c r="FQ78">
        <v>0.05746325500619675</v>
      </c>
      <c r="FR78">
        <v>1</v>
      </c>
      <c r="FS78">
        <v>835.3882352941175</v>
      </c>
      <c r="FT78">
        <v>-18.27654696901206</v>
      </c>
      <c r="FU78">
        <v>6.070408684075199</v>
      </c>
      <c r="FV78">
        <v>0</v>
      </c>
      <c r="FW78">
        <v>0.5210737317073171</v>
      </c>
      <c r="FX78">
        <v>-0.004760341463413909</v>
      </c>
      <c r="FY78">
        <v>0.001047820316573375</v>
      </c>
      <c r="FZ78">
        <v>1</v>
      </c>
      <c r="GA78">
        <v>2</v>
      </c>
      <c r="GB78">
        <v>3</v>
      </c>
      <c r="GC78" t="s">
        <v>429</v>
      </c>
      <c r="GD78">
        <v>3.10272</v>
      </c>
      <c r="GE78">
        <v>2.72509</v>
      </c>
      <c r="GF78">
        <v>0.088834</v>
      </c>
      <c r="GG78">
        <v>0.0883029</v>
      </c>
      <c r="GH78">
        <v>0.105001</v>
      </c>
      <c r="GI78">
        <v>0.104783</v>
      </c>
      <c r="GJ78">
        <v>23822.9</v>
      </c>
      <c r="GK78">
        <v>21622.5</v>
      </c>
      <c r="GL78">
        <v>26707.9</v>
      </c>
      <c r="GM78">
        <v>23936.2</v>
      </c>
      <c r="GN78">
        <v>38243</v>
      </c>
      <c r="GO78">
        <v>31657</v>
      </c>
      <c r="GP78">
        <v>46635.5</v>
      </c>
      <c r="GQ78">
        <v>37848.2</v>
      </c>
      <c r="GR78">
        <v>1.87488</v>
      </c>
      <c r="GS78">
        <v>1.88165</v>
      </c>
      <c r="GT78">
        <v>0.0966229</v>
      </c>
      <c r="GU78">
        <v>0</v>
      </c>
      <c r="GV78">
        <v>28.4458</v>
      </c>
      <c r="GW78">
        <v>999.9</v>
      </c>
      <c r="GX78">
        <v>45.8</v>
      </c>
      <c r="GY78">
        <v>31.4</v>
      </c>
      <c r="GZ78">
        <v>23.3158</v>
      </c>
      <c r="HA78">
        <v>60.97</v>
      </c>
      <c r="HB78">
        <v>19.5433</v>
      </c>
      <c r="HC78">
        <v>1</v>
      </c>
      <c r="HD78">
        <v>0.0795579</v>
      </c>
      <c r="HE78">
        <v>-1.59889</v>
      </c>
      <c r="HF78">
        <v>20.2892</v>
      </c>
      <c r="HG78">
        <v>5.22208</v>
      </c>
      <c r="HH78">
        <v>11.98</v>
      </c>
      <c r="HI78">
        <v>4.9655</v>
      </c>
      <c r="HJ78">
        <v>3.276</v>
      </c>
      <c r="HK78">
        <v>9999</v>
      </c>
      <c r="HL78">
        <v>9999</v>
      </c>
      <c r="HM78">
        <v>9999</v>
      </c>
      <c r="HN78">
        <v>37</v>
      </c>
      <c r="HO78">
        <v>1.8639</v>
      </c>
      <c r="HP78">
        <v>1.86006</v>
      </c>
      <c r="HQ78">
        <v>1.85837</v>
      </c>
      <c r="HR78">
        <v>1.85974</v>
      </c>
      <c r="HS78">
        <v>1.85989</v>
      </c>
      <c r="HT78">
        <v>1.85837</v>
      </c>
      <c r="HU78">
        <v>1.85744</v>
      </c>
      <c r="HV78">
        <v>1.85236</v>
      </c>
      <c r="HW78">
        <v>0</v>
      </c>
      <c r="HX78">
        <v>0</v>
      </c>
      <c r="HY78">
        <v>0</v>
      </c>
      <c r="HZ78">
        <v>0</v>
      </c>
      <c r="IA78" t="s">
        <v>424</v>
      </c>
      <c r="IB78" t="s">
        <v>425</v>
      </c>
      <c r="IC78" t="s">
        <v>426</v>
      </c>
      <c r="ID78" t="s">
        <v>426</v>
      </c>
      <c r="IE78" t="s">
        <v>426</v>
      </c>
      <c r="IF78" t="s">
        <v>426</v>
      </c>
      <c r="IG78">
        <v>0</v>
      </c>
      <c r="IH78">
        <v>100</v>
      </c>
      <c r="II78">
        <v>100</v>
      </c>
      <c r="IJ78">
        <v>-0.893</v>
      </c>
      <c r="IK78">
        <v>0.3151</v>
      </c>
      <c r="IL78">
        <v>-0.819046093373875</v>
      </c>
      <c r="IM78">
        <v>-0.0008311593448893811</v>
      </c>
      <c r="IN78">
        <v>1.768286430498992E-06</v>
      </c>
      <c r="IO78">
        <v>-5.176383660599935E-10</v>
      </c>
      <c r="IP78">
        <v>0.01793090377665582</v>
      </c>
      <c r="IQ78">
        <v>0.002652576625932546</v>
      </c>
      <c r="IR78">
        <v>0.0004569377311329863</v>
      </c>
      <c r="IS78">
        <v>1.003524486243527E-07</v>
      </c>
      <c r="IT78">
        <v>2</v>
      </c>
      <c r="IU78">
        <v>1975</v>
      </c>
      <c r="IV78">
        <v>1</v>
      </c>
      <c r="IW78">
        <v>26</v>
      </c>
      <c r="IX78">
        <v>201750.3</v>
      </c>
      <c r="IY78">
        <v>201750.5</v>
      </c>
      <c r="IZ78">
        <v>1.09741</v>
      </c>
      <c r="JA78">
        <v>2.61475</v>
      </c>
      <c r="JB78">
        <v>1.49658</v>
      </c>
      <c r="JC78">
        <v>2.34985</v>
      </c>
      <c r="JD78">
        <v>1.54907</v>
      </c>
      <c r="JE78">
        <v>2.49634</v>
      </c>
      <c r="JF78">
        <v>35.8944</v>
      </c>
      <c r="JG78">
        <v>24.1926</v>
      </c>
      <c r="JH78">
        <v>18</v>
      </c>
      <c r="JI78">
        <v>481.5</v>
      </c>
      <c r="JJ78">
        <v>500.852</v>
      </c>
      <c r="JK78">
        <v>31.133</v>
      </c>
      <c r="JL78">
        <v>28.3324</v>
      </c>
      <c r="JM78">
        <v>30</v>
      </c>
      <c r="JN78">
        <v>28.563</v>
      </c>
      <c r="JO78">
        <v>28.5638</v>
      </c>
      <c r="JP78">
        <v>22.0687</v>
      </c>
      <c r="JQ78">
        <v>0</v>
      </c>
      <c r="JR78">
        <v>100</v>
      </c>
      <c r="JS78">
        <v>31.1247</v>
      </c>
      <c r="JT78">
        <v>420</v>
      </c>
      <c r="JU78">
        <v>23.1383</v>
      </c>
      <c r="JV78">
        <v>101.967</v>
      </c>
      <c r="JW78">
        <v>91.2958</v>
      </c>
    </row>
    <row r="79" spans="1:283">
      <c r="A79">
        <v>61</v>
      </c>
      <c r="B79">
        <v>1759095281.5</v>
      </c>
      <c r="C79">
        <v>1288.5</v>
      </c>
      <c r="D79" t="s">
        <v>548</v>
      </c>
      <c r="E79" t="s">
        <v>549</v>
      </c>
      <c r="F79">
        <v>5</v>
      </c>
      <c r="G79" t="s">
        <v>550</v>
      </c>
      <c r="H79">
        <v>1759095278.75</v>
      </c>
      <c r="I79">
        <f>(J79)/1000</f>
        <v>0</v>
      </c>
      <c r="J79">
        <f>1000*DJ79*AH79*(DF79-DG79)/(100*CY79*(1000-AH79*DF79))</f>
        <v>0</v>
      </c>
      <c r="K79">
        <f>DJ79*AH79*(DE79-DD79*(1000-AH79*DG79)/(1000-AH79*DF79))/(100*CY79)</f>
        <v>0</v>
      </c>
      <c r="L79">
        <f>DD79 - IF(AH79&gt;1, K79*CY79*100.0/(AJ79), 0)</f>
        <v>0</v>
      </c>
      <c r="M79">
        <f>((S79-I79/2)*L79-K79)/(S79+I79/2)</f>
        <v>0</v>
      </c>
      <c r="N79">
        <f>M79*(DK79+DL79)/1000.0</f>
        <v>0</v>
      </c>
      <c r="O79">
        <f>(DD79 - IF(AH79&gt;1, K79*CY79*100.0/(AJ79), 0))*(DK79+DL79)/1000.0</f>
        <v>0</v>
      </c>
      <c r="P79">
        <f>2.0/((1/R79-1/Q79)+SIGN(R79)*SQRT((1/R79-1/Q79)*(1/R79-1/Q79) + 4*CZ79/((CZ79+1)*(CZ79+1))*(2*1/R79*1/Q79-1/Q79*1/Q79)))</f>
        <v>0</v>
      </c>
      <c r="Q79">
        <f>IF(LEFT(DA79,1)&lt;&gt;"0",IF(LEFT(DA79,1)="1",3.0,DB79),$D$5+$E$5*(DR79*DK79/($K$5*1000))+$F$5*(DR79*DK79/($K$5*1000))*MAX(MIN(CY79,$J$5),$I$5)*MAX(MIN(CY79,$J$5),$I$5)+$G$5*MAX(MIN(CY79,$J$5),$I$5)*(DR79*DK79/($K$5*1000))+$H$5*(DR79*DK79/($K$5*1000))*(DR79*DK79/($K$5*1000)))</f>
        <v>0</v>
      </c>
      <c r="R79">
        <f>I79*(1000-(1000*0.61365*exp(17.502*V79/(240.97+V79))/(DK79+DL79)+DF79)/2)/(1000*0.61365*exp(17.502*V79/(240.97+V79))/(DK79+DL79)-DF79)</f>
        <v>0</v>
      </c>
      <c r="S79">
        <f>1/((CZ79+1)/(P79/1.6)+1/(Q79/1.37)) + CZ79/((CZ79+1)/(P79/1.6) + CZ79/(Q79/1.37))</f>
        <v>0</v>
      </c>
      <c r="T79">
        <f>(CU79*CX79)</f>
        <v>0</v>
      </c>
      <c r="U79">
        <f>(DM79+(T79+2*0.95*5.67E-8*(((DM79+$B$9)+273)^4-(DM79+273)^4)-44100*I79)/(1.84*29.3*Q79+8*0.95*5.67E-8*(DM79+273)^3))</f>
        <v>0</v>
      </c>
      <c r="V79">
        <f>($C$9*DN79+$D$9*DO79+$E$9*U79)</f>
        <v>0</v>
      </c>
      <c r="W79">
        <f>0.61365*exp(17.502*V79/(240.97+V79))</f>
        <v>0</v>
      </c>
      <c r="X79">
        <f>(Y79/Z79*100)</f>
        <v>0</v>
      </c>
      <c r="Y79">
        <f>DF79*(DK79+DL79)/1000</f>
        <v>0</v>
      </c>
      <c r="Z79">
        <f>0.61365*exp(17.502*DM79/(240.97+DM79))</f>
        <v>0</v>
      </c>
      <c r="AA79">
        <f>(W79-DF79*(DK79+DL79)/1000)</f>
        <v>0</v>
      </c>
      <c r="AB79">
        <f>(-I79*44100)</f>
        <v>0</v>
      </c>
      <c r="AC79">
        <f>2*29.3*Q79*0.92*(DM79-V79)</f>
        <v>0</v>
      </c>
      <c r="AD79">
        <f>2*0.95*5.67E-8*(((DM79+$B$9)+273)^4-(V79+273)^4)</f>
        <v>0</v>
      </c>
      <c r="AE79">
        <f>T79+AD79+AB79+AC79</f>
        <v>0</v>
      </c>
      <c r="AF79">
        <v>2</v>
      </c>
      <c r="AG79">
        <v>0</v>
      </c>
      <c r="AH79">
        <f>IF(AF79*$H$15&gt;=AJ79,1.0,(AJ79/(AJ79-AF79*$H$15)))</f>
        <v>0</v>
      </c>
      <c r="AI79">
        <f>(AH79-1)*100</f>
        <v>0</v>
      </c>
      <c r="AJ79">
        <f>MAX(0,($B$15+$C$15*DR79)/(1+$D$15*DR79)*DK79/(DM79+273)*$E$15)</f>
        <v>0</v>
      </c>
      <c r="AK79" t="s">
        <v>420</v>
      </c>
      <c r="AL79" t="s">
        <v>420</v>
      </c>
      <c r="AM79">
        <v>0</v>
      </c>
      <c r="AN79">
        <v>0</v>
      </c>
      <c r="AO79">
        <f>1-AM79/AN79</f>
        <v>0</v>
      </c>
      <c r="AP79">
        <v>0</v>
      </c>
      <c r="AQ79" t="s">
        <v>420</v>
      </c>
      <c r="AR79" t="s">
        <v>420</v>
      </c>
      <c r="AS79">
        <v>0</v>
      </c>
      <c r="AT79">
        <v>0</v>
      </c>
      <c r="AU79">
        <f>1-AS79/AT79</f>
        <v>0</v>
      </c>
      <c r="AV79">
        <v>0.5</v>
      </c>
      <c r="AW79">
        <f>CV79</f>
        <v>0</v>
      </c>
      <c r="AX79">
        <f>K79</f>
        <v>0</v>
      </c>
      <c r="AY79">
        <f>AU79*AV79*AW79</f>
        <v>0</v>
      </c>
      <c r="AZ79">
        <f>(AX79-AP79)/AW79</f>
        <v>0</v>
      </c>
      <c r="BA79">
        <f>(AN79-AT79)/AT79</f>
        <v>0</v>
      </c>
      <c r="BB79">
        <f>AM79/(AO79+AM79/AT79)</f>
        <v>0</v>
      </c>
      <c r="BC79" t="s">
        <v>420</v>
      </c>
      <c r="BD79">
        <v>0</v>
      </c>
      <c r="BE79">
        <f>IF(BD79&lt;&gt;0, BD79, BB79)</f>
        <v>0</v>
      </c>
      <c r="BF79">
        <f>1-BE79/AT79</f>
        <v>0</v>
      </c>
      <c r="BG79">
        <f>(AT79-AS79)/(AT79-BE79)</f>
        <v>0</v>
      </c>
      <c r="BH79">
        <f>(AN79-AT79)/(AN79-BE79)</f>
        <v>0</v>
      </c>
      <c r="BI79">
        <f>(AT79-AS79)/(AT79-AM79)</f>
        <v>0</v>
      </c>
      <c r="BJ79">
        <f>(AN79-AT79)/(AN79-AM79)</f>
        <v>0</v>
      </c>
      <c r="BK79">
        <f>(BG79*BE79/AS79)</f>
        <v>0</v>
      </c>
      <c r="BL79">
        <f>(1-BK79)</f>
        <v>0</v>
      </c>
      <c r="CU79">
        <f>$B$13*DS79+$C$13*DT79+$F$13*EE79*(1-EH79)</f>
        <v>0</v>
      </c>
      <c r="CV79">
        <f>CU79*CW79</f>
        <v>0</v>
      </c>
      <c r="CW79">
        <f>($B$13*$D$11+$C$13*$D$11+$F$13*((ER79+EJ79)/MAX(ER79+EJ79+ES79, 0.1)*$I$11+ES79/MAX(ER79+EJ79+ES79, 0.1)*$J$11))/($B$13+$C$13+$F$13)</f>
        <v>0</v>
      </c>
      <c r="CX79">
        <f>($B$13*$K$11+$C$13*$K$11+$F$13*((ER79+EJ79)/MAX(ER79+EJ79+ES79, 0.1)*$P$11+ES79/MAX(ER79+EJ79+ES79, 0.1)*$Q$11))/($B$13+$C$13+$F$13)</f>
        <v>0</v>
      </c>
      <c r="CY79">
        <v>3.46</v>
      </c>
      <c r="CZ79">
        <v>0.5</v>
      </c>
      <c r="DA79" t="s">
        <v>421</v>
      </c>
      <c r="DB79">
        <v>2</v>
      </c>
      <c r="DC79">
        <v>1759095278.75</v>
      </c>
      <c r="DD79">
        <v>423.3063</v>
      </c>
      <c r="DE79">
        <v>419.9697</v>
      </c>
      <c r="DF79">
        <v>22.7075</v>
      </c>
      <c r="DG79">
        <v>22.45175</v>
      </c>
      <c r="DH79">
        <v>424.1993000000001</v>
      </c>
      <c r="DI79">
        <v>22.39974</v>
      </c>
      <c r="DJ79">
        <v>500.0060999999999</v>
      </c>
      <c r="DK79">
        <v>90.65167000000001</v>
      </c>
      <c r="DL79">
        <v>0.06627945999999998</v>
      </c>
      <c r="DM79">
        <v>30.05144</v>
      </c>
      <c r="DN79">
        <v>29.99929</v>
      </c>
      <c r="DO79">
        <v>999.9</v>
      </c>
      <c r="DP79">
        <v>0</v>
      </c>
      <c r="DQ79">
        <v>0</v>
      </c>
      <c r="DR79">
        <v>10003.49</v>
      </c>
      <c r="DS79">
        <v>0</v>
      </c>
      <c r="DT79">
        <v>3.15713</v>
      </c>
      <c r="DU79">
        <v>3.33682</v>
      </c>
      <c r="DV79">
        <v>433.1418</v>
      </c>
      <c r="DW79">
        <v>429.6153</v>
      </c>
      <c r="DX79">
        <v>0.2557419</v>
      </c>
      <c r="DY79">
        <v>419.9697</v>
      </c>
      <c r="DZ79">
        <v>22.45175</v>
      </c>
      <c r="EA79">
        <v>2.058471</v>
      </c>
      <c r="EB79">
        <v>2.035287</v>
      </c>
      <c r="EC79">
        <v>17.90141</v>
      </c>
      <c r="ED79">
        <v>17.72157</v>
      </c>
      <c r="EE79">
        <v>0.005000779999999999</v>
      </c>
      <c r="EF79">
        <v>0</v>
      </c>
      <c r="EG79">
        <v>0</v>
      </c>
      <c r="EH79">
        <v>0</v>
      </c>
      <c r="EI79">
        <v>370.04</v>
      </c>
      <c r="EJ79">
        <v>0.005000779999999999</v>
      </c>
      <c r="EK79">
        <v>-11.51</v>
      </c>
      <c r="EL79">
        <v>-0.6900000000000001</v>
      </c>
      <c r="EM79">
        <v>35.8246</v>
      </c>
      <c r="EN79">
        <v>40.87480000000001</v>
      </c>
      <c r="EO79">
        <v>37.7622</v>
      </c>
      <c r="EP79">
        <v>41.6246</v>
      </c>
      <c r="EQ79">
        <v>37.5624</v>
      </c>
      <c r="ER79">
        <v>0</v>
      </c>
      <c r="ES79">
        <v>0</v>
      </c>
      <c r="ET79">
        <v>0</v>
      </c>
      <c r="EU79">
        <v>1759095274</v>
      </c>
      <c r="EV79">
        <v>0</v>
      </c>
      <c r="EW79">
        <v>373.4230769230769</v>
      </c>
      <c r="EX79">
        <v>-13.29914521410435</v>
      </c>
      <c r="EY79">
        <v>36.40341857246274</v>
      </c>
      <c r="EZ79">
        <v>-13.63076923076923</v>
      </c>
      <c r="FA79">
        <v>15</v>
      </c>
      <c r="FB79">
        <v>0</v>
      </c>
      <c r="FC79" t="s">
        <v>422</v>
      </c>
      <c r="FD79">
        <v>1746989605.5</v>
      </c>
      <c r="FE79">
        <v>1746989593.5</v>
      </c>
      <c r="FF79">
        <v>0</v>
      </c>
      <c r="FG79">
        <v>-0.274</v>
      </c>
      <c r="FH79">
        <v>-0.002</v>
      </c>
      <c r="FI79">
        <v>2.549</v>
      </c>
      <c r="FJ79">
        <v>0.129</v>
      </c>
      <c r="FK79">
        <v>420</v>
      </c>
      <c r="FL79">
        <v>17</v>
      </c>
      <c r="FM79">
        <v>0.02</v>
      </c>
      <c r="FN79">
        <v>0.04</v>
      </c>
      <c r="FO79">
        <v>3.35002525</v>
      </c>
      <c r="FP79">
        <v>0.1729032270168903</v>
      </c>
      <c r="FQ79">
        <v>0.05727409226637729</v>
      </c>
      <c r="FR79">
        <v>1</v>
      </c>
      <c r="FS79">
        <v>372.2470588235294</v>
      </c>
      <c r="FT79">
        <v>1.668449319514233</v>
      </c>
      <c r="FU79">
        <v>6.329540234865016</v>
      </c>
      <c r="FV79">
        <v>0</v>
      </c>
      <c r="FW79">
        <v>0.257363325</v>
      </c>
      <c r="FX79">
        <v>-0.003504101313320839</v>
      </c>
      <c r="FY79">
        <v>0.001261630658859798</v>
      </c>
      <c r="FZ79">
        <v>1</v>
      </c>
      <c r="GA79">
        <v>2</v>
      </c>
      <c r="GB79">
        <v>3</v>
      </c>
      <c r="GC79" t="s">
        <v>429</v>
      </c>
      <c r="GD79">
        <v>3.1028</v>
      </c>
      <c r="GE79">
        <v>2.72432</v>
      </c>
      <c r="GF79">
        <v>0.08891309999999999</v>
      </c>
      <c r="GG79">
        <v>0.0882916</v>
      </c>
      <c r="GH79">
        <v>0.10395</v>
      </c>
      <c r="GI79">
        <v>0.104583</v>
      </c>
      <c r="GJ79">
        <v>23813.3</v>
      </c>
      <c r="GK79">
        <v>21614.7</v>
      </c>
      <c r="GL79">
        <v>26699.7</v>
      </c>
      <c r="GM79">
        <v>23927.6</v>
      </c>
      <c r="GN79">
        <v>38277.1</v>
      </c>
      <c r="GO79">
        <v>31653.2</v>
      </c>
      <c r="GP79">
        <v>46621.3</v>
      </c>
      <c r="GQ79">
        <v>37835</v>
      </c>
      <c r="GR79">
        <v>1.87308</v>
      </c>
      <c r="GS79">
        <v>1.88002</v>
      </c>
      <c r="GT79">
        <v>0.09967760000000001</v>
      </c>
      <c r="GU79">
        <v>0</v>
      </c>
      <c r="GV79">
        <v>28.3832</v>
      </c>
      <c r="GW79">
        <v>999.9</v>
      </c>
      <c r="GX79">
        <v>46</v>
      </c>
      <c r="GY79">
        <v>31.2</v>
      </c>
      <c r="GZ79">
        <v>23.1571</v>
      </c>
      <c r="HA79">
        <v>61.31</v>
      </c>
      <c r="HB79">
        <v>19.6995</v>
      </c>
      <c r="HC79">
        <v>1</v>
      </c>
      <c r="HD79">
        <v>0.08882619999999999</v>
      </c>
      <c r="HE79">
        <v>-1.42081</v>
      </c>
      <c r="HF79">
        <v>20.2929</v>
      </c>
      <c r="HG79">
        <v>5.22133</v>
      </c>
      <c r="HH79">
        <v>11.98</v>
      </c>
      <c r="HI79">
        <v>4.9652</v>
      </c>
      <c r="HJ79">
        <v>3.27593</v>
      </c>
      <c r="HK79">
        <v>9999</v>
      </c>
      <c r="HL79">
        <v>9999</v>
      </c>
      <c r="HM79">
        <v>9999</v>
      </c>
      <c r="HN79">
        <v>37.2</v>
      </c>
      <c r="HO79">
        <v>1.86395</v>
      </c>
      <c r="HP79">
        <v>1.86009</v>
      </c>
      <c r="HQ79">
        <v>1.85838</v>
      </c>
      <c r="HR79">
        <v>1.85974</v>
      </c>
      <c r="HS79">
        <v>1.85989</v>
      </c>
      <c r="HT79">
        <v>1.85837</v>
      </c>
      <c r="HU79">
        <v>1.85743</v>
      </c>
      <c r="HV79">
        <v>1.85242</v>
      </c>
      <c r="HW79">
        <v>0</v>
      </c>
      <c r="HX79">
        <v>0</v>
      </c>
      <c r="HY79">
        <v>0</v>
      </c>
      <c r="HZ79">
        <v>0</v>
      </c>
      <c r="IA79" t="s">
        <v>424</v>
      </c>
      <c r="IB79" t="s">
        <v>425</v>
      </c>
      <c r="IC79" t="s">
        <v>426</v>
      </c>
      <c r="ID79" t="s">
        <v>426</v>
      </c>
      <c r="IE79" t="s">
        <v>426</v>
      </c>
      <c r="IF79" t="s">
        <v>426</v>
      </c>
      <c r="IG79">
        <v>0</v>
      </c>
      <c r="IH79">
        <v>100</v>
      </c>
      <c r="II79">
        <v>100</v>
      </c>
      <c r="IJ79">
        <v>-0.892</v>
      </c>
      <c r="IK79">
        <v>0.3077</v>
      </c>
      <c r="IL79">
        <v>-0.819046093373875</v>
      </c>
      <c r="IM79">
        <v>-0.0008311593448893811</v>
      </c>
      <c r="IN79">
        <v>1.768286430498992E-06</v>
      </c>
      <c r="IO79">
        <v>-5.176383660599935E-10</v>
      </c>
      <c r="IP79">
        <v>0.01793090377665582</v>
      </c>
      <c r="IQ79">
        <v>0.002652576625932546</v>
      </c>
      <c r="IR79">
        <v>0.0004569377311329863</v>
      </c>
      <c r="IS79">
        <v>1.003524486243527E-07</v>
      </c>
      <c r="IT79">
        <v>2</v>
      </c>
      <c r="IU79">
        <v>1975</v>
      </c>
      <c r="IV79">
        <v>1</v>
      </c>
      <c r="IW79">
        <v>26</v>
      </c>
      <c r="IX79">
        <v>201761.3</v>
      </c>
      <c r="IY79">
        <v>201761.5</v>
      </c>
      <c r="IZ79">
        <v>1.09863</v>
      </c>
      <c r="JA79">
        <v>2.62085</v>
      </c>
      <c r="JB79">
        <v>1.49658</v>
      </c>
      <c r="JC79">
        <v>2.34985</v>
      </c>
      <c r="JD79">
        <v>1.54907</v>
      </c>
      <c r="JE79">
        <v>2.41699</v>
      </c>
      <c r="JF79">
        <v>35.9178</v>
      </c>
      <c r="JG79">
        <v>24.1926</v>
      </c>
      <c r="JH79">
        <v>18</v>
      </c>
      <c r="JI79">
        <v>480.778</v>
      </c>
      <c r="JJ79">
        <v>500.01</v>
      </c>
      <c r="JK79">
        <v>30.5393</v>
      </c>
      <c r="JL79">
        <v>28.4268</v>
      </c>
      <c r="JM79">
        <v>30.0002</v>
      </c>
      <c r="JN79">
        <v>28.6055</v>
      </c>
      <c r="JO79">
        <v>28.5921</v>
      </c>
      <c r="JP79">
        <v>22.0896</v>
      </c>
      <c r="JQ79">
        <v>0</v>
      </c>
      <c r="JR79">
        <v>100</v>
      </c>
      <c r="JS79">
        <v>30.5394</v>
      </c>
      <c r="JT79">
        <v>420</v>
      </c>
      <c r="JU79">
        <v>23.1383</v>
      </c>
      <c r="JV79">
        <v>101.936</v>
      </c>
      <c r="JW79">
        <v>91.2636</v>
      </c>
    </row>
    <row r="80" spans="1:283">
      <c r="A80">
        <v>62</v>
      </c>
      <c r="B80">
        <v>1759095283.5</v>
      </c>
      <c r="C80">
        <v>1290.5</v>
      </c>
      <c r="D80" t="s">
        <v>551</v>
      </c>
      <c r="E80" t="s">
        <v>552</v>
      </c>
      <c r="F80">
        <v>5</v>
      </c>
      <c r="G80" t="s">
        <v>550</v>
      </c>
      <c r="H80">
        <v>1759095280.666667</v>
      </c>
      <c r="I80">
        <f>(J80)/1000</f>
        <v>0</v>
      </c>
      <c r="J80">
        <f>1000*DJ80*AH80*(DF80-DG80)/(100*CY80*(1000-AH80*DF80))</f>
        <v>0</v>
      </c>
      <c r="K80">
        <f>DJ80*AH80*(DE80-DD80*(1000-AH80*DG80)/(1000-AH80*DF80))/(100*CY80)</f>
        <v>0</v>
      </c>
      <c r="L80">
        <f>DD80 - IF(AH80&gt;1, K80*CY80*100.0/(AJ80), 0)</f>
        <v>0</v>
      </c>
      <c r="M80">
        <f>((S80-I80/2)*L80-K80)/(S80+I80/2)</f>
        <v>0</v>
      </c>
      <c r="N80">
        <f>M80*(DK80+DL80)/1000.0</f>
        <v>0</v>
      </c>
      <c r="O80">
        <f>(DD80 - IF(AH80&gt;1, K80*CY80*100.0/(AJ80), 0))*(DK80+DL80)/1000.0</f>
        <v>0</v>
      </c>
      <c r="P80">
        <f>2.0/((1/R80-1/Q80)+SIGN(R80)*SQRT((1/R80-1/Q80)*(1/R80-1/Q80) + 4*CZ80/((CZ80+1)*(CZ80+1))*(2*1/R80*1/Q80-1/Q80*1/Q80)))</f>
        <v>0</v>
      </c>
      <c r="Q80">
        <f>IF(LEFT(DA80,1)&lt;&gt;"0",IF(LEFT(DA80,1)="1",3.0,DB80),$D$5+$E$5*(DR80*DK80/($K$5*1000))+$F$5*(DR80*DK80/($K$5*1000))*MAX(MIN(CY80,$J$5),$I$5)*MAX(MIN(CY80,$J$5),$I$5)+$G$5*MAX(MIN(CY80,$J$5),$I$5)*(DR80*DK80/($K$5*1000))+$H$5*(DR80*DK80/($K$5*1000))*(DR80*DK80/($K$5*1000)))</f>
        <v>0</v>
      </c>
      <c r="R80">
        <f>I80*(1000-(1000*0.61365*exp(17.502*V80/(240.97+V80))/(DK80+DL80)+DF80)/2)/(1000*0.61365*exp(17.502*V80/(240.97+V80))/(DK80+DL80)-DF80)</f>
        <v>0</v>
      </c>
      <c r="S80">
        <f>1/((CZ80+1)/(P80/1.6)+1/(Q80/1.37)) + CZ80/((CZ80+1)/(P80/1.6) + CZ80/(Q80/1.37))</f>
        <v>0</v>
      </c>
      <c r="T80">
        <f>(CU80*CX80)</f>
        <v>0</v>
      </c>
      <c r="U80">
        <f>(DM80+(T80+2*0.95*5.67E-8*(((DM80+$B$9)+273)^4-(DM80+273)^4)-44100*I80)/(1.84*29.3*Q80+8*0.95*5.67E-8*(DM80+273)^3))</f>
        <v>0</v>
      </c>
      <c r="V80">
        <f>($C$9*DN80+$D$9*DO80+$E$9*U80)</f>
        <v>0</v>
      </c>
      <c r="W80">
        <f>0.61365*exp(17.502*V80/(240.97+V80))</f>
        <v>0</v>
      </c>
      <c r="X80">
        <f>(Y80/Z80*100)</f>
        <v>0</v>
      </c>
      <c r="Y80">
        <f>DF80*(DK80+DL80)/1000</f>
        <v>0</v>
      </c>
      <c r="Z80">
        <f>0.61365*exp(17.502*DM80/(240.97+DM80))</f>
        <v>0</v>
      </c>
      <c r="AA80">
        <f>(W80-DF80*(DK80+DL80)/1000)</f>
        <v>0</v>
      </c>
      <c r="AB80">
        <f>(-I80*44100)</f>
        <v>0</v>
      </c>
      <c r="AC80">
        <f>2*29.3*Q80*0.92*(DM80-V80)</f>
        <v>0</v>
      </c>
      <c r="AD80">
        <f>2*0.95*5.67E-8*(((DM80+$B$9)+273)^4-(V80+273)^4)</f>
        <v>0</v>
      </c>
      <c r="AE80">
        <f>T80+AD80+AB80+AC80</f>
        <v>0</v>
      </c>
      <c r="AF80">
        <v>2</v>
      </c>
      <c r="AG80">
        <v>0</v>
      </c>
      <c r="AH80">
        <f>IF(AF80*$H$15&gt;=AJ80,1.0,(AJ80/(AJ80-AF80*$H$15)))</f>
        <v>0</v>
      </c>
      <c r="AI80">
        <f>(AH80-1)*100</f>
        <v>0</v>
      </c>
      <c r="AJ80">
        <f>MAX(0,($B$15+$C$15*DR80)/(1+$D$15*DR80)*DK80/(DM80+273)*$E$15)</f>
        <v>0</v>
      </c>
      <c r="AK80" t="s">
        <v>420</v>
      </c>
      <c r="AL80" t="s">
        <v>420</v>
      </c>
      <c r="AM80">
        <v>0</v>
      </c>
      <c r="AN80">
        <v>0</v>
      </c>
      <c r="AO80">
        <f>1-AM80/AN80</f>
        <v>0</v>
      </c>
      <c r="AP80">
        <v>0</v>
      </c>
      <c r="AQ80" t="s">
        <v>420</v>
      </c>
      <c r="AR80" t="s">
        <v>420</v>
      </c>
      <c r="AS80">
        <v>0</v>
      </c>
      <c r="AT80">
        <v>0</v>
      </c>
      <c r="AU80">
        <f>1-AS80/AT80</f>
        <v>0</v>
      </c>
      <c r="AV80">
        <v>0.5</v>
      </c>
      <c r="AW80">
        <f>CV80</f>
        <v>0</v>
      </c>
      <c r="AX80">
        <f>K80</f>
        <v>0</v>
      </c>
      <c r="AY80">
        <f>AU80*AV80*AW80</f>
        <v>0</v>
      </c>
      <c r="AZ80">
        <f>(AX80-AP80)/AW80</f>
        <v>0</v>
      </c>
      <c r="BA80">
        <f>(AN80-AT80)/AT80</f>
        <v>0</v>
      </c>
      <c r="BB80">
        <f>AM80/(AO80+AM80/AT80)</f>
        <v>0</v>
      </c>
      <c r="BC80" t="s">
        <v>420</v>
      </c>
      <c r="BD80">
        <v>0</v>
      </c>
      <c r="BE80">
        <f>IF(BD80&lt;&gt;0, BD80, BB80)</f>
        <v>0</v>
      </c>
      <c r="BF80">
        <f>1-BE80/AT80</f>
        <v>0</v>
      </c>
      <c r="BG80">
        <f>(AT80-AS80)/(AT80-BE80)</f>
        <v>0</v>
      </c>
      <c r="BH80">
        <f>(AN80-AT80)/(AN80-BE80)</f>
        <v>0</v>
      </c>
      <c r="BI80">
        <f>(AT80-AS80)/(AT80-AM80)</f>
        <v>0</v>
      </c>
      <c r="BJ80">
        <f>(AN80-AT80)/(AN80-AM80)</f>
        <v>0</v>
      </c>
      <c r="BK80">
        <f>(BG80*BE80/AS80)</f>
        <v>0</v>
      </c>
      <c r="BL80">
        <f>(1-BK80)</f>
        <v>0</v>
      </c>
      <c r="CU80">
        <f>$B$13*DS80+$C$13*DT80+$F$13*EE80*(1-EH80)</f>
        <v>0</v>
      </c>
      <c r="CV80">
        <f>CU80*CW80</f>
        <v>0</v>
      </c>
      <c r="CW80">
        <f>($B$13*$D$11+$C$13*$D$11+$F$13*((ER80+EJ80)/MAX(ER80+EJ80+ES80, 0.1)*$I$11+ES80/MAX(ER80+EJ80+ES80, 0.1)*$J$11))/($B$13+$C$13+$F$13)</f>
        <v>0</v>
      </c>
      <c r="CX80">
        <f>($B$13*$K$11+$C$13*$K$11+$F$13*((ER80+EJ80)/MAX(ER80+EJ80+ES80, 0.1)*$P$11+ES80/MAX(ER80+EJ80+ES80, 0.1)*$Q$11))/($B$13+$C$13+$F$13)</f>
        <v>0</v>
      </c>
      <c r="CY80">
        <v>3.46</v>
      </c>
      <c r="CZ80">
        <v>0.5</v>
      </c>
      <c r="DA80" t="s">
        <v>421</v>
      </c>
      <c r="DB80">
        <v>2</v>
      </c>
      <c r="DC80">
        <v>1759095280.666667</v>
      </c>
      <c r="DD80">
        <v>423.3114444444444</v>
      </c>
      <c r="DE80">
        <v>419.9569999999999</v>
      </c>
      <c r="DF80">
        <v>22.70717777777778</v>
      </c>
      <c r="DG80">
        <v>22.45242222222222</v>
      </c>
      <c r="DH80">
        <v>424.2044444444444</v>
      </c>
      <c r="DI80">
        <v>22.39943333333333</v>
      </c>
      <c r="DJ80">
        <v>499.9961111111111</v>
      </c>
      <c r="DK80">
        <v>90.65157777777777</v>
      </c>
      <c r="DL80">
        <v>0.06627971111111113</v>
      </c>
      <c r="DM80">
        <v>30.05073333333334</v>
      </c>
      <c r="DN80">
        <v>30.00385555555555</v>
      </c>
      <c r="DO80">
        <v>999.9000000000001</v>
      </c>
      <c r="DP80">
        <v>0</v>
      </c>
      <c r="DQ80">
        <v>0</v>
      </c>
      <c r="DR80">
        <v>9997.422222222222</v>
      </c>
      <c r="DS80">
        <v>0</v>
      </c>
      <c r="DT80">
        <v>3.15713</v>
      </c>
      <c r="DU80">
        <v>3.354591111111112</v>
      </c>
      <c r="DV80">
        <v>433.147</v>
      </c>
      <c r="DW80">
        <v>429.6026666666667</v>
      </c>
      <c r="DX80">
        <v>0.2547707777777777</v>
      </c>
      <c r="DY80">
        <v>419.9569999999999</v>
      </c>
      <c r="DZ80">
        <v>22.45242222222222</v>
      </c>
      <c r="EA80">
        <v>2.05844</v>
      </c>
      <c r="EB80">
        <v>2.035345555555556</v>
      </c>
      <c r="EC80">
        <v>17.90117777777778</v>
      </c>
      <c r="ED80">
        <v>17.72201111111111</v>
      </c>
      <c r="EE80">
        <v>0.00500078</v>
      </c>
      <c r="EF80">
        <v>0</v>
      </c>
      <c r="EG80">
        <v>0</v>
      </c>
      <c r="EH80">
        <v>0</v>
      </c>
      <c r="EI80">
        <v>372.0333333333334</v>
      </c>
      <c r="EJ80">
        <v>0.00500078</v>
      </c>
      <c r="EK80">
        <v>-12.58888888888889</v>
      </c>
      <c r="EL80">
        <v>-0.7666666666666667</v>
      </c>
      <c r="EM80">
        <v>35.847</v>
      </c>
      <c r="EN80">
        <v>40.90944444444445</v>
      </c>
      <c r="EO80">
        <v>37.80533333333333</v>
      </c>
      <c r="EP80">
        <v>41.68722222222222</v>
      </c>
      <c r="EQ80">
        <v>37.61788888888889</v>
      </c>
      <c r="ER80">
        <v>0</v>
      </c>
      <c r="ES80">
        <v>0</v>
      </c>
      <c r="ET80">
        <v>0</v>
      </c>
      <c r="EU80">
        <v>1759095275.8</v>
      </c>
      <c r="EV80">
        <v>0</v>
      </c>
      <c r="EW80">
        <v>373.256</v>
      </c>
      <c r="EX80">
        <v>0.7692306597084089</v>
      </c>
      <c r="EY80">
        <v>38.753846222174</v>
      </c>
      <c r="EZ80">
        <v>-12.988</v>
      </c>
      <c r="FA80">
        <v>15</v>
      </c>
      <c r="FB80">
        <v>0</v>
      </c>
      <c r="FC80" t="s">
        <v>422</v>
      </c>
      <c r="FD80">
        <v>1746989605.5</v>
      </c>
      <c r="FE80">
        <v>1746989593.5</v>
      </c>
      <c r="FF80">
        <v>0</v>
      </c>
      <c r="FG80">
        <v>-0.274</v>
      </c>
      <c r="FH80">
        <v>-0.002</v>
      </c>
      <c r="FI80">
        <v>2.549</v>
      </c>
      <c r="FJ80">
        <v>0.129</v>
      </c>
      <c r="FK80">
        <v>420</v>
      </c>
      <c r="FL80">
        <v>17</v>
      </c>
      <c r="FM80">
        <v>0.02</v>
      </c>
      <c r="FN80">
        <v>0.04</v>
      </c>
      <c r="FO80">
        <v>3.3577105</v>
      </c>
      <c r="FP80">
        <v>-0.05073500938086559</v>
      </c>
      <c r="FQ80">
        <v>0.04976189329949172</v>
      </c>
      <c r="FR80">
        <v>1</v>
      </c>
      <c r="FS80">
        <v>372.7911764705882</v>
      </c>
      <c r="FT80">
        <v>8.786860269736934</v>
      </c>
      <c r="FU80">
        <v>6.759714910759218</v>
      </c>
      <c r="FV80">
        <v>0</v>
      </c>
      <c r="FW80">
        <v>0.2568879999999999</v>
      </c>
      <c r="FX80">
        <v>-0.01141310318949343</v>
      </c>
      <c r="FY80">
        <v>0.001678936359723027</v>
      </c>
      <c r="FZ80">
        <v>1</v>
      </c>
      <c r="GA80">
        <v>2</v>
      </c>
      <c r="GB80">
        <v>3</v>
      </c>
      <c r="GC80" t="s">
        <v>429</v>
      </c>
      <c r="GD80">
        <v>3.10268</v>
      </c>
      <c r="GE80">
        <v>2.72435</v>
      </c>
      <c r="GF80">
        <v>0.0889057</v>
      </c>
      <c r="GG80">
        <v>0.0882867</v>
      </c>
      <c r="GH80">
        <v>0.103951</v>
      </c>
      <c r="GI80">
        <v>0.104579</v>
      </c>
      <c r="GJ80">
        <v>23813.4</v>
      </c>
      <c r="GK80">
        <v>21614.7</v>
      </c>
      <c r="GL80">
        <v>26699.6</v>
      </c>
      <c r="GM80">
        <v>23927.5</v>
      </c>
      <c r="GN80">
        <v>38277.1</v>
      </c>
      <c r="GO80">
        <v>31653.2</v>
      </c>
      <c r="GP80">
        <v>46621.3</v>
      </c>
      <c r="GQ80">
        <v>37834.8</v>
      </c>
      <c r="GR80">
        <v>1.87283</v>
      </c>
      <c r="GS80">
        <v>1.88022</v>
      </c>
      <c r="GT80">
        <v>0.099998</v>
      </c>
      <c r="GU80">
        <v>0</v>
      </c>
      <c r="GV80">
        <v>28.382</v>
      </c>
      <c r="GW80">
        <v>999.9</v>
      </c>
      <c r="GX80">
        <v>46</v>
      </c>
      <c r="GY80">
        <v>31.2</v>
      </c>
      <c r="GZ80">
        <v>23.156</v>
      </c>
      <c r="HA80">
        <v>61.11</v>
      </c>
      <c r="HB80">
        <v>19.7236</v>
      </c>
      <c r="HC80">
        <v>1</v>
      </c>
      <c r="HD80">
        <v>0.08886429999999999</v>
      </c>
      <c r="HE80">
        <v>-1.41893</v>
      </c>
      <c r="HF80">
        <v>20.2928</v>
      </c>
      <c r="HG80">
        <v>5.22148</v>
      </c>
      <c r="HH80">
        <v>11.98</v>
      </c>
      <c r="HI80">
        <v>4.96535</v>
      </c>
      <c r="HJ80">
        <v>3.27598</v>
      </c>
      <c r="HK80">
        <v>9999</v>
      </c>
      <c r="HL80">
        <v>9999</v>
      </c>
      <c r="HM80">
        <v>9999</v>
      </c>
      <c r="HN80">
        <v>37.2</v>
      </c>
      <c r="HO80">
        <v>1.86397</v>
      </c>
      <c r="HP80">
        <v>1.86009</v>
      </c>
      <c r="HQ80">
        <v>1.85838</v>
      </c>
      <c r="HR80">
        <v>1.85974</v>
      </c>
      <c r="HS80">
        <v>1.85989</v>
      </c>
      <c r="HT80">
        <v>1.85837</v>
      </c>
      <c r="HU80">
        <v>1.85744</v>
      </c>
      <c r="HV80">
        <v>1.85241</v>
      </c>
      <c r="HW80">
        <v>0</v>
      </c>
      <c r="HX80">
        <v>0</v>
      </c>
      <c r="HY80">
        <v>0</v>
      </c>
      <c r="HZ80">
        <v>0</v>
      </c>
      <c r="IA80" t="s">
        <v>424</v>
      </c>
      <c r="IB80" t="s">
        <v>425</v>
      </c>
      <c r="IC80" t="s">
        <v>426</v>
      </c>
      <c r="ID80" t="s">
        <v>426</v>
      </c>
      <c r="IE80" t="s">
        <v>426</v>
      </c>
      <c r="IF80" t="s">
        <v>426</v>
      </c>
      <c r="IG80">
        <v>0</v>
      </c>
      <c r="IH80">
        <v>100</v>
      </c>
      <c r="II80">
        <v>100</v>
      </c>
      <c r="IJ80">
        <v>-0.893</v>
      </c>
      <c r="IK80">
        <v>0.3078</v>
      </c>
      <c r="IL80">
        <v>-0.819046093373875</v>
      </c>
      <c r="IM80">
        <v>-0.0008311593448893811</v>
      </c>
      <c r="IN80">
        <v>1.768286430498992E-06</v>
      </c>
      <c r="IO80">
        <v>-5.176383660599935E-10</v>
      </c>
      <c r="IP80">
        <v>0.01793090377665582</v>
      </c>
      <c r="IQ80">
        <v>0.002652576625932546</v>
      </c>
      <c r="IR80">
        <v>0.0004569377311329863</v>
      </c>
      <c r="IS80">
        <v>1.003524486243527E-07</v>
      </c>
      <c r="IT80">
        <v>2</v>
      </c>
      <c r="IU80">
        <v>1975</v>
      </c>
      <c r="IV80">
        <v>1</v>
      </c>
      <c r="IW80">
        <v>26</v>
      </c>
      <c r="IX80">
        <v>201761.3</v>
      </c>
      <c r="IY80">
        <v>201761.5</v>
      </c>
      <c r="IZ80">
        <v>1.09863</v>
      </c>
      <c r="JA80">
        <v>2.61597</v>
      </c>
      <c r="JB80">
        <v>1.49658</v>
      </c>
      <c r="JC80">
        <v>2.34985</v>
      </c>
      <c r="JD80">
        <v>1.54907</v>
      </c>
      <c r="JE80">
        <v>2.44263</v>
      </c>
      <c r="JF80">
        <v>35.9178</v>
      </c>
      <c r="JG80">
        <v>24.2013</v>
      </c>
      <c r="JH80">
        <v>18</v>
      </c>
      <c r="JI80">
        <v>480.633</v>
      </c>
      <c r="JJ80">
        <v>500.154</v>
      </c>
      <c r="JK80">
        <v>30.5392</v>
      </c>
      <c r="JL80">
        <v>28.427</v>
      </c>
      <c r="JM80">
        <v>30.0003</v>
      </c>
      <c r="JN80">
        <v>28.6055</v>
      </c>
      <c r="JO80">
        <v>28.5933</v>
      </c>
      <c r="JP80">
        <v>22.0931</v>
      </c>
      <c r="JQ80">
        <v>0</v>
      </c>
      <c r="JR80">
        <v>100</v>
      </c>
      <c r="JS80">
        <v>30.5352</v>
      </c>
      <c r="JT80">
        <v>420</v>
      </c>
      <c r="JU80">
        <v>23.1383</v>
      </c>
      <c r="JV80">
        <v>101.935</v>
      </c>
      <c r="JW80">
        <v>91.2632</v>
      </c>
    </row>
    <row r="81" spans="1:283">
      <c r="A81">
        <v>63</v>
      </c>
      <c r="B81">
        <v>1759095285.5</v>
      </c>
      <c r="C81">
        <v>1292.5</v>
      </c>
      <c r="D81" t="s">
        <v>553</v>
      </c>
      <c r="E81" t="s">
        <v>554</v>
      </c>
      <c r="F81">
        <v>5</v>
      </c>
      <c r="G81" t="s">
        <v>550</v>
      </c>
      <c r="H81">
        <v>1759095282.8125</v>
      </c>
      <c r="I81">
        <f>(J81)/1000</f>
        <v>0</v>
      </c>
      <c r="J81">
        <f>1000*DJ81*AH81*(DF81-DG81)/(100*CY81*(1000-AH81*DF81))</f>
        <v>0</v>
      </c>
      <c r="K81">
        <f>DJ81*AH81*(DE81-DD81*(1000-AH81*DG81)/(1000-AH81*DF81))/(100*CY81)</f>
        <v>0</v>
      </c>
      <c r="L81">
        <f>DD81 - IF(AH81&gt;1, K81*CY81*100.0/(AJ81), 0)</f>
        <v>0</v>
      </c>
      <c r="M81">
        <f>((S81-I81/2)*L81-K81)/(S81+I81/2)</f>
        <v>0</v>
      </c>
      <c r="N81">
        <f>M81*(DK81+DL81)/1000.0</f>
        <v>0</v>
      </c>
      <c r="O81">
        <f>(DD81 - IF(AH81&gt;1, K81*CY81*100.0/(AJ81), 0))*(DK81+DL81)/1000.0</f>
        <v>0</v>
      </c>
      <c r="P81">
        <f>2.0/((1/R81-1/Q81)+SIGN(R81)*SQRT((1/R81-1/Q81)*(1/R81-1/Q81) + 4*CZ81/((CZ81+1)*(CZ81+1))*(2*1/R81*1/Q81-1/Q81*1/Q81)))</f>
        <v>0</v>
      </c>
      <c r="Q81">
        <f>IF(LEFT(DA81,1)&lt;&gt;"0",IF(LEFT(DA81,1)="1",3.0,DB81),$D$5+$E$5*(DR81*DK81/($K$5*1000))+$F$5*(DR81*DK81/($K$5*1000))*MAX(MIN(CY81,$J$5),$I$5)*MAX(MIN(CY81,$J$5),$I$5)+$G$5*MAX(MIN(CY81,$J$5),$I$5)*(DR81*DK81/($K$5*1000))+$H$5*(DR81*DK81/($K$5*1000))*(DR81*DK81/($K$5*1000)))</f>
        <v>0</v>
      </c>
      <c r="R81">
        <f>I81*(1000-(1000*0.61365*exp(17.502*V81/(240.97+V81))/(DK81+DL81)+DF81)/2)/(1000*0.61365*exp(17.502*V81/(240.97+V81))/(DK81+DL81)-DF81)</f>
        <v>0</v>
      </c>
      <c r="S81">
        <f>1/((CZ81+1)/(P81/1.6)+1/(Q81/1.37)) + CZ81/((CZ81+1)/(P81/1.6) + CZ81/(Q81/1.37))</f>
        <v>0</v>
      </c>
      <c r="T81">
        <f>(CU81*CX81)</f>
        <v>0</v>
      </c>
      <c r="U81">
        <f>(DM81+(T81+2*0.95*5.67E-8*(((DM81+$B$9)+273)^4-(DM81+273)^4)-44100*I81)/(1.84*29.3*Q81+8*0.95*5.67E-8*(DM81+273)^3))</f>
        <v>0</v>
      </c>
      <c r="V81">
        <f>($C$9*DN81+$D$9*DO81+$E$9*U81)</f>
        <v>0</v>
      </c>
      <c r="W81">
        <f>0.61365*exp(17.502*V81/(240.97+V81))</f>
        <v>0</v>
      </c>
      <c r="X81">
        <f>(Y81/Z81*100)</f>
        <v>0</v>
      </c>
      <c r="Y81">
        <f>DF81*(DK81+DL81)/1000</f>
        <v>0</v>
      </c>
      <c r="Z81">
        <f>0.61365*exp(17.502*DM81/(240.97+DM81))</f>
        <v>0</v>
      </c>
      <c r="AA81">
        <f>(W81-DF81*(DK81+DL81)/1000)</f>
        <v>0</v>
      </c>
      <c r="AB81">
        <f>(-I81*44100)</f>
        <v>0</v>
      </c>
      <c r="AC81">
        <f>2*29.3*Q81*0.92*(DM81-V81)</f>
        <v>0</v>
      </c>
      <c r="AD81">
        <f>2*0.95*5.67E-8*(((DM81+$B$9)+273)^4-(V81+273)^4)</f>
        <v>0</v>
      </c>
      <c r="AE81">
        <f>T81+AD81+AB81+AC81</f>
        <v>0</v>
      </c>
      <c r="AF81">
        <v>2</v>
      </c>
      <c r="AG81">
        <v>0</v>
      </c>
      <c r="AH81">
        <f>IF(AF81*$H$15&gt;=AJ81,1.0,(AJ81/(AJ81-AF81*$H$15)))</f>
        <v>0</v>
      </c>
      <c r="AI81">
        <f>(AH81-1)*100</f>
        <v>0</v>
      </c>
      <c r="AJ81">
        <f>MAX(0,($B$15+$C$15*DR81)/(1+$D$15*DR81)*DK81/(DM81+273)*$E$15)</f>
        <v>0</v>
      </c>
      <c r="AK81" t="s">
        <v>420</v>
      </c>
      <c r="AL81" t="s">
        <v>420</v>
      </c>
      <c r="AM81">
        <v>0</v>
      </c>
      <c r="AN81">
        <v>0</v>
      </c>
      <c r="AO81">
        <f>1-AM81/AN81</f>
        <v>0</v>
      </c>
      <c r="AP81">
        <v>0</v>
      </c>
      <c r="AQ81" t="s">
        <v>420</v>
      </c>
      <c r="AR81" t="s">
        <v>420</v>
      </c>
      <c r="AS81">
        <v>0</v>
      </c>
      <c r="AT81">
        <v>0</v>
      </c>
      <c r="AU81">
        <f>1-AS81/AT81</f>
        <v>0</v>
      </c>
      <c r="AV81">
        <v>0.5</v>
      </c>
      <c r="AW81">
        <f>CV81</f>
        <v>0</v>
      </c>
      <c r="AX81">
        <f>K81</f>
        <v>0</v>
      </c>
      <c r="AY81">
        <f>AU81*AV81*AW81</f>
        <v>0</v>
      </c>
      <c r="AZ81">
        <f>(AX81-AP81)/AW81</f>
        <v>0</v>
      </c>
      <c r="BA81">
        <f>(AN81-AT81)/AT81</f>
        <v>0</v>
      </c>
      <c r="BB81">
        <f>AM81/(AO81+AM81/AT81)</f>
        <v>0</v>
      </c>
      <c r="BC81" t="s">
        <v>420</v>
      </c>
      <c r="BD81">
        <v>0</v>
      </c>
      <c r="BE81">
        <f>IF(BD81&lt;&gt;0, BD81, BB81)</f>
        <v>0</v>
      </c>
      <c r="BF81">
        <f>1-BE81/AT81</f>
        <v>0</v>
      </c>
      <c r="BG81">
        <f>(AT81-AS81)/(AT81-BE81)</f>
        <v>0</v>
      </c>
      <c r="BH81">
        <f>(AN81-AT81)/(AN81-BE81)</f>
        <v>0</v>
      </c>
      <c r="BI81">
        <f>(AT81-AS81)/(AT81-AM81)</f>
        <v>0</v>
      </c>
      <c r="BJ81">
        <f>(AN81-AT81)/(AN81-AM81)</f>
        <v>0</v>
      </c>
      <c r="BK81">
        <f>(BG81*BE81/AS81)</f>
        <v>0</v>
      </c>
      <c r="BL81">
        <f>(1-BK81)</f>
        <v>0</v>
      </c>
      <c r="CU81">
        <f>$B$13*DS81+$C$13*DT81+$F$13*EE81*(1-EH81)</f>
        <v>0</v>
      </c>
      <c r="CV81">
        <f>CU81*CW81</f>
        <v>0</v>
      </c>
      <c r="CW81">
        <f>($B$13*$D$11+$C$13*$D$11+$F$13*((ER81+EJ81)/MAX(ER81+EJ81+ES81, 0.1)*$I$11+ES81/MAX(ER81+EJ81+ES81, 0.1)*$J$11))/($B$13+$C$13+$F$13)</f>
        <v>0</v>
      </c>
      <c r="CX81">
        <f>($B$13*$K$11+$C$13*$K$11+$F$13*((ER81+EJ81)/MAX(ER81+EJ81+ES81, 0.1)*$P$11+ES81/MAX(ER81+EJ81+ES81, 0.1)*$Q$11))/($B$13+$C$13+$F$13)</f>
        <v>0</v>
      </c>
      <c r="CY81">
        <v>3.46</v>
      </c>
      <c r="CZ81">
        <v>0.5</v>
      </c>
      <c r="DA81" t="s">
        <v>421</v>
      </c>
      <c r="DB81">
        <v>2</v>
      </c>
      <c r="DC81">
        <v>1759095282.8125</v>
      </c>
      <c r="DD81">
        <v>423.307125</v>
      </c>
      <c r="DE81">
        <v>419.9606250000001</v>
      </c>
      <c r="DF81">
        <v>22.707425</v>
      </c>
      <c r="DG81">
        <v>22.452975</v>
      </c>
      <c r="DH81">
        <v>424.200125</v>
      </c>
      <c r="DI81">
        <v>22.399675</v>
      </c>
      <c r="DJ81">
        <v>499.995625</v>
      </c>
      <c r="DK81">
        <v>90.65122500000001</v>
      </c>
      <c r="DL81">
        <v>0.0662591</v>
      </c>
      <c r="DM81">
        <v>30.05</v>
      </c>
      <c r="DN81">
        <v>30.0092625</v>
      </c>
      <c r="DO81">
        <v>999.9</v>
      </c>
      <c r="DP81">
        <v>0</v>
      </c>
      <c r="DQ81">
        <v>0</v>
      </c>
      <c r="DR81">
        <v>9996.091249999999</v>
      </c>
      <c r="DS81">
        <v>0</v>
      </c>
      <c r="DT81">
        <v>3.15713</v>
      </c>
      <c r="DU81">
        <v>3.34673875</v>
      </c>
      <c r="DV81">
        <v>433.14275</v>
      </c>
      <c r="DW81">
        <v>429.6065</v>
      </c>
      <c r="DX81">
        <v>0.2544618749999999</v>
      </c>
      <c r="DY81">
        <v>419.9606250000001</v>
      </c>
      <c r="DZ81">
        <v>22.452975</v>
      </c>
      <c r="EA81">
        <v>2.058454999999999</v>
      </c>
      <c r="EB81">
        <v>2.03538875</v>
      </c>
      <c r="EC81">
        <v>17.9013</v>
      </c>
      <c r="ED81">
        <v>17.7223375</v>
      </c>
      <c r="EE81">
        <v>0.00500078</v>
      </c>
      <c r="EF81">
        <v>0</v>
      </c>
      <c r="EG81">
        <v>0</v>
      </c>
      <c r="EH81">
        <v>0</v>
      </c>
      <c r="EI81">
        <v>374.6875</v>
      </c>
      <c r="EJ81">
        <v>0.00500078</v>
      </c>
      <c r="EK81">
        <v>-12.6875</v>
      </c>
      <c r="EL81">
        <v>-0.225</v>
      </c>
      <c r="EM81">
        <v>35.8435</v>
      </c>
      <c r="EN81">
        <v>40.95274999999999</v>
      </c>
      <c r="EO81">
        <v>37.83575</v>
      </c>
      <c r="EP81">
        <v>41.7185</v>
      </c>
      <c r="EQ81">
        <v>37.726375</v>
      </c>
      <c r="ER81">
        <v>0</v>
      </c>
      <c r="ES81">
        <v>0</v>
      </c>
      <c r="ET81">
        <v>0</v>
      </c>
      <c r="EU81">
        <v>1759095278.2</v>
      </c>
      <c r="EV81">
        <v>0</v>
      </c>
      <c r="EW81">
        <v>373.7560000000001</v>
      </c>
      <c r="EX81">
        <v>10.96153838512267</v>
      </c>
      <c r="EY81">
        <v>11.80769218542637</v>
      </c>
      <c r="EZ81">
        <v>-11.816</v>
      </c>
      <c r="FA81">
        <v>15</v>
      </c>
      <c r="FB81">
        <v>0</v>
      </c>
      <c r="FC81" t="s">
        <v>422</v>
      </c>
      <c r="FD81">
        <v>1746989605.5</v>
      </c>
      <c r="FE81">
        <v>1746989593.5</v>
      </c>
      <c r="FF81">
        <v>0</v>
      </c>
      <c r="FG81">
        <v>-0.274</v>
      </c>
      <c r="FH81">
        <v>-0.002</v>
      </c>
      <c r="FI81">
        <v>2.549</v>
      </c>
      <c r="FJ81">
        <v>0.129</v>
      </c>
      <c r="FK81">
        <v>420</v>
      </c>
      <c r="FL81">
        <v>17</v>
      </c>
      <c r="FM81">
        <v>0.02</v>
      </c>
      <c r="FN81">
        <v>0.04</v>
      </c>
      <c r="FO81">
        <v>3.355680731707317</v>
      </c>
      <c r="FP81">
        <v>-0.05489999999999633</v>
      </c>
      <c r="FQ81">
        <v>0.04939275741270634</v>
      </c>
      <c r="FR81">
        <v>1</v>
      </c>
      <c r="FS81">
        <v>373.4000000000001</v>
      </c>
      <c r="FT81">
        <v>5.23147442518818</v>
      </c>
      <c r="FU81">
        <v>6.494930149513451</v>
      </c>
      <c r="FV81">
        <v>0</v>
      </c>
      <c r="FW81">
        <v>0.2565861707317073</v>
      </c>
      <c r="FX81">
        <v>-0.01232082229965104</v>
      </c>
      <c r="FY81">
        <v>0.001759936056244715</v>
      </c>
      <c r="FZ81">
        <v>1</v>
      </c>
      <c r="GA81">
        <v>2</v>
      </c>
      <c r="GB81">
        <v>3</v>
      </c>
      <c r="GC81" t="s">
        <v>429</v>
      </c>
      <c r="GD81">
        <v>3.10271</v>
      </c>
      <c r="GE81">
        <v>2.7243</v>
      </c>
      <c r="GF81">
        <v>0.0889062</v>
      </c>
      <c r="GG81">
        <v>0.08827889999999999</v>
      </c>
      <c r="GH81">
        <v>0.103957</v>
      </c>
      <c r="GI81">
        <v>0.104581</v>
      </c>
      <c r="GJ81">
        <v>23813.3</v>
      </c>
      <c r="GK81">
        <v>21614.8</v>
      </c>
      <c r="GL81">
        <v>26699.6</v>
      </c>
      <c r="GM81">
        <v>23927.4</v>
      </c>
      <c r="GN81">
        <v>38276.8</v>
      </c>
      <c r="GO81">
        <v>31653.1</v>
      </c>
      <c r="GP81">
        <v>46621.3</v>
      </c>
      <c r="GQ81">
        <v>37834.7</v>
      </c>
      <c r="GR81">
        <v>1.8728</v>
      </c>
      <c r="GS81">
        <v>1.88013</v>
      </c>
      <c r="GT81">
        <v>0.100136</v>
      </c>
      <c r="GU81">
        <v>0</v>
      </c>
      <c r="GV81">
        <v>28.3808</v>
      </c>
      <c r="GW81">
        <v>999.9</v>
      </c>
      <c r="GX81">
        <v>46</v>
      </c>
      <c r="GY81">
        <v>31.2</v>
      </c>
      <c r="GZ81">
        <v>23.1556</v>
      </c>
      <c r="HA81">
        <v>61.36</v>
      </c>
      <c r="HB81">
        <v>19.6074</v>
      </c>
      <c r="HC81">
        <v>1</v>
      </c>
      <c r="HD81">
        <v>0.0888338</v>
      </c>
      <c r="HE81">
        <v>-1.41251</v>
      </c>
      <c r="HF81">
        <v>20.2928</v>
      </c>
      <c r="HG81">
        <v>5.22133</v>
      </c>
      <c r="HH81">
        <v>11.98</v>
      </c>
      <c r="HI81">
        <v>4.96535</v>
      </c>
      <c r="HJ81">
        <v>3.27598</v>
      </c>
      <c r="HK81">
        <v>9999</v>
      </c>
      <c r="HL81">
        <v>9999</v>
      </c>
      <c r="HM81">
        <v>9999</v>
      </c>
      <c r="HN81">
        <v>37.2</v>
      </c>
      <c r="HO81">
        <v>1.86397</v>
      </c>
      <c r="HP81">
        <v>1.8601</v>
      </c>
      <c r="HQ81">
        <v>1.85838</v>
      </c>
      <c r="HR81">
        <v>1.85974</v>
      </c>
      <c r="HS81">
        <v>1.85989</v>
      </c>
      <c r="HT81">
        <v>1.85837</v>
      </c>
      <c r="HU81">
        <v>1.85745</v>
      </c>
      <c r="HV81">
        <v>1.85242</v>
      </c>
      <c r="HW81">
        <v>0</v>
      </c>
      <c r="HX81">
        <v>0</v>
      </c>
      <c r="HY81">
        <v>0</v>
      </c>
      <c r="HZ81">
        <v>0</v>
      </c>
      <c r="IA81" t="s">
        <v>424</v>
      </c>
      <c r="IB81" t="s">
        <v>425</v>
      </c>
      <c r="IC81" t="s">
        <v>426</v>
      </c>
      <c r="ID81" t="s">
        <v>426</v>
      </c>
      <c r="IE81" t="s">
        <v>426</v>
      </c>
      <c r="IF81" t="s">
        <v>426</v>
      </c>
      <c r="IG81">
        <v>0</v>
      </c>
      <c r="IH81">
        <v>100</v>
      </c>
      <c r="II81">
        <v>100</v>
      </c>
      <c r="IJ81">
        <v>-0.893</v>
      </c>
      <c r="IK81">
        <v>0.3078</v>
      </c>
      <c r="IL81">
        <v>-0.819046093373875</v>
      </c>
      <c r="IM81">
        <v>-0.0008311593448893811</v>
      </c>
      <c r="IN81">
        <v>1.768286430498992E-06</v>
      </c>
      <c r="IO81">
        <v>-5.176383660599935E-10</v>
      </c>
      <c r="IP81">
        <v>0.01793090377665582</v>
      </c>
      <c r="IQ81">
        <v>0.002652576625932546</v>
      </c>
      <c r="IR81">
        <v>0.0004569377311329863</v>
      </c>
      <c r="IS81">
        <v>1.003524486243527E-07</v>
      </c>
      <c r="IT81">
        <v>2</v>
      </c>
      <c r="IU81">
        <v>1975</v>
      </c>
      <c r="IV81">
        <v>1</v>
      </c>
      <c r="IW81">
        <v>26</v>
      </c>
      <c r="IX81">
        <v>201761.3</v>
      </c>
      <c r="IY81">
        <v>201761.5</v>
      </c>
      <c r="IZ81">
        <v>1.09863</v>
      </c>
      <c r="JA81">
        <v>2.61597</v>
      </c>
      <c r="JB81">
        <v>1.49658</v>
      </c>
      <c r="JC81">
        <v>2.34985</v>
      </c>
      <c r="JD81">
        <v>1.54907</v>
      </c>
      <c r="JE81">
        <v>2.48291</v>
      </c>
      <c r="JF81">
        <v>35.9178</v>
      </c>
      <c r="JG81">
        <v>24.2013</v>
      </c>
      <c r="JH81">
        <v>18</v>
      </c>
      <c r="JI81">
        <v>480.624</v>
      </c>
      <c r="JJ81">
        <v>500.088</v>
      </c>
      <c r="JK81">
        <v>30.5381</v>
      </c>
      <c r="JL81">
        <v>28.4282</v>
      </c>
      <c r="JM81">
        <v>30.0002</v>
      </c>
      <c r="JN81">
        <v>28.6063</v>
      </c>
      <c r="JO81">
        <v>28.5933</v>
      </c>
      <c r="JP81">
        <v>22.0919</v>
      </c>
      <c r="JQ81">
        <v>0</v>
      </c>
      <c r="JR81">
        <v>100</v>
      </c>
      <c r="JS81">
        <v>30.5352</v>
      </c>
      <c r="JT81">
        <v>420</v>
      </c>
      <c r="JU81">
        <v>23.1383</v>
      </c>
      <c r="JV81">
        <v>101.935</v>
      </c>
      <c r="JW81">
        <v>91.2629</v>
      </c>
    </row>
    <row r="82" spans="1:283">
      <c r="A82">
        <v>64</v>
      </c>
      <c r="B82">
        <v>1759095287.5</v>
      </c>
      <c r="C82">
        <v>1294.5</v>
      </c>
      <c r="D82" t="s">
        <v>555</v>
      </c>
      <c r="E82" t="s">
        <v>556</v>
      </c>
      <c r="F82">
        <v>5</v>
      </c>
      <c r="G82" t="s">
        <v>550</v>
      </c>
      <c r="H82">
        <v>1759095284.5</v>
      </c>
      <c r="I82">
        <f>(J82)/1000</f>
        <v>0</v>
      </c>
      <c r="J82">
        <f>1000*DJ82*AH82*(DF82-DG82)/(100*CY82*(1000-AH82*DF82))</f>
        <v>0</v>
      </c>
      <c r="K82">
        <f>DJ82*AH82*(DE82-DD82*(1000-AH82*DG82)/(1000-AH82*DF82))/(100*CY82)</f>
        <v>0</v>
      </c>
      <c r="L82">
        <f>DD82 - IF(AH82&gt;1, K82*CY82*100.0/(AJ82), 0)</f>
        <v>0</v>
      </c>
      <c r="M82">
        <f>((S82-I82/2)*L82-K82)/(S82+I82/2)</f>
        <v>0</v>
      </c>
      <c r="N82">
        <f>M82*(DK82+DL82)/1000.0</f>
        <v>0</v>
      </c>
      <c r="O82">
        <f>(DD82 - IF(AH82&gt;1, K82*CY82*100.0/(AJ82), 0))*(DK82+DL82)/1000.0</f>
        <v>0</v>
      </c>
      <c r="P82">
        <f>2.0/((1/R82-1/Q82)+SIGN(R82)*SQRT((1/R82-1/Q82)*(1/R82-1/Q82) + 4*CZ82/((CZ82+1)*(CZ82+1))*(2*1/R82*1/Q82-1/Q82*1/Q82)))</f>
        <v>0</v>
      </c>
      <c r="Q82">
        <f>IF(LEFT(DA82,1)&lt;&gt;"0",IF(LEFT(DA82,1)="1",3.0,DB82),$D$5+$E$5*(DR82*DK82/($K$5*1000))+$F$5*(DR82*DK82/($K$5*1000))*MAX(MIN(CY82,$J$5),$I$5)*MAX(MIN(CY82,$J$5),$I$5)+$G$5*MAX(MIN(CY82,$J$5),$I$5)*(DR82*DK82/($K$5*1000))+$H$5*(DR82*DK82/($K$5*1000))*(DR82*DK82/($K$5*1000)))</f>
        <v>0</v>
      </c>
      <c r="R82">
        <f>I82*(1000-(1000*0.61365*exp(17.502*V82/(240.97+V82))/(DK82+DL82)+DF82)/2)/(1000*0.61365*exp(17.502*V82/(240.97+V82))/(DK82+DL82)-DF82)</f>
        <v>0</v>
      </c>
      <c r="S82">
        <f>1/((CZ82+1)/(P82/1.6)+1/(Q82/1.37)) + CZ82/((CZ82+1)/(P82/1.6) + CZ82/(Q82/1.37))</f>
        <v>0</v>
      </c>
      <c r="T82">
        <f>(CU82*CX82)</f>
        <v>0</v>
      </c>
      <c r="U82">
        <f>(DM82+(T82+2*0.95*5.67E-8*(((DM82+$B$9)+273)^4-(DM82+273)^4)-44100*I82)/(1.84*29.3*Q82+8*0.95*5.67E-8*(DM82+273)^3))</f>
        <v>0</v>
      </c>
      <c r="V82">
        <f>($C$9*DN82+$D$9*DO82+$E$9*U82)</f>
        <v>0</v>
      </c>
      <c r="W82">
        <f>0.61365*exp(17.502*V82/(240.97+V82))</f>
        <v>0</v>
      </c>
      <c r="X82">
        <f>(Y82/Z82*100)</f>
        <v>0</v>
      </c>
      <c r="Y82">
        <f>DF82*(DK82+DL82)/1000</f>
        <v>0</v>
      </c>
      <c r="Z82">
        <f>0.61365*exp(17.502*DM82/(240.97+DM82))</f>
        <v>0</v>
      </c>
      <c r="AA82">
        <f>(W82-DF82*(DK82+DL82)/1000)</f>
        <v>0</v>
      </c>
      <c r="AB82">
        <f>(-I82*44100)</f>
        <v>0</v>
      </c>
      <c r="AC82">
        <f>2*29.3*Q82*0.92*(DM82-V82)</f>
        <v>0</v>
      </c>
      <c r="AD82">
        <f>2*0.95*5.67E-8*(((DM82+$B$9)+273)^4-(V82+273)^4)</f>
        <v>0</v>
      </c>
      <c r="AE82">
        <f>T82+AD82+AB82+AC82</f>
        <v>0</v>
      </c>
      <c r="AF82">
        <v>2</v>
      </c>
      <c r="AG82">
        <v>0</v>
      </c>
      <c r="AH82">
        <f>IF(AF82*$H$15&gt;=AJ82,1.0,(AJ82/(AJ82-AF82*$H$15)))</f>
        <v>0</v>
      </c>
      <c r="AI82">
        <f>(AH82-1)*100</f>
        <v>0</v>
      </c>
      <c r="AJ82">
        <f>MAX(0,($B$15+$C$15*DR82)/(1+$D$15*DR82)*DK82/(DM82+273)*$E$15)</f>
        <v>0</v>
      </c>
      <c r="AK82" t="s">
        <v>420</v>
      </c>
      <c r="AL82" t="s">
        <v>420</v>
      </c>
      <c r="AM82">
        <v>0</v>
      </c>
      <c r="AN82">
        <v>0</v>
      </c>
      <c r="AO82">
        <f>1-AM82/AN82</f>
        <v>0</v>
      </c>
      <c r="AP82">
        <v>0</v>
      </c>
      <c r="AQ82" t="s">
        <v>420</v>
      </c>
      <c r="AR82" t="s">
        <v>420</v>
      </c>
      <c r="AS82">
        <v>0</v>
      </c>
      <c r="AT82">
        <v>0</v>
      </c>
      <c r="AU82">
        <f>1-AS82/AT82</f>
        <v>0</v>
      </c>
      <c r="AV82">
        <v>0.5</v>
      </c>
      <c r="AW82">
        <f>CV82</f>
        <v>0</v>
      </c>
      <c r="AX82">
        <f>K82</f>
        <v>0</v>
      </c>
      <c r="AY82">
        <f>AU82*AV82*AW82</f>
        <v>0</v>
      </c>
      <c r="AZ82">
        <f>(AX82-AP82)/AW82</f>
        <v>0</v>
      </c>
      <c r="BA82">
        <f>(AN82-AT82)/AT82</f>
        <v>0</v>
      </c>
      <c r="BB82">
        <f>AM82/(AO82+AM82/AT82)</f>
        <v>0</v>
      </c>
      <c r="BC82" t="s">
        <v>420</v>
      </c>
      <c r="BD82">
        <v>0</v>
      </c>
      <c r="BE82">
        <f>IF(BD82&lt;&gt;0, BD82, BB82)</f>
        <v>0</v>
      </c>
      <c r="BF82">
        <f>1-BE82/AT82</f>
        <v>0</v>
      </c>
      <c r="BG82">
        <f>(AT82-AS82)/(AT82-BE82)</f>
        <v>0</v>
      </c>
      <c r="BH82">
        <f>(AN82-AT82)/(AN82-BE82)</f>
        <v>0</v>
      </c>
      <c r="BI82">
        <f>(AT82-AS82)/(AT82-AM82)</f>
        <v>0</v>
      </c>
      <c r="BJ82">
        <f>(AN82-AT82)/(AN82-AM82)</f>
        <v>0</v>
      </c>
      <c r="BK82">
        <f>(BG82*BE82/AS82)</f>
        <v>0</v>
      </c>
      <c r="BL82">
        <f>(1-BK82)</f>
        <v>0</v>
      </c>
      <c r="CU82">
        <f>$B$13*DS82+$C$13*DT82+$F$13*EE82*(1-EH82)</f>
        <v>0</v>
      </c>
      <c r="CV82">
        <f>CU82*CW82</f>
        <v>0</v>
      </c>
      <c r="CW82">
        <f>($B$13*$D$11+$C$13*$D$11+$F$13*((ER82+EJ82)/MAX(ER82+EJ82+ES82, 0.1)*$I$11+ES82/MAX(ER82+EJ82+ES82, 0.1)*$J$11))/($B$13+$C$13+$F$13)</f>
        <v>0</v>
      </c>
      <c r="CX82">
        <f>($B$13*$K$11+$C$13*$K$11+$F$13*((ER82+EJ82)/MAX(ER82+EJ82+ES82, 0.1)*$P$11+ES82/MAX(ER82+EJ82+ES82, 0.1)*$Q$11))/($B$13+$C$13+$F$13)</f>
        <v>0</v>
      </c>
      <c r="CY82">
        <v>3.46</v>
      </c>
      <c r="CZ82">
        <v>0.5</v>
      </c>
      <c r="DA82" t="s">
        <v>421</v>
      </c>
      <c r="DB82">
        <v>2</v>
      </c>
      <c r="DC82">
        <v>1759095284.5</v>
      </c>
      <c r="DD82">
        <v>423.3063333333334</v>
      </c>
      <c r="DE82">
        <v>419.9627777777778</v>
      </c>
      <c r="DF82">
        <v>22.70785555555555</v>
      </c>
      <c r="DG82">
        <v>22.45376666666666</v>
      </c>
      <c r="DH82">
        <v>424.1993333333333</v>
      </c>
      <c r="DI82">
        <v>22.40008888888889</v>
      </c>
      <c r="DJ82">
        <v>499.9871111111111</v>
      </c>
      <c r="DK82">
        <v>90.6507888888889</v>
      </c>
      <c r="DL82">
        <v>0.06627724444444444</v>
      </c>
      <c r="DM82">
        <v>30.05023333333334</v>
      </c>
      <c r="DN82">
        <v>30.01128888888889</v>
      </c>
      <c r="DO82">
        <v>999.9000000000001</v>
      </c>
      <c r="DP82">
        <v>0</v>
      </c>
      <c r="DQ82">
        <v>0</v>
      </c>
      <c r="DR82">
        <v>9993.058888888889</v>
      </c>
      <c r="DS82">
        <v>0</v>
      </c>
      <c r="DT82">
        <v>3.15713</v>
      </c>
      <c r="DU82">
        <v>3.343694444444445</v>
      </c>
      <c r="DV82">
        <v>433.1420000000001</v>
      </c>
      <c r="DW82">
        <v>429.6088888888889</v>
      </c>
      <c r="DX82">
        <v>0.2540832222222222</v>
      </c>
      <c r="DY82">
        <v>419.9627777777778</v>
      </c>
      <c r="DZ82">
        <v>22.45376666666666</v>
      </c>
      <c r="EA82">
        <v>2.058484444444444</v>
      </c>
      <c r="EB82">
        <v>2.035451111111111</v>
      </c>
      <c r="EC82">
        <v>17.90152222222223</v>
      </c>
      <c r="ED82">
        <v>17.72282222222222</v>
      </c>
      <c r="EE82">
        <v>0.00500078</v>
      </c>
      <c r="EF82">
        <v>0</v>
      </c>
      <c r="EG82">
        <v>0</v>
      </c>
      <c r="EH82">
        <v>0</v>
      </c>
      <c r="EI82">
        <v>376.2666666666667</v>
      </c>
      <c r="EJ82">
        <v>0.00500078</v>
      </c>
      <c r="EK82">
        <v>-10.54444444444444</v>
      </c>
      <c r="EL82">
        <v>0.6888888888888889</v>
      </c>
      <c r="EM82">
        <v>35.86788888888888</v>
      </c>
      <c r="EN82">
        <v>40.965</v>
      </c>
      <c r="EO82">
        <v>37.84022222222222</v>
      </c>
      <c r="EP82">
        <v>41.76377777777778</v>
      </c>
      <c r="EQ82">
        <v>37.68733333333333</v>
      </c>
      <c r="ER82">
        <v>0</v>
      </c>
      <c r="ES82">
        <v>0</v>
      </c>
      <c r="ET82">
        <v>0</v>
      </c>
      <c r="EU82">
        <v>1759095280</v>
      </c>
      <c r="EV82">
        <v>0</v>
      </c>
      <c r="EW82">
        <v>374.1538461538462</v>
      </c>
      <c r="EX82">
        <v>22.60512815620912</v>
      </c>
      <c r="EY82">
        <v>23.19316216223417</v>
      </c>
      <c r="EZ82">
        <v>-11.48461538461538</v>
      </c>
      <c r="FA82">
        <v>15</v>
      </c>
      <c r="FB82">
        <v>0</v>
      </c>
      <c r="FC82" t="s">
        <v>422</v>
      </c>
      <c r="FD82">
        <v>1746989605.5</v>
      </c>
      <c r="FE82">
        <v>1746989593.5</v>
      </c>
      <c r="FF82">
        <v>0</v>
      </c>
      <c r="FG82">
        <v>-0.274</v>
      </c>
      <c r="FH82">
        <v>-0.002</v>
      </c>
      <c r="FI82">
        <v>2.549</v>
      </c>
      <c r="FJ82">
        <v>0.129</v>
      </c>
      <c r="FK82">
        <v>420</v>
      </c>
      <c r="FL82">
        <v>17</v>
      </c>
      <c r="FM82">
        <v>0.02</v>
      </c>
      <c r="FN82">
        <v>0.04</v>
      </c>
      <c r="FO82">
        <v>3.35680625</v>
      </c>
      <c r="FP82">
        <v>-0.1404262288930694</v>
      </c>
      <c r="FQ82">
        <v>0.04938036662923331</v>
      </c>
      <c r="FR82">
        <v>1</v>
      </c>
      <c r="FS82">
        <v>373.9117647058824</v>
      </c>
      <c r="FT82">
        <v>5.482047317926233</v>
      </c>
      <c r="FU82">
        <v>6.118619832161417</v>
      </c>
      <c r="FV82">
        <v>0</v>
      </c>
      <c r="FW82">
        <v>0.25619385</v>
      </c>
      <c r="FX82">
        <v>-0.01553506941838686</v>
      </c>
      <c r="FY82">
        <v>0.001870739620444281</v>
      </c>
      <c r="FZ82">
        <v>1</v>
      </c>
      <c r="GA82">
        <v>2</v>
      </c>
      <c r="GB82">
        <v>3</v>
      </c>
      <c r="GC82" t="s">
        <v>429</v>
      </c>
      <c r="GD82">
        <v>3.10282</v>
      </c>
      <c r="GE82">
        <v>2.72433</v>
      </c>
      <c r="GF82">
        <v>0.088911</v>
      </c>
      <c r="GG82">
        <v>0.08828610000000001</v>
      </c>
      <c r="GH82">
        <v>0.103956</v>
      </c>
      <c r="GI82">
        <v>0.104585</v>
      </c>
      <c r="GJ82">
        <v>23813.1</v>
      </c>
      <c r="GK82">
        <v>21614.5</v>
      </c>
      <c r="GL82">
        <v>26699.5</v>
      </c>
      <c r="GM82">
        <v>23927.3</v>
      </c>
      <c r="GN82">
        <v>38276.6</v>
      </c>
      <c r="GO82">
        <v>31652.8</v>
      </c>
      <c r="GP82">
        <v>46621</v>
      </c>
      <c r="GQ82">
        <v>37834.6</v>
      </c>
      <c r="GR82">
        <v>1.87295</v>
      </c>
      <c r="GS82">
        <v>1.87985</v>
      </c>
      <c r="GT82">
        <v>0.10033</v>
      </c>
      <c r="GU82">
        <v>0</v>
      </c>
      <c r="GV82">
        <v>28.3795</v>
      </c>
      <c r="GW82">
        <v>999.9</v>
      </c>
      <c r="GX82">
        <v>46</v>
      </c>
      <c r="GY82">
        <v>31.2</v>
      </c>
      <c r="GZ82">
        <v>23.1541</v>
      </c>
      <c r="HA82">
        <v>61.37</v>
      </c>
      <c r="HB82">
        <v>19.5433</v>
      </c>
      <c r="HC82">
        <v>1</v>
      </c>
      <c r="HD82">
        <v>0.0888872</v>
      </c>
      <c r="HE82">
        <v>-1.41215</v>
      </c>
      <c r="HF82">
        <v>20.2928</v>
      </c>
      <c r="HG82">
        <v>5.22133</v>
      </c>
      <c r="HH82">
        <v>11.98</v>
      </c>
      <c r="HI82">
        <v>4.9652</v>
      </c>
      <c r="HJ82">
        <v>3.27598</v>
      </c>
      <c r="HK82">
        <v>9999</v>
      </c>
      <c r="HL82">
        <v>9999</v>
      </c>
      <c r="HM82">
        <v>9999</v>
      </c>
      <c r="HN82">
        <v>37.2</v>
      </c>
      <c r="HO82">
        <v>1.86396</v>
      </c>
      <c r="HP82">
        <v>1.86012</v>
      </c>
      <c r="HQ82">
        <v>1.85838</v>
      </c>
      <c r="HR82">
        <v>1.85974</v>
      </c>
      <c r="HS82">
        <v>1.85989</v>
      </c>
      <c r="HT82">
        <v>1.85837</v>
      </c>
      <c r="HU82">
        <v>1.85745</v>
      </c>
      <c r="HV82">
        <v>1.85242</v>
      </c>
      <c r="HW82">
        <v>0</v>
      </c>
      <c r="HX82">
        <v>0</v>
      </c>
      <c r="HY82">
        <v>0</v>
      </c>
      <c r="HZ82">
        <v>0</v>
      </c>
      <c r="IA82" t="s">
        <v>424</v>
      </c>
      <c r="IB82" t="s">
        <v>425</v>
      </c>
      <c r="IC82" t="s">
        <v>426</v>
      </c>
      <c r="ID82" t="s">
        <v>426</v>
      </c>
      <c r="IE82" t="s">
        <v>426</v>
      </c>
      <c r="IF82" t="s">
        <v>426</v>
      </c>
      <c r="IG82">
        <v>0</v>
      </c>
      <c r="IH82">
        <v>100</v>
      </c>
      <c r="II82">
        <v>100</v>
      </c>
      <c r="IJ82">
        <v>-0.893</v>
      </c>
      <c r="IK82">
        <v>0.3078</v>
      </c>
      <c r="IL82">
        <v>-0.819046093373875</v>
      </c>
      <c r="IM82">
        <v>-0.0008311593448893811</v>
      </c>
      <c r="IN82">
        <v>1.768286430498992E-06</v>
      </c>
      <c r="IO82">
        <v>-5.176383660599935E-10</v>
      </c>
      <c r="IP82">
        <v>0.01793090377665582</v>
      </c>
      <c r="IQ82">
        <v>0.002652576625932546</v>
      </c>
      <c r="IR82">
        <v>0.0004569377311329863</v>
      </c>
      <c r="IS82">
        <v>1.003524486243527E-07</v>
      </c>
      <c r="IT82">
        <v>2</v>
      </c>
      <c r="IU82">
        <v>1975</v>
      </c>
      <c r="IV82">
        <v>1</v>
      </c>
      <c r="IW82">
        <v>26</v>
      </c>
      <c r="IX82">
        <v>201761.4</v>
      </c>
      <c r="IY82">
        <v>201761.6</v>
      </c>
      <c r="IZ82">
        <v>1.09863</v>
      </c>
      <c r="JA82">
        <v>2.61719</v>
      </c>
      <c r="JB82">
        <v>1.49658</v>
      </c>
      <c r="JC82">
        <v>2.34985</v>
      </c>
      <c r="JD82">
        <v>1.54907</v>
      </c>
      <c r="JE82">
        <v>2.5</v>
      </c>
      <c r="JF82">
        <v>35.9178</v>
      </c>
      <c r="JG82">
        <v>24.2013</v>
      </c>
      <c r="JH82">
        <v>18</v>
      </c>
      <c r="JI82">
        <v>480.72</v>
      </c>
      <c r="JJ82">
        <v>499.904</v>
      </c>
      <c r="JK82">
        <v>30.5361</v>
      </c>
      <c r="JL82">
        <v>28.4292</v>
      </c>
      <c r="JM82">
        <v>30.0003</v>
      </c>
      <c r="JN82">
        <v>28.6075</v>
      </c>
      <c r="JO82">
        <v>28.5934</v>
      </c>
      <c r="JP82">
        <v>22.0922</v>
      </c>
      <c r="JQ82">
        <v>0</v>
      </c>
      <c r="JR82">
        <v>100</v>
      </c>
      <c r="JS82">
        <v>30.5352</v>
      </c>
      <c r="JT82">
        <v>420</v>
      </c>
      <c r="JU82">
        <v>23.1383</v>
      </c>
      <c r="JV82">
        <v>101.935</v>
      </c>
      <c r="JW82">
        <v>91.2624</v>
      </c>
    </row>
    <row r="83" spans="1:283">
      <c r="A83">
        <v>65</v>
      </c>
      <c r="B83">
        <v>1759095289.5</v>
      </c>
      <c r="C83">
        <v>1296.5</v>
      </c>
      <c r="D83" t="s">
        <v>557</v>
      </c>
      <c r="E83" t="s">
        <v>558</v>
      </c>
      <c r="F83">
        <v>5</v>
      </c>
      <c r="G83" t="s">
        <v>550</v>
      </c>
      <c r="H83">
        <v>1759095286.5</v>
      </c>
      <c r="I83">
        <f>(J83)/1000</f>
        <v>0</v>
      </c>
      <c r="J83">
        <f>1000*DJ83*AH83*(DF83-DG83)/(100*CY83*(1000-AH83*DF83))</f>
        <v>0</v>
      </c>
      <c r="K83">
        <f>DJ83*AH83*(DE83-DD83*(1000-AH83*DG83)/(1000-AH83*DF83))/(100*CY83)</f>
        <v>0</v>
      </c>
      <c r="L83">
        <f>DD83 - IF(AH83&gt;1, K83*CY83*100.0/(AJ83), 0)</f>
        <v>0</v>
      </c>
      <c r="M83">
        <f>((S83-I83/2)*L83-K83)/(S83+I83/2)</f>
        <v>0</v>
      </c>
      <c r="N83">
        <f>M83*(DK83+DL83)/1000.0</f>
        <v>0</v>
      </c>
      <c r="O83">
        <f>(DD83 - IF(AH83&gt;1, K83*CY83*100.0/(AJ83), 0))*(DK83+DL83)/1000.0</f>
        <v>0</v>
      </c>
      <c r="P83">
        <f>2.0/((1/R83-1/Q83)+SIGN(R83)*SQRT((1/R83-1/Q83)*(1/R83-1/Q83) + 4*CZ83/((CZ83+1)*(CZ83+1))*(2*1/R83*1/Q83-1/Q83*1/Q83)))</f>
        <v>0</v>
      </c>
      <c r="Q83">
        <f>IF(LEFT(DA83,1)&lt;&gt;"0",IF(LEFT(DA83,1)="1",3.0,DB83),$D$5+$E$5*(DR83*DK83/($K$5*1000))+$F$5*(DR83*DK83/($K$5*1000))*MAX(MIN(CY83,$J$5),$I$5)*MAX(MIN(CY83,$J$5),$I$5)+$G$5*MAX(MIN(CY83,$J$5),$I$5)*(DR83*DK83/($K$5*1000))+$H$5*(DR83*DK83/($K$5*1000))*(DR83*DK83/($K$5*1000)))</f>
        <v>0</v>
      </c>
      <c r="R83">
        <f>I83*(1000-(1000*0.61365*exp(17.502*V83/(240.97+V83))/(DK83+DL83)+DF83)/2)/(1000*0.61365*exp(17.502*V83/(240.97+V83))/(DK83+DL83)-DF83)</f>
        <v>0</v>
      </c>
      <c r="S83">
        <f>1/((CZ83+1)/(P83/1.6)+1/(Q83/1.37)) + CZ83/((CZ83+1)/(P83/1.6) + CZ83/(Q83/1.37))</f>
        <v>0</v>
      </c>
      <c r="T83">
        <f>(CU83*CX83)</f>
        <v>0</v>
      </c>
      <c r="U83">
        <f>(DM83+(T83+2*0.95*5.67E-8*(((DM83+$B$9)+273)^4-(DM83+273)^4)-44100*I83)/(1.84*29.3*Q83+8*0.95*5.67E-8*(DM83+273)^3))</f>
        <v>0</v>
      </c>
      <c r="V83">
        <f>($C$9*DN83+$D$9*DO83+$E$9*U83)</f>
        <v>0</v>
      </c>
      <c r="W83">
        <f>0.61365*exp(17.502*V83/(240.97+V83))</f>
        <v>0</v>
      </c>
      <c r="X83">
        <f>(Y83/Z83*100)</f>
        <v>0</v>
      </c>
      <c r="Y83">
        <f>DF83*(DK83+DL83)/1000</f>
        <v>0</v>
      </c>
      <c r="Z83">
        <f>0.61365*exp(17.502*DM83/(240.97+DM83))</f>
        <v>0</v>
      </c>
      <c r="AA83">
        <f>(W83-DF83*(DK83+DL83)/1000)</f>
        <v>0</v>
      </c>
      <c r="AB83">
        <f>(-I83*44100)</f>
        <v>0</v>
      </c>
      <c r="AC83">
        <f>2*29.3*Q83*0.92*(DM83-V83)</f>
        <v>0</v>
      </c>
      <c r="AD83">
        <f>2*0.95*5.67E-8*(((DM83+$B$9)+273)^4-(V83+273)^4)</f>
        <v>0</v>
      </c>
      <c r="AE83">
        <f>T83+AD83+AB83+AC83</f>
        <v>0</v>
      </c>
      <c r="AF83">
        <v>2</v>
      </c>
      <c r="AG83">
        <v>0</v>
      </c>
      <c r="AH83">
        <f>IF(AF83*$H$15&gt;=AJ83,1.0,(AJ83/(AJ83-AF83*$H$15)))</f>
        <v>0</v>
      </c>
      <c r="AI83">
        <f>(AH83-1)*100</f>
        <v>0</v>
      </c>
      <c r="AJ83">
        <f>MAX(0,($B$15+$C$15*DR83)/(1+$D$15*DR83)*DK83/(DM83+273)*$E$15)</f>
        <v>0</v>
      </c>
      <c r="AK83" t="s">
        <v>420</v>
      </c>
      <c r="AL83" t="s">
        <v>420</v>
      </c>
      <c r="AM83">
        <v>0</v>
      </c>
      <c r="AN83">
        <v>0</v>
      </c>
      <c r="AO83">
        <f>1-AM83/AN83</f>
        <v>0</v>
      </c>
      <c r="AP83">
        <v>0</v>
      </c>
      <c r="AQ83" t="s">
        <v>420</v>
      </c>
      <c r="AR83" t="s">
        <v>420</v>
      </c>
      <c r="AS83">
        <v>0</v>
      </c>
      <c r="AT83">
        <v>0</v>
      </c>
      <c r="AU83">
        <f>1-AS83/AT83</f>
        <v>0</v>
      </c>
      <c r="AV83">
        <v>0.5</v>
      </c>
      <c r="AW83">
        <f>CV83</f>
        <v>0</v>
      </c>
      <c r="AX83">
        <f>K83</f>
        <v>0</v>
      </c>
      <c r="AY83">
        <f>AU83*AV83*AW83</f>
        <v>0</v>
      </c>
      <c r="AZ83">
        <f>(AX83-AP83)/AW83</f>
        <v>0</v>
      </c>
      <c r="BA83">
        <f>(AN83-AT83)/AT83</f>
        <v>0</v>
      </c>
      <c r="BB83">
        <f>AM83/(AO83+AM83/AT83)</f>
        <v>0</v>
      </c>
      <c r="BC83" t="s">
        <v>420</v>
      </c>
      <c r="BD83">
        <v>0</v>
      </c>
      <c r="BE83">
        <f>IF(BD83&lt;&gt;0, BD83, BB83)</f>
        <v>0</v>
      </c>
      <c r="BF83">
        <f>1-BE83/AT83</f>
        <v>0</v>
      </c>
      <c r="BG83">
        <f>(AT83-AS83)/(AT83-BE83)</f>
        <v>0</v>
      </c>
      <c r="BH83">
        <f>(AN83-AT83)/(AN83-BE83)</f>
        <v>0</v>
      </c>
      <c r="BI83">
        <f>(AT83-AS83)/(AT83-AM83)</f>
        <v>0</v>
      </c>
      <c r="BJ83">
        <f>(AN83-AT83)/(AN83-AM83)</f>
        <v>0</v>
      </c>
      <c r="BK83">
        <f>(BG83*BE83/AS83)</f>
        <v>0</v>
      </c>
      <c r="BL83">
        <f>(1-BK83)</f>
        <v>0</v>
      </c>
      <c r="CU83">
        <f>$B$13*DS83+$C$13*DT83+$F$13*EE83*(1-EH83)</f>
        <v>0</v>
      </c>
      <c r="CV83">
        <f>CU83*CW83</f>
        <v>0</v>
      </c>
      <c r="CW83">
        <f>($B$13*$D$11+$C$13*$D$11+$F$13*((ER83+EJ83)/MAX(ER83+EJ83+ES83, 0.1)*$I$11+ES83/MAX(ER83+EJ83+ES83, 0.1)*$J$11))/($B$13+$C$13+$F$13)</f>
        <v>0</v>
      </c>
      <c r="CX83">
        <f>($B$13*$K$11+$C$13*$K$11+$F$13*((ER83+EJ83)/MAX(ER83+EJ83+ES83, 0.1)*$P$11+ES83/MAX(ER83+EJ83+ES83, 0.1)*$Q$11))/($B$13+$C$13+$F$13)</f>
        <v>0</v>
      </c>
      <c r="CY83">
        <v>3.46</v>
      </c>
      <c r="CZ83">
        <v>0.5</v>
      </c>
      <c r="DA83" t="s">
        <v>421</v>
      </c>
      <c r="DB83">
        <v>2</v>
      </c>
      <c r="DC83">
        <v>1759095286.5</v>
      </c>
      <c r="DD83">
        <v>423.3076666666667</v>
      </c>
      <c r="DE83">
        <v>419.9647777777778</v>
      </c>
      <c r="DF83">
        <v>22.70841111111111</v>
      </c>
      <c r="DG83">
        <v>22.45455555555556</v>
      </c>
      <c r="DH83">
        <v>424.2006666666667</v>
      </c>
      <c r="DI83">
        <v>22.40062222222222</v>
      </c>
      <c r="DJ83">
        <v>499.9867777777777</v>
      </c>
      <c r="DK83">
        <v>90.65018888888888</v>
      </c>
      <c r="DL83">
        <v>0.06634</v>
      </c>
      <c r="DM83">
        <v>30.05152222222222</v>
      </c>
      <c r="DN83">
        <v>30.01243333333333</v>
      </c>
      <c r="DO83">
        <v>999.9000000000001</v>
      </c>
      <c r="DP83">
        <v>0</v>
      </c>
      <c r="DQ83">
        <v>0</v>
      </c>
      <c r="DR83">
        <v>9988.403333333334</v>
      </c>
      <c r="DS83">
        <v>0</v>
      </c>
      <c r="DT83">
        <v>3.15713</v>
      </c>
      <c r="DU83">
        <v>3.343015555555555</v>
      </c>
      <c r="DV83">
        <v>433.1436666666667</v>
      </c>
      <c r="DW83">
        <v>429.6114444444445</v>
      </c>
      <c r="DX83">
        <v>0.2538462222222222</v>
      </c>
      <c r="DY83">
        <v>419.9647777777778</v>
      </c>
      <c r="DZ83">
        <v>22.45455555555556</v>
      </c>
      <c r="EA83">
        <v>2.05852</v>
      </c>
      <c r="EB83">
        <v>2.03551</v>
      </c>
      <c r="EC83">
        <v>17.90178888888889</v>
      </c>
      <c r="ED83">
        <v>17.72326666666667</v>
      </c>
      <c r="EE83">
        <v>0.00500078</v>
      </c>
      <c r="EF83">
        <v>0</v>
      </c>
      <c r="EG83">
        <v>0</v>
      </c>
      <c r="EH83">
        <v>0</v>
      </c>
      <c r="EI83">
        <v>374.3888888888889</v>
      </c>
      <c r="EJ83">
        <v>0.00500078</v>
      </c>
      <c r="EK83">
        <v>-13.53333333333333</v>
      </c>
      <c r="EL83">
        <v>-0.1222222222222223</v>
      </c>
      <c r="EM83">
        <v>35.87477777777778</v>
      </c>
      <c r="EN83">
        <v>40.986</v>
      </c>
      <c r="EO83">
        <v>37.85411111111111</v>
      </c>
      <c r="EP83">
        <v>41.80544444444445</v>
      </c>
      <c r="EQ83">
        <v>37.68722222222222</v>
      </c>
      <c r="ER83">
        <v>0</v>
      </c>
      <c r="ES83">
        <v>0</v>
      </c>
      <c r="ET83">
        <v>0</v>
      </c>
      <c r="EU83">
        <v>1759095281.8</v>
      </c>
      <c r="EV83">
        <v>0</v>
      </c>
      <c r="EW83">
        <v>373.728</v>
      </c>
      <c r="EX83">
        <v>11.24615408349174</v>
      </c>
      <c r="EY83">
        <v>-18.00000028977029</v>
      </c>
      <c r="EZ83">
        <v>-11.672</v>
      </c>
      <c r="FA83">
        <v>15</v>
      </c>
      <c r="FB83">
        <v>0</v>
      </c>
      <c r="FC83" t="s">
        <v>422</v>
      </c>
      <c r="FD83">
        <v>1746989605.5</v>
      </c>
      <c r="FE83">
        <v>1746989593.5</v>
      </c>
      <c r="FF83">
        <v>0</v>
      </c>
      <c r="FG83">
        <v>-0.274</v>
      </c>
      <c r="FH83">
        <v>-0.002</v>
      </c>
      <c r="FI83">
        <v>2.549</v>
      </c>
      <c r="FJ83">
        <v>0.129</v>
      </c>
      <c r="FK83">
        <v>420</v>
      </c>
      <c r="FL83">
        <v>17</v>
      </c>
      <c r="FM83">
        <v>0.02</v>
      </c>
      <c r="FN83">
        <v>0.04</v>
      </c>
      <c r="FO83">
        <v>3.3579195</v>
      </c>
      <c r="FP83">
        <v>-0.1993434146341489</v>
      </c>
      <c r="FQ83">
        <v>0.04868184461121003</v>
      </c>
      <c r="FR83">
        <v>1</v>
      </c>
      <c r="FS83">
        <v>373.7647058823529</v>
      </c>
      <c r="FT83">
        <v>12.90450723238882</v>
      </c>
      <c r="FU83">
        <v>6.125303466813184</v>
      </c>
      <c r="FV83">
        <v>0</v>
      </c>
      <c r="FW83">
        <v>0.2560699</v>
      </c>
      <c r="FX83">
        <v>-0.01784863789868712</v>
      </c>
      <c r="FY83">
        <v>0.001954000701125774</v>
      </c>
      <c r="FZ83">
        <v>1</v>
      </c>
      <c r="GA83">
        <v>2</v>
      </c>
      <c r="GB83">
        <v>3</v>
      </c>
      <c r="GC83" t="s">
        <v>429</v>
      </c>
      <c r="GD83">
        <v>3.10274</v>
      </c>
      <c r="GE83">
        <v>2.72455</v>
      </c>
      <c r="GF83">
        <v>0.08890770000000001</v>
      </c>
      <c r="GG83">
        <v>0.0882787</v>
      </c>
      <c r="GH83">
        <v>0.103958</v>
      </c>
      <c r="GI83">
        <v>0.104585</v>
      </c>
      <c r="GJ83">
        <v>23813.1</v>
      </c>
      <c r="GK83">
        <v>21614.5</v>
      </c>
      <c r="GL83">
        <v>26699.4</v>
      </c>
      <c r="GM83">
        <v>23927.1</v>
      </c>
      <c r="GN83">
        <v>38276.3</v>
      </c>
      <c r="GO83">
        <v>31652.9</v>
      </c>
      <c r="GP83">
        <v>46620.7</v>
      </c>
      <c r="GQ83">
        <v>37834.6</v>
      </c>
      <c r="GR83">
        <v>1.8728</v>
      </c>
      <c r="GS83">
        <v>1.88008</v>
      </c>
      <c r="GT83">
        <v>0.100214</v>
      </c>
      <c r="GU83">
        <v>0</v>
      </c>
      <c r="GV83">
        <v>28.3783</v>
      </c>
      <c r="GW83">
        <v>999.9</v>
      </c>
      <c r="GX83">
        <v>46</v>
      </c>
      <c r="GY83">
        <v>31.2</v>
      </c>
      <c r="GZ83">
        <v>23.1542</v>
      </c>
      <c r="HA83">
        <v>61.29</v>
      </c>
      <c r="HB83">
        <v>19.4872</v>
      </c>
      <c r="HC83">
        <v>1</v>
      </c>
      <c r="HD83">
        <v>0.0891006</v>
      </c>
      <c r="HE83">
        <v>-1.39605</v>
      </c>
      <c r="HF83">
        <v>20.293</v>
      </c>
      <c r="HG83">
        <v>5.22163</v>
      </c>
      <c r="HH83">
        <v>11.98</v>
      </c>
      <c r="HI83">
        <v>4.96535</v>
      </c>
      <c r="HJ83">
        <v>3.276</v>
      </c>
      <c r="HK83">
        <v>9999</v>
      </c>
      <c r="HL83">
        <v>9999</v>
      </c>
      <c r="HM83">
        <v>9999</v>
      </c>
      <c r="HN83">
        <v>37.2</v>
      </c>
      <c r="HO83">
        <v>1.86393</v>
      </c>
      <c r="HP83">
        <v>1.86012</v>
      </c>
      <c r="HQ83">
        <v>1.85837</v>
      </c>
      <c r="HR83">
        <v>1.85974</v>
      </c>
      <c r="HS83">
        <v>1.85989</v>
      </c>
      <c r="HT83">
        <v>1.85837</v>
      </c>
      <c r="HU83">
        <v>1.85744</v>
      </c>
      <c r="HV83">
        <v>1.85242</v>
      </c>
      <c r="HW83">
        <v>0</v>
      </c>
      <c r="HX83">
        <v>0</v>
      </c>
      <c r="HY83">
        <v>0</v>
      </c>
      <c r="HZ83">
        <v>0</v>
      </c>
      <c r="IA83" t="s">
        <v>424</v>
      </c>
      <c r="IB83" t="s">
        <v>425</v>
      </c>
      <c r="IC83" t="s">
        <v>426</v>
      </c>
      <c r="ID83" t="s">
        <v>426</v>
      </c>
      <c r="IE83" t="s">
        <v>426</v>
      </c>
      <c r="IF83" t="s">
        <v>426</v>
      </c>
      <c r="IG83">
        <v>0</v>
      </c>
      <c r="IH83">
        <v>100</v>
      </c>
      <c r="II83">
        <v>100</v>
      </c>
      <c r="IJ83">
        <v>-0.893</v>
      </c>
      <c r="IK83">
        <v>0.3078</v>
      </c>
      <c r="IL83">
        <v>-0.819046093373875</v>
      </c>
      <c r="IM83">
        <v>-0.0008311593448893811</v>
      </c>
      <c r="IN83">
        <v>1.768286430498992E-06</v>
      </c>
      <c r="IO83">
        <v>-5.176383660599935E-10</v>
      </c>
      <c r="IP83">
        <v>0.01793090377665582</v>
      </c>
      <c r="IQ83">
        <v>0.002652576625932546</v>
      </c>
      <c r="IR83">
        <v>0.0004569377311329863</v>
      </c>
      <c r="IS83">
        <v>1.003524486243527E-07</v>
      </c>
      <c r="IT83">
        <v>2</v>
      </c>
      <c r="IU83">
        <v>1975</v>
      </c>
      <c r="IV83">
        <v>1</v>
      </c>
      <c r="IW83">
        <v>26</v>
      </c>
      <c r="IX83">
        <v>201761.4</v>
      </c>
      <c r="IY83">
        <v>201761.6</v>
      </c>
      <c r="IZ83">
        <v>1.09863</v>
      </c>
      <c r="JA83">
        <v>2.62329</v>
      </c>
      <c r="JB83">
        <v>1.49658</v>
      </c>
      <c r="JC83">
        <v>2.34985</v>
      </c>
      <c r="JD83">
        <v>1.54907</v>
      </c>
      <c r="JE83">
        <v>2.4939</v>
      </c>
      <c r="JF83">
        <v>35.9412</v>
      </c>
      <c r="JG83">
        <v>24.2013</v>
      </c>
      <c r="JH83">
        <v>18</v>
      </c>
      <c r="JI83">
        <v>480.637</v>
      </c>
      <c r="JJ83">
        <v>500.064</v>
      </c>
      <c r="JK83">
        <v>30.5343</v>
      </c>
      <c r="JL83">
        <v>28.4292</v>
      </c>
      <c r="JM83">
        <v>30.0003</v>
      </c>
      <c r="JN83">
        <v>28.6079</v>
      </c>
      <c r="JO83">
        <v>28.5946</v>
      </c>
      <c r="JP83">
        <v>22.0945</v>
      </c>
      <c r="JQ83">
        <v>0</v>
      </c>
      <c r="JR83">
        <v>100</v>
      </c>
      <c r="JS83">
        <v>30.5225</v>
      </c>
      <c r="JT83">
        <v>420</v>
      </c>
      <c r="JU83">
        <v>23.1383</v>
      </c>
      <c r="JV83">
        <v>101.934</v>
      </c>
      <c r="JW83">
        <v>91.2624</v>
      </c>
    </row>
    <row r="84" spans="1:283">
      <c r="A84">
        <v>66</v>
      </c>
      <c r="B84">
        <v>1759095291.5</v>
      </c>
      <c r="C84">
        <v>1298.5</v>
      </c>
      <c r="D84" t="s">
        <v>559</v>
      </c>
      <c r="E84" t="s">
        <v>560</v>
      </c>
      <c r="F84">
        <v>5</v>
      </c>
      <c r="G84" t="s">
        <v>550</v>
      </c>
      <c r="H84">
        <v>1759095288.5</v>
      </c>
      <c r="I84">
        <f>(J84)/1000</f>
        <v>0</v>
      </c>
      <c r="J84">
        <f>1000*DJ84*AH84*(DF84-DG84)/(100*CY84*(1000-AH84*DF84))</f>
        <v>0</v>
      </c>
      <c r="K84">
        <f>DJ84*AH84*(DE84-DD84*(1000-AH84*DG84)/(1000-AH84*DF84))/(100*CY84)</f>
        <v>0</v>
      </c>
      <c r="L84">
        <f>DD84 - IF(AH84&gt;1, K84*CY84*100.0/(AJ84), 0)</f>
        <v>0</v>
      </c>
      <c r="M84">
        <f>((S84-I84/2)*L84-K84)/(S84+I84/2)</f>
        <v>0</v>
      </c>
      <c r="N84">
        <f>M84*(DK84+DL84)/1000.0</f>
        <v>0</v>
      </c>
      <c r="O84">
        <f>(DD84 - IF(AH84&gt;1, K84*CY84*100.0/(AJ84), 0))*(DK84+DL84)/1000.0</f>
        <v>0</v>
      </c>
      <c r="P84">
        <f>2.0/((1/R84-1/Q84)+SIGN(R84)*SQRT((1/R84-1/Q84)*(1/R84-1/Q84) + 4*CZ84/((CZ84+1)*(CZ84+1))*(2*1/R84*1/Q84-1/Q84*1/Q84)))</f>
        <v>0</v>
      </c>
      <c r="Q84">
        <f>IF(LEFT(DA84,1)&lt;&gt;"0",IF(LEFT(DA84,1)="1",3.0,DB84),$D$5+$E$5*(DR84*DK84/($K$5*1000))+$F$5*(DR84*DK84/($K$5*1000))*MAX(MIN(CY84,$J$5),$I$5)*MAX(MIN(CY84,$J$5),$I$5)+$G$5*MAX(MIN(CY84,$J$5),$I$5)*(DR84*DK84/($K$5*1000))+$H$5*(DR84*DK84/($K$5*1000))*(DR84*DK84/($K$5*1000)))</f>
        <v>0</v>
      </c>
      <c r="R84">
        <f>I84*(1000-(1000*0.61365*exp(17.502*V84/(240.97+V84))/(DK84+DL84)+DF84)/2)/(1000*0.61365*exp(17.502*V84/(240.97+V84))/(DK84+DL84)-DF84)</f>
        <v>0</v>
      </c>
      <c r="S84">
        <f>1/((CZ84+1)/(P84/1.6)+1/(Q84/1.37)) + CZ84/((CZ84+1)/(P84/1.6) + CZ84/(Q84/1.37))</f>
        <v>0</v>
      </c>
      <c r="T84">
        <f>(CU84*CX84)</f>
        <v>0</v>
      </c>
      <c r="U84">
        <f>(DM84+(T84+2*0.95*5.67E-8*(((DM84+$B$9)+273)^4-(DM84+273)^4)-44100*I84)/(1.84*29.3*Q84+8*0.95*5.67E-8*(DM84+273)^3))</f>
        <v>0</v>
      </c>
      <c r="V84">
        <f>($C$9*DN84+$D$9*DO84+$E$9*U84)</f>
        <v>0</v>
      </c>
      <c r="W84">
        <f>0.61365*exp(17.502*V84/(240.97+V84))</f>
        <v>0</v>
      </c>
      <c r="X84">
        <f>(Y84/Z84*100)</f>
        <v>0</v>
      </c>
      <c r="Y84">
        <f>DF84*(DK84+DL84)/1000</f>
        <v>0</v>
      </c>
      <c r="Z84">
        <f>0.61365*exp(17.502*DM84/(240.97+DM84))</f>
        <v>0</v>
      </c>
      <c r="AA84">
        <f>(W84-DF84*(DK84+DL84)/1000)</f>
        <v>0</v>
      </c>
      <c r="AB84">
        <f>(-I84*44100)</f>
        <v>0</v>
      </c>
      <c r="AC84">
        <f>2*29.3*Q84*0.92*(DM84-V84)</f>
        <v>0</v>
      </c>
      <c r="AD84">
        <f>2*0.95*5.67E-8*(((DM84+$B$9)+273)^4-(V84+273)^4)</f>
        <v>0</v>
      </c>
      <c r="AE84">
        <f>T84+AD84+AB84+AC84</f>
        <v>0</v>
      </c>
      <c r="AF84">
        <v>2</v>
      </c>
      <c r="AG84">
        <v>0</v>
      </c>
      <c r="AH84">
        <f>IF(AF84*$H$15&gt;=AJ84,1.0,(AJ84/(AJ84-AF84*$H$15)))</f>
        <v>0</v>
      </c>
      <c r="AI84">
        <f>(AH84-1)*100</f>
        <v>0</v>
      </c>
      <c r="AJ84">
        <f>MAX(0,($B$15+$C$15*DR84)/(1+$D$15*DR84)*DK84/(DM84+273)*$E$15)</f>
        <v>0</v>
      </c>
      <c r="AK84" t="s">
        <v>420</v>
      </c>
      <c r="AL84" t="s">
        <v>420</v>
      </c>
      <c r="AM84">
        <v>0</v>
      </c>
      <c r="AN84">
        <v>0</v>
      </c>
      <c r="AO84">
        <f>1-AM84/AN84</f>
        <v>0</v>
      </c>
      <c r="AP84">
        <v>0</v>
      </c>
      <c r="AQ84" t="s">
        <v>420</v>
      </c>
      <c r="AR84" t="s">
        <v>420</v>
      </c>
      <c r="AS84">
        <v>0</v>
      </c>
      <c r="AT84">
        <v>0</v>
      </c>
      <c r="AU84">
        <f>1-AS84/AT84</f>
        <v>0</v>
      </c>
      <c r="AV84">
        <v>0.5</v>
      </c>
      <c r="AW84">
        <f>CV84</f>
        <v>0</v>
      </c>
      <c r="AX84">
        <f>K84</f>
        <v>0</v>
      </c>
      <c r="AY84">
        <f>AU84*AV84*AW84</f>
        <v>0</v>
      </c>
      <c r="AZ84">
        <f>(AX84-AP84)/AW84</f>
        <v>0</v>
      </c>
      <c r="BA84">
        <f>(AN84-AT84)/AT84</f>
        <v>0</v>
      </c>
      <c r="BB84">
        <f>AM84/(AO84+AM84/AT84)</f>
        <v>0</v>
      </c>
      <c r="BC84" t="s">
        <v>420</v>
      </c>
      <c r="BD84">
        <v>0</v>
      </c>
      <c r="BE84">
        <f>IF(BD84&lt;&gt;0, BD84, BB84)</f>
        <v>0</v>
      </c>
      <c r="BF84">
        <f>1-BE84/AT84</f>
        <v>0</v>
      </c>
      <c r="BG84">
        <f>(AT84-AS84)/(AT84-BE84)</f>
        <v>0</v>
      </c>
      <c r="BH84">
        <f>(AN84-AT84)/(AN84-BE84)</f>
        <v>0</v>
      </c>
      <c r="BI84">
        <f>(AT84-AS84)/(AT84-AM84)</f>
        <v>0</v>
      </c>
      <c r="BJ84">
        <f>(AN84-AT84)/(AN84-AM84)</f>
        <v>0</v>
      </c>
      <c r="BK84">
        <f>(BG84*BE84/AS84)</f>
        <v>0</v>
      </c>
      <c r="BL84">
        <f>(1-BK84)</f>
        <v>0</v>
      </c>
      <c r="CU84">
        <f>$B$13*DS84+$C$13*DT84+$F$13*EE84*(1-EH84)</f>
        <v>0</v>
      </c>
      <c r="CV84">
        <f>CU84*CW84</f>
        <v>0</v>
      </c>
      <c r="CW84">
        <f>($B$13*$D$11+$C$13*$D$11+$F$13*((ER84+EJ84)/MAX(ER84+EJ84+ES84, 0.1)*$I$11+ES84/MAX(ER84+EJ84+ES84, 0.1)*$J$11))/($B$13+$C$13+$F$13)</f>
        <v>0</v>
      </c>
      <c r="CX84">
        <f>($B$13*$K$11+$C$13*$K$11+$F$13*((ER84+EJ84)/MAX(ER84+EJ84+ES84, 0.1)*$P$11+ES84/MAX(ER84+EJ84+ES84, 0.1)*$Q$11))/($B$13+$C$13+$F$13)</f>
        <v>0</v>
      </c>
      <c r="CY84">
        <v>3.46</v>
      </c>
      <c r="CZ84">
        <v>0.5</v>
      </c>
      <c r="DA84" t="s">
        <v>421</v>
      </c>
      <c r="DB84">
        <v>2</v>
      </c>
      <c r="DC84">
        <v>1759095288.5</v>
      </c>
      <c r="DD84">
        <v>423.3127777777777</v>
      </c>
      <c r="DE84">
        <v>419.9765555555555</v>
      </c>
      <c r="DF84">
        <v>22.70913333333333</v>
      </c>
      <c r="DG84">
        <v>22.45497777777778</v>
      </c>
      <c r="DH84">
        <v>424.2057777777778</v>
      </c>
      <c r="DI84">
        <v>22.40133333333334</v>
      </c>
      <c r="DJ84">
        <v>499.9706666666668</v>
      </c>
      <c r="DK84">
        <v>90.64997777777778</v>
      </c>
      <c r="DL84">
        <v>0.06641422222222222</v>
      </c>
      <c r="DM84">
        <v>30.05327777777778</v>
      </c>
      <c r="DN84">
        <v>30.01117777777777</v>
      </c>
      <c r="DO84">
        <v>999.9000000000001</v>
      </c>
      <c r="DP84">
        <v>0</v>
      </c>
      <c r="DQ84">
        <v>0</v>
      </c>
      <c r="DR84">
        <v>9988.477777777778</v>
      </c>
      <c r="DS84">
        <v>0</v>
      </c>
      <c r="DT84">
        <v>3.15713</v>
      </c>
      <c r="DU84">
        <v>3.336314444444445</v>
      </c>
      <c r="DV84">
        <v>433.1492222222222</v>
      </c>
      <c r="DW84">
        <v>429.6236666666667</v>
      </c>
      <c r="DX84">
        <v>0.2541497777777778</v>
      </c>
      <c r="DY84">
        <v>419.9765555555555</v>
      </c>
      <c r="DZ84">
        <v>22.45497777777778</v>
      </c>
      <c r="EA84">
        <v>2.058581111111111</v>
      </c>
      <c r="EB84">
        <v>2.035543333333333</v>
      </c>
      <c r="EC84">
        <v>17.90225555555556</v>
      </c>
      <c r="ED84">
        <v>17.72353333333333</v>
      </c>
      <c r="EE84">
        <v>0.00500078</v>
      </c>
      <c r="EF84">
        <v>0</v>
      </c>
      <c r="EG84">
        <v>0</v>
      </c>
      <c r="EH84">
        <v>0</v>
      </c>
      <c r="EI84">
        <v>371.5666666666667</v>
      </c>
      <c r="EJ84">
        <v>0.00500078</v>
      </c>
      <c r="EK84">
        <v>-12.83333333333333</v>
      </c>
      <c r="EL84">
        <v>0.1111111111111112</v>
      </c>
      <c r="EM84">
        <v>35.90255555555556</v>
      </c>
      <c r="EN84">
        <v>41.01366666666667</v>
      </c>
      <c r="EO84">
        <v>37.85411111111111</v>
      </c>
      <c r="EP84">
        <v>41.84711111111111</v>
      </c>
      <c r="EQ84">
        <v>37.62477777777778</v>
      </c>
      <c r="ER84">
        <v>0</v>
      </c>
      <c r="ES84">
        <v>0</v>
      </c>
      <c r="ET84">
        <v>0</v>
      </c>
      <c r="EU84">
        <v>1759095284.2</v>
      </c>
      <c r="EV84">
        <v>0</v>
      </c>
      <c r="EW84">
        <v>373.028</v>
      </c>
      <c r="EX84">
        <v>3.338461609985835</v>
      </c>
      <c r="EY84">
        <v>-18.54615379908149</v>
      </c>
      <c r="EZ84">
        <v>-12.088</v>
      </c>
      <c r="FA84">
        <v>15</v>
      </c>
      <c r="FB84">
        <v>0</v>
      </c>
      <c r="FC84" t="s">
        <v>422</v>
      </c>
      <c r="FD84">
        <v>1746989605.5</v>
      </c>
      <c r="FE84">
        <v>1746989593.5</v>
      </c>
      <c r="FF84">
        <v>0</v>
      </c>
      <c r="FG84">
        <v>-0.274</v>
      </c>
      <c r="FH84">
        <v>-0.002</v>
      </c>
      <c r="FI84">
        <v>2.549</v>
      </c>
      <c r="FJ84">
        <v>0.129</v>
      </c>
      <c r="FK84">
        <v>420</v>
      </c>
      <c r="FL84">
        <v>17</v>
      </c>
      <c r="FM84">
        <v>0.02</v>
      </c>
      <c r="FN84">
        <v>0.04</v>
      </c>
      <c r="FO84">
        <v>3.35384</v>
      </c>
      <c r="FP84">
        <v>-0.1858054784240297</v>
      </c>
      <c r="FQ84">
        <v>0.0452277996922247</v>
      </c>
      <c r="FR84">
        <v>1</v>
      </c>
      <c r="FS84">
        <v>373.3529411764706</v>
      </c>
      <c r="FT84">
        <v>-3.477463680614849</v>
      </c>
      <c r="FU84">
        <v>6.35638795386729</v>
      </c>
      <c r="FV84">
        <v>0</v>
      </c>
      <c r="FW84">
        <v>0.25553745</v>
      </c>
      <c r="FX84">
        <v>-0.01453884427767451</v>
      </c>
      <c r="FY84">
        <v>0.001759163564737521</v>
      </c>
      <c r="FZ84">
        <v>1</v>
      </c>
      <c r="GA84">
        <v>2</v>
      </c>
      <c r="GB84">
        <v>3</v>
      </c>
      <c r="GC84" t="s">
        <v>429</v>
      </c>
      <c r="GD84">
        <v>3.10262</v>
      </c>
      <c r="GE84">
        <v>2.72469</v>
      </c>
      <c r="GF84">
        <v>0.0889071</v>
      </c>
      <c r="GG84">
        <v>0.0882923</v>
      </c>
      <c r="GH84">
        <v>0.103962</v>
      </c>
      <c r="GI84">
        <v>0.104586</v>
      </c>
      <c r="GJ84">
        <v>23813.1</v>
      </c>
      <c r="GK84">
        <v>21614.3</v>
      </c>
      <c r="GL84">
        <v>26699.3</v>
      </c>
      <c r="GM84">
        <v>23927.2</v>
      </c>
      <c r="GN84">
        <v>38276</v>
      </c>
      <c r="GO84">
        <v>31652.8</v>
      </c>
      <c r="GP84">
        <v>46620.6</v>
      </c>
      <c r="GQ84">
        <v>37834.7</v>
      </c>
      <c r="GR84">
        <v>1.8727</v>
      </c>
      <c r="GS84">
        <v>1.88025</v>
      </c>
      <c r="GT84">
        <v>0.0999309</v>
      </c>
      <c r="GU84">
        <v>0</v>
      </c>
      <c r="GV84">
        <v>28.3778</v>
      </c>
      <c r="GW84">
        <v>999.9</v>
      </c>
      <c r="GX84">
        <v>46.1</v>
      </c>
      <c r="GY84">
        <v>31.2</v>
      </c>
      <c r="GZ84">
        <v>23.2077</v>
      </c>
      <c r="HA84">
        <v>60.91</v>
      </c>
      <c r="HB84">
        <v>19.5673</v>
      </c>
      <c r="HC84">
        <v>1</v>
      </c>
      <c r="HD84">
        <v>0.08921750000000001</v>
      </c>
      <c r="HE84">
        <v>-1.37815</v>
      </c>
      <c r="HF84">
        <v>20.2932</v>
      </c>
      <c r="HG84">
        <v>5.22148</v>
      </c>
      <c r="HH84">
        <v>11.98</v>
      </c>
      <c r="HI84">
        <v>4.96545</v>
      </c>
      <c r="HJ84">
        <v>3.27598</v>
      </c>
      <c r="HK84">
        <v>9999</v>
      </c>
      <c r="HL84">
        <v>9999</v>
      </c>
      <c r="HM84">
        <v>9999</v>
      </c>
      <c r="HN84">
        <v>37.2</v>
      </c>
      <c r="HO84">
        <v>1.86393</v>
      </c>
      <c r="HP84">
        <v>1.86011</v>
      </c>
      <c r="HQ84">
        <v>1.85837</v>
      </c>
      <c r="HR84">
        <v>1.85974</v>
      </c>
      <c r="HS84">
        <v>1.85989</v>
      </c>
      <c r="HT84">
        <v>1.85837</v>
      </c>
      <c r="HU84">
        <v>1.85744</v>
      </c>
      <c r="HV84">
        <v>1.85241</v>
      </c>
      <c r="HW84">
        <v>0</v>
      </c>
      <c r="HX84">
        <v>0</v>
      </c>
      <c r="HY84">
        <v>0</v>
      </c>
      <c r="HZ84">
        <v>0</v>
      </c>
      <c r="IA84" t="s">
        <v>424</v>
      </c>
      <c r="IB84" t="s">
        <v>425</v>
      </c>
      <c r="IC84" t="s">
        <v>426</v>
      </c>
      <c r="ID84" t="s">
        <v>426</v>
      </c>
      <c r="IE84" t="s">
        <v>426</v>
      </c>
      <c r="IF84" t="s">
        <v>426</v>
      </c>
      <c r="IG84">
        <v>0</v>
      </c>
      <c r="IH84">
        <v>100</v>
      </c>
      <c r="II84">
        <v>100</v>
      </c>
      <c r="IJ84">
        <v>-0.893</v>
      </c>
      <c r="IK84">
        <v>0.3078</v>
      </c>
      <c r="IL84">
        <v>-0.819046093373875</v>
      </c>
      <c r="IM84">
        <v>-0.0008311593448893811</v>
      </c>
      <c r="IN84">
        <v>1.768286430498992E-06</v>
      </c>
      <c r="IO84">
        <v>-5.176383660599935E-10</v>
      </c>
      <c r="IP84">
        <v>0.01793090377665582</v>
      </c>
      <c r="IQ84">
        <v>0.002652576625932546</v>
      </c>
      <c r="IR84">
        <v>0.0004569377311329863</v>
      </c>
      <c r="IS84">
        <v>1.003524486243527E-07</v>
      </c>
      <c r="IT84">
        <v>2</v>
      </c>
      <c r="IU84">
        <v>1975</v>
      </c>
      <c r="IV84">
        <v>1</v>
      </c>
      <c r="IW84">
        <v>26</v>
      </c>
      <c r="IX84">
        <v>201761.4</v>
      </c>
      <c r="IY84">
        <v>201761.6</v>
      </c>
      <c r="IZ84">
        <v>1.09863</v>
      </c>
      <c r="JA84">
        <v>2.62695</v>
      </c>
      <c r="JB84">
        <v>1.49658</v>
      </c>
      <c r="JC84">
        <v>2.34985</v>
      </c>
      <c r="JD84">
        <v>1.54907</v>
      </c>
      <c r="JE84">
        <v>2.47192</v>
      </c>
      <c r="JF84">
        <v>35.9178</v>
      </c>
      <c r="JG84">
        <v>24.2013</v>
      </c>
      <c r="JH84">
        <v>18</v>
      </c>
      <c r="JI84">
        <v>480.579</v>
      </c>
      <c r="JJ84">
        <v>500.191</v>
      </c>
      <c r="JK84">
        <v>30.5299</v>
      </c>
      <c r="JL84">
        <v>28.4294</v>
      </c>
      <c r="JM84">
        <v>30.0002</v>
      </c>
      <c r="JN84">
        <v>28.6079</v>
      </c>
      <c r="JO84">
        <v>28.5957</v>
      </c>
      <c r="JP84">
        <v>22.0908</v>
      </c>
      <c r="JQ84">
        <v>0</v>
      </c>
      <c r="JR84">
        <v>100</v>
      </c>
      <c r="JS84">
        <v>30.5225</v>
      </c>
      <c r="JT84">
        <v>420</v>
      </c>
      <c r="JU84">
        <v>23.1383</v>
      </c>
      <c r="JV84">
        <v>101.934</v>
      </c>
      <c r="JW84">
        <v>91.2625</v>
      </c>
    </row>
    <row r="85" spans="1:283">
      <c r="A85">
        <v>67</v>
      </c>
      <c r="B85">
        <v>1759095293.5</v>
      </c>
      <c r="C85">
        <v>1300.5</v>
      </c>
      <c r="D85" t="s">
        <v>561</v>
      </c>
      <c r="E85" t="s">
        <v>562</v>
      </c>
      <c r="F85">
        <v>5</v>
      </c>
      <c r="G85" t="s">
        <v>550</v>
      </c>
      <c r="H85">
        <v>1759095290.5</v>
      </c>
      <c r="I85">
        <f>(J85)/1000</f>
        <v>0</v>
      </c>
      <c r="J85">
        <f>1000*DJ85*AH85*(DF85-DG85)/(100*CY85*(1000-AH85*DF85))</f>
        <v>0</v>
      </c>
      <c r="K85">
        <f>DJ85*AH85*(DE85-DD85*(1000-AH85*DG85)/(1000-AH85*DF85))/(100*CY85)</f>
        <v>0</v>
      </c>
      <c r="L85">
        <f>DD85 - IF(AH85&gt;1, K85*CY85*100.0/(AJ85), 0)</f>
        <v>0</v>
      </c>
      <c r="M85">
        <f>((S85-I85/2)*L85-K85)/(S85+I85/2)</f>
        <v>0</v>
      </c>
      <c r="N85">
        <f>M85*(DK85+DL85)/1000.0</f>
        <v>0</v>
      </c>
      <c r="O85">
        <f>(DD85 - IF(AH85&gt;1, K85*CY85*100.0/(AJ85), 0))*(DK85+DL85)/1000.0</f>
        <v>0</v>
      </c>
      <c r="P85">
        <f>2.0/((1/R85-1/Q85)+SIGN(R85)*SQRT((1/R85-1/Q85)*(1/R85-1/Q85) + 4*CZ85/((CZ85+1)*(CZ85+1))*(2*1/R85*1/Q85-1/Q85*1/Q85)))</f>
        <v>0</v>
      </c>
      <c r="Q85">
        <f>IF(LEFT(DA85,1)&lt;&gt;"0",IF(LEFT(DA85,1)="1",3.0,DB85),$D$5+$E$5*(DR85*DK85/($K$5*1000))+$F$5*(DR85*DK85/($K$5*1000))*MAX(MIN(CY85,$J$5),$I$5)*MAX(MIN(CY85,$J$5),$I$5)+$G$5*MAX(MIN(CY85,$J$5),$I$5)*(DR85*DK85/($K$5*1000))+$H$5*(DR85*DK85/($K$5*1000))*(DR85*DK85/($K$5*1000)))</f>
        <v>0</v>
      </c>
      <c r="R85">
        <f>I85*(1000-(1000*0.61365*exp(17.502*V85/(240.97+V85))/(DK85+DL85)+DF85)/2)/(1000*0.61365*exp(17.502*V85/(240.97+V85))/(DK85+DL85)-DF85)</f>
        <v>0</v>
      </c>
      <c r="S85">
        <f>1/((CZ85+1)/(P85/1.6)+1/(Q85/1.37)) + CZ85/((CZ85+1)/(P85/1.6) + CZ85/(Q85/1.37))</f>
        <v>0</v>
      </c>
      <c r="T85">
        <f>(CU85*CX85)</f>
        <v>0</v>
      </c>
      <c r="U85">
        <f>(DM85+(T85+2*0.95*5.67E-8*(((DM85+$B$9)+273)^4-(DM85+273)^4)-44100*I85)/(1.84*29.3*Q85+8*0.95*5.67E-8*(DM85+273)^3))</f>
        <v>0</v>
      </c>
      <c r="V85">
        <f>($C$9*DN85+$D$9*DO85+$E$9*U85)</f>
        <v>0</v>
      </c>
      <c r="W85">
        <f>0.61365*exp(17.502*V85/(240.97+V85))</f>
        <v>0</v>
      </c>
      <c r="X85">
        <f>(Y85/Z85*100)</f>
        <v>0</v>
      </c>
      <c r="Y85">
        <f>DF85*(DK85+DL85)/1000</f>
        <v>0</v>
      </c>
      <c r="Z85">
        <f>0.61365*exp(17.502*DM85/(240.97+DM85))</f>
        <v>0</v>
      </c>
      <c r="AA85">
        <f>(W85-DF85*(DK85+DL85)/1000)</f>
        <v>0</v>
      </c>
      <c r="AB85">
        <f>(-I85*44100)</f>
        <v>0</v>
      </c>
      <c r="AC85">
        <f>2*29.3*Q85*0.92*(DM85-V85)</f>
        <v>0</v>
      </c>
      <c r="AD85">
        <f>2*0.95*5.67E-8*(((DM85+$B$9)+273)^4-(V85+273)^4)</f>
        <v>0</v>
      </c>
      <c r="AE85">
        <f>T85+AD85+AB85+AC85</f>
        <v>0</v>
      </c>
      <c r="AF85">
        <v>2</v>
      </c>
      <c r="AG85">
        <v>0</v>
      </c>
      <c r="AH85">
        <f>IF(AF85*$H$15&gt;=AJ85,1.0,(AJ85/(AJ85-AF85*$H$15)))</f>
        <v>0</v>
      </c>
      <c r="AI85">
        <f>(AH85-1)*100</f>
        <v>0</v>
      </c>
      <c r="AJ85">
        <f>MAX(0,($B$15+$C$15*DR85)/(1+$D$15*DR85)*DK85/(DM85+273)*$E$15)</f>
        <v>0</v>
      </c>
      <c r="AK85" t="s">
        <v>420</v>
      </c>
      <c r="AL85" t="s">
        <v>420</v>
      </c>
      <c r="AM85">
        <v>0</v>
      </c>
      <c r="AN85">
        <v>0</v>
      </c>
      <c r="AO85">
        <f>1-AM85/AN85</f>
        <v>0</v>
      </c>
      <c r="AP85">
        <v>0</v>
      </c>
      <c r="AQ85" t="s">
        <v>420</v>
      </c>
      <c r="AR85" t="s">
        <v>420</v>
      </c>
      <c r="AS85">
        <v>0</v>
      </c>
      <c r="AT85">
        <v>0</v>
      </c>
      <c r="AU85">
        <f>1-AS85/AT85</f>
        <v>0</v>
      </c>
      <c r="AV85">
        <v>0.5</v>
      </c>
      <c r="AW85">
        <f>CV85</f>
        <v>0</v>
      </c>
      <c r="AX85">
        <f>K85</f>
        <v>0</v>
      </c>
      <c r="AY85">
        <f>AU85*AV85*AW85</f>
        <v>0</v>
      </c>
      <c r="AZ85">
        <f>(AX85-AP85)/AW85</f>
        <v>0</v>
      </c>
      <c r="BA85">
        <f>(AN85-AT85)/AT85</f>
        <v>0</v>
      </c>
      <c r="BB85">
        <f>AM85/(AO85+AM85/AT85)</f>
        <v>0</v>
      </c>
      <c r="BC85" t="s">
        <v>420</v>
      </c>
      <c r="BD85">
        <v>0</v>
      </c>
      <c r="BE85">
        <f>IF(BD85&lt;&gt;0, BD85, BB85)</f>
        <v>0</v>
      </c>
      <c r="BF85">
        <f>1-BE85/AT85</f>
        <v>0</v>
      </c>
      <c r="BG85">
        <f>(AT85-AS85)/(AT85-BE85)</f>
        <v>0</v>
      </c>
      <c r="BH85">
        <f>(AN85-AT85)/(AN85-BE85)</f>
        <v>0</v>
      </c>
      <c r="BI85">
        <f>(AT85-AS85)/(AT85-AM85)</f>
        <v>0</v>
      </c>
      <c r="BJ85">
        <f>(AN85-AT85)/(AN85-AM85)</f>
        <v>0</v>
      </c>
      <c r="BK85">
        <f>(BG85*BE85/AS85)</f>
        <v>0</v>
      </c>
      <c r="BL85">
        <f>(1-BK85)</f>
        <v>0</v>
      </c>
      <c r="CU85">
        <f>$B$13*DS85+$C$13*DT85+$F$13*EE85*(1-EH85)</f>
        <v>0</v>
      </c>
      <c r="CV85">
        <f>CU85*CW85</f>
        <v>0</v>
      </c>
      <c r="CW85">
        <f>($B$13*$D$11+$C$13*$D$11+$F$13*((ER85+EJ85)/MAX(ER85+EJ85+ES85, 0.1)*$I$11+ES85/MAX(ER85+EJ85+ES85, 0.1)*$J$11))/($B$13+$C$13+$F$13)</f>
        <v>0</v>
      </c>
      <c r="CX85">
        <f>($B$13*$K$11+$C$13*$K$11+$F$13*((ER85+EJ85)/MAX(ER85+EJ85+ES85, 0.1)*$P$11+ES85/MAX(ER85+EJ85+ES85, 0.1)*$Q$11))/($B$13+$C$13+$F$13)</f>
        <v>0</v>
      </c>
      <c r="CY85">
        <v>3.46</v>
      </c>
      <c r="CZ85">
        <v>0.5</v>
      </c>
      <c r="DA85" t="s">
        <v>421</v>
      </c>
      <c r="DB85">
        <v>2</v>
      </c>
      <c r="DC85">
        <v>1759095290.5</v>
      </c>
      <c r="DD85">
        <v>423.3176666666666</v>
      </c>
      <c r="DE85">
        <v>419.9872222222222</v>
      </c>
      <c r="DF85">
        <v>22.71011111111111</v>
      </c>
      <c r="DG85">
        <v>22.45541111111111</v>
      </c>
      <c r="DH85">
        <v>424.2106666666666</v>
      </c>
      <c r="DI85">
        <v>22.40231111111111</v>
      </c>
      <c r="DJ85">
        <v>499.9976666666667</v>
      </c>
      <c r="DK85">
        <v>90.6502</v>
      </c>
      <c r="DL85">
        <v>0.06640297777777777</v>
      </c>
      <c r="DM85">
        <v>30.05465555555556</v>
      </c>
      <c r="DN85">
        <v>30.00886666666667</v>
      </c>
      <c r="DO85">
        <v>999.9000000000001</v>
      </c>
      <c r="DP85">
        <v>0</v>
      </c>
      <c r="DQ85">
        <v>0</v>
      </c>
      <c r="DR85">
        <v>9996.738888888889</v>
      </c>
      <c r="DS85">
        <v>0</v>
      </c>
      <c r="DT85">
        <v>3.15713</v>
      </c>
      <c r="DU85">
        <v>3.330576666666667</v>
      </c>
      <c r="DV85">
        <v>433.1548888888889</v>
      </c>
      <c r="DW85">
        <v>429.6348888888889</v>
      </c>
      <c r="DX85">
        <v>0.2547006666666667</v>
      </c>
      <c r="DY85">
        <v>419.9872222222222</v>
      </c>
      <c r="DZ85">
        <v>22.45541111111111</v>
      </c>
      <c r="EA85">
        <v>2.058675555555555</v>
      </c>
      <c r="EB85">
        <v>2.035588888888889</v>
      </c>
      <c r="EC85">
        <v>17.90298888888889</v>
      </c>
      <c r="ED85">
        <v>17.7239</v>
      </c>
      <c r="EE85">
        <v>0.00500078</v>
      </c>
      <c r="EF85">
        <v>0</v>
      </c>
      <c r="EG85">
        <v>0</v>
      </c>
      <c r="EH85">
        <v>0</v>
      </c>
      <c r="EI85">
        <v>369.5555555555556</v>
      </c>
      <c r="EJ85">
        <v>0.00500078</v>
      </c>
      <c r="EK85">
        <v>-16.45555555555556</v>
      </c>
      <c r="EL85">
        <v>-0.5333333333333333</v>
      </c>
      <c r="EM85">
        <v>35.88855555555556</v>
      </c>
      <c r="EN85">
        <v>41.03444444444445</v>
      </c>
      <c r="EO85">
        <v>37.83322222222223</v>
      </c>
      <c r="EP85">
        <v>41.83322222222223</v>
      </c>
      <c r="EQ85">
        <v>37.78444444444445</v>
      </c>
      <c r="ER85">
        <v>0</v>
      </c>
      <c r="ES85">
        <v>0</v>
      </c>
      <c r="ET85">
        <v>0</v>
      </c>
      <c r="EU85">
        <v>1759095286</v>
      </c>
      <c r="EV85">
        <v>0</v>
      </c>
      <c r="EW85">
        <v>373.4461538461538</v>
      </c>
      <c r="EX85">
        <v>-8.697435871630811</v>
      </c>
      <c r="EY85">
        <v>-11.22393140704837</v>
      </c>
      <c r="EZ85">
        <v>-12.69615384615385</v>
      </c>
      <c r="FA85">
        <v>15</v>
      </c>
      <c r="FB85">
        <v>0</v>
      </c>
      <c r="FC85" t="s">
        <v>422</v>
      </c>
      <c r="FD85">
        <v>1746989605.5</v>
      </c>
      <c r="FE85">
        <v>1746989593.5</v>
      </c>
      <c r="FF85">
        <v>0</v>
      </c>
      <c r="FG85">
        <v>-0.274</v>
      </c>
      <c r="FH85">
        <v>-0.002</v>
      </c>
      <c r="FI85">
        <v>2.549</v>
      </c>
      <c r="FJ85">
        <v>0.129</v>
      </c>
      <c r="FK85">
        <v>420</v>
      </c>
      <c r="FL85">
        <v>17</v>
      </c>
      <c r="FM85">
        <v>0.02</v>
      </c>
      <c r="FN85">
        <v>0.04</v>
      </c>
      <c r="FO85">
        <v>3.346364146341463</v>
      </c>
      <c r="FP85">
        <v>-0.1635096167247337</v>
      </c>
      <c r="FQ85">
        <v>0.04300523076384728</v>
      </c>
      <c r="FR85">
        <v>1</v>
      </c>
      <c r="FS85">
        <v>372.8176470588235</v>
      </c>
      <c r="FT85">
        <v>-3.312452154985445</v>
      </c>
      <c r="FU85">
        <v>6.398550874002429</v>
      </c>
      <c r="FV85">
        <v>0</v>
      </c>
      <c r="FW85">
        <v>0.2553711219512195</v>
      </c>
      <c r="FX85">
        <v>-0.0110853031358887</v>
      </c>
      <c r="FY85">
        <v>0.001595229659972114</v>
      </c>
      <c r="FZ85">
        <v>1</v>
      </c>
      <c r="GA85">
        <v>2</v>
      </c>
      <c r="GB85">
        <v>3</v>
      </c>
      <c r="GC85" t="s">
        <v>429</v>
      </c>
      <c r="GD85">
        <v>3.10278</v>
      </c>
      <c r="GE85">
        <v>2.7244</v>
      </c>
      <c r="GF85">
        <v>0.0889085</v>
      </c>
      <c r="GG85">
        <v>0.0882906</v>
      </c>
      <c r="GH85">
        <v>0.103966</v>
      </c>
      <c r="GI85">
        <v>0.104592</v>
      </c>
      <c r="GJ85">
        <v>23813</v>
      </c>
      <c r="GK85">
        <v>21614.4</v>
      </c>
      <c r="GL85">
        <v>26699.3</v>
      </c>
      <c r="GM85">
        <v>23927.3</v>
      </c>
      <c r="GN85">
        <v>38276</v>
      </c>
      <c r="GO85">
        <v>31652.5</v>
      </c>
      <c r="GP85">
        <v>46620.8</v>
      </c>
      <c r="GQ85">
        <v>37834.5</v>
      </c>
      <c r="GR85">
        <v>1.8731</v>
      </c>
      <c r="GS85">
        <v>1.87982</v>
      </c>
      <c r="GT85">
        <v>0.0998899</v>
      </c>
      <c r="GU85">
        <v>0</v>
      </c>
      <c r="GV85">
        <v>28.3778</v>
      </c>
      <c r="GW85">
        <v>999.9</v>
      </c>
      <c r="GX85">
        <v>46.1</v>
      </c>
      <c r="GY85">
        <v>31.2</v>
      </c>
      <c r="GZ85">
        <v>23.2043</v>
      </c>
      <c r="HA85">
        <v>61.25</v>
      </c>
      <c r="HB85">
        <v>19.5713</v>
      </c>
      <c r="HC85">
        <v>1</v>
      </c>
      <c r="HD85">
        <v>0.08916159999999999</v>
      </c>
      <c r="HE85">
        <v>-1.38359</v>
      </c>
      <c r="HF85">
        <v>20.2932</v>
      </c>
      <c r="HG85">
        <v>5.22133</v>
      </c>
      <c r="HH85">
        <v>11.98</v>
      </c>
      <c r="HI85">
        <v>4.96535</v>
      </c>
      <c r="HJ85">
        <v>3.27598</v>
      </c>
      <c r="HK85">
        <v>9999</v>
      </c>
      <c r="HL85">
        <v>9999</v>
      </c>
      <c r="HM85">
        <v>9999</v>
      </c>
      <c r="HN85">
        <v>37.2</v>
      </c>
      <c r="HO85">
        <v>1.86393</v>
      </c>
      <c r="HP85">
        <v>1.86011</v>
      </c>
      <c r="HQ85">
        <v>1.85838</v>
      </c>
      <c r="HR85">
        <v>1.85974</v>
      </c>
      <c r="HS85">
        <v>1.85989</v>
      </c>
      <c r="HT85">
        <v>1.85837</v>
      </c>
      <c r="HU85">
        <v>1.85744</v>
      </c>
      <c r="HV85">
        <v>1.85241</v>
      </c>
      <c r="HW85">
        <v>0</v>
      </c>
      <c r="HX85">
        <v>0</v>
      </c>
      <c r="HY85">
        <v>0</v>
      </c>
      <c r="HZ85">
        <v>0</v>
      </c>
      <c r="IA85" t="s">
        <v>424</v>
      </c>
      <c r="IB85" t="s">
        <v>425</v>
      </c>
      <c r="IC85" t="s">
        <v>426</v>
      </c>
      <c r="ID85" t="s">
        <v>426</v>
      </c>
      <c r="IE85" t="s">
        <v>426</v>
      </c>
      <c r="IF85" t="s">
        <v>426</v>
      </c>
      <c r="IG85">
        <v>0</v>
      </c>
      <c r="IH85">
        <v>100</v>
      </c>
      <c r="II85">
        <v>100</v>
      </c>
      <c r="IJ85">
        <v>-0.893</v>
      </c>
      <c r="IK85">
        <v>0.3079</v>
      </c>
      <c r="IL85">
        <v>-0.819046093373875</v>
      </c>
      <c r="IM85">
        <v>-0.0008311593448893811</v>
      </c>
      <c r="IN85">
        <v>1.768286430498992E-06</v>
      </c>
      <c r="IO85">
        <v>-5.176383660599935E-10</v>
      </c>
      <c r="IP85">
        <v>0.01793090377665582</v>
      </c>
      <c r="IQ85">
        <v>0.002652576625932546</v>
      </c>
      <c r="IR85">
        <v>0.0004569377311329863</v>
      </c>
      <c r="IS85">
        <v>1.003524486243527E-07</v>
      </c>
      <c r="IT85">
        <v>2</v>
      </c>
      <c r="IU85">
        <v>1975</v>
      </c>
      <c r="IV85">
        <v>1</v>
      </c>
      <c r="IW85">
        <v>26</v>
      </c>
      <c r="IX85">
        <v>201761.5</v>
      </c>
      <c r="IY85">
        <v>201761.7</v>
      </c>
      <c r="IZ85">
        <v>1.09863</v>
      </c>
      <c r="JA85">
        <v>2.62939</v>
      </c>
      <c r="JB85">
        <v>1.49658</v>
      </c>
      <c r="JC85">
        <v>2.34863</v>
      </c>
      <c r="JD85">
        <v>1.54907</v>
      </c>
      <c r="JE85">
        <v>2.44751</v>
      </c>
      <c r="JF85">
        <v>35.9178</v>
      </c>
      <c r="JG85">
        <v>24.1926</v>
      </c>
      <c r="JH85">
        <v>18</v>
      </c>
      <c r="JI85">
        <v>480.812</v>
      </c>
      <c r="JJ85">
        <v>499.908</v>
      </c>
      <c r="JK85">
        <v>30.5243</v>
      </c>
      <c r="JL85">
        <v>28.4306</v>
      </c>
      <c r="JM85">
        <v>30.0001</v>
      </c>
      <c r="JN85">
        <v>28.6081</v>
      </c>
      <c r="JO85">
        <v>28.5957</v>
      </c>
      <c r="JP85">
        <v>22.0931</v>
      </c>
      <c r="JQ85">
        <v>0</v>
      </c>
      <c r="JR85">
        <v>100</v>
      </c>
      <c r="JS85">
        <v>30.514</v>
      </c>
      <c r="JT85">
        <v>420</v>
      </c>
      <c r="JU85">
        <v>23.1383</v>
      </c>
      <c r="JV85">
        <v>101.934</v>
      </c>
      <c r="JW85">
        <v>91.2625</v>
      </c>
    </row>
    <row r="86" spans="1:283">
      <c r="A86">
        <v>68</v>
      </c>
      <c r="B86">
        <v>1759095295.5</v>
      </c>
      <c r="C86">
        <v>1302.5</v>
      </c>
      <c r="D86" t="s">
        <v>563</v>
      </c>
      <c r="E86" t="s">
        <v>564</v>
      </c>
      <c r="F86">
        <v>5</v>
      </c>
      <c r="G86" t="s">
        <v>550</v>
      </c>
      <c r="H86">
        <v>1759095292.5</v>
      </c>
      <c r="I86">
        <f>(J86)/1000</f>
        <v>0</v>
      </c>
      <c r="J86">
        <f>1000*DJ86*AH86*(DF86-DG86)/(100*CY86*(1000-AH86*DF86))</f>
        <v>0</v>
      </c>
      <c r="K86">
        <f>DJ86*AH86*(DE86-DD86*(1000-AH86*DG86)/(1000-AH86*DF86))/(100*CY86)</f>
        <v>0</v>
      </c>
      <c r="L86">
        <f>DD86 - IF(AH86&gt;1, K86*CY86*100.0/(AJ86), 0)</f>
        <v>0</v>
      </c>
      <c r="M86">
        <f>((S86-I86/2)*L86-K86)/(S86+I86/2)</f>
        <v>0</v>
      </c>
      <c r="N86">
        <f>M86*(DK86+DL86)/1000.0</f>
        <v>0</v>
      </c>
      <c r="O86">
        <f>(DD86 - IF(AH86&gt;1, K86*CY86*100.0/(AJ86), 0))*(DK86+DL86)/1000.0</f>
        <v>0</v>
      </c>
      <c r="P86">
        <f>2.0/((1/R86-1/Q86)+SIGN(R86)*SQRT((1/R86-1/Q86)*(1/R86-1/Q86) + 4*CZ86/((CZ86+1)*(CZ86+1))*(2*1/R86*1/Q86-1/Q86*1/Q86)))</f>
        <v>0</v>
      </c>
      <c r="Q86">
        <f>IF(LEFT(DA86,1)&lt;&gt;"0",IF(LEFT(DA86,1)="1",3.0,DB86),$D$5+$E$5*(DR86*DK86/($K$5*1000))+$F$5*(DR86*DK86/($K$5*1000))*MAX(MIN(CY86,$J$5),$I$5)*MAX(MIN(CY86,$J$5),$I$5)+$G$5*MAX(MIN(CY86,$J$5),$I$5)*(DR86*DK86/($K$5*1000))+$H$5*(DR86*DK86/($K$5*1000))*(DR86*DK86/($K$5*1000)))</f>
        <v>0</v>
      </c>
      <c r="R86">
        <f>I86*(1000-(1000*0.61365*exp(17.502*V86/(240.97+V86))/(DK86+DL86)+DF86)/2)/(1000*0.61365*exp(17.502*V86/(240.97+V86))/(DK86+DL86)-DF86)</f>
        <v>0</v>
      </c>
      <c r="S86">
        <f>1/((CZ86+1)/(P86/1.6)+1/(Q86/1.37)) + CZ86/((CZ86+1)/(P86/1.6) + CZ86/(Q86/1.37))</f>
        <v>0</v>
      </c>
      <c r="T86">
        <f>(CU86*CX86)</f>
        <v>0</v>
      </c>
      <c r="U86">
        <f>(DM86+(T86+2*0.95*5.67E-8*(((DM86+$B$9)+273)^4-(DM86+273)^4)-44100*I86)/(1.84*29.3*Q86+8*0.95*5.67E-8*(DM86+273)^3))</f>
        <v>0</v>
      </c>
      <c r="V86">
        <f>($C$9*DN86+$D$9*DO86+$E$9*U86)</f>
        <v>0</v>
      </c>
      <c r="W86">
        <f>0.61365*exp(17.502*V86/(240.97+V86))</f>
        <v>0</v>
      </c>
      <c r="X86">
        <f>(Y86/Z86*100)</f>
        <v>0</v>
      </c>
      <c r="Y86">
        <f>DF86*(DK86+DL86)/1000</f>
        <v>0</v>
      </c>
      <c r="Z86">
        <f>0.61365*exp(17.502*DM86/(240.97+DM86))</f>
        <v>0</v>
      </c>
      <c r="AA86">
        <f>(W86-DF86*(DK86+DL86)/1000)</f>
        <v>0</v>
      </c>
      <c r="AB86">
        <f>(-I86*44100)</f>
        <v>0</v>
      </c>
      <c r="AC86">
        <f>2*29.3*Q86*0.92*(DM86-V86)</f>
        <v>0</v>
      </c>
      <c r="AD86">
        <f>2*0.95*5.67E-8*(((DM86+$B$9)+273)^4-(V86+273)^4)</f>
        <v>0</v>
      </c>
      <c r="AE86">
        <f>T86+AD86+AB86+AC86</f>
        <v>0</v>
      </c>
      <c r="AF86">
        <v>2</v>
      </c>
      <c r="AG86">
        <v>0</v>
      </c>
      <c r="AH86">
        <f>IF(AF86*$H$15&gt;=AJ86,1.0,(AJ86/(AJ86-AF86*$H$15)))</f>
        <v>0</v>
      </c>
      <c r="AI86">
        <f>(AH86-1)*100</f>
        <v>0</v>
      </c>
      <c r="AJ86">
        <f>MAX(0,($B$15+$C$15*DR86)/(1+$D$15*DR86)*DK86/(DM86+273)*$E$15)</f>
        <v>0</v>
      </c>
      <c r="AK86" t="s">
        <v>420</v>
      </c>
      <c r="AL86" t="s">
        <v>420</v>
      </c>
      <c r="AM86">
        <v>0</v>
      </c>
      <c r="AN86">
        <v>0</v>
      </c>
      <c r="AO86">
        <f>1-AM86/AN86</f>
        <v>0</v>
      </c>
      <c r="AP86">
        <v>0</v>
      </c>
      <c r="AQ86" t="s">
        <v>420</v>
      </c>
      <c r="AR86" t="s">
        <v>420</v>
      </c>
      <c r="AS86">
        <v>0</v>
      </c>
      <c r="AT86">
        <v>0</v>
      </c>
      <c r="AU86">
        <f>1-AS86/AT86</f>
        <v>0</v>
      </c>
      <c r="AV86">
        <v>0.5</v>
      </c>
      <c r="AW86">
        <f>CV86</f>
        <v>0</v>
      </c>
      <c r="AX86">
        <f>K86</f>
        <v>0</v>
      </c>
      <c r="AY86">
        <f>AU86*AV86*AW86</f>
        <v>0</v>
      </c>
      <c r="AZ86">
        <f>(AX86-AP86)/AW86</f>
        <v>0</v>
      </c>
      <c r="BA86">
        <f>(AN86-AT86)/AT86</f>
        <v>0</v>
      </c>
      <c r="BB86">
        <f>AM86/(AO86+AM86/AT86)</f>
        <v>0</v>
      </c>
      <c r="BC86" t="s">
        <v>420</v>
      </c>
      <c r="BD86">
        <v>0</v>
      </c>
      <c r="BE86">
        <f>IF(BD86&lt;&gt;0, BD86, BB86)</f>
        <v>0</v>
      </c>
      <c r="BF86">
        <f>1-BE86/AT86</f>
        <v>0</v>
      </c>
      <c r="BG86">
        <f>(AT86-AS86)/(AT86-BE86)</f>
        <v>0</v>
      </c>
      <c r="BH86">
        <f>(AN86-AT86)/(AN86-BE86)</f>
        <v>0</v>
      </c>
      <c r="BI86">
        <f>(AT86-AS86)/(AT86-AM86)</f>
        <v>0</v>
      </c>
      <c r="BJ86">
        <f>(AN86-AT86)/(AN86-AM86)</f>
        <v>0</v>
      </c>
      <c r="BK86">
        <f>(BG86*BE86/AS86)</f>
        <v>0</v>
      </c>
      <c r="BL86">
        <f>(1-BK86)</f>
        <v>0</v>
      </c>
      <c r="CU86">
        <f>$B$13*DS86+$C$13*DT86+$F$13*EE86*(1-EH86)</f>
        <v>0</v>
      </c>
      <c r="CV86">
        <f>CU86*CW86</f>
        <v>0</v>
      </c>
      <c r="CW86">
        <f>($B$13*$D$11+$C$13*$D$11+$F$13*((ER86+EJ86)/MAX(ER86+EJ86+ES86, 0.1)*$I$11+ES86/MAX(ER86+EJ86+ES86, 0.1)*$J$11))/($B$13+$C$13+$F$13)</f>
        <v>0</v>
      </c>
      <c r="CX86">
        <f>($B$13*$K$11+$C$13*$K$11+$F$13*((ER86+EJ86)/MAX(ER86+EJ86+ES86, 0.1)*$P$11+ES86/MAX(ER86+EJ86+ES86, 0.1)*$Q$11))/($B$13+$C$13+$F$13)</f>
        <v>0</v>
      </c>
      <c r="CY86">
        <v>3.46</v>
      </c>
      <c r="CZ86">
        <v>0.5</v>
      </c>
      <c r="DA86" t="s">
        <v>421</v>
      </c>
      <c r="DB86">
        <v>2</v>
      </c>
      <c r="DC86">
        <v>1759095292.5</v>
      </c>
      <c r="DD86">
        <v>423.3135555555556</v>
      </c>
      <c r="DE86">
        <v>419.9966666666667</v>
      </c>
      <c r="DF86">
        <v>22.71107777777778</v>
      </c>
      <c r="DG86">
        <v>22.45611111111111</v>
      </c>
      <c r="DH86">
        <v>424.2065555555556</v>
      </c>
      <c r="DI86">
        <v>22.40324444444445</v>
      </c>
      <c r="DJ86">
        <v>500.0283333333334</v>
      </c>
      <c r="DK86">
        <v>90.65058888888888</v>
      </c>
      <c r="DL86">
        <v>0.06636024444444444</v>
      </c>
      <c r="DM86">
        <v>30.05538888888888</v>
      </c>
      <c r="DN86">
        <v>30.0073</v>
      </c>
      <c r="DO86">
        <v>999.9000000000001</v>
      </c>
      <c r="DP86">
        <v>0</v>
      </c>
      <c r="DQ86">
        <v>0</v>
      </c>
      <c r="DR86">
        <v>10002.71111111111</v>
      </c>
      <c r="DS86">
        <v>0</v>
      </c>
      <c r="DT86">
        <v>3.15713</v>
      </c>
      <c r="DU86">
        <v>3.316976666666667</v>
      </c>
      <c r="DV86">
        <v>433.151</v>
      </c>
      <c r="DW86">
        <v>429.6445555555556</v>
      </c>
      <c r="DX86">
        <v>0.2549452222222223</v>
      </c>
      <c r="DY86">
        <v>419.9966666666667</v>
      </c>
      <c r="DZ86">
        <v>22.45611111111111</v>
      </c>
      <c r="EA86">
        <v>2.058772222222222</v>
      </c>
      <c r="EB86">
        <v>2.035661111111111</v>
      </c>
      <c r="EC86">
        <v>17.90373333333334</v>
      </c>
      <c r="ED86">
        <v>17.72447777777778</v>
      </c>
      <c r="EE86">
        <v>0.00500078</v>
      </c>
      <c r="EF86">
        <v>0</v>
      </c>
      <c r="EG86">
        <v>0</v>
      </c>
      <c r="EH86">
        <v>0</v>
      </c>
      <c r="EI86">
        <v>371.9555555555555</v>
      </c>
      <c r="EJ86">
        <v>0.00500078</v>
      </c>
      <c r="EK86">
        <v>-16.87777777777778</v>
      </c>
      <c r="EL86">
        <v>-0.4888888888888888</v>
      </c>
      <c r="EM86">
        <v>35.89555555555555</v>
      </c>
      <c r="EN86">
        <v>41.05511111111111</v>
      </c>
      <c r="EO86">
        <v>37.84700000000001</v>
      </c>
      <c r="EP86">
        <v>41.83311111111112</v>
      </c>
      <c r="EQ86">
        <v>37.83322222222223</v>
      </c>
      <c r="ER86">
        <v>0</v>
      </c>
      <c r="ES86">
        <v>0</v>
      </c>
      <c r="ET86">
        <v>0</v>
      </c>
      <c r="EU86">
        <v>1759095287.8</v>
      </c>
      <c r="EV86">
        <v>0</v>
      </c>
      <c r="EW86">
        <v>374.272</v>
      </c>
      <c r="EX86">
        <v>-13.86153869158586</v>
      </c>
      <c r="EY86">
        <v>-40.56923072940028</v>
      </c>
      <c r="EZ86">
        <v>-13.44</v>
      </c>
      <c r="FA86">
        <v>15</v>
      </c>
      <c r="FB86">
        <v>0</v>
      </c>
      <c r="FC86" t="s">
        <v>422</v>
      </c>
      <c r="FD86">
        <v>1746989605.5</v>
      </c>
      <c r="FE86">
        <v>1746989593.5</v>
      </c>
      <c r="FF86">
        <v>0</v>
      </c>
      <c r="FG86">
        <v>-0.274</v>
      </c>
      <c r="FH86">
        <v>-0.002</v>
      </c>
      <c r="FI86">
        <v>2.549</v>
      </c>
      <c r="FJ86">
        <v>0.129</v>
      </c>
      <c r="FK86">
        <v>420</v>
      </c>
      <c r="FL86">
        <v>17</v>
      </c>
      <c r="FM86">
        <v>0.02</v>
      </c>
      <c r="FN86">
        <v>0.04</v>
      </c>
      <c r="FO86">
        <v>3.33208525</v>
      </c>
      <c r="FP86">
        <v>-0.05413204502815153</v>
      </c>
      <c r="FQ86">
        <v>0.0263954951637112</v>
      </c>
      <c r="FR86">
        <v>1</v>
      </c>
      <c r="FS86">
        <v>373.4529411764706</v>
      </c>
      <c r="FT86">
        <v>5.341482068262796</v>
      </c>
      <c r="FU86">
        <v>6.943479179358637</v>
      </c>
      <c r="FV86">
        <v>0</v>
      </c>
      <c r="FW86">
        <v>0.2548933</v>
      </c>
      <c r="FX86">
        <v>-0.006279894934334208</v>
      </c>
      <c r="FY86">
        <v>0.001268676184059591</v>
      </c>
      <c r="FZ86">
        <v>1</v>
      </c>
      <c r="GA86">
        <v>2</v>
      </c>
      <c r="GB86">
        <v>3</v>
      </c>
      <c r="GC86" t="s">
        <v>429</v>
      </c>
      <c r="GD86">
        <v>3.10275</v>
      </c>
      <c r="GE86">
        <v>2.7244</v>
      </c>
      <c r="GF86">
        <v>0.08890869999999999</v>
      </c>
      <c r="GG86">
        <v>0.088284</v>
      </c>
      <c r="GH86">
        <v>0.103966</v>
      </c>
      <c r="GI86">
        <v>0.104594</v>
      </c>
      <c r="GJ86">
        <v>23812.9</v>
      </c>
      <c r="GK86">
        <v>21614.5</v>
      </c>
      <c r="GL86">
        <v>26699.2</v>
      </c>
      <c r="GM86">
        <v>23927.3</v>
      </c>
      <c r="GN86">
        <v>38275.9</v>
      </c>
      <c r="GO86">
        <v>31652.5</v>
      </c>
      <c r="GP86">
        <v>46620.7</v>
      </c>
      <c r="GQ86">
        <v>37834.6</v>
      </c>
      <c r="GR86">
        <v>1.87302</v>
      </c>
      <c r="GS86">
        <v>1.87987</v>
      </c>
      <c r="GT86">
        <v>0.0999086</v>
      </c>
      <c r="GU86">
        <v>0</v>
      </c>
      <c r="GV86">
        <v>28.3778</v>
      </c>
      <c r="GW86">
        <v>999.9</v>
      </c>
      <c r="GX86">
        <v>46</v>
      </c>
      <c r="GY86">
        <v>31.2</v>
      </c>
      <c r="GZ86">
        <v>23.1556</v>
      </c>
      <c r="HA86">
        <v>61.53</v>
      </c>
      <c r="HB86">
        <v>19.7236</v>
      </c>
      <c r="HC86">
        <v>1</v>
      </c>
      <c r="HD86">
        <v>0.0891768</v>
      </c>
      <c r="HE86">
        <v>-1.37659</v>
      </c>
      <c r="HF86">
        <v>20.2932</v>
      </c>
      <c r="HG86">
        <v>5.22133</v>
      </c>
      <c r="HH86">
        <v>11.98</v>
      </c>
      <c r="HI86">
        <v>4.9653</v>
      </c>
      <c r="HJ86">
        <v>3.276</v>
      </c>
      <c r="HK86">
        <v>9999</v>
      </c>
      <c r="HL86">
        <v>9999</v>
      </c>
      <c r="HM86">
        <v>9999</v>
      </c>
      <c r="HN86">
        <v>37.2</v>
      </c>
      <c r="HO86">
        <v>1.8639</v>
      </c>
      <c r="HP86">
        <v>1.86009</v>
      </c>
      <c r="HQ86">
        <v>1.85838</v>
      </c>
      <c r="HR86">
        <v>1.85974</v>
      </c>
      <c r="HS86">
        <v>1.85989</v>
      </c>
      <c r="HT86">
        <v>1.85837</v>
      </c>
      <c r="HU86">
        <v>1.85743</v>
      </c>
      <c r="HV86">
        <v>1.85241</v>
      </c>
      <c r="HW86">
        <v>0</v>
      </c>
      <c r="HX86">
        <v>0</v>
      </c>
      <c r="HY86">
        <v>0</v>
      </c>
      <c r="HZ86">
        <v>0</v>
      </c>
      <c r="IA86" t="s">
        <v>424</v>
      </c>
      <c r="IB86" t="s">
        <v>425</v>
      </c>
      <c r="IC86" t="s">
        <v>426</v>
      </c>
      <c r="ID86" t="s">
        <v>426</v>
      </c>
      <c r="IE86" t="s">
        <v>426</v>
      </c>
      <c r="IF86" t="s">
        <v>426</v>
      </c>
      <c r="IG86">
        <v>0</v>
      </c>
      <c r="IH86">
        <v>100</v>
      </c>
      <c r="II86">
        <v>100</v>
      </c>
      <c r="IJ86">
        <v>-0.893</v>
      </c>
      <c r="IK86">
        <v>0.3079</v>
      </c>
      <c r="IL86">
        <v>-0.819046093373875</v>
      </c>
      <c r="IM86">
        <v>-0.0008311593448893811</v>
      </c>
      <c r="IN86">
        <v>1.768286430498992E-06</v>
      </c>
      <c r="IO86">
        <v>-5.176383660599935E-10</v>
      </c>
      <c r="IP86">
        <v>0.01793090377665582</v>
      </c>
      <c r="IQ86">
        <v>0.002652576625932546</v>
      </c>
      <c r="IR86">
        <v>0.0004569377311329863</v>
      </c>
      <c r="IS86">
        <v>1.003524486243527E-07</v>
      </c>
      <c r="IT86">
        <v>2</v>
      </c>
      <c r="IU86">
        <v>1975</v>
      </c>
      <c r="IV86">
        <v>1</v>
      </c>
      <c r="IW86">
        <v>26</v>
      </c>
      <c r="IX86">
        <v>201761.5</v>
      </c>
      <c r="IY86">
        <v>201761.7</v>
      </c>
      <c r="IZ86">
        <v>1.09863</v>
      </c>
      <c r="JA86">
        <v>2.62939</v>
      </c>
      <c r="JB86">
        <v>1.49658</v>
      </c>
      <c r="JC86">
        <v>2.34985</v>
      </c>
      <c r="JD86">
        <v>1.54907</v>
      </c>
      <c r="JE86">
        <v>2.40967</v>
      </c>
      <c r="JF86">
        <v>35.9178</v>
      </c>
      <c r="JG86">
        <v>24.1926</v>
      </c>
      <c r="JH86">
        <v>18</v>
      </c>
      <c r="JI86">
        <v>480.777</v>
      </c>
      <c r="JJ86">
        <v>499.941</v>
      </c>
      <c r="JK86">
        <v>30.5203</v>
      </c>
      <c r="JL86">
        <v>28.4317</v>
      </c>
      <c r="JM86">
        <v>30.0001</v>
      </c>
      <c r="JN86">
        <v>28.6093</v>
      </c>
      <c r="JO86">
        <v>28.5957</v>
      </c>
      <c r="JP86">
        <v>22.0908</v>
      </c>
      <c r="JQ86">
        <v>0</v>
      </c>
      <c r="JR86">
        <v>100</v>
      </c>
      <c r="JS86">
        <v>30.514</v>
      </c>
      <c r="JT86">
        <v>420</v>
      </c>
      <c r="JU86">
        <v>23.1383</v>
      </c>
      <c r="JV86">
        <v>101.934</v>
      </c>
      <c r="JW86">
        <v>91.2624</v>
      </c>
    </row>
    <row r="87" spans="1:283">
      <c r="A87">
        <v>69</v>
      </c>
      <c r="B87">
        <v>1759095297.5</v>
      </c>
      <c r="C87">
        <v>1304.5</v>
      </c>
      <c r="D87" t="s">
        <v>565</v>
      </c>
      <c r="E87" t="s">
        <v>566</v>
      </c>
      <c r="F87">
        <v>5</v>
      </c>
      <c r="G87" t="s">
        <v>550</v>
      </c>
      <c r="H87">
        <v>1759095294.5</v>
      </c>
      <c r="I87">
        <f>(J87)/1000</f>
        <v>0</v>
      </c>
      <c r="J87">
        <f>1000*DJ87*AH87*(DF87-DG87)/(100*CY87*(1000-AH87*DF87))</f>
        <v>0</v>
      </c>
      <c r="K87">
        <f>DJ87*AH87*(DE87-DD87*(1000-AH87*DG87)/(1000-AH87*DF87))/(100*CY87)</f>
        <v>0</v>
      </c>
      <c r="L87">
        <f>DD87 - IF(AH87&gt;1, K87*CY87*100.0/(AJ87), 0)</f>
        <v>0</v>
      </c>
      <c r="M87">
        <f>((S87-I87/2)*L87-K87)/(S87+I87/2)</f>
        <v>0</v>
      </c>
      <c r="N87">
        <f>M87*(DK87+DL87)/1000.0</f>
        <v>0</v>
      </c>
      <c r="O87">
        <f>(DD87 - IF(AH87&gt;1, K87*CY87*100.0/(AJ87), 0))*(DK87+DL87)/1000.0</f>
        <v>0</v>
      </c>
      <c r="P87">
        <f>2.0/((1/R87-1/Q87)+SIGN(R87)*SQRT((1/R87-1/Q87)*(1/R87-1/Q87) + 4*CZ87/((CZ87+1)*(CZ87+1))*(2*1/R87*1/Q87-1/Q87*1/Q87)))</f>
        <v>0</v>
      </c>
      <c r="Q87">
        <f>IF(LEFT(DA87,1)&lt;&gt;"0",IF(LEFT(DA87,1)="1",3.0,DB87),$D$5+$E$5*(DR87*DK87/($K$5*1000))+$F$5*(DR87*DK87/($K$5*1000))*MAX(MIN(CY87,$J$5),$I$5)*MAX(MIN(CY87,$J$5),$I$5)+$G$5*MAX(MIN(CY87,$J$5),$I$5)*(DR87*DK87/($K$5*1000))+$H$5*(DR87*DK87/($K$5*1000))*(DR87*DK87/($K$5*1000)))</f>
        <v>0</v>
      </c>
      <c r="R87">
        <f>I87*(1000-(1000*0.61365*exp(17.502*V87/(240.97+V87))/(DK87+DL87)+DF87)/2)/(1000*0.61365*exp(17.502*V87/(240.97+V87))/(DK87+DL87)-DF87)</f>
        <v>0</v>
      </c>
      <c r="S87">
        <f>1/((CZ87+1)/(P87/1.6)+1/(Q87/1.37)) + CZ87/((CZ87+1)/(P87/1.6) + CZ87/(Q87/1.37))</f>
        <v>0</v>
      </c>
      <c r="T87">
        <f>(CU87*CX87)</f>
        <v>0</v>
      </c>
      <c r="U87">
        <f>(DM87+(T87+2*0.95*5.67E-8*(((DM87+$B$9)+273)^4-(DM87+273)^4)-44100*I87)/(1.84*29.3*Q87+8*0.95*5.67E-8*(DM87+273)^3))</f>
        <v>0</v>
      </c>
      <c r="V87">
        <f>($C$9*DN87+$D$9*DO87+$E$9*U87)</f>
        <v>0</v>
      </c>
      <c r="W87">
        <f>0.61365*exp(17.502*V87/(240.97+V87))</f>
        <v>0</v>
      </c>
      <c r="X87">
        <f>(Y87/Z87*100)</f>
        <v>0</v>
      </c>
      <c r="Y87">
        <f>DF87*(DK87+DL87)/1000</f>
        <v>0</v>
      </c>
      <c r="Z87">
        <f>0.61365*exp(17.502*DM87/(240.97+DM87))</f>
        <v>0</v>
      </c>
      <c r="AA87">
        <f>(W87-DF87*(DK87+DL87)/1000)</f>
        <v>0</v>
      </c>
      <c r="AB87">
        <f>(-I87*44100)</f>
        <v>0</v>
      </c>
      <c r="AC87">
        <f>2*29.3*Q87*0.92*(DM87-V87)</f>
        <v>0</v>
      </c>
      <c r="AD87">
        <f>2*0.95*5.67E-8*(((DM87+$B$9)+273)^4-(V87+273)^4)</f>
        <v>0</v>
      </c>
      <c r="AE87">
        <f>T87+AD87+AB87+AC87</f>
        <v>0</v>
      </c>
      <c r="AF87">
        <v>2</v>
      </c>
      <c r="AG87">
        <v>0</v>
      </c>
      <c r="AH87">
        <f>IF(AF87*$H$15&gt;=AJ87,1.0,(AJ87/(AJ87-AF87*$H$15)))</f>
        <v>0</v>
      </c>
      <c r="AI87">
        <f>(AH87-1)*100</f>
        <v>0</v>
      </c>
      <c r="AJ87">
        <f>MAX(0,($B$15+$C$15*DR87)/(1+$D$15*DR87)*DK87/(DM87+273)*$E$15)</f>
        <v>0</v>
      </c>
      <c r="AK87" t="s">
        <v>420</v>
      </c>
      <c r="AL87" t="s">
        <v>420</v>
      </c>
      <c r="AM87">
        <v>0</v>
      </c>
      <c r="AN87">
        <v>0</v>
      </c>
      <c r="AO87">
        <f>1-AM87/AN87</f>
        <v>0</v>
      </c>
      <c r="AP87">
        <v>0</v>
      </c>
      <c r="AQ87" t="s">
        <v>420</v>
      </c>
      <c r="AR87" t="s">
        <v>420</v>
      </c>
      <c r="AS87">
        <v>0</v>
      </c>
      <c r="AT87">
        <v>0</v>
      </c>
      <c r="AU87">
        <f>1-AS87/AT87</f>
        <v>0</v>
      </c>
      <c r="AV87">
        <v>0.5</v>
      </c>
      <c r="AW87">
        <f>CV87</f>
        <v>0</v>
      </c>
      <c r="AX87">
        <f>K87</f>
        <v>0</v>
      </c>
      <c r="AY87">
        <f>AU87*AV87*AW87</f>
        <v>0</v>
      </c>
      <c r="AZ87">
        <f>(AX87-AP87)/AW87</f>
        <v>0</v>
      </c>
      <c r="BA87">
        <f>(AN87-AT87)/AT87</f>
        <v>0</v>
      </c>
      <c r="BB87">
        <f>AM87/(AO87+AM87/AT87)</f>
        <v>0</v>
      </c>
      <c r="BC87" t="s">
        <v>420</v>
      </c>
      <c r="BD87">
        <v>0</v>
      </c>
      <c r="BE87">
        <f>IF(BD87&lt;&gt;0, BD87, BB87)</f>
        <v>0</v>
      </c>
      <c r="BF87">
        <f>1-BE87/AT87</f>
        <v>0</v>
      </c>
      <c r="BG87">
        <f>(AT87-AS87)/(AT87-BE87)</f>
        <v>0</v>
      </c>
      <c r="BH87">
        <f>(AN87-AT87)/(AN87-BE87)</f>
        <v>0</v>
      </c>
      <c r="BI87">
        <f>(AT87-AS87)/(AT87-AM87)</f>
        <v>0</v>
      </c>
      <c r="BJ87">
        <f>(AN87-AT87)/(AN87-AM87)</f>
        <v>0</v>
      </c>
      <c r="BK87">
        <f>(BG87*BE87/AS87)</f>
        <v>0</v>
      </c>
      <c r="BL87">
        <f>(1-BK87)</f>
        <v>0</v>
      </c>
      <c r="CU87">
        <f>$B$13*DS87+$C$13*DT87+$F$13*EE87*(1-EH87)</f>
        <v>0</v>
      </c>
      <c r="CV87">
        <f>CU87*CW87</f>
        <v>0</v>
      </c>
      <c r="CW87">
        <f>($B$13*$D$11+$C$13*$D$11+$F$13*((ER87+EJ87)/MAX(ER87+EJ87+ES87, 0.1)*$I$11+ES87/MAX(ER87+EJ87+ES87, 0.1)*$J$11))/($B$13+$C$13+$F$13)</f>
        <v>0</v>
      </c>
      <c r="CX87">
        <f>($B$13*$K$11+$C$13*$K$11+$F$13*((ER87+EJ87)/MAX(ER87+EJ87+ES87, 0.1)*$P$11+ES87/MAX(ER87+EJ87+ES87, 0.1)*$Q$11))/($B$13+$C$13+$F$13)</f>
        <v>0</v>
      </c>
      <c r="CY87">
        <v>3.46</v>
      </c>
      <c r="CZ87">
        <v>0.5</v>
      </c>
      <c r="DA87" t="s">
        <v>421</v>
      </c>
      <c r="DB87">
        <v>2</v>
      </c>
      <c r="DC87">
        <v>1759095294.5</v>
      </c>
      <c r="DD87">
        <v>423.3088888888889</v>
      </c>
      <c r="DE87">
        <v>420.0202222222222</v>
      </c>
      <c r="DF87">
        <v>22.71143333333333</v>
      </c>
      <c r="DG87">
        <v>22.4568</v>
      </c>
      <c r="DH87">
        <v>424.201888888889</v>
      </c>
      <c r="DI87">
        <v>22.4036</v>
      </c>
      <c r="DJ87">
        <v>500.0148888888889</v>
      </c>
      <c r="DK87">
        <v>90.65066666666667</v>
      </c>
      <c r="DL87">
        <v>0.06642188888888889</v>
      </c>
      <c r="DM87">
        <v>30.05565555555556</v>
      </c>
      <c r="DN87">
        <v>30.00675555555555</v>
      </c>
      <c r="DO87">
        <v>999.9000000000001</v>
      </c>
      <c r="DP87">
        <v>0</v>
      </c>
      <c r="DQ87">
        <v>0</v>
      </c>
      <c r="DR87">
        <v>10000.83111111111</v>
      </c>
      <c r="DS87">
        <v>0</v>
      </c>
      <c r="DT87">
        <v>3.15713</v>
      </c>
      <c r="DU87">
        <v>3.288584444444444</v>
      </c>
      <c r="DV87">
        <v>433.1463333333334</v>
      </c>
      <c r="DW87">
        <v>429.6691111111111</v>
      </c>
      <c r="DX87">
        <v>0.2546031111111111</v>
      </c>
      <c r="DY87">
        <v>420.0202222222222</v>
      </c>
      <c r="DZ87">
        <v>22.4568</v>
      </c>
      <c r="EA87">
        <v>2.058806666666667</v>
      </c>
      <c r="EB87">
        <v>2.035724444444445</v>
      </c>
      <c r="EC87">
        <v>17.904</v>
      </c>
      <c r="ED87">
        <v>17.72497777777777</v>
      </c>
      <c r="EE87">
        <v>0.00500078</v>
      </c>
      <c r="EF87">
        <v>0</v>
      </c>
      <c r="EG87">
        <v>0</v>
      </c>
      <c r="EH87">
        <v>0</v>
      </c>
      <c r="EI87">
        <v>371.0777777777778</v>
      </c>
      <c r="EJ87">
        <v>0.00500078</v>
      </c>
      <c r="EK87">
        <v>-15.37777777777778</v>
      </c>
      <c r="EL87">
        <v>-0.3555555555555554</v>
      </c>
      <c r="EM87">
        <v>35.90244444444444</v>
      </c>
      <c r="EN87">
        <v>41.06911111111111</v>
      </c>
      <c r="EO87">
        <v>37.86777777777777</v>
      </c>
      <c r="EP87">
        <v>41.88177777777778</v>
      </c>
      <c r="EQ87">
        <v>37.95122222222223</v>
      </c>
      <c r="ER87">
        <v>0</v>
      </c>
      <c r="ES87">
        <v>0</v>
      </c>
      <c r="ET87">
        <v>0</v>
      </c>
      <c r="EU87">
        <v>1759095290.2</v>
      </c>
      <c r="EV87">
        <v>0</v>
      </c>
      <c r="EW87">
        <v>372.496</v>
      </c>
      <c r="EX87">
        <v>-25.9615384065189</v>
      </c>
      <c r="EY87">
        <v>-7.084615322259802</v>
      </c>
      <c r="EZ87">
        <v>-13.212</v>
      </c>
      <c r="FA87">
        <v>15</v>
      </c>
      <c r="FB87">
        <v>0</v>
      </c>
      <c r="FC87" t="s">
        <v>422</v>
      </c>
      <c r="FD87">
        <v>1746989605.5</v>
      </c>
      <c r="FE87">
        <v>1746989593.5</v>
      </c>
      <c r="FF87">
        <v>0</v>
      </c>
      <c r="FG87">
        <v>-0.274</v>
      </c>
      <c r="FH87">
        <v>-0.002</v>
      </c>
      <c r="FI87">
        <v>2.549</v>
      </c>
      <c r="FJ87">
        <v>0.129</v>
      </c>
      <c r="FK87">
        <v>420</v>
      </c>
      <c r="FL87">
        <v>17</v>
      </c>
      <c r="FM87">
        <v>0.02</v>
      </c>
      <c r="FN87">
        <v>0.04</v>
      </c>
      <c r="FO87">
        <v>3.329813414634147</v>
      </c>
      <c r="FP87">
        <v>-0.1156827177700318</v>
      </c>
      <c r="FQ87">
        <v>0.02995421014504382</v>
      </c>
      <c r="FR87">
        <v>1</v>
      </c>
      <c r="FS87">
        <v>373.6882352941176</v>
      </c>
      <c r="FT87">
        <v>-0.9106188392982933</v>
      </c>
      <c r="FU87">
        <v>7.065232384749922</v>
      </c>
      <c r="FV87">
        <v>1</v>
      </c>
      <c r="FW87">
        <v>0.2546946341463415</v>
      </c>
      <c r="FX87">
        <v>-0.003518195121951046</v>
      </c>
      <c r="FY87">
        <v>0.001010748810948609</v>
      </c>
      <c r="FZ87">
        <v>1</v>
      </c>
      <c r="GA87">
        <v>3</v>
      </c>
      <c r="GB87">
        <v>3</v>
      </c>
      <c r="GC87" t="s">
        <v>519</v>
      </c>
      <c r="GD87">
        <v>3.10264</v>
      </c>
      <c r="GE87">
        <v>2.72478</v>
      </c>
      <c r="GF87">
        <v>0.0889094</v>
      </c>
      <c r="GG87">
        <v>0.0883015</v>
      </c>
      <c r="GH87">
        <v>0.103966</v>
      </c>
      <c r="GI87">
        <v>0.104592</v>
      </c>
      <c r="GJ87">
        <v>23812.7</v>
      </c>
      <c r="GK87">
        <v>21614.2</v>
      </c>
      <c r="GL87">
        <v>26699</v>
      </c>
      <c r="GM87">
        <v>23927.4</v>
      </c>
      <c r="GN87">
        <v>38275.7</v>
      </c>
      <c r="GO87">
        <v>31652.6</v>
      </c>
      <c r="GP87">
        <v>46620.4</v>
      </c>
      <c r="GQ87">
        <v>37834.6</v>
      </c>
      <c r="GR87">
        <v>1.87283</v>
      </c>
      <c r="GS87">
        <v>1.88005</v>
      </c>
      <c r="GT87">
        <v>0.0999123</v>
      </c>
      <c r="GU87">
        <v>0</v>
      </c>
      <c r="GV87">
        <v>28.3778</v>
      </c>
      <c r="GW87">
        <v>999.9</v>
      </c>
      <c r="GX87">
        <v>46.1</v>
      </c>
      <c r="GY87">
        <v>31.2</v>
      </c>
      <c r="GZ87">
        <v>23.2066</v>
      </c>
      <c r="HA87">
        <v>61.51</v>
      </c>
      <c r="HB87">
        <v>19.7316</v>
      </c>
      <c r="HC87">
        <v>1</v>
      </c>
      <c r="HD87">
        <v>0.0891565</v>
      </c>
      <c r="HE87">
        <v>-1.37629</v>
      </c>
      <c r="HF87">
        <v>20.2932</v>
      </c>
      <c r="HG87">
        <v>5.22118</v>
      </c>
      <c r="HH87">
        <v>11.98</v>
      </c>
      <c r="HI87">
        <v>4.96525</v>
      </c>
      <c r="HJ87">
        <v>3.27598</v>
      </c>
      <c r="HK87">
        <v>9999</v>
      </c>
      <c r="HL87">
        <v>9999</v>
      </c>
      <c r="HM87">
        <v>9999</v>
      </c>
      <c r="HN87">
        <v>37.2</v>
      </c>
      <c r="HO87">
        <v>1.86389</v>
      </c>
      <c r="HP87">
        <v>1.86008</v>
      </c>
      <c r="HQ87">
        <v>1.85837</v>
      </c>
      <c r="HR87">
        <v>1.85974</v>
      </c>
      <c r="HS87">
        <v>1.85989</v>
      </c>
      <c r="HT87">
        <v>1.85837</v>
      </c>
      <c r="HU87">
        <v>1.85743</v>
      </c>
      <c r="HV87">
        <v>1.8524</v>
      </c>
      <c r="HW87">
        <v>0</v>
      </c>
      <c r="HX87">
        <v>0</v>
      </c>
      <c r="HY87">
        <v>0</v>
      </c>
      <c r="HZ87">
        <v>0</v>
      </c>
      <c r="IA87" t="s">
        <v>424</v>
      </c>
      <c r="IB87" t="s">
        <v>425</v>
      </c>
      <c r="IC87" t="s">
        <v>426</v>
      </c>
      <c r="ID87" t="s">
        <v>426</v>
      </c>
      <c r="IE87" t="s">
        <v>426</v>
      </c>
      <c r="IF87" t="s">
        <v>426</v>
      </c>
      <c r="IG87">
        <v>0</v>
      </c>
      <c r="IH87">
        <v>100</v>
      </c>
      <c r="II87">
        <v>100</v>
      </c>
      <c r="IJ87">
        <v>-0.893</v>
      </c>
      <c r="IK87">
        <v>0.3079</v>
      </c>
      <c r="IL87">
        <v>-0.819046093373875</v>
      </c>
      <c r="IM87">
        <v>-0.0008311593448893811</v>
      </c>
      <c r="IN87">
        <v>1.768286430498992E-06</v>
      </c>
      <c r="IO87">
        <v>-5.176383660599935E-10</v>
      </c>
      <c r="IP87">
        <v>0.01793090377665582</v>
      </c>
      <c r="IQ87">
        <v>0.002652576625932546</v>
      </c>
      <c r="IR87">
        <v>0.0004569377311329863</v>
      </c>
      <c r="IS87">
        <v>1.003524486243527E-07</v>
      </c>
      <c r="IT87">
        <v>2</v>
      </c>
      <c r="IU87">
        <v>1975</v>
      </c>
      <c r="IV87">
        <v>1</v>
      </c>
      <c r="IW87">
        <v>26</v>
      </c>
      <c r="IX87">
        <v>201761.5</v>
      </c>
      <c r="IY87">
        <v>201761.7</v>
      </c>
      <c r="IZ87">
        <v>1.09863</v>
      </c>
      <c r="JA87">
        <v>2.62939</v>
      </c>
      <c r="JB87">
        <v>1.49658</v>
      </c>
      <c r="JC87">
        <v>2.34863</v>
      </c>
      <c r="JD87">
        <v>1.54907</v>
      </c>
      <c r="JE87">
        <v>2.35962</v>
      </c>
      <c r="JF87">
        <v>35.9178</v>
      </c>
      <c r="JG87">
        <v>24.1926</v>
      </c>
      <c r="JH87">
        <v>18</v>
      </c>
      <c r="JI87">
        <v>480.67</v>
      </c>
      <c r="JJ87">
        <v>500.063</v>
      </c>
      <c r="JK87">
        <v>30.5159</v>
      </c>
      <c r="JL87">
        <v>28.4317</v>
      </c>
      <c r="JM87">
        <v>30.0001</v>
      </c>
      <c r="JN87">
        <v>28.6103</v>
      </c>
      <c r="JO87">
        <v>28.5964</v>
      </c>
      <c r="JP87">
        <v>22.0906</v>
      </c>
      <c r="JQ87">
        <v>0</v>
      </c>
      <c r="JR87">
        <v>100</v>
      </c>
      <c r="JS87">
        <v>30.514</v>
      </c>
      <c r="JT87">
        <v>420</v>
      </c>
      <c r="JU87">
        <v>23.1383</v>
      </c>
      <c r="JV87">
        <v>101.933</v>
      </c>
      <c r="JW87">
        <v>91.26260000000001</v>
      </c>
    </row>
    <row r="88" spans="1:283">
      <c r="A88">
        <v>70</v>
      </c>
      <c r="B88">
        <v>1759095299.5</v>
      </c>
      <c r="C88">
        <v>1306.5</v>
      </c>
      <c r="D88" t="s">
        <v>567</v>
      </c>
      <c r="E88" t="s">
        <v>568</v>
      </c>
      <c r="F88">
        <v>5</v>
      </c>
      <c r="G88" t="s">
        <v>550</v>
      </c>
      <c r="H88">
        <v>1759095296.5</v>
      </c>
      <c r="I88">
        <f>(J88)/1000</f>
        <v>0</v>
      </c>
      <c r="J88">
        <f>1000*DJ88*AH88*(DF88-DG88)/(100*CY88*(1000-AH88*DF88))</f>
        <v>0</v>
      </c>
      <c r="K88">
        <f>DJ88*AH88*(DE88-DD88*(1000-AH88*DG88)/(1000-AH88*DF88))/(100*CY88)</f>
        <v>0</v>
      </c>
      <c r="L88">
        <f>DD88 - IF(AH88&gt;1, K88*CY88*100.0/(AJ88), 0)</f>
        <v>0</v>
      </c>
      <c r="M88">
        <f>((S88-I88/2)*L88-K88)/(S88+I88/2)</f>
        <v>0</v>
      </c>
      <c r="N88">
        <f>M88*(DK88+DL88)/1000.0</f>
        <v>0</v>
      </c>
      <c r="O88">
        <f>(DD88 - IF(AH88&gt;1, K88*CY88*100.0/(AJ88), 0))*(DK88+DL88)/1000.0</f>
        <v>0</v>
      </c>
      <c r="P88">
        <f>2.0/((1/R88-1/Q88)+SIGN(R88)*SQRT((1/R88-1/Q88)*(1/R88-1/Q88) + 4*CZ88/((CZ88+1)*(CZ88+1))*(2*1/R88*1/Q88-1/Q88*1/Q88)))</f>
        <v>0</v>
      </c>
      <c r="Q88">
        <f>IF(LEFT(DA88,1)&lt;&gt;"0",IF(LEFT(DA88,1)="1",3.0,DB88),$D$5+$E$5*(DR88*DK88/($K$5*1000))+$F$5*(DR88*DK88/($K$5*1000))*MAX(MIN(CY88,$J$5),$I$5)*MAX(MIN(CY88,$J$5),$I$5)+$G$5*MAX(MIN(CY88,$J$5),$I$5)*(DR88*DK88/($K$5*1000))+$H$5*(DR88*DK88/($K$5*1000))*(DR88*DK88/($K$5*1000)))</f>
        <v>0</v>
      </c>
      <c r="R88">
        <f>I88*(1000-(1000*0.61365*exp(17.502*V88/(240.97+V88))/(DK88+DL88)+DF88)/2)/(1000*0.61365*exp(17.502*V88/(240.97+V88))/(DK88+DL88)-DF88)</f>
        <v>0</v>
      </c>
      <c r="S88">
        <f>1/((CZ88+1)/(P88/1.6)+1/(Q88/1.37)) + CZ88/((CZ88+1)/(P88/1.6) + CZ88/(Q88/1.37))</f>
        <v>0</v>
      </c>
      <c r="T88">
        <f>(CU88*CX88)</f>
        <v>0</v>
      </c>
      <c r="U88">
        <f>(DM88+(T88+2*0.95*5.67E-8*(((DM88+$B$9)+273)^4-(DM88+273)^4)-44100*I88)/(1.84*29.3*Q88+8*0.95*5.67E-8*(DM88+273)^3))</f>
        <v>0</v>
      </c>
      <c r="V88">
        <f>($C$9*DN88+$D$9*DO88+$E$9*U88)</f>
        <v>0</v>
      </c>
      <c r="W88">
        <f>0.61365*exp(17.502*V88/(240.97+V88))</f>
        <v>0</v>
      </c>
      <c r="X88">
        <f>(Y88/Z88*100)</f>
        <v>0</v>
      </c>
      <c r="Y88">
        <f>DF88*(DK88+DL88)/1000</f>
        <v>0</v>
      </c>
      <c r="Z88">
        <f>0.61365*exp(17.502*DM88/(240.97+DM88))</f>
        <v>0</v>
      </c>
      <c r="AA88">
        <f>(W88-DF88*(DK88+DL88)/1000)</f>
        <v>0</v>
      </c>
      <c r="AB88">
        <f>(-I88*44100)</f>
        <v>0</v>
      </c>
      <c r="AC88">
        <f>2*29.3*Q88*0.92*(DM88-V88)</f>
        <v>0</v>
      </c>
      <c r="AD88">
        <f>2*0.95*5.67E-8*(((DM88+$B$9)+273)^4-(V88+273)^4)</f>
        <v>0</v>
      </c>
      <c r="AE88">
        <f>T88+AD88+AB88+AC88</f>
        <v>0</v>
      </c>
      <c r="AF88">
        <v>2</v>
      </c>
      <c r="AG88">
        <v>0</v>
      </c>
      <c r="AH88">
        <f>IF(AF88*$H$15&gt;=AJ88,1.0,(AJ88/(AJ88-AF88*$H$15)))</f>
        <v>0</v>
      </c>
      <c r="AI88">
        <f>(AH88-1)*100</f>
        <v>0</v>
      </c>
      <c r="AJ88">
        <f>MAX(0,($B$15+$C$15*DR88)/(1+$D$15*DR88)*DK88/(DM88+273)*$E$15)</f>
        <v>0</v>
      </c>
      <c r="AK88" t="s">
        <v>420</v>
      </c>
      <c r="AL88" t="s">
        <v>420</v>
      </c>
      <c r="AM88">
        <v>0</v>
      </c>
      <c r="AN88">
        <v>0</v>
      </c>
      <c r="AO88">
        <f>1-AM88/AN88</f>
        <v>0</v>
      </c>
      <c r="AP88">
        <v>0</v>
      </c>
      <c r="AQ88" t="s">
        <v>420</v>
      </c>
      <c r="AR88" t="s">
        <v>420</v>
      </c>
      <c r="AS88">
        <v>0</v>
      </c>
      <c r="AT88">
        <v>0</v>
      </c>
      <c r="AU88">
        <f>1-AS88/AT88</f>
        <v>0</v>
      </c>
      <c r="AV88">
        <v>0.5</v>
      </c>
      <c r="AW88">
        <f>CV88</f>
        <v>0</v>
      </c>
      <c r="AX88">
        <f>K88</f>
        <v>0</v>
      </c>
      <c r="AY88">
        <f>AU88*AV88*AW88</f>
        <v>0</v>
      </c>
      <c r="AZ88">
        <f>(AX88-AP88)/AW88</f>
        <v>0</v>
      </c>
      <c r="BA88">
        <f>(AN88-AT88)/AT88</f>
        <v>0</v>
      </c>
      <c r="BB88">
        <f>AM88/(AO88+AM88/AT88)</f>
        <v>0</v>
      </c>
      <c r="BC88" t="s">
        <v>420</v>
      </c>
      <c r="BD88">
        <v>0</v>
      </c>
      <c r="BE88">
        <f>IF(BD88&lt;&gt;0, BD88, BB88)</f>
        <v>0</v>
      </c>
      <c r="BF88">
        <f>1-BE88/AT88</f>
        <v>0</v>
      </c>
      <c r="BG88">
        <f>(AT88-AS88)/(AT88-BE88)</f>
        <v>0</v>
      </c>
      <c r="BH88">
        <f>(AN88-AT88)/(AN88-BE88)</f>
        <v>0</v>
      </c>
      <c r="BI88">
        <f>(AT88-AS88)/(AT88-AM88)</f>
        <v>0</v>
      </c>
      <c r="BJ88">
        <f>(AN88-AT88)/(AN88-AM88)</f>
        <v>0</v>
      </c>
      <c r="BK88">
        <f>(BG88*BE88/AS88)</f>
        <v>0</v>
      </c>
      <c r="BL88">
        <f>(1-BK88)</f>
        <v>0</v>
      </c>
      <c r="CU88">
        <f>$B$13*DS88+$C$13*DT88+$F$13*EE88*(1-EH88)</f>
        <v>0</v>
      </c>
      <c r="CV88">
        <f>CU88*CW88</f>
        <v>0</v>
      </c>
      <c r="CW88">
        <f>($B$13*$D$11+$C$13*$D$11+$F$13*((ER88+EJ88)/MAX(ER88+EJ88+ES88, 0.1)*$I$11+ES88/MAX(ER88+EJ88+ES88, 0.1)*$J$11))/($B$13+$C$13+$F$13)</f>
        <v>0</v>
      </c>
      <c r="CX88">
        <f>($B$13*$K$11+$C$13*$K$11+$F$13*((ER88+EJ88)/MAX(ER88+EJ88+ES88, 0.1)*$P$11+ES88/MAX(ER88+EJ88+ES88, 0.1)*$Q$11))/($B$13+$C$13+$F$13)</f>
        <v>0</v>
      </c>
      <c r="CY88">
        <v>3.46</v>
      </c>
      <c r="CZ88">
        <v>0.5</v>
      </c>
      <c r="DA88" t="s">
        <v>421</v>
      </c>
      <c r="DB88">
        <v>2</v>
      </c>
      <c r="DC88">
        <v>1759095296.5</v>
      </c>
      <c r="DD88">
        <v>423.3171111111112</v>
      </c>
      <c r="DE88">
        <v>420.0372222222222</v>
      </c>
      <c r="DF88">
        <v>22.71195555555556</v>
      </c>
      <c r="DG88">
        <v>22.45715555555556</v>
      </c>
      <c r="DH88">
        <v>424.2101111111111</v>
      </c>
      <c r="DI88">
        <v>22.40408888888889</v>
      </c>
      <c r="DJ88">
        <v>499.9877777777778</v>
      </c>
      <c r="DK88">
        <v>90.65032222222221</v>
      </c>
      <c r="DL88">
        <v>0.06646172222222221</v>
      </c>
      <c r="DM88">
        <v>30.05565555555556</v>
      </c>
      <c r="DN88">
        <v>30.00646666666667</v>
      </c>
      <c r="DO88">
        <v>999.9000000000001</v>
      </c>
      <c r="DP88">
        <v>0</v>
      </c>
      <c r="DQ88">
        <v>0</v>
      </c>
      <c r="DR88">
        <v>10005.20888888889</v>
      </c>
      <c r="DS88">
        <v>0</v>
      </c>
      <c r="DT88">
        <v>3.15713</v>
      </c>
      <c r="DU88">
        <v>3.279757777777778</v>
      </c>
      <c r="DV88">
        <v>433.1548888888889</v>
      </c>
      <c r="DW88">
        <v>429.6866666666667</v>
      </c>
      <c r="DX88">
        <v>0.2547855555555556</v>
      </c>
      <c r="DY88">
        <v>420.0372222222222</v>
      </c>
      <c r="DZ88">
        <v>22.45715555555556</v>
      </c>
      <c r="EA88">
        <v>2.058845555555555</v>
      </c>
      <c r="EB88">
        <v>2.035746666666666</v>
      </c>
      <c r="EC88">
        <v>17.90428888888889</v>
      </c>
      <c r="ED88">
        <v>17.72514444444444</v>
      </c>
      <c r="EE88">
        <v>0.00500078</v>
      </c>
      <c r="EF88">
        <v>0</v>
      </c>
      <c r="EG88">
        <v>0</v>
      </c>
      <c r="EH88">
        <v>0</v>
      </c>
      <c r="EI88">
        <v>368.7555555555555</v>
      </c>
      <c r="EJ88">
        <v>0.00500078</v>
      </c>
      <c r="EK88">
        <v>-10.95555555555556</v>
      </c>
      <c r="EL88">
        <v>0.06666666666666672</v>
      </c>
      <c r="EM88">
        <v>35.93022222222223</v>
      </c>
      <c r="EN88">
        <v>41.083</v>
      </c>
      <c r="EO88">
        <v>37.88855555555555</v>
      </c>
      <c r="EP88">
        <v>41.91644444444444</v>
      </c>
      <c r="EQ88">
        <v>38.02755555555555</v>
      </c>
      <c r="ER88">
        <v>0</v>
      </c>
      <c r="ES88">
        <v>0</v>
      </c>
      <c r="ET88">
        <v>0</v>
      </c>
      <c r="EU88">
        <v>1759095292</v>
      </c>
      <c r="EV88">
        <v>0</v>
      </c>
      <c r="EW88">
        <v>371.873076923077</v>
      </c>
      <c r="EX88">
        <v>-39.31282040654899</v>
      </c>
      <c r="EY88">
        <v>17.36068373090324</v>
      </c>
      <c r="EZ88">
        <v>-12.58461538461539</v>
      </c>
      <c r="FA88">
        <v>15</v>
      </c>
      <c r="FB88">
        <v>0</v>
      </c>
      <c r="FC88" t="s">
        <v>422</v>
      </c>
      <c r="FD88">
        <v>1746989605.5</v>
      </c>
      <c r="FE88">
        <v>1746989593.5</v>
      </c>
      <c r="FF88">
        <v>0</v>
      </c>
      <c r="FG88">
        <v>-0.274</v>
      </c>
      <c r="FH88">
        <v>-0.002</v>
      </c>
      <c r="FI88">
        <v>2.549</v>
      </c>
      <c r="FJ88">
        <v>0.129</v>
      </c>
      <c r="FK88">
        <v>420</v>
      </c>
      <c r="FL88">
        <v>17</v>
      </c>
      <c r="FM88">
        <v>0.02</v>
      </c>
      <c r="FN88">
        <v>0.04</v>
      </c>
      <c r="FO88">
        <v>3.32300275</v>
      </c>
      <c r="FP88">
        <v>-0.2747199624765518</v>
      </c>
      <c r="FQ88">
        <v>0.03672928967373996</v>
      </c>
      <c r="FR88">
        <v>1</v>
      </c>
      <c r="FS88">
        <v>372.7029411764706</v>
      </c>
      <c r="FT88">
        <v>-28.41711231089793</v>
      </c>
      <c r="FU88">
        <v>7.13287687584411</v>
      </c>
      <c r="FV88">
        <v>0</v>
      </c>
      <c r="FW88">
        <v>0.25453245</v>
      </c>
      <c r="FX88">
        <v>0.00253951969981276</v>
      </c>
      <c r="FY88">
        <v>0.0007907583685930829</v>
      </c>
      <c r="FZ88">
        <v>1</v>
      </c>
      <c r="GA88">
        <v>2</v>
      </c>
      <c r="GB88">
        <v>3</v>
      </c>
      <c r="GC88" t="s">
        <v>429</v>
      </c>
      <c r="GD88">
        <v>3.10286</v>
      </c>
      <c r="GE88">
        <v>2.72455</v>
      </c>
      <c r="GF88">
        <v>0.0889136</v>
      </c>
      <c r="GG88">
        <v>0.0882941</v>
      </c>
      <c r="GH88">
        <v>0.103973</v>
      </c>
      <c r="GI88">
        <v>0.104593</v>
      </c>
      <c r="GJ88">
        <v>23812.5</v>
      </c>
      <c r="GK88">
        <v>21614.5</v>
      </c>
      <c r="GL88">
        <v>26698.8</v>
      </c>
      <c r="GM88">
        <v>23927.5</v>
      </c>
      <c r="GN88">
        <v>38275.4</v>
      </c>
      <c r="GO88">
        <v>31652.6</v>
      </c>
      <c r="GP88">
        <v>46620.4</v>
      </c>
      <c r="GQ88">
        <v>37834.7</v>
      </c>
      <c r="GR88">
        <v>1.87313</v>
      </c>
      <c r="GS88">
        <v>1.8799</v>
      </c>
      <c r="GT88">
        <v>0.0998974</v>
      </c>
      <c r="GU88">
        <v>0</v>
      </c>
      <c r="GV88">
        <v>28.3778</v>
      </c>
      <c r="GW88">
        <v>999.9</v>
      </c>
      <c r="GX88">
        <v>46.1</v>
      </c>
      <c r="GY88">
        <v>31.2</v>
      </c>
      <c r="GZ88">
        <v>23.2021</v>
      </c>
      <c r="HA88">
        <v>60.92</v>
      </c>
      <c r="HB88">
        <v>19.7035</v>
      </c>
      <c r="HC88">
        <v>1</v>
      </c>
      <c r="HD88">
        <v>0.0892124</v>
      </c>
      <c r="HE88">
        <v>-1.37904</v>
      </c>
      <c r="HF88">
        <v>20.2933</v>
      </c>
      <c r="HG88">
        <v>5.22133</v>
      </c>
      <c r="HH88">
        <v>11.98</v>
      </c>
      <c r="HI88">
        <v>4.9653</v>
      </c>
      <c r="HJ88">
        <v>3.27598</v>
      </c>
      <c r="HK88">
        <v>9999</v>
      </c>
      <c r="HL88">
        <v>9999</v>
      </c>
      <c r="HM88">
        <v>9999</v>
      </c>
      <c r="HN88">
        <v>37.2</v>
      </c>
      <c r="HO88">
        <v>1.86388</v>
      </c>
      <c r="HP88">
        <v>1.86008</v>
      </c>
      <c r="HQ88">
        <v>1.85837</v>
      </c>
      <c r="HR88">
        <v>1.85974</v>
      </c>
      <c r="HS88">
        <v>1.85989</v>
      </c>
      <c r="HT88">
        <v>1.85837</v>
      </c>
      <c r="HU88">
        <v>1.85743</v>
      </c>
      <c r="HV88">
        <v>1.8524</v>
      </c>
      <c r="HW88">
        <v>0</v>
      </c>
      <c r="HX88">
        <v>0</v>
      </c>
      <c r="HY88">
        <v>0</v>
      </c>
      <c r="HZ88">
        <v>0</v>
      </c>
      <c r="IA88" t="s">
        <v>424</v>
      </c>
      <c r="IB88" t="s">
        <v>425</v>
      </c>
      <c r="IC88" t="s">
        <v>426</v>
      </c>
      <c r="ID88" t="s">
        <v>426</v>
      </c>
      <c r="IE88" t="s">
        <v>426</v>
      </c>
      <c r="IF88" t="s">
        <v>426</v>
      </c>
      <c r="IG88">
        <v>0</v>
      </c>
      <c r="IH88">
        <v>100</v>
      </c>
      <c r="II88">
        <v>100</v>
      </c>
      <c r="IJ88">
        <v>-0.893</v>
      </c>
      <c r="IK88">
        <v>0.3079</v>
      </c>
      <c r="IL88">
        <v>-0.819046093373875</v>
      </c>
      <c r="IM88">
        <v>-0.0008311593448893811</v>
      </c>
      <c r="IN88">
        <v>1.768286430498992E-06</v>
      </c>
      <c r="IO88">
        <v>-5.176383660599935E-10</v>
      </c>
      <c r="IP88">
        <v>0.01793090377665582</v>
      </c>
      <c r="IQ88">
        <v>0.002652576625932546</v>
      </c>
      <c r="IR88">
        <v>0.0004569377311329863</v>
      </c>
      <c r="IS88">
        <v>1.003524486243527E-07</v>
      </c>
      <c r="IT88">
        <v>2</v>
      </c>
      <c r="IU88">
        <v>1975</v>
      </c>
      <c r="IV88">
        <v>1</v>
      </c>
      <c r="IW88">
        <v>26</v>
      </c>
      <c r="IX88">
        <v>201761.6</v>
      </c>
      <c r="IY88">
        <v>201761.8</v>
      </c>
      <c r="IZ88">
        <v>1.09863</v>
      </c>
      <c r="JA88">
        <v>2.61963</v>
      </c>
      <c r="JB88">
        <v>1.49658</v>
      </c>
      <c r="JC88">
        <v>2.34985</v>
      </c>
      <c r="JD88">
        <v>1.54907</v>
      </c>
      <c r="JE88">
        <v>2.44507</v>
      </c>
      <c r="JF88">
        <v>35.9178</v>
      </c>
      <c r="JG88">
        <v>24.2013</v>
      </c>
      <c r="JH88">
        <v>18</v>
      </c>
      <c r="JI88">
        <v>480.844</v>
      </c>
      <c r="JJ88">
        <v>499.974</v>
      </c>
      <c r="JK88">
        <v>30.5125</v>
      </c>
      <c r="JL88">
        <v>28.4317</v>
      </c>
      <c r="JM88">
        <v>30.0001</v>
      </c>
      <c r="JN88">
        <v>28.6103</v>
      </c>
      <c r="JO88">
        <v>28.5976</v>
      </c>
      <c r="JP88">
        <v>22.0929</v>
      </c>
      <c r="JQ88">
        <v>0</v>
      </c>
      <c r="JR88">
        <v>100</v>
      </c>
      <c r="JS88">
        <v>30.5076</v>
      </c>
      <c r="JT88">
        <v>420</v>
      </c>
      <c r="JU88">
        <v>23.1383</v>
      </c>
      <c r="JV88">
        <v>101.933</v>
      </c>
      <c r="JW88">
        <v>91.2629</v>
      </c>
    </row>
    <row r="89" spans="1:283">
      <c r="A89">
        <v>71</v>
      </c>
      <c r="B89">
        <v>1759095301.5</v>
      </c>
      <c r="C89">
        <v>1308.5</v>
      </c>
      <c r="D89" t="s">
        <v>569</v>
      </c>
      <c r="E89" t="s">
        <v>570</v>
      </c>
      <c r="F89">
        <v>5</v>
      </c>
      <c r="G89" t="s">
        <v>550</v>
      </c>
      <c r="H89">
        <v>1759095298.5</v>
      </c>
      <c r="I89">
        <f>(J89)/1000</f>
        <v>0</v>
      </c>
      <c r="J89">
        <f>1000*DJ89*AH89*(DF89-DG89)/(100*CY89*(1000-AH89*DF89))</f>
        <v>0</v>
      </c>
      <c r="K89">
        <f>DJ89*AH89*(DE89-DD89*(1000-AH89*DG89)/(1000-AH89*DF89))/(100*CY89)</f>
        <v>0</v>
      </c>
      <c r="L89">
        <f>DD89 - IF(AH89&gt;1, K89*CY89*100.0/(AJ89), 0)</f>
        <v>0</v>
      </c>
      <c r="M89">
        <f>((S89-I89/2)*L89-K89)/(S89+I89/2)</f>
        <v>0</v>
      </c>
      <c r="N89">
        <f>M89*(DK89+DL89)/1000.0</f>
        <v>0</v>
      </c>
      <c r="O89">
        <f>(DD89 - IF(AH89&gt;1, K89*CY89*100.0/(AJ89), 0))*(DK89+DL89)/1000.0</f>
        <v>0</v>
      </c>
      <c r="P89">
        <f>2.0/((1/R89-1/Q89)+SIGN(R89)*SQRT((1/R89-1/Q89)*(1/R89-1/Q89) + 4*CZ89/((CZ89+1)*(CZ89+1))*(2*1/R89*1/Q89-1/Q89*1/Q89)))</f>
        <v>0</v>
      </c>
      <c r="Q89">
        <f>IF(LEFT(DA89,1)&lt;&gt;"0",IF(LEFT(DA89,1)="1",3.0,DB89),$D$5+$E$5*(DR89*DK89/($K$5*1000))+$F$5*(DR89*DK89/($K$5*1000))*MAX(MIN(CY89,$J$5),$I$5)*MAX(MIN(CY89,$J$5),$I$5)+$G$5*MAX(MIN(CY89,$J$5),$I$5)*(DR89*DK89/($K$5*1000))+$H$5*(DR89*DK89/($K$5*1000))*(DR89*DK89/($K$5*1000)))</f>
        <v>0</v>
      </c>
      <c r="R89">
        <f>I89*(1000-(1000*0.61365*exp(17.502*V89/(240.97+V89))/(DK89+DL89)+DF89)/2)/(1000*0.61365*exp(17.502*V89/(240.97+V89))/(DK89+DL89)-DF89)</f>
        <v>0</v>
      </c>
      <c r="S89">
        <f>1/((CZ89+1)/(P89/1.6)+1/(Q89/1.37)) + CZ89/((CZ89+1)/(P89/1.6) + CZ89/(Q89/1.37))</f>
        <v>0</v>
      </c>
      <c r="T89">
        <f>(CU89*CX89)</f>
        <v>0</v>
      </c>
      <c r="U89">
        <f>(DM89+(T89+2*0.95*5.67E-8*(((DM89+$B$9)+273)^4-(DM89+273)^4)-44100*I89)/(1.84*29.3*Q89+8*0.95*5.67E-8*(DM89+273)^3))</f>
        <v>0</v>
      </c>
      <c r="V89">
        <f>($C$9*DN89+$D$9*DO89+$E$9*U89)</f>
        <v>0</v>
      </c>
      <c r="W89">
        <f>0.61365*exp(17.502*V89/(240.97+V89))</f>
        <v>0</v>
      </c>
      <c r="X89">
        <f>(Y89/Z89*100)</f>
        <v>0</v>
      </c>
      <c r="Y89">
        <f>DF89*(DK89+DL89)/1000</f>
        <v>0</v>
      </c>
      <c r="Z89">
        <f>0.61365*exp(17.502*DM89/(240.97+DM89))</f>
        <v>0</v>
      </c>
      <c r="AA89">
        <f>(W89-DF89*(DK89+DL89)/1000)</f>
        <v>0</v>
      </c>
      <c r="AB89">
        <f>(-I89*44100)</f>
        <v>0</v>
      </c>
      <c r="AC89">
        <f>2*29.3*Q89*0.92*(DM89-V89)</f>
        <v>0</v>
      </c>
      <c r="AD89">
        <f>2*0.95*5.67E-8*(((DM89+$B$9)+273)^4-(V89+273)^4)</f>
        <v>0</v>
      </c>
      <c r="AE89">
        <f>T89+AD89+AB89+AC89</f>
        <v>0</v>
      </c>
      <c r="AF89">
        <v>2</v>
      </c>
      <c r="AG89">
        <v>0</v>
      </c>
      <c r="AH89">
        <f>IF(AF89*$H$15&gt;=AJ89,1.0,(AJ89/(AJ89-AF89*$H$15)))</f>
        <v>0</v>
      </c>
      <c r="AI89">
        <f>(AH89-1)*100</f>
        <v>0</v>
      </c>
      <c r="AJ89">
        <f>MAX(0,($B$15+$C$15*DR89)/(1+$D$15*DR89)*DK89/(DM89+273)*$E$15)</f>
        <v>0</v>
      </c>
      <c r="AK89" t="s">
        <v>420</v>
      </c>
      <c r="AL89" t="s">
        <v>420</v>
      </c>
      <c r="AM89">
        <v>0</v>
      </c>
      <c r="AN89">
        <v>0</v>
      </c>
      <c r="AO89">
        <f>1-AM89/AN89</f>
        <v>0</v>
      </c>
      <c r="AP89">
        <v>0</v>
      </c>
      <c r="AQ89" t="s">
        <v>420</v>
      </c>
      <c r="AR89" t="s">
        <v>420</v>
      </c>
      <c r="AS89">
        <v>0</v>
      </c>
      <c r="AT89">
        <v>0</v>
      </c>
      <c r="AU89">
        <f>1-AS89/AT89</f>
        <v>0</v>
      </c>
      <c r="AV89">
        <v>0.5</v>
      </c>
      <c r="AW89">
        <f>CV89</f>
        <v>0</v>
      </c>
      <c r="AX89">
        <f>K89</f>
        <v>0</v>
      </c>
      <c r="AY89">
        <f>AU89*AV89*AW89</f>
        <v>0</v>
      </c>
      <c r="AZ89">
        <f>(AX89-AP89)/AW89</f>
        <v>0</v>
      </c>
      <c r="BA89">
        <f>(AN89-AT89)/AT89</f>
        <v>0</v>
      </c>
      <c r="BB89">
        <f>AM89/(AO89+AM89/AT89)</f>
        <v>0</v>
      </c>
      <c r="BC89" t="s">
        <v>420</v>
      </c>
      <c r="BD89">
        <v>0</v>
      </c>
      <c r="BE89">
        <f>IF(BD89&lt;&gt;0, BD89, BB89)</f>
        <v>0</v>
      </c>
      <c r="BF89">
        <f>1-BE89/AT89</f>
        <v>0</v>
      </c>
      <c r="BG89">
        <f>(AT89-AS89)/(AT89-BE89)</f>
        <v>0</v>
      </c>
      <c r="BH89">
        <f>(AN89-AT89)/(AN89-BE89)</f>
        <v>0</v>
      </c>
      <c r="BI89">
        <f>(AT89-AS89)/(AT89-AM89)</f>
        <v>0</v>
      </c>
      <c r="BJ89">
        <f>(AN89-AT89)/(AN89-AM89)</f>
        <v>0</v>
      </c>
      <c r="BK89">
        <f>(BG89*BE89/AS89)</f>
        <v>0</v>
      </c>
      <c r="BL89">
        <f>(1-BK89)</f>
        <v>0</v>
      </c>
      <c r="CU89">
        <f>$B$13*DS89+$C$13*DT89+$F$13*EE89*(1-EH89)</f>
        <v>0</v>
      </c>
      <c r="CV89">
        <f>CU89*CW89</f>
        <v>0</v>
      </c>
      <c r="CW89">
        <f>($B$13*$D$11+$C$13*$D$11+$F$13*((ER89+EJ89)/MAX(ER89+EJ89+ES89, 0.1)*$I$11+ES89/MAX(ER89+EJ89+ES89, 0.1)*$J$11))/($B$13+$C$13+$F$13)</f>
        <v>0</v>
      </c>
      <c r="CX89">
        <f>($B$13*$K$11+$C$13*$K$11+$F$13*((ER89+EJ89)/MAX(ER89+EJ89+ES89, 0.1)*$P$11+ES89/MAX(ER89+EJ89+ES89, 0.1)*$Q$11))/($B$13+$C$13+$F$13)</f>
        <v>0</v>
      </c>
      <c r="CY89">
        <v>3.46</v>
      </c>
      <c r="CZ89">
        <v>0.5</v>
      </c>
      <c r="DA89" t="s">
        <v>421</v>
      </c>
      <c r="DB89">
        <v>2</v>
      </c>
      <c r="DC89">
        <v>1759095298.5</v>
      </c>
      <c r="DD89">
        <v>423.3377777777778</v>
      </c>
      <c r="DE89">
        <v>420.0343333333333</v>
      </c>
      <c r="DF89">
        <v>22.71308888888889</v>
      </c>
      <c r="DG89">
        <v>22.45732222222222</v>
      </c>
      <c r="DH89">
        <v>424.2306666666667</v>
      </c>
      <c r="DI89">
        <v>22.40521111111111</v>
      </c>
      <c r="DJ89">
        <v>500.0142222222222</v>
      </c>
      <c r="DK89">
        <v>90.65012222222224</v>
      </c>
      <c r="DL89">
        <v>0.06632362222222223</v>
      </c>
      <c r="DM89">
        <v>30.05544444444444</v>
      </c>
      <c r="DN89">
        <v>30.0067</v>
      </c>
      <c r="DO89">
        <v>999.9000000000001</v>
      </c>
      <c r="DP89">
        <v>0</v>
      </c>
      <c r="DQ89">
        <v>0</v>
      </c>
      <c r="DR89">
        <v>10017.55888888889</v>
      </c>
      <c r="DS89">
        <v>0</v>
      </c>
      <c r="DT89">
        <v>3.15713</v>
      </c>
      <c r="DU89">
        <v>3.30339</v>
      </c>
      <c r="DV89">
        <v>433.1765555555555</v>
      </c>
      <c r="DW89">
        <v>429.6838888888889</v>
      </c>
      <c r="DX89">
        <v>0.2557625555555555</v>
      </c>
      <c r="DY89">
        <v>420.0343333333333</v>
      </c>
      <c r="DZ89">
        <v>22.45732222222222</v>
      </c>
      <c r="EA89">
        <v>2.058944444444444</v>
      </c>
      <c r="EB89">
        <v>2.035757777777778</v>
      </c>
      <c r="EC89">
        <v>17.90504444444444</v>
      </c>
      <c r="ED89">
        <v>17.72523333333333</v>
      </c>
      <c r="EE89">
        <v>0.00500078</v>
      </c>
      <c r="EF89">
        <v>0</v>
      </c>
      <c r="EG89">
        <v>0</v>
      </c>
      <c r="EH89">
        <v>0</v>
      </c>
      <c r="EI89">
        <v>367.8555555555556</v>
      </c>
      <c r="EJ89">
        <v>0.00500078</v>
      </c>
      <c r="EK89">
        <v>-7.833333333333333</v>
      </c>
      <c r="EL89">
        <v>0.6222222222222222</v>
      </c>
      <c r="EM89">
        <v>35.958</v>
      </c>
      <c r="EN89">
        <v>41.10400000000001</v>
      </c>
      <c r="EO89">
        <v>37.90944444444444</v>
      </c>
      <c r="EP89">
        <v>41.97900000000001</v>
      </c>
      <c r="EQ89">
        <v>38.04144444444444</v>
      </c>
      <c r="ER89">
        <v>0</v>
      </c>
      <c r="ES89">
        <v>0</v>
      </c>
      <c r="ET89">
        <v>0</v>
      </c>
      <c r="EU89">
        <v>1759095293.8</v>
      </c>
      <c r="EV89">
        <v>0</v>
      </c>
      <c r="EW89">
        <v>371.348</v>
      </c>
      <c r="EX89">
        <v>-15.57692311475475</v>
      </c>
      <c r="EY89">
        <v>28.5384614832538</v>
      </c>
      <c r="EZ89">
        <v>-12.684</v>
      </c>
      <c r="FA89">
        <v>15</v>
      </c>
      <c r="FB89">
        <v>0</v>
      </c>
      <c r="FC89" t="s">
        <v>422</v>
      </c>
      <c r="FD89">
        <v>1746989605.5</v>
      </c>
      <c r="FE89">
        <v>1746989593.5</v>
      </c>
      <c r="FF89">
        <v>0</v>
      </c>
      <c r="FG89">
        <v>-0.274</v>
      </c>
      <c r="FH89">
        <v>-0.002</v>
      </c>
      <c r="FI89">
        <v>2.549</v>
      </c>
      <c r="FJ89">
        <v>0.129</v>
      </c>
      <c r="FK89">
        <v>420</v>
      </c>
      <c r="FL89">
        <v>17</v>
      </c>
      <c r="FM89">
        <v>0.02</v>
      </c>
      <c r="FN89">
        <v>0.04</v>
      </c>
      <c r="FO89">
        <v>3.322105365853659</v>
      </c>
      <c r="FP89">
        <v>-0.1731390940766519</v>
      </c>
      <c r="FQ89">
        <v>0.03537532087918322</v>
      </c>
      <c r="FR89">
        <v>1</v>
      </c>
      <c r="FS89">
        <v>372.5794117647059</v>
      </c>
      <c r="FT89">
        <v>-26.2047365331664</v>
      </c>
      <c r="FU89">
        <v>7.064192198594625</v>
      </c>
      <c r="FV89">
        <v>0</v>
      </c>
      <c r="FW89">
        <v>0.2546846097560976</v>
      </c>
      <c r="FX89">
        <v>0.005967574912892602</v>
      </c>
      <c r="FY89">
        <v>0.001019359719605201</v>
      </c>
      <c r="FZ89">
        <v>1</v>
      </c>
      <c r="GA89">
        <v>2</v>
      </c>
      <c r="GB89">
        <v>3</v>
      </c>
      <c r="GC89" t="s">
        <v>429</v>
      </c>
      <c r="GD89">
        <v>3.10299</v>
      </c>
      <c r="GE89">
        <v>2.72412</v>
      </c>
      <c r="GF89">
        <v>0.08891640000000001</v>
      </c>
      <c r="GG89">
        <v>0.0882874</v>
      </c>
      <c r="GH89">
        <v>0.103975</v>
      </c>
      <c r="GI89">
        <v>0.104594</v>
      </c>
      <c r="GJ89">
        <v>23812.5</v>
      </c>
      <c r="GK89">
        <v>21614.5</v>
      </c>
      <c r="GL89">
        <v>26699</v>
      </c>
      <c r="GM89">
        <v>23927.3</v>
      </c>
      <c r="GN89">
        <v>38275.4</v>
      </c>
      <c r="GO89">
        <v>31652.4</v>
      </c>
      <c r="GP89">
        <v>46620.4</v>
      </c>
      <c r="GQ89">
        <v>37834.4</v>
      </c>
      <c r="GR89">
        <v>1.8732</v>
      </c>
      <c r="GS89">
        <v>1.8799</v>
      </c>
      <c r="GT89">
        <v>0.100177</v>
      </c>
      <c r="GU89">
        <v>0</v>
      </c>
      <c r="GV89">
        <v>28.3778</v>
      </c>
      <c r="GW89">
        <v>999.9</v>
      </c>
      <c r="GX89">
        <v>46.1</v>
      </c>
      <c r="GY89">
        <v>31.2</v>
      </c>
      <c r="GZ89">
        <v>23.2033</v>
      </c>
      <c r="HA89">
        <v>61.02</v>
      </c>
      <c r="HB89">
        <v>19.5312</v>
      </c>
      <c r="HC89">
        <v>1</v>
      </c>
      <c r="HD89">
        <v>0.0892327</v>
      </c>
      <c r="HE89">
        <v>-1.37596</v>
      </c>
      <c r="HF89">
        <v>20.2928</v>
      </c>
      <c r="HG89">
        <v>5.22163</v>
      </c>
      <c r="HH89">
        <v>11.98</v>
      </c>
      <c r="HI89">
        <v>4.9653</v>
      </c>
      <c r="HJ89">
        <v>3.276</v>
      </c>
      <c r="HK89">
        <v>9999</v>
      </c>
      <c r="HL89">
        <v>9999</v>
      </c>
      <c r="HM89">
        <v>9999</v>
      </c>
      <c r="HN89">
        <v>37.2</v>
      </c>
      <c r="HO89">
        <v>1.8639</v>
      </c>
      <c r="HP89">
        <v>1.86006</v>
      </c>
      <c r="HQ89">
        <v>1.85837</v>
      </c>
      <c r="HR89">
        <v>1.85974</v>
      </c>
      <c r="HS89">
        <v>1.85989</v>
      </c>
      <c r="HT89">
        <v>1.85837</v>
      </c>
      <c r="HU89">
        <v>1.85742</v>
      </c>
      <c r="HV89">
        <v>1.85239</v>
      </c>
      <c r="HW89">
        <v>0</v>
      </c>
      <c r="HX89">
        <v>0</v>
      </c>
      <c r="HY89">
        <v>0</v>
      </c>
      <c r="HZ89">
        <v>0</v>
      </c>
      <c r="IA89" t="s">
        <v>424</v>
      </c>
      <c r="IB89" t="s">
        <v>425</v>
      </c>
      <c r="IC89" t="s">
        <v>426</v>
      </c>
      <c r="ID89" t="s">
        <v>426</v>
      </c>
      <c r="IE89" t="s">
        <v>426</v>
      </c>
      <c r="IF89" t="s">
        <v>426</v>
      </c>
      <c r="IG89">
        <v>0</v>
      </c>
      <c r="IH89">
        <v>100</v>
      </c>
      <c r="II89">
        <v>100</v>
      </c>
      <c r="IJ89">
        <v>-0.893</v>
      </c>
      <c r="IK89">
        <v>0.3079</v>
      </c>
      <c r="IL89">
        <v>-0.819046093373875</v>
      </c>
      <c r="IM89">
        <v>-0.0008311593448893811</v>
      </c>
      <c r="IN89">
        <v>1.768286430498992E-06</v>
      </c>
      <c r="IO89">
        <v>-5.176383660599935E-10</v>
      </c>
      <c r="IP89">
        <v>0.01793090377665582</v>
      </c>
      <c r="IQ89">
        <v>0.002652576625932546</v>
      </c>
      <c r="IR89">
        <v>0.0004569377311329863</v>
      </c>
      <c r="IS89">
        <v>1.003524486243527E-07</v>
      </c>
      <c r="IT89">
        <v>2</v>
      </c>
      <c r="IU89">
        <v>1975</v>
      </c>
      <c r="IV89">
        <v>1</v>
      </c>
      <c r="IW89">
        <v>26</v>
      </c>
      <c r="IX89">
        <v>201761.6</v>
      </c>
      <c r="IY89">
        <v>201761.8</v>
      </c>
      <c r="IZ89">
        <v>1.09863</v>
      </c>
      <c r="JA89">
        <v>2.61353</v>
      </c>
      <c r="JB89">
        <v>1.49658</v>
      </c>
      <c r="JC89">
        <v>2.34985</v>
      </c>
      <c r="JD89">
        <v>1.54907</v>
      </c>
      <c r="JE89">
        <v>2.48535</v>
      </c>
      <c r="JF89">
        <v>35.9178</v>
      </c>
      <c r="JG89">
        <v>24.2013</v>
      </c>
      <c r="JH89">
        <v>18</v>
      </c>
      <c r="JI89">
        <v>480.888</v>
      </c>
      <c r="JJ89">
        <v>499.979</v>
      </c>
      <c r="JK89">
        <v>30.5096</v>
      </c>
      <c r="JL89">
        <v>28.4325</v>
      </c>
      <c r="JM89">
        <v>30.0002</v>
      </c>
      <c r="JN89">
        <v>28.6105</v>
      </c>
      <c r="JO89">
        <v>28.5982</v>
      </c>
      <c r="JP89">
        <v>22.0914</v>
      </c>
      <c r="JQ89">
        <v>0</v>
      </c>
      <c r="JR89">
        <v>100</v>
      </c>
      <c r="JS89">
        <v>30.5076</v>
      </c>
      <c r="JT89">
        <v>420</v>
      </c>
      <c r="JU89">
        <v>23.1383</v>
      </c>
      <c r="JV89">
        <v>101.933</v>
      </c>
      <c r="JW89">
        <v>91.2623</v>
      </c>
    </row>
    <row r="90" spans="1:283">
      <c r="A90">
        <v>72</v>
      </c>
      <c r="B90">
        <v>1759095303.5</v>
      </c>
      <c r="C90">
        <v>1310.5</v>
      </c>
      <c r="D90" t="s">
        <v>571</v>
      </c>
      <c r="E90" t="s">
        <v>572</v>
      </c>
      <c r="F90">
        <v>5</v>
      </c>
      <c r="G90" t="s">
        <v>550</v>
      </c>
      <c r="H90">
        <v>1759095300.5</v>
      </c>
      <c r="I90">
        <f>(J90)/1000</f>
        <v>0</v>
      </c>
      <c r="J90">
        <f>1000*DJ90*AH90*(DF90-DG90)/(100*CY90*(1000-AH90*DF90))</f>
        <v>0</v>
      </c>
      <c r="K90">
        <f>DJ90*AH90*(DE90-DD90*(1000-AH90*DG90)/(1000-AH90*DF90))/(100*CY90)</f>
        <v>0</v>
      </c>
      <c r="L90">
        <f>DD90 - IF(AH90&gt;1, K90*CY90*100.0/(AJ90), 0)</f>
        <v>0</v>
      </c>
      <c r="M90">
        <f>((S90-I90/2)*L90-K90)/(S90+I90/2)</f>
        <v>0</v>
      </c>
      <c r="N90">
        <f>M90*(DK90+DL90)/1000.0</f>
        <v>0</v>
      </c>
      <c r="O90">
        <f>(DD90 - IF(AH90&gt;1, K90*CY90*100.0/(AJ90), 0))*(DK90+DL90)/1000.0</f>
        <v>0</v>
      </c>
      <c r="P90">
        <f>2.0/((1/R90-1/Q90)+SIGN(R90)*SQRT((1/R90-1/Q90)*(1/R90-1/Q90) + 4*CZ90/((CZ90+1)*(CZ90+1))*(2*1/R90*1/Q90-1/Q90*1/Q90)))</f>
        <v>0</v>
      </c>
      <c r="Q90">
        <f>IF(LEFT(DA90,1)&lt;&gt;"0",IF(LEFT(DA90,1)="1",3.0,DB90),$D$5+$E$5*(DR90*DK90/($K$5*1000))+$F$5*(DR90*DK90/($K$5*1000))*MAX(MIN(CY90,$J$5),$I$5)*MAX(MIN(CY90,$J$5),$I$5)+$G$5*MAX(MIN(CY90,$J$5),$I$5)*(DR90*DK90/($K$5*1000))+$H$5*(DR90*DK90/($K$5*1000))*(DR90*DK90/($K$5*1000)))</f>
        <v>0</v>
      </c>
      <c r="R90">
        <f>I90*(1000-(1000*0.61365*exp(17.502*V90/(240.97+V90))/(DK90+DL90)+DF90)/2)/(1000*0.61365*exp(17.502*V90/(240.97+V90))/(DK90+DL90)-DF90)</f>
        <v>0</v>
      </c>
      <c r="S90">
        <f>1/((CZ90+1)/(P90/1.6)+1/(Q90/1.37)) + CZ90/((CZ90+1)/(P90/1.6) + CZ90/(Q90/1.37))</f>
        <v>0</v>
      </c>
      <c r="T90">
        <f>(CU90*CX90)</f>
        <v>0</v>
      </c>
      <c r="U90">
        <f>(DM90+(T90+2*0.95*5.67E-8*(((DM90+$B$9)+273)^4-(DM90+273)^4)-44100*I90)/(1.84*29.3*Q90+8*0.95*5.67E-8*(DM90+273)^3))</f>
        <v>0</v>
      </c>
      <c r="V90">
        <f>($C$9*DN90+$D$9*DO90+$E$9*U90)</f>
        <v>0</v>
      </c>
      <c r="W90">
        <f>0.61365*exp(17.502*V90/(240.97+V90))</f>
        <v>0</v>
      </c>
      <c r="X90">
        <f>(Y90/Z90*100)</f>
        <v>0</v>
      </c>
      <c r="Y90">
        <f>DF90*(DK90+DL90)/1000</f>
        <v>0</v>
      </c>
      <c r="Z90">
        <f>0.61365*exp(17.502*DM90/(240.97+DM90))</f>
        <v>0</v>
      </c>
      <c r="AA90">
        <f>(W90-DF90*(DK90+DL90)/1000)</f>
        <v>0</v>
      </c>
      <c r="AB90">
        <f>(-I90*44100)</f>
        <v>0</v>
      </c>
      <c r="AC90">
        <f>2*29.3*Q90*0.92*(DM90-V90)</f>
        <v>0</v>
      </c>
      <c r="AD90">
        <f>2*0.95*5.67E-8*(((DM90+$B$9)+273)^4-(V90+273)^4)</f>
        <v>0</v>
      </c>
      <c r="AE90">
        <f>T90+AD90+AB90+AC90</f>
        <v>0</v>
      </c>
      <c r="AF90">
        <v>2</v>
      </c>
      <c r="AG90">
        <v>0</v>
      </c>
      <c r="AH90">
        <f>IF(AF90*$H$15&gt;=AJ90,1.0,(AJ90/(AJ90-AF90*$H$15)))</f>
        <v>0</v>
      </c>
      <c r="AI90">
        <f>(AH90-1)*100</f>
        <v>0</v>
      </c>
      <c r="AJ90">
        <f>MAX(0,($B$15+$C$15*DR90)/(1+$D$15*DR90)*DK90/(DM90+273)*$E$15)</f>
        <v>0</v>
      </c>
      <c r="AK90" t="s">
        <v>420</v>
      </c>
      <c r="AL90" t="s">
        <v>420</v>
      </c>
      <c r="AM90">
        <v>0</v>
      </c>
      <c r="AN90">
        <v>0</v>
      </c>
      <c r="AO90">
        <f>1-AM90/AN90</f>
        <v>0</v>
      </c>
      <c r="AP90">
        <v>0</v>
      </c>
      <c r="AQ90" t="s">
        <v>420</v>
      </c>
      <c r="AR90" t="s">
        <v>420</v>
      </c>
      <c r="AS90">
        <v>0</v>
      </c>
      <c r="AT90">
        <v>0</v>
      </c>
      <c r="AU90">
        <f>1-AS90/AT90</f>
        <v>0</v>
      </c>
      <c r="AV90">
        <v>0.5</v>
      </c>
      <c r="AW90">
        <f>CV90</f>
        <v>0</v>
      </c>
      <c r="AX90">
        <f>K90</f>
        <v>0</v>
      </c>
      <c r="AY90">
        <f>AU90*AV90*AW90</f>
        <v>0</v>
      </c>
      <c r="AZ90">
        <f>(AX90-AP90)/AW90</f>
        <v>0</v>
      </c>
      <c r="BA90">
        <f>(AN90-AT90)/AT90</f>
        <v>0</v>
      </c>
      <c r="BB90">
        <f>AM90/(AO90+AM90/AT90)</f>
        <v>0</v>
      </c>
      <c r="BC90" t="s">
        <v>420</v>
      </c>
      <c r="BD90">
        <v>0</v>
      </c>
      <c r="BE90">
        <f>IF(BD90&lt;&gt;0, BD90, BB90)</f>
        <v>0</v>
      </c>
      <c r="BF90">
        <f>1-BE90/AT90</f>
        <v>0</v>
      </c>
      <c r="BG90">
        <f>(AT90-AS90)/(AT90-BE90)</f>
        <v>0</v>
      </c>
      <c r="BH90">
        <f>(AN90-AT90)/(AN90-BE90)</f>
        <v>0</v>
      </c>
      <c r="BI90">
        <f>(AT90-AS90)/(AT90-AM90)</f>
        <v>0</v>
      </c>
      <c r="BJ90">
        <f>(AN90-AT90)/(AN90-AM90)</f>
        <v>0</v>
      </c>
      <c r="BK90">
        <f>(BG90*BE90/AS90)</f>
        <v>0</v>
      </c>
      <c r="BL90">
        <f>(1-BK90)</f>
        <v>0</v>
      </c>
      <c r="CU90">
        <f>$B$13*DS90+$C$13*DT90+$F$13*EE90*(1-EH90)</f>
        <v>0</v>
      </c>
      <c r="CV90">
        <f>CU90*CW90</f>
        <v>0</v>
      </c>
      <c r="CW90">
        <f>($B$13*$D$11+$C$13*$D$11+$F$13*((ER90+EJ90)/MAX(ER90+EJ90+ES90, 0.1)*$I$11+ES90/MAX(ER90+EJ90+ES90, 0.1)*$J$11))/($B$13+$C$13+$F$13)</f>
        <v>0</v>
      </c>
      <c r="CX90">
        <f>($B$13*$K$11+$C$13*$K$11+$F$13*((ER90+EJ90)/MAX(ER90+EJ90+ES90, 0.1)*$P$11+ES90/MAX(ER90+EJ90+ES90, 0.1)*$Q$11))/($B$13+$C$13+$F$13)</f>
        <v>0</v>
      </c>
      <c r="CY90">
        <v>3.46</v>
      </c>
      <c r="CZ90">
        <v>0.5</v>
      </c>
      <c r="DA90" t="s">
        <v>421</v>
      </c>
      <c r="DB90">
        <v>2</v>
      </c>
      <c r="DC90">
        <v>1759095300.5</v>
      </c>
      <c r="DD90">
        <v>423.354</v>
      </c>
      <c r="DE90">
        <v>420.007</v>
      </c>
      <c r="DF90">
        <v>22.7143</v>
      </c>
      <c r="DG90">
        <v>22.4579</v>
      </c>
      <c r="DH90">
        <v>424.2468888888889</v>
      </c>
      <c r="DI90">
        <v>22.40638888888889</v>
      </c>
      <c r="DJ90">
        <v>500.1156666666667</v>
      </c>
      <c r="DK90">
        <v>90.65010000000001</v>
      </c>
      <c r="DL90">
        <v>0.06601961111111111</v>
      </c>
      <c r="DM90">
        <v>30.05502222222222</v>
      </c>
      <c r="DN90">
        <v>30.00806666666667</v>
      </c>
      <c r="DO90">
        <v>999.9000000000001</v>
      </c>
      <c r="DP90">
        <v>0</v>
      </c>
      <c r="DQ90">
        <v>0</v>
      </c>
      <c r="DR90">
        <v>10025.13333333334</v>
      </c>
      <c r="DS90">
        <v>0</v>
      </c>
      <c r="DT90">
        <v>3.15713</v>
      </c>
      <c r="DU90">
        <v>3.347067777777777</v>
      </c>
      <c r="DV90">
        <v>433.1936666666667</v>
      </c>
      <c r="DW90">
        <v>429.6559999999999</v>
      </c>
      <c r="DX90">
        <v>0.2564067777777778</v>
      </c>
      <c r="DY90">
        <v>420.007</v>
      </c>
      <c r="DZ90">
        <v>22.4579</v>
      </c>
      <c r="EA90">
        <v>2.059053333333333</v>
      </c>
      <c r="EB90">
        <v>2.035808888888889</v>
      </c>
      <c r="EC90">
        <v>17.90588888888889</v>
      </c>
      <c r="ED90">
        <v>17.72563333333333</v>
      </c>
      <c r="EE90">
        <v>0.00500078</v>
      </c>
      <c r="EF90">
        <v>0</v>
      </c>
      <c r="EG90">
        <v>0</v>
      </c>
      <c r="EH90">
        <v>0</v>
      </c>
      <c r="EI90">
        <v>371.6444444444444</v>
      </c>
      <c r="EJ90">
        <v>0.00500078</v>
      </c>
      <c r="EK90">
        <v>-10.8</v>
      </c>
      <c r="EL90">
        <v>0.4222222222222222</v>
      </c>
      <c r="EM90">
        <v>35.94422222222222</v>
      </c>
      <c r="EN90">
        <v>41.09700000000001</v>
      </c>
      <c r="EO90">
        <v>37.92333333333333</v>
      </c>
      <c r="EP90">
        <v>41.95122222222223</v>
      </c>
      <c r="EQ90">
        <v>38.24277777777777</v>
      </c>
      <c r="ER90">
        <v>0</v>
      </c>
      <c r="ES90">
        <v>0</v>
      </c>
      <c r="ET90">
        <v>0</v>
      </c>
      <c r="EU90">
        <v>1759095296.2</v>
      </c>
      <c r="EV90">
        <v>0</v>
      </c>
      <c r="EW90">
        <v>371.564</v>
      </c>
      <c r="EX90">
        <v>25.79999994314655</v>
      </c>
      <c r="EY90">
        <v>9.615384444212287</v>
      </c>
      <c r="EZ90">
        <v>-13.004</v>
      </c>
      <c r="FA90">
        <v>15</v>
      </c>
      <c r="FB90">
        <v>0</v>
      </c>
      <c r="FC90" t="s">
        <v>422</v>
      </c>
      <c r="FD90">
        <v>1746989605.5</v>
      </c>
      <c r="FE90">
        <v>1746989593.5</v>
      </c>
      <c r="FF90">
        <v>0</v>
      </c>
      <c r="FG90">
        <v>-0.274</v>
      </c>
      <c r="FH90">
        <v>-0.002</v>
      </c>
      <c r="FI90">
        <v>2.549</v>
      </c>
      <c r="FJ90">
        <v>0.129</v>
      </c>
      <c r="FK90">
        <v>420</v>
      </c>
      <c r="FL90">
        <v>17</v>
      </c>
      <c r="FM90">
        <v>0.02</v>
      </c>
      <c r="FN90">
        <v>0.04</v>
      </c>
      <c r="FO90">
        <v>3.32678625</v>
      </c>
      <c r="FP90">
        <v>-0.01818968105065992</v>
      </c>
      <c r="FQ90">
        <v>0.04049766299970285</v>
      </c>
      <c r="FR90">
        <v>1</v>
      </c>
      <c r="FS90">
        <v>372.5676470588235</v>
      </c>
      <c r="FT90">
        <v>-5.926661601179942</v>
      </c>
      <c r="FU90">
        <v>6.839148579114018</v>
      </c>
      <c r="FV90">
        <v>0</v>
      </c>
      <c r="FW90">
        <v>0.255003725</v>
      </c>
      <c r="FX90">
        <v>0.008388303939962346</v>
      </c>
      <c r="FY90">
        <v>0.001139183479240723</v>
      </c>
      <c r="FZ90">
        <v>1</v>
      </c>
      <c r="GA90">
        <v>2</v>
      </c>
      <c r="GB90">
        <v>3</v>
      </c>
      <c r="GC90" t="s">
        <v>429</v>
      </c>
      <c r="GD90">
        <v>3.10295</v>
      </c>
      <c r="GE90">
        <v>2.72382</v>
      </c>
      <c r="GF90">
        <v>0.08891300000000001</v>
      </c>
      <c r="GG90">
        <v>0.08828419999999999</v>
      </c>
      <c r="GH90">
        <v>0.103975</v>
      </c>
      <c r="GI90">
        <v>0.1046</v>
      </c>
      <c r="GJ90">
        <v>23812.6</v>
      </c>
      <c r="GK90">
        <v>21614.5</v>
      </c>
      <c r="GL90">
        <v>26699</v>
      </c>
      <c r="GM90">
        <v>23927.2</v>
      </c>
      <c r="GN90">
        <v>38275.3</v>
      </c>
      <c r="GO90">
        <v>31652.1</v>
      </c>
      <c r="GP90">
        <v>46620.4</v>
      </c>
      <c r="GQ90">
        <v>37834.4</v>
      </c>
      <c r="GR90">
        <v>1.87335</v>
      </c>
      <c r="GS90">
        <v>1.87985</v>
      </c>
      <c r="GT90">
        <v>0.100303</v>
      </c>
      <c r="GU90">
        <v>0</v>
      </c>
      <c r="GV90">
        <v>28.3778</v>
      </c>
      <c r="GW90">
        <v>999.9</v>
      </c>
      <c r="GX90">
        <v>46.1</v>
      </c>
      <c r="GY90">
        <v>31.2</v>
      </c>
      <c r="GZ90">
        <v>23.2063</v>
      </c>
      <c r="HA90">
        <v>61.09</v>
      </c>
      <c r="HB90">
        <v>19.4271</v>
      </c>
      <c r="HC90">
        <v>1</v>
      </c>
      <c r="HD90">
        <v>0.0892327</v>
      </c>
      <c r="HE90">
        <v>-1.38051</v>
      </c>
      <c r="HF90">
        <v>20.2918</v>
      </c>
      <c r="HG90">
        <v>5.22148</v>
      </c>
      <c r="HH90">
        <v>11.98</v>
      </c>
      <c r="HI90">
        <v>4.96535</v>
      </c>
      <c r="HJ90">
        <v>3.276</v>
      </c>
      <c r="HK90">
        <v>9999</v>
      </c>
      <c r="HL90">
        <v>9999</v>
      </c>
      <c r="HM90">
        <v>9999</v>
      </c>
      <c r="HN90">
        <v>37.2</v>
      </c>
      <c r="HO90">
        <v>1.8639</v>
      </c>
      <c r="HP90">
        <v>1.86006</v>
      </c>
      <c r="HQ90">
        <v>1.85837</v>
      </c>
      <c r="HR90">
        <v>1.85974</v>
      </c>
      <c r="HS90">
        <v>1.85989</v>
      </c>
      <c r="HT90">
        <v>1.85837</v>
      </c>
      <c r="HU90">
        <v>1.85742</v>
      </c>
      <c r="HV90">
        <v>1.85238</v>
      </c>
      <c r="HW90">
        <v>0</v>
      </c>
      <c r="HX90">
        <v>0</v>
      </c>
      <c r="HY90">
        <v>0</v>
      </c>
      <c r="HZ90">
        <v>0</v>
      </c>
      <c r="IA90" t="s">
        <v>424</v>
      </c>
      <c r="IB90" t="s">
        <v>425</v>
      </c>
      <c r="IC90" t="s">
        <v>426</v>
      </c>
      <c r="ID90" t="s">
        <v>426</v>
      </c>
      <c r="IE90" t="s">
        <v>426</v>
      </c>
      <c r="IF90" t="s">
        <v>426</v>
      </c>
      <c r="IG90">
        <v>0</v>
      </c>
      <c r="IH90">
        <v>100</v>
      </c>
      <c r="II90">
        <v>100</v>
      </c>
      <c r="IJ90">
        <v>-0.893</v>
      </c>
      <c r="IK90">
        <v>0.3079</v>
      </c>
      <c r="IL90">
        <v>-0.819046093373875</v>
      </c>
      <c r="IM90">
        <v>-0.0008311593448893811</v>
      </c>
      <c r="IN90">
        <v>1.768286430498992E-06</v>
      </c>
      <c r="IO90">
        <v>-5.176383660599935E-10</v>
      </c>
      <c r="IP90">
        <v>0.01793090377665582</v>
      </c>
      <c r="IQ90">
        <v>0.002652576625932546</v>
      </c>
      <c r="IR90">
        <v>0.0004569377311329863</v>
      </c>
      <c r="IS90">
        <v>1.003524486243527E-07</v>
      </c>
      <c r="IT90">
        <v>2</v>
      </c>
      <c r="IU90">
        <v>1975</v>
      </c>
      <c r="IV90">
        <v>1</v>
      </c>
      <c r="IW90">
        <v>26</v>
      </c>
      <c r="IX90">
        <v>201761.6</v>
      </c>
      <c r="IY90">
        <v>201761.8</v>
      </c>
      <c r="IZ90">
        <v>1.09863</v>
      </c>
      <c r="JA90">
        <v>2.61841</v>
      </c>
      <c r="JB90">
        <v>1.49658</v>
      </c>
      <c r="JC90">
        <v>2.34985</v>
      </c>
      <c r="JD90">
        <v>1.54907</v>
      </c>
      <c r="JE90">
        <v>2.50854</v>
      </c>
      <c r="JF90">
        <v>35.9178</v>
      </c>
      <c r="JG90">
        <v>24.2013</v>
      </c>
      <c r="JH90">
        <v>18</v>
      </c>
      <c r="JI90">
        <v>480.984</v>
      </c>
      <c r="JJ90">
        <v>499.946</v>
      </c>
      <c r="JK90">
        <v>30.5066</v>
      </c>
      <c r="JL90">
        <v>28.4337</v>
      </c>
      <c r="JM90">
        <v>30.0002</v>
      </c>
      <c r="JN90">
        <v>28.6117</v>
      </c>
      <c r="JO90">
        <v>28.5982</v>
      </c>
      <c r="JP90">
        <v>22.0929</v>
      </c>
      <c r="JQ90">
        <v>0</v>
      </c>
      <c r="JR90">
        <v>100</v>
      </c>
      <c r="JS90">
        <v>30.4993</v>
      </c>
      <c r="JT90">
        <v>420</v>
      </c>
      <c r="JU90">
        <v>23.1383</v>
      </c>
      <c r="JV90">
        <v>101.933</v>
      </c>
      <c r="JW90">
        <v>91.2621</v>
      </c>
    </row>
    <row r="91" spans="1:283">
      <c r="A91">
        <v>73</v>
      </c>
      <c r="B91">
        <v>1759095305.5</v>
      </c>
      <c r="C91">
        <v>1312.5</v>
      </c>
      <c r="D91" t="s">
        <v>573</v>
      </c>
      <c r="E91" t="s">
        <v>574</v>
      </c>
      <c r="F91">
        <v>5</v>
      </c>
      <c r="G91" t="s">
        <v>550</v>
      </c>
      <c r="H91">
        <v>1759095302.5</v>
      </c>
      <c r="I91">
        <f>(J91)/1000</f>
        <v>0</v>
      </c>
      <c r="J91">
        <f>1000*DJ91*AH91*(DF91-DG91)/(100*CY91*(1000-AH91*DF91))</f>
        <v>0</v>
      </c>
      <c r="K91">
        <f>DJ91*AH91*(DE91-DD91*(1000-AH91*DG91)/(1000-AH91*DF91))/(100*CY91)</f>
        <v>0</v>
      </c>
      <c r="L91">
        <f>DD91 - IF(AH91&gt;1, K91*CY91*100.0/(AJ91), 0)</f>
        <v>0</v>
      </c>
      <c r="M91">
        <f>((S91-I91/2)*L91-K91)/(S91+I91/2)</f>
        <v>0</v>
      </c>
      <c r="N91">
        <f>M91*(DK91+DL91)/1000.0</f>
        <v>0</v>
      </c>
      <c r="O91">
        <f>(DD91 - IF(AH91&gt;1, K91*CY91*100.0/(AJ91), 0))*(DK91+DL91)/1000.0</f>
        <v>0</v>
      </c>
      <c r="P91">
        <f>2.0/((1/R91-1/Q91)+SIGN(R91)*SQRT((1/R91-1/Q91)*(1/R91-1/Q91) + 4*CZ91/((CZ91+1)*(CZ91+1))*(2*1/R91*1/Q91-1/Q91*1/Q91)))</f>
        <v>0</v>
      </c>
      <c r="Q91">
        <f>IF(LEFT(DA91,1)&lt;&gt;"0",IF(LEFT(DA91,1)="1",3.0,DB91),$D$5+$E$5*(DR91*DK91/($K$5*1000))+$F$5*(DR91*DK91/($K$5*1000))*MAX(MIN(CY91,$J$5),$I$5)*MAX(MIN(CY91,$J$5),$I$5)+$G$5*MAX(MIN(CY91,$J$5),$I$5)*(DR91*DK91/($K$5*1000))+$H$5*(DR91*DK91/($K$5*1000))*(DR91*DK91/($K$5*1000)))</f>
        <v>0</v>
      </c>
      <c r="R91">
        <f>I91*(1000-(1000*0.61365*exp(17.502*V91/(240.97+V91))/(DK91+DL91)+DF91)/2)/(1000*0.61365*exp(17.502*V91/(240.97+V91))/(DK91+DL91)-DF91)</f>
        <v>0</v>
      </c>
      <c r="S91">
        <f>1/((CZ91+1)/(P91/1.6)+1/(Q91/1.37)) + CZ91/((CZ91+1)/(P91/1.6) + CZ91/(Q91/1.37))</f>
        <v>0</v>
      </c>
      <c r="T91">
        <f>(CU91*CX91)</f>
        <v>0</v>
      </c>
      <c r="U91">
        <f>(DM91+(T91+2*0.95*5.67E-8*(((DM91+$B$9)+273)^4-(DM91+273)^4)-44100*I91)/(1.84*29.3*Q91+8*0.95*5.67E-8*(DM91+273)^3))</f>
        <v>0</v>
      </c>
      <c r="V91">
        <f>($C$9*DN91+$D$9*DO91+$E$9*U91)</f>
        <v>0</v>
      </c>
      <c r="W91">
        <f>0.61365*exp(17.502*V91/(240.97+V91))</f>
        <v>0</v>
      </c>
      <c r="X91">
        <f>(Y91/Z91*100)</f>
        <v>0</v>
      </c>
      <c r="Y91">
        <f>DF91*(DK91+DL91)/1000</f>
        <v>0</v>
      </c>
      <c r="Z91">
        <f>0.61365*exp(17.502*DM91/(240.97+DM91))</f>
        <v>0</v>
      </c>
      <c r="AA91">
        <f>(W91-DF91*(DK91+DL91)/1000)</f>
        <v>0</v>
      </c>
      <c r="AB91">
        <f>(-I91*44100)</f>
        <v>0</v>
      </c>
      <c r="AC91">
        <f>2*29.3*Q91*0.92*(DM91-V91)</f>
        <v>0</v>
      </c>
      <c r="AD91">
        <f>2*0.95*5.67E-8*(((DM91+$B$9)+273)^4-(V91+273)^4)</f>
        <v>0</v>
      </c>
      <c r="AE91">
        <f>T91+AD91+AB91+AC91</f>
        <v>0</v>
      </c>
      <c r="AF91">
        <v>2</v>
      </c>
      <c r="AG91">
        <v>0</v>
      </c>
      <c r="AH91">
        <f>IF(AF91*$H$15&gt;=AJ91,1.0,(AJ91/(AJ91-AF91*$H$15)))</f>
        <v>0</v>
      </c>
      <c r="AI91">
        <f>(AH91-1)*100</f>
        <v>0</v>
      </c>
      <c r="AJ91">
        <f>MAX(0,($B$15+$C$15*DR91)/(1+$D$15*DR91)*DK91/(DM91+273)*$E$15)</f>
        <v>0</v>
      </c>
      <c r="AK91" t="s">
        <v>420</v>
      </c>
      <c r="AL91" t="s">
        <v>420</v>
      </c>
      <c r="AM91">
        <v>0</v>
      </c>
      <c r="AN91">
        <v>0</v>
      </c>
      <c r="AO91">
        <f>1-AM91/AN91</f>
        <v>0</v>
      </c>
      <c r="AP91">
        <v>0</v>
      </c>
      <c r="AQ91" t="s">
        <v>420</v>
      </c>
      <c r="AR91" t="s">
        <v>420</v>
      </c>
      <c r="AS91">
        <v>0</v>
      </c>
      <c r="AT91">
        <v>0</v>
      </c>
      <c r="AU91">
        <f>1-AS91/AT91</f>
        <v>0</v>
      </c>
      <c r="AV91">
        <v>0.5</v>
      </c>
      <c r="AW91">
        <f>CV91</f>
        <v>0</v>
      </c>
      <c r="AX91">
        <f>K91</f>
        <v>0</v>
      </c>
      <c r="AY91">
        <f>AU91*AV91*AW91</f>
        <v>0</v>
      </c>
      <c r="AZ91">
        <f>(AX91-AP91)/AW91</f>
        <v>0</v>
      </c>
      <c r="BA91">
        <f>(AN91-AT91)/AT91</f>
        <v>0</v>
      </c>
      <c r="BB91">
        <f>AM91/(AO91+AM91/AT91)</f>
        <v>0</v>
      </c>
      <c r="BC91" t="s">
        <v>420</v>
      </c>
      <c r="BD91">
        <v>0</v>
      </c>
      <c r="BE91">
        <f>IF(BD91&lt;&gt;0, BD91, BB91)</f>
        <v>0</v>
      </c>
      <c r="BF91">
        <f>1-BE91/AT91</f>
        <v>0</v>
      </c>
      <c r="BG91">
        <f>(AT91-AS91)/(AT91-BE91)</f>
        <v>0</v>
      </c>
      <c r="BH91">
        <f>(AN91-AT91)/(AN91-BE91)</f>
        <v>0</v>
      </c>
      <c r="BI91">
        <f>(AT91-AS91)/(AT91-AM91)</f>
        <v>0</v>
      </c>
      <c r="BJ91">
        <f>(AN91-AT91)/(AN91-AM91)</f>
        <v>0</v>
      </c>
      <c r="BK91">
        <f>(BG91*BE91/AS91)</f>
        <v>0</v>
      </c>
      <c r="BL91">
        <f>(1-BK91)</f>
        <v>0</v>
      </c>
      <c r="CU91">
        <f>$B$13*DS91+$C$13*DT91+$F$13*EE91*(1-EH91)</f>
        <v>0</v>
      </c>
      <c r="CV91">
        <f>CU91*CW91</f>
        <v>0</v>
      </c>
      <c r="CW91">
        <f>($B$13*$D$11+$C$13*$D$11+$F$13*((ER91+EJ91)/MAX(ER91+EJ91+ES91, 0.1)*$I$11+ES91/MAX(ER91+EJ91+ES91, 0.1)*$J$11))/($B$13+$C$13+$F$13)</f>
        <v>0</v>
      </c>
      <c r="CX91">
        <f>($B$13*$K$11+$C$13*$K$11+$F$13*((ER91+EJ91)/MAX(ER91+EJ91+ES91, 0.1)*$P$11+ES91/MAX(ER91+EJ91+ES91, 0.1)*$Q$11))/($B$13+$C$13+$F$13)</f>
        <v>0</v>
      </c>
      <c r="CY91">
        <v>3.46</v>
      </c>
      <c r="CZ91">
        <v>0.5</v>
      </c>
      <c r="DA91" t="s">
        <v>421</v>
      </c>
      <c r="DB91">
        <v>2</v>
      </c>
      <c r="DC91">
        <v>1759095302.5</v>
      </c>
      <c r="DD91">
        <v>423.3414444444444</v>
      </c>
      <c r="DE91">
        <v>419.979</v>
      </c>
      <c r="DF91">
        <v>22.71498888888889</v>
      </c>
      <c r="DG91">
        <v>22.45872222222222</v>
      </c>
      <c r="DH91">
        <v>424.2343333333333</v>
      </c>
      <c r="DI91">
        <v>22.40707777777778</v>
      </c>
      <c r="DJ91">
        <v>500.122</v>
      </c>
      <c r="DK91">
        <v>90.65043333333332</v>
      </c>
      <c r="DL91">
        <v>0.06582245555555556</v>
      </c>
      <c r="DM91">
        <v>30.05437777777778</v>
      </c>
      <c r="DN91">
        <v>30.00953333333333</v>
      </c>
      <c r="DO91">
        <v>999.9000000000001</v>
      </c>
      <c r="DP91">
        <v>0</v>
      </c>
      <c r="DQ91">
        <v>0</v>
      </c>
      <c r="DR91">
        <v>10010.55</v>
      </c>
      <c r="DS91">
        <v>0</v>
      </c>
      <c r="DT91">
        <v>3.15713</v>
      </c>
      <c r="DU91">
        <v>3.362592222222222</v>
      </c>
      <c r="DV91">
        <v>433.1811111111111</v>
      </c>
      <c r="DW91">
        <v>429.6277777777778</v>
      </c>
      <c r="DX91">
        <v>0.256264</v>
      </c>
      <c r="DY91">
        <v>419.979</v>
      </c>
      <c r="DZ91">
        <v>22.45872222222222</v>
      </c>
      <c r="EA91">
        <v>2.059123333333333</v>
      </c>
      <c r="EB91">
        <v>2.035891111111111</v>
      </c>
      <c r="EC91">
        <v>17.90643333333334</v>
      </c>
      <c r="ED91">
        <v>17.72627777777778</v>
      </c>
      <c r="EE91">
        <v>0.00500078</v>
      </c>
      <c r="EF91">
        <v>0</v>
      </c>
      <c r="EG91">
        <v>0</v>
      </c>
      <c r="EH91">
        <v>0</v>
      </c>
      <c r="EI91">
        <v>379.4555555555555</v>
      </c>
      <c r="EJ91">
        <v>0.00500078</v>
      </c>
      <c r="EK91">
        <v>-16.76666666666667</v>
      </c>
      <c r="EL91">
        <v>0.1222222222222223</v>
      </c>
      <c r="EM91">
        <v>35.90955555555556</v>
      </c>
      <c r="EN91">
        <v>41.05533333333333</v>
      </c>
      <c r="EO91">
        <v>38.02755555555555</v>
      </c>
      <c r="EP91">
        <v>41.90255555555556</v>
      </c>
      <c r="EQ91">
        <v>38.40255555555555</v>
      </c>
      <c r="ER91">
        <v>0</v>
      </c>
      <c r="ES91">
        <v>0</v>
      </c>
      <c r="ET91">
        <v>0</v>
      </c>
      <c r="EU91">
        <v>1759095298</v>
      </c>
      <c r="EV91">
        <v>0</v>
      </c>
      <c r="EW91">
        <v>373.2692307692308</v>
      </c>
      <c r="EX91">
        <v>38.25640992695463</v>
      </c>
      <c r="EY91">
        <v>-10.49572644819025</v>
      </c>
      <c r="EZ91">
        <v>-13.27692307692308</v>
      </c>
      <c r="FA91">
        <v>15</v>
      </c>
      <c r="FB91">
        <v>0</v>
      </c>
      <c r="FC91" t="s">
        <v>422</v>
      </c>
      <c r="FD91">
        <v>1746989605.5</v>
      </c>
      <c r="FE91">
        <v>1746989593.5</v>
      </c>
      <c r="FF91">
        <v>0</v>
      </c>
      <c r="FG91">
        <v>-0.274</v>
      </c>
      <c r="FH91">
        <v>-0.002</v>
      </c>
      <c r="FI91">
        <v>2.549</v>
      </c>
      <c r="FJ91">
        <v>0.129</v>
      </c>
      <c r="FK91">
        <v>420</v>
      </c>
      <c r="FL91">
        <v>17</v>
      </c>
      <c r="FM91">
        <v>0.02</v>
      </c>
      <c r="FN91">
        <v>0.04</v>
      </c>
      <c r="FO91">
        <v>3.329023658536585</v>
      </c>
      <c r="FP91">
        <v>0.01621693379790629</v>
      </c>
      <c r="FQ91">
        <v>0.04104381256693566</v>
      </c>
      <c r="FR91">
        <v>1</v>
      </c>
      <c r="FS91">
        <v>373.4</v>
      </c>
      <c r="FT91">
        <v>5.567608781827858</v>
      </c>
      <c r="FU91">
        <v>7.753632924598109</v>
      </c>
      <c r="FV91">
        <v>0</v>
      </c>
      <c r="FW91">
        <v>0.2550729024390244</v>
      </c>
      <c r="FX91">
        <v>0.006808097560975676</v>
      </c>
      <c r="FY91">
        <v>0.001090952969071425</v>
      </c>
      <c r="FZ91">
        <v>1</v>
      </c>
      <c r="GA91">
        <v>2</v>
      </c>
      <c r="GB91">
        <v>3</v>
      </c>
      <c r="GC91" t="s">
        <v>429</v>
      </c>
      <c r="GD91">
        <v>3.10264</v>
      </c>
      <c r="GE91">
        <v>2.72382</v>
      </c>
      <c r="GF91">
        <v>0.0889041</v>
      </c>
      <c r="GG91">
        <v>0.0882843</v>
      </c>
      <c r="GH91">
        <v>0.103977</v>
      </c>
      <c r="GI91">
        <v>0.104599</v>
      </c>
      <c r="GJ91">
        <v>23812.7</v>
      </c>
      <c r="GK91">
        <v>21614.4</v>
      </c>
      <c r="GL91">
        <v>26698.8</v>
      </c>
      <c r="GM91">
        <v>23927.1</v>
      </c>
      <c r="GN91">
        <v>38275.1</v>
      </c>
      <c r="GO91">
        <v>31652.2</v>
      </c>
      <c r="GP91">
        <v>46620.2</v>
      </c>
      <c r="GQ91">
        <v>37834.5</v>
      </c>
      <c r="GR91">
        <v>1.87297</v>
      </c>
      <c r="GS91">
        <v>1.88028</v>
      </c>
      <c r="GT91">
        <v>0.100158</v>
      </c>
      <c r="GU91">
        <v>0</v>
      </c>
      <c r="GV91">
        <v>28.3778</v>
      </c>
      <c r="GW91">
        <v>999.9</v>
      </c>
      <c r="GX91">
        <v>46.1</v>
      </c>
      <c r="GY91">
        <v>31.2</v>
      </c>
      <c r="GZ91">
        <v>23.2056</v>
      </c>
      <c r="HA91">
        <v>60.89</v>
      </c>
      <c r="HB91">
        <v>19.4792</v>
      </c>
      <c r="HC91">
        <v>1</v>
      </c>
      <c r="HD91">
        <v>0.08930390000000001</v>
      </c>
      <c r="HE91">
        <v>-1.37127</v>
      </c>
      <c r="HF91">
        <v>20.2915</v>
      </c>
      <c r="HG91">
        <v>5.22133</v>
      </c>
      <c r="HH91">
        <v>11.98</v>
      </c>
      <c r="HI91">
        <v>4.96535</v>
      </c>
      <c r="HJ91">
        <v>3.276</v>
      </c>
      <c r="HK91">
        <v>9999</v>
      </c>
      <c r="HL91">
        <v>9999</v>
      </c>
      <c r="HM91">
        <v>9999</v>
      </c>
      <c r="HN91">
        <v>37.2</v>
      </c>
      <c r="HO91">
        <v>1.86389</v>
      </c>
      <c r="HP91">
        <v>1.86006</v>
      </c>
      <c r="HQ91">
        <v>1.85837</v>
      </c>
      <c r="HR91">
        <v>1.85974</v>
      </c>
      <c r="HS91">
        <v>1.85989</v>
      </c>
      <c r="HT91">
        <v>1.85837</v>
      </c>
      <c r="HU91">
        <v>1.85742</v>
      </c>
      <c r="HV91">
        <v>1.85239</v>
      </c>
      <c r="HW91">
        <v>0</v>
      </c>
      <c r="HX91">
        <v>0</v>
      </c>
      <c r="HY91">
        <v>0</v>
      </c>
      <c r="HZ91">
        <v>0</v>
      </c>
      <c r="IA91" t="s">
        <v>424</v>
      </c>
      <c r="IB91" t="s">
        <v>425</v>
      </c>
      <c r="IC91" t="s">
        <v>426</v>
      </c>
      <c r="ID91" t="s">
        <v>426</v>
      </c>
      <c r="IE91" t="s">
        <v>426</v>
      </c>
      <c r="IF91" t="s">
        <v>426</v>
      </c>
      <c r="IG91">
        <v>0</v>
      </c>
      <c r="IH91">
        <v>100</v>
      </c>
      <c r="II91">
        <v>100</v>
      </c>
      <c r="IJ91">
        <v>-0.893</v>
      </c>
      <c r="IK91">
        <v>0.308</v>
      </c>
      <c r="IL91">
        <v>-0.819046093373875</v>
      </c>
      <c r="IM91">
        <v>-0.0008311593448893811</v>
      </c>
      <c r="IN91">
        <v>1.768286430498992E-06</v>
      </c>
      <c r="IO91">
        <v>-5.176383660599935E-10</v>
      </c>
      <c r="IP91">
        <v>0.01793090377665582</v>
      </c>
      <c r="IQ91">
        <v>0.002652576625932546</v>
      </c>
      <c r="IR91">
        <v>0.0004569377311329863</v>
      </c>
      <c r="IS91">
        <v>1.003524486243527E-07</v>
      </c>
      <c r="IT91">
        <v>2</v>
      </c>
      <c r="IU91">
        <v>1975</v>
      </c>
      <c r="IV91">
        <v>1</v>
      </c>
      <c r="IW91">
        <v>26</v>
      </c>
      <c r="IX91">
        <v>201761.7</v>
      </c>
      <c r="IY91">
        <v>201761.9</v>
      </c>
      <c r="IZ91">
        <v>1.09863</v>
      </c>
      <c r="JA91">
        <v>2.62207</v>
      </c>
      <c r="JB91">
        <v>1.49658</v>
      </c>
      <c r="JC91">
        <v>2.34985</v>
      </c>
      <c r="JD91">
        <v>1.54907</v>
      </c>
      <c r="JE91">
        <v>2.50244</v>
      </c>
      <c r="JF91">
        <v>35.9178</v>
      </c>
      <c r="JG91">
        <v>24.1926</v>
      </c>
      <c r="JH91">
        <v>18</v>
      </c>
      <c r="JI91">
        <v>480.775</v>
      </c>
      <c r="JJ91">
        <v>500.234</v>
      </c>
      <c r="JK91">
        <v>30.5041</v>
      </c>
      <c r="JL91">
        <v>28.4341</v>
      </c>
      <c r="JM91">
        <v>30.0002</v>
      </c>
      <c r="JN91">
        <v>28.6128</v>
      </c>
      <c r="JO91">
        <v>28.5988</v>
      </c>
      <c r="JP91">
        <v>22.0929</v>
      </c>
      <c r="JQ91">
        <v>0</v>
      </c>
      <c r="JR91">
        <v>100</v>
      </c>
      <c r="JS91">
        <v>30.4993</v>
      </c>
      <c r="JT91">
        <v>420</v>
      </c>
      <c r="JU91">
        <v>23.1383</v>
      </c>
      <c r="JV91">
        <v>101.933</v>
      </c>
      <c r="JW91">
        <v>91.262</v>
      </c>
    </row>
    <row r="92" spans="1:283">
      <c r="A92">
        <v>74</v>
      </c>
      <c r="B92">
        <v>1759095307.5</v>
      </c>
      <c r="C92">
        <v>1314.5</v>
      </c>
      <c r="D92" t="s">
        <v>575</v>
      </c>
      <c r="E92" t="s">
        <v>576</v>
      </c>
      <c r="F92">
        <v>5</v>
      </c>
      <c r="G92" t="s">
        <v>550</v>
      </c>
      <c r="H92">
        <v>1759095304.5</v>
      </c>
      <c r="I92">
        <f>(J92)/1000</f>
        <v>0</v>
      </c>
      <c r="J92">
        <f>1000*DJ92*AH92*(DF92-DG92)/(100*CY92*(1000-AH92*DF92))</f>
        <v>0</v>
      </c>
      <c r="K92">
        <f>DJ92*AH92*(DE92-DD92*(1000-AH92*DG92)/(1000-AH92*DF92))/(100*CY92)</f>
        <v>0</v>
      </c>
      <c r="L92">
        <f>DD92 - IF(AH92&gt;1, K92*CY92*100.0/(AJ92), 0)</f>
        <v>0</v>
      </c>
      <c r="M92">
        <f>((S92-I92/2)*L92-K92)/(S92+I92/2)</f>
        <v>0</v>
      </c>
      <c r="N92">
        <f>M92*(DK92+DL92)/1000.0</f>
        <v>0</v>
      </c>
      <c r="O92">
        <f>(DD92 - IF(AH92&gt;1, K92*CY92*100.0/(AJ92), 0))*(DK92+DL92)/1000.0</f>
        <v>0</v>
      </c>
      <c r="P92">
        <f>2.0/((1/R92-1/Q92)+SIGN(R92)*SQRT((1/R92-1/Q92)*(1/R92-1/Q92) + 4*CZ92/((CZ92+1)*(CZ92+1))*(2*1/R92*1/Q92-1/Q92*1/Q92)))</f>
        <v>0</v>
      </c>
      <c r="Q92">
        <f>IF(LEFT(DA92,1)&lt;&gt;"0",IF(LEFT(DA92,1)="1",3.0,DB92),$D$5+$E$5*(DR92*DK92/($K$5*1000))+$F$5*(DR92*DK92/($K$5*1000))*MAX(MIN(CY92,$J$5),$I$5)*MAX(MIN(CY92,$J$5),$I$5)+$G$5*MAX(MIN(CY92,$J$5),$I$5)*(DR92*DK92/($K$5*1000))+$H$5*(DR92*DK92/($K$5*1000))*(DR92*DK92/($K$5*1000)))</f>
        <v>0</v>
      </c>
      <c r="R92">
        <f>I92*(1000-(1000*0.61365*exp(17.502*V92/(240.97+V92))/(DK92+DL92)+DF92)/2)/(1000*0.61365*exp(17.502*V92/(240.97+V92))/(DK92+DL92)-DF92)</f>
        <v>0</v>
      </c>
      <c r="S92">
        <f>1/((CZ92+1)/(P92/1.6)+1/(Q92/1.37)) + CZ92/((CZ92+1)/(P92/1.6) + CZ92/(Q92/1.37))</f>
        <v>0</v>
      </c>
      <c r="T92">
        <f>(CU92*CX92)</f>
        <v>0</v>
      </c>
      <c r="U92">
        <f>(DM92+(T92+2*0.95*5.67E-8*(((DM92+$B$9)+273)^4-(DM92+273)^4)-44100*I92)/(1.84*29.3*Q92+8*0.95*5.67E-8*(DM92+273)^3))</f>
        <v>0</v>
      </c>
      <c r="V92">
        <f>($C$9*DN92+$D$9*DO92+$E$9*U92)</f>
        <v>0</v>
      </c>
      <c r="W92">
        <f>0.61365*exp(17.502*V92/(240.97+V92))</f>
        <v>0</v>
      </c>
      <c r="X92">
        <f>(Y92/Z92*100)</f>
        <v>0</v>
      </c>
      <c r="Y92">
        <f>DF92*(DK92+DL92)/1000</f>
        <v>0</v>
      </c>
      <c r="Z92">
        <f>0.61365*exp(17.502*DM92/(240.97+DM92))</f>
        <v>0</v>
      </c>
      <c r="AA92">
        <f>(W92-DF92*(DK92+DL92)/1000)</f>
        <v>0</v>
      </c>
      <c r="AB92">
        <f>(-I92*44100)</f>
        <v>0</v>
      </c>
      <c r="AC92">
        <f>2*29.3*Q92*0.92*(DM92-V92)</f>
        <v>0</v>
      </c>
      <c r="AD92">
        <f>2*0.95*5.67E-8*(((DM92+$B$9)+273)^4-(V92+273)^4)</f>
        <v>0</v>
      </c>
      <c r="AE92">
        <f>T92+AD92+AB92+AC92</f>
        <v>0</v>
      </c>
      <c r="AF92">
        <v>2</v>
      </c>
      <c r="AG92">
        <v>0</v>
      </c>
      <c r="AH92">
        <f>IF(AF92*$H$15&gt;=AJ92,1.0,(AJ92/(AJ92-AF92*$H$15)))</f>
        <v>0</v>
      </c>
      <c r="AI92">
        <f>(AH92-1)*100</f>
        <v>0</v>
      </c>
      <c r="AJ92">
        <f>MAX(0,($B$15+$C$15*DR92)/(1+$D$15*DR92)*DK92/(DM92+273)*$E$15)</f>
        <v>0</v>
      </c>
      <c r="AK92" t="s">
        <v>420</v>
      </c>
      <c r="AL92" t="s">
        <v>420</v>
      </c>
      <c r="AM92">
        <v>0</v>
      </c>
      <c r="AN92">
        <v>0</v>
      </c>
      <c r="AO92">
        <f>1-AM92/AN92</f>
        <v>0</v>
      </c>
      <c r="AP92">
        <v>0</v>
      </c>
      <c r="AQ92" t="s">
        <v>420</v>
      </c>
      <c r="AR92" t="s">
        <v>420</v>
      </c>
      <c r="AS92">
        <v>0</v>
      </c>
      <c r="AT92">
        <v>0</v>
      </c>
      <c r="AU92">
        <f>1-AS92/AT92</f>
        <v>0</v>
      </c>
      <c r="AV92">
        <v>0.5</v>
      </c>
      <c r="AW92">
        <f>CV92</f>
        <v>0</v>
      </c>
      <c r="AX92">
        <f>K92</f>
        <v>0</v>
      </c>
      <c r="AY92">
        <f>AU92*AV92*AW92</f>
        <v>0</v>
      </c>
      <c r="AZ92">
        <f>(AX92-AP92)/AW92</f>
        <v>0</v>
      </c>
      <c r="BA92">
        <f>(AN92-AT92)/AT92</f>
        <v>0</v>
      </c>
      <c r="BB92">
        <f>AM92/(AO92+AM92/AT92)</f>
        <v>0</v>
      </c>
      <c r="BC92" t="s">
        <v>420</v>
      </c>
      <c r="BD92">
        <v>0</v>
      </c>
      <c r="BE92">
        <f>IF(BD92&lt;&gt;0, BD92, BB92)</f>
        <v>0</v>
      </c>
      <c r="BF92">
        <f>1-BE92/AT92</f>
        <v>0</v>
      </c>
      <c r="BG92">
        <f>(AT92-AS92)/(AT92-BE92)</f>
        <v>0</v>
      </c>
      <c r="BH92">
        <f>(AN92-AT92)/(AN92-BE92)</f>
        <v>0</v>
      </c>
      <c r="BI92">
        <f>(AT92-AS92)/(AT92-AM92)</f>
        <v>0</v>
      </c>
      <c r="BJ92">
        <f>(AN92-AT92)/(AN92-AM92)</f>
        <v>0</v>
      </c>
      <c r="BK92">
        <f>(BG92*BE92/AS92)</f>
        <v>0</v>
      </c>
      <c r="BL92">
        <f>(1-BK92)</f>
        <v>0</v>
      </c>
      <c r="CU92">
        <f>$B$13*DS92+$C$13*DT92+$F$13*EE92*(1-EH92)</f>
        <v>0</v>
      </c>
      <c r="CV92">
        <f>CU92*CW92</f>
        <v>0</v>
      </c>
      <c r="CW92">
        <f>($B$13*$D$11+$C$13*$D$11+$F$13*((ER92+EJ92)/MAX(ER92+EJ92+ES92, 0.1)*$I$11+ES92/MAX(ER92+EJ92+ES92, 0.1)*$J$11))/($B$13+$C$13+$F$13)</f>
        <v>0</v>
      </c>
      <c r="CX92">
        <f>($B$13*$K$11+$C$13*$K$11+$F$13*((ER92+EJ92)/MAX(ER92+EJ92+ES92, 0.1)*$P$11+ES92/MAX(ER92+EJ92+ES92, 0.1)*$Q$11))/($B$13+$C$13+$F$13)</f>
        <v>0</v>
      </c>
      <c r="CY92">
        <v>3.46</v>
      </c>
      <c r="CZ92">
        <v>0.5</v>
      </c>
      <c r="DA92" t="s">
        <v>421</v>
      </c>
      <c r="DB92">
        <v>2</v>
      </c>
      <c r="DC92">
        <v>1759095304.5</v>
      </c>
      <c r="DD92">
        <v>423.3156666666666</v>
      </c>
      <c r="DE92">
        <v>419.9708888888889</v>
      </c>
      <c r="DF92">
        <v>22.71503333333333</v>
      </c>
      <c r="DG92">
        <v>22.45925555555555</v>
      </c>
      <c r="DH92">
        <v>424.2086666666667</v>
      </c>
      <c r="DI92">
        <v>22.40712222222222</v>
      </c>
      <c r="DJ92">
        <v>500.0345555555555</v>
      </c>
      <c r="DK92">
        <v>90.65071111111109</v>
      </c>
      <c r="DL92">
        <v>0.06576363333333334</v>
      </c>
      <c r="DM92">
        <v>30.05421111111112</v>
      </c>
      <c r="DN92">
        <v>30.01111111111111</v>
      </c>
      <c r="DO92">
        <v>999.9000000000001</v>
      </c>
      <c r="DP92">
        <v>0</v>
      </c>
      <c r="DQ92">
        <v>0</v>
      </c>
      <c r="DR92">
        <v>9996.677777777779</v>
      </c>
      <c r="DS92">
        <v>0</v>
      </c>
      <c r="DT92">
        <v>3.15713</v>
      </c>
      <c r="DU92">
        <v>3.344876666666667</v>
      </c>
      <c r="DV92">
        <v>433.1546666666667</v>
      </c>
      <c r="DW92">
        <v>429.6197777777778</v>
      </c>
      <c r="DX92">
        <v>0.2557836666666667</v>
      </c>
      <c r="DY92">
        <v>419.9708888888889</v>
      </c>
      <c r="DZ92">
        <v>22.45925555555555</v>
      </c>
      <c r="EA92">
        <v>2.059133333333333</v>
      </c>
      <c r="EB92">
        <v>2.035944444444445</v>
      </c>
      <c r="EC92">
        <v>17.90651111111111</v>
      </c>
      <c r="ED92">
        <v>17.7267</v>
      </c>
      <c r="EE92">
        <v>0.00500078</v>
      </c>
      <c r="EF92">
        <v>0</v>
      </c>
      <c r="EG92">
        <v>0</v>
      </c>
      <c r="EH92">
        <v>0</v>
      </c>
      <c r="EI92">
        <v>378.8111111111111</v>
      </c>
      <c r="EJ92">
        <v>0.00500078</v>
      </c>
      <c r="EK92">
        <v>-17.33333333333333</v>
      </c>
      <c r="EL92">
        <v>0.3222222222222222</v>
      </c>
      <c r="EM92">
        <v>35.86788888888889</v>
      </c>
      <c r="EN92">
        <v>40.97888888888888</v>
      </c>
      <c r="EO92">
        <v>38.04144444444444</v>
      </c>
      <c r="EP92">
        <v>41.77766666666667</v>
      </c>
      <c r="EQ92">
        <v>38.58311111111111</v>
      </c>
      <c r="ER92">
        <v>0</v>
      </c>
      <c r="ES92">
        <v>0</v>
      </c>
      <c r="ET92">
        <v>0</v>
      </c>
      <c r="EU92">
        <v>1759095299.8</v>
      </c>
      <c r="EV92">
        <v>0</v>
      </c>
      <c r="EW92">
        <v>373.912</v>
      </c>
      <c r="EX92">
        <v>20.76153822605961</v>
      </c>
      <c r="EY92">
        <v>-10.73076908689514</v>
      </c>
      <c r="EZ92">
        <v>-13.228</v>
      </c>
      <c r="FA92">
        <v>15</v>
      </c>
      <c r="FB92">
        <v>0</v>
      </c>
      <c r="FC92" t="s">
        <v>422</v>
      </c>
      <c r="FD92">
        <v>1746989605.5</v>
      </c>
      <c r="FE92">
        <v>1746989593.5</v>
      </c>
      <c r="FF92">
        <v>0</v>
      </c>
      <c r="FG92">
        <v>-0.274</v>
      </c>
      <c r="FH92">
        <v>-0.002</v>
      </c>
      <c r="FI92">
        <v>2.549</v>
      </c>
      <c r="FJ92">
        <v>0.129</v>
      </c>
      <c r="FK92">
        <v>420</v>
      </c>
      <c r="FL92">
        <v>17</v>
      </c>
      <c r="FM92">
        <v>0.02</v>
      </c>
      <c r="FN92">
        <v>0.04</v>
      </c>
      <c r="FO92">
        <v>3.324807</v>
      </c>
      <c r="FP92">
        <v>0.05233778611630905</v>
      </c>
      <c r="FQ92">
        <v>0.04056376284320774</v>
      </c>
      <c r="FR92">
        <v>1</v>
      </c>
      <c r="FS92">
        <v>373.0294117647059</v>
      </c>
      <c r="FT92">
        <v>17.37509545961538</v>
      </c>
      <c r="FU92">
        <v>8.070772592646543</v>
      </c>
      <c r="FV92">
        <v>0</v>
      </c>
      <c r="FW92">
        <v>0.255274075</v>
      </c>
      <c r="FX92">
        <v>0.006559598499061432</v>
      </c>
      <c r="FY92">
        <v>0.00101949947002193</v>
      </c>
      <c r="FZ92">
        <v>1</v>
      </c>
      <c r="GA92">
        <v>2</v>
      </c>
      <c r="GB92">
        <v>3</v>
      </c>
      <c r="GC92" t="s">
        <v>429</v>
      </c>
      <c r="GD92">
        <v>3.10262</v>
      </c>
      <c r="GE92">
        <v>2.72386</v>
      </c>
      <c r="GF92">
        <v>0.0889033</v>
      </c>
      <c r="GG92">
        <v>0.08827989999999999</v>
      </c>
      <c r="GH92">
        <v>0.103976</v>
      </c>
      <c r="GI92">
        <v>0.104595</v>
      </c>
      <c r="GJ92">
        <v>23812.7</v>
      </c>
      <c r="GK92">
        <v>21614.4</v>
      </c>
      <c r="GL92">
        <v>26698.8</v>
      </c>
      <c r="GM92">
        <v>23927.1</v>
      </c>
      <c r="GN92">
        <v>38275</v>
      </c>
      <c r="GO92">
        <v>31652.3</v>
      </c>
      <c r="GP92">
        <v>46620.1</v>
      </c>
      <c r="GQ92">
        <v>37834.4</v>
      </c>
      <c r="GR92">
        <v>1.87275</v>
      </c>
      <c r="GS92">
        <v>1.88032</v>
      </c>
      <c r="GT92">
        <v>0.10068</v>
      </c>
      <c r="GU92">
        <v>0</v>
      </c>
      <c r="GV92">
        <v>28.3778</v>
      </c>
      <c r="GW92">
        <v>999.9</v>
      </c>
      <c r="GX92">
        <v>46.1</v>
      </c>
      <c r="GY92">
        <v>31.2</v>
      </c>
      <c r="GZ92">
        <v>23.2053</v>
      </c>
      <c r="HA92">
        <v>61.08</v>
      </c>
      <c r="HB92">
        <v>19.5272</v>
      </c>
      <c r="HC92">
        <v>1</v>
      </c>
      <c r="HD92">
        <v>0.0893979</v>
      </c>
      <c r="HE92">
        <v>-1.36969</v>
      </c>
      <c r="HF92">
        <v>20.2916</v>
      </c>
      <c r="HG92">
        <v>5.22133</v>
      </c>
      <c r="HH92">
        <v>11.98</v>
      </c>
      <c r="HI92">
        <v>4.96535</v>
      </c>
      <c r="HJ92">
        <v>3.276</v>
      </c>
      <c r="HK92">
        <v>9999</v>
      </c>
      <c r="HL92">
        <v>9999</v>
      </c>
      <c r="HM92">
        <v>9999</v>
      </c>
      <c r="HN92">
        <v>37.2</v>
      </c>
      <c r="HO92">
        <v>1.86392</v>
      </c>
      <c r="HP92">
        <v>1.86007</v>
      </c>
      <c r="HQ92">
        <v>1.85837</v>
      </c>
      <c r="HR92">
        <v>1.85974</v>
      </c>
      <c r="HS92">
        <v>1.85989</v>
      </c>
      <c r="HT92">
        <v>1.85837</v>
      </c>
      <c r="HU92">
        <v>1.85744</v>
      </c>
      <c r="HV92">
        <v>1.8524</v>
      </c>
      <c r="HW92">
        <v>0</v>
      </c>
      <c r="HX92">
        <v>0</v>
      </c>
      <c r="HY92">
        <v>0</v>
      </c>
      <c r="HZ92">
        <v>0</v>
      </c>
      <c r="IA92" t="s">
        <v>424</v>
      </c>
      <c r="IB92" t="s">
        <v>425</v>
      </c>
      <c r="IC92" t="s">
        <v>426</v>
      </c>
      <c r="ID92" t="s">
        <v>426</v>
      </c>
      <c r="IE92" t="s">
        <v>426</v>
      </c>
      <c r="IF92" t="s">
        <v>426</v>
      </c>
      <c r="IG92">
        <v>0</v>
      </c>
      <c r="IH92">
        <v>100</v>
      </c>
      <c r="II92">
        <v>100</v>
      </c>
      <c r="IJ92">
        <v>-0.893</v>
      </c>
      <c r="IK92">
        <v>0.3079</v>
      </c>
      <c r="IL92">
        <v>-0.819046093373875</v>
      </c>
      <c r="IM92">
        <v>-0.0008311593448893811</v>
      </c>
      <c r="IN92">
        <v>1.768286430498992E-06</v>
      </c>
      <c r="IO92">
        <v>-5.176383660599935E-10</v>
      </c>
      <c r="IP92">
        <v>0.01793090377665582</v>
      </c>
      <c r="IQ92">
        <v>0.002652576625932546</v>
      </c>
      <c r="IR92">
        <v>0.0004569377311329863</v>
      </c>
      <c r="IS92">
        <v>1.003524486243527E-07</v>
      </c>
      <c r="IT92">
        <v>2</v>
      </c>
      <c r="IU92">
        <v>1975</v>
      </c>
      <c r="IV92">
        <v>1</v>
      </c>
      <c r="IW92">
        <v>26</v>
      </c>
      <c r="IX92">
        <v>201761.7</v>
      </c>
      <c r="IY92">
        <v>201761.9</v>
      </c>
      <c r="IZ92">
        <v>1.09863</v>
      </c>
      <c r="JA92">
        <v>2.62451</v>
      </c>
      <c r="JB92">
        <v>1.49658</v>
      </c>
      <c r="JC92">
        <v>2.34985</v>
      </c>
      <c r="JD92">
        <v>1.54907</v>
      </c>
      <c r="JE92">
        <v>2.42676</v>
      </c>
      <c r="JF92">
        <v>35.9178</v>
      </c>
      <c r="JG92">
        <v>24.1926</v>
      </c>
      <c r="JH92">
        <v>18</v>
      </c>
      <c r="JI92">
        <v>480.644</v>
      </c>
      <c r="JJ92">
        <v>500.277</v>
      </c>
      <c r="JK92">
        <v>30.5005</v>
      </c>
      <c r="JL92">
        <v>28.4341</v>
      </c>
      <c r="JM92">
        <v>30.0003</v>
      </c>
      <c r="JN92">
        <v>28.6128</v>
      </c>
      <c r="JO92">
        <v>28.6</v>
      </c>
      <c r="JP92">
        <v>22.0928</v>
      </c>
      <c r="JQ92">
        <v>0</v>
      </c>
      <c r="JR92">
        <v>100</v>
      </c>
      <c r="JS92">
        <v>30.4993</v>
      </c>
      <c r="JT92">
        <v>420</v>
      </c>
      <c r="JU92">
        <v>23.1383</v>
      </c>
      <c r="JV92">
        <v>101.933</v>
      </c>
      <c r="JW92">
        <v>91.2619</v>
      </c>
    </row>
    <row r="93" spans="1:283">
      <c r="A93">
        <v>75</v>
      </c>
      <c r="B93">
        <v>1759095309.5</v>
      </c>
      <c r="C93">
        <v>1316.5</v>
      </c>
      <c r="D93" t="s">
        <v>577</v>
      </c>
      <c r="E93" t="s">
        <v>578</v>
      </c>
      <c r="F93">
        <v>5</v>
      </c>
      <c r="G93" t="s">
        <v>550</v>
      </c>
      <c r="H93">
        <v>1759095306.5</v>
      </c>
      <c r="I93">
        <f>(J93)/1000</f>
        <v>0</v>
      </c>
      <c r="J93">
        <f>1000*DJ93*AH93*(DF93-DG93)/(100*CY93*(1000-AH93*DF93))</f>
        <v>0</v>
      </c>
      <c r="K93">
        <f>DJ93*AH93*(DE93-DD93*(1000-AH93*DG93)/(1000-AH93*DF93))/(100*CY93)</f>
        <v>0</v>
      </c>
      <c r="L93">
        <f>DD93 - IF(AH93&gt;1, K93*CY93*100.0/(AJ93), 0)</f>
        <v>0</v>
      </c>
      <c r="M93">
        <f>((S93-I93/2)*L93-K93)/(S93+I93/2)</f>
        <v>0</v>
      </c>
      <c r="N93">
        <f>M93*(DK93+DL93)/1000.0</f>
        <v>0</v>
      </c>
      <c r="O93">
        <f>(DD93 - IF(AH93&gt;1, K93*CY93*100.0/(AJ93), 0))*(DK93+DL93)/1000.0</f>
        <v>0</v>
      </c>
      <c r="P93">
        <f>2.0/((1/R93-1/Q93)+SIGN(R93)*SQRT((1/R93-1/Q93)*(1/R93-1/Q93) + 4*CZ93/((CZ93+1)*(CZ93+1))*(2*1/R93*1/Q93-1/Q93*1/Q93)))</f>
        <v>0</v>
      </c>
      <c r="Q93">
        <f>IF(LEFT(DA93,1)&lt;&gt;"0",IF(LEFT(DA93,1)="1",3.0,DB93),$D$5+$E$5*(DR93*DK93/($K$5*1000))+$F$5*(DR93*DK93/($K$5*1000))*MAX(MIN(CY93,$J$5),$I$5)*MAX(MIN(CY93,$J$5),$I$5)+$G$5*MAX(MIN(CY93,$J$5),$I$5)*(DR93*DK93/($K$5*1000))+$H$5*(DR93*DK93/($K$5*1000))*(DR93*DK93/($K$5*1000)))</f>
        <v>0</v>
      </c>
      <c r="R93">
        <f>I93*(1000-(1000*0.61365*exp(17.502*V93/(240.97+V93))/(DK93+DL93)+DF93)/2)/(1000*0.61365*exp(17.502*V93/(240.97+V93))/(DK93+DL93)-DF93)</f>
        <v>0</v>
      </c>
      <c r="S93">
        <f>1/((CZ93+1)/(P93/1.6)+1/(Q93/1.37)) + CZ93/((CZ93+1)/(P93/1.6) + CZ93/(Q93/1.37))</f>
        <v>0</v>
      </c>
      <c r="T93">
        <f>(CU93*CX93)</f>
        <v>0</v>
      </c>
      <c r="U93">
        <f>(DM93+(T93+2*0.95*5.67E-8*(((DM93+$B$9)+273)^4-(DM93+273)^4)-44100*I93)/(1.84*29.3*Q93+8*0.95*5.67E-8*(DM93+273)^3))</f>
        <v>0</v>
      </c>
      <c r="V93">
        <f>($C$9*DN93+$D$9*DO93+$E$9*U93)</f>
        <v>0</v>
      </c>
      <c r="W93">
        <f>0.61365*exp(17.502*V93/(240.97+V93))</f>
        <v>0</v>
      </c>
      <c r="X93">
        <f>(Y93/Z93*100)</f>
        <v>0</v>
      </c>
      <c r="Y93">
        <f>DF93*(DK93+DL93)/1000</f>
        <v>0</v>
      </c>
      <c r="Z93">
        <f>0.61365*exp(17.502*DM93/(240.97+DM93))</f>
        <v>0</v>
      </c>
      <c r="AA93">
        <f>(W93-DF93*(DK93+DL93)/1000)</f>
        <v>0</v>
      </c>
      <c r="AB93">
        <f>(-I93*44100)</f>
        <v>0</v>
      </c>
      <c r="AC93">
        <f>2*29.3*Q93*0.92*(DM93-V93)</f>
        <v>0</v>
      </c>
      <c r="AD93">
        <f>2*0.95*5.67E-8*(((DM93+$B$9)+273)^4-(V93+273)^4)</f>
        <v>0</v>
      </c>
      <c r="AE93">
        <f>T93+AD93+AB93+AC93</f>
        <v>0</v>
      </c>
      <c r="AF93">
        <v>2</v>
      </c>
      <c r="AG93">
        <v>0</v>
      </c>
      <c r="AH93">
        <f>IF(AF93*$H$15&gt;=AJ93,1.0,(AJ93/(AJ93-AF93*$H$15)))</f>
        <v>0</v>
      </c>
      <c r="AI93">
        <f>(AH93-1)*100</f>
        <v>0</v>
      </c>
      <c r="AJ93">
        <f>MAX(0,($B$15+$C$15*DR93)/(1+$D$15*DR93)*DK93/(DM93+273)*$E$15)</f>
        <v>0</v>
      </c>
      <c r="AK93" t="s">
        <v>420</v>
      </c>
      <c r="AL93" t="s">
        <v>420</v>
      </c>
      <c r="AM93">
        <v>0</v>
      </c>
      <c r="AN93">
        <v>0</v>
      </c>
      <c r="AO93">
        <f>1-AM93/AN93</f>
        <v>0</v>
      </c>
      <c r="AP93">
        <v>0</v>
      </c>
      <c r="AQ93" t="s">
        <v>420</v>
      </c>
      <c r="AR93" t="s">
        <v>420</v>
      </c>
      <c r="AS93">
        <v>0</v>
      </c>
      <c r="AT93">
        <v>0</v>
      </c>
      <c r="AU93">
        <f>1-AS93/AT93</f>
        <v>0</v>
      </c>
      <c r="AV93">
        <v>0.5</v>
      </c>
      <c r="AW93">
        <f>CV93</f>
        <v>0</v>
      </c>
      <c r="AX93">
        <f>K93</f>
        <v>0</v>
      </c>
      <c r="AY93">
        <f>AU93*AV93*AW93</f>
        <v>0</v>
      </c>
      <c r="AZ93">
        <f>(AX93-AP93)/AW93</f>
        <v>0</v>
      </c>
      <c r="BA93">
        <f>(AN93-AT93)/AT93</f>
        <v>0</v>
      </c>
      <c r="BB93">
        <f>AM93/(AO93+AM93/AT93)</f>
        <v>0</v>
      </c>
      <c r="BC93" t="s">
        <v>420</v>
      </c>
      <c r="BD93">
        <v>0</v>
      </c>
      <c r="BE93">
        <f>IF(BD93&lt;&gt;0, BD93, BB93)</f>
        <v>0</v>
      </c>
      <c r="BF93">
        <f>1-BE93/AT93</f>
        <v>0</v>
      </c>
      <c r="BG93">
        <f>(AT93-AS93)/(AT93-BE93)</f>
        <v>0</v>
      </c>
      <c r="BH93">
        <f>(AN93-AT93)/(AN93-BE93)</f>
        <v>0</v>
      </c>
      <c r="BI93">
        <f>(AT93-AS93)/(AT93-AM93)</f>
        <v>0</v>
      </c>
      <c r="BJ93">
        <f>(AN93-AT93)/(AN93-AM93)</f>
        <v>0</v>
      </c>
      <c r="BK93">
        <f>(BG93*BE93/AS93)</f>
        <v>0</v>
      </c>
      <c r="BL93">
        <f>(1-BK93)</f>
        <v>0</v>
      </c>
      <c r="CU93">
        <f>$B$13*DS93+$C$13*DT93+$F$13*EE93*(1-EH93)</f>
        <v>0</v>
      </c>
      <c r="CV93">
        <f>CU93*CW93</f>
        <v>0</v>
      </c>
      <c r="CW93">
        <f>($B$13*$D$11+$C$13*$D$11+$F$13*((ER93+EJ93)/MAX(ER93+EJ93+ES93, 0.1)*$I$11+ES93/MAX(ER93+EJ93+ES93, 0.1)*$J$11))/($B$13+$C$13+$F$13)</f>
        <v>0</v>
      </c>
      <c r="CX93">
        <f>($B$13*$K$11+$C$13*$K$11+$F$13*((ER93+EJ93)/MAX(ER93+EJ93+ES93, 0.1)*$P$11+ES93/MAX(ER93+EJ93+ES93, 0.1)*$Q$11))/($B$13+$C$13+$F$13)</f>
        <v>0</v>
      </c>
      <c r="CY93">
        <v>3.46</v>
      </c>
      <c r="CZ93">
        <v>0.5</v>
      </c>
      <c r="DA93" t="s">
        <v>421</v>
      </c>
      <c r="DB93">
        <v>2</v>
      </c>
      <c r="DC93">
        <v>1759095306.5</v>
      </c>
      <c r="DD93">
        <v>423.3054444444444</v>
      </c>
      <c r="DE93">
        <v>419.9675555555556</v>
      </c>
      <c r="DF93">
        <v>22.71515555555555</v>
      </c>
      <c r="DG93">
        <v>22.4596</v>
      </c>
      <c r="DH93">
        <v>424.1984444444445</v>
      </c>
      <c r="DI93">
        <v>22.40724444444444</v>
      </c>
      <c r="DJ93">
        <v>499.9567777777777</v>
      </c>
      <c r="DK93">
        <v>90.65054444444444</v>
      </c>
      <c r="DL93">
        <v>0.0658000777777778</v>
      </c>
      <c r="DM93">
        <v>30.05448888888888</v>
      </c>
      <c r="DN93">
        <v>30.01516666666667</v>
      </c>
      <c r="DO93">
        <v>999.9000000000001</v>
      </c>
      <c r="DP93">
        <v>0</v>
      </c>
      <c r="DQ93">
        <v>0</v>
      </c>
      <c r="DR93">
        <v>9992.227777777778</v>
      </c>
      <c r="DS93">
        <v>0</v>
      </c>
      <c r="DT93">
        <v>3.15713</v>
      </c>
      <c r="DU93">
        <v>3.338054444444444</v>
      </c>
      <c r="DV93">
        <v>433.1444444444444</v>
      </c>
      <c r="DW93">
        <v>429.6166666666666</v>
      </c>
      <c r="DX93">
        <v>0.2555672222222222</v>
      </c>
      <c r="DY93">
        <v>419.9675555555556</v>
      </c>
      <c r="DZ93">
        <v>22.4596</v>
      </c>
      <c r="EA93">
        <v>2.059141111111111</v>
      </c>
      <c r="EB93">
        <v>2.035973333333333</v>
      </c>
      <c r="EC93">
        <v>17.90657777777778</v>
      </c>
      <c r="ED93">
        <v>17.72691111111111</v>
      </c>
      <c r="EE93">
        <v>0.00500078</v>
      </c>
      <c r="EF93">
        <v>0</v>
      </c>
      <c r="EG93">
        <v>0</v>
      </c>
      <c r="EH93">
        <v>0</v>
      </c>
      <c r="EI93">
        <v>374.4888888888888</v>
      </c>
      <c r="EJ93">
        <v>0.00500078</v>
      </c>
      <c r="EK93">
        <v>-18.05555555555556</v>
      </c>
      <c r="EL93">
        <v>-0.1444444444444444</v>
      </c>
      <c r="EM93">
        <v>35.85388888888889</v>
      </c>
      <c r="EN93">
        <v>40.89555555555555</v>
      </c>
      <c r="EO93">
        <v>38.07622222222223</v>
      </c>
      <c r="EP93">
        <v>41.68722222222222</v>
      </c>
      <c r="EQ93">
        <v>38.52066666666667</v>
      </c>
      <c r="ER93">
        <v>0</v>
      </c>
      <c r="ES93">
        <v>0</v>
      </c>
      <c r="ET93">
        <v>0</v>
      </c>
      <c r="EU93">
        <v>1759095302.2</v>
      </c>
      <c r="EV93">
        <v>0</v>
      </c>
      <c r="EW93">
        <v>372.668</v>
      </c>
      <c r="EX93">
        <v>20.14615383820603</v>
      </c>
      <c r="EY93">
        <v>-35.62307668343566</v>
      </c>
      <c r="EZ93">
        <v>-13.724</v>
      </c>
      <c r="FA93">
        <v>15</v>
      </c>
      <c r="FB93">
        <v>0</v>
      </c>
      <c r="FC93" t="s">
        <v>422</v>
      </c>
      <c r="FD93">
        <v>1746989605.5</v>
      </c>
      <c r="FE93">
        <v>1746989593.5</v>
      </c>
      <c r="FF93">
        <v>0</v>
      </c>
      <c r="FG93">
        <v>-0.274</v>
      </c>
      <c r="FH93">
        <v>-0.002</v>
      </c>
      <c r="FI93">
        <v>2.549</v>
      </c>
      <c r="FJ93">
        <v>0.129</v>
      </c>
      <c r="FK93">
        <v>420</v>
      </c>
      <c r="FL93">
        <v>17</v>
      </c>
      <c r="FM93">
        <v>0.02</v>
      </c>
      <c r="FN93">
        <v>0.04</v>
      </c>
      <c r="FO93">
        <v>3.32564268292683</v>
      </c>
      <c r="FP93">
        <v>0.08165498257840208</v>
      </c>
      <c r="FQ93">
        <v>0.04035163743915997</v>
      </c>
      <c r="FR93">
        <v>1</v>
      </c>
      <c r="FS93">
        <v>372.4470588235294</v>
      </c>
      <c r="FT93">
        <v>14.69518708662109</v>
      </c>
      <c r="FU93">
        <v>8.051278133611778</v>
      </c>
      <c r="FV93">
        <v>0</v>
      </c>
      <c r="FW93">
        <v>0.2554143658536586</v>
      </c>
      <c r="FX93">
        <v>0.005533651567944584</v>
      </c>
      <c r="FY93">
        <v>0.0009634000449651731</v>
      </c>
      <c r="FZ93">
        <v>1</v>
      </c>
      <c r="GA93">
        <v>2</v>
      </c>
      <c r="GB93">
        <v>3</v>
      </c>
      <c r="GC93" t="s">
        <v>429</v>
      </c>
      <c r="GD93">
        <v>3.10274</v>
      </c>
      <c r="GE93">
        <v>2.7239</v>
      </c>
      <c r="GF93">
        <v>0.088909</v>
      </c>
      <c r="GG93">
        <v>0.0882859</v>
      </c>
      <c r="GH93">
        <v>0.103976</v>
      </c>
      <c r="GI93">
        <v>0.104602</v>
      </c>
      <c r="GJ93">
        <v>23812.6</v>
      </c>
      <c r="GK93">
        <v>21614.2</v>
      </c>
      <c r="GL93">
        <v>26698.9</v>
      </c>
      <c r="GM93">
        <v>23927</v>
      </c>
      <c r="GN93">
        <v>38274.9</v>
      </c>
      <c r="GO93">
        <v>31652</v>
      </c>
      <c r="GP93">
        <v>46620</v>
      </c>
      <c r="GQ93">
        <v>37834.3</v>
      </c>
      <c r="GR93">
        <v>1.8729</v>
      </c>
      <c r="GS93">
        <v>1.88005</v>
      </c>
      <c r="GT93">
        <v>0.100933</v>
      </c>
      <c r="GU93">
        <v>0</v>
      </c>
      <c r="GV93">
        <v>28.3778</v>
      </c>
      <c r="GW93">
        <v>999.9</v>
      </c>
      <c r="GX93">
        <v>46.1</v>
      </c>
      <c r="GY93">
        <v>31.2</v>
      </c>
      <c r="GZ93">
        <v>23.2057</v>
      </c>
      <c r="HA93">
        <v>61.15</v>
      </c>
      <c r="HB93">
        <v>19.6314</v>
      </c>
      <c r="HC93">
        <v>1</v>
      </c>
      <c r="HD93">
        <v>0.0894817</v>
      </c>
      <c r="HE93">
        <v>-1.35981</v>
      </c>
      <c r="HF93">
        <v>20.2917</v>
      </c>
      <c r="HG93">
        <v>5.22148</v>
      </c>
      <c r="HH93">
        <v>11.98</v>
      </c>
      <c r="HI93">
        <v>4.9655</v>
      </c>
      <c r="HJ93">
        <v>3.276</v>
      </c>
      <c r="HK93">
        <v>9999</v>
      </c>
      <c r="HL93">
        <v>9999</v>
      </c>
      <c r="HM93">
        <v>9999</v>
      </c>
      <c r="HN93">
        <v>37.2</v>
      </c>
      <c r="HO93">
        <v>1.86392</v>
      </c>
      <c r="HP93">
        <v>1.86007</v>
      </c>
      <c r="HQ93">
        <v>1.85837</v>
      </c>
      <c r="HR93">
        <v>1.85974</v>
      </c>
      <c r="HS93">
        <v>1.85989</v>
      </c>
      <c r="HT93">
        <v>1.85837</v>
      </c>
      <c r="HU93">
        <v>1.85743</v>
      </c>
      <c r="HV93">
        <v>1.85241</v>
      </c>
      <c r="HW93">
        <v>0</v>
      </c>
      <c r="HX93">
        <v>0</v>
      </c>
      <c r="HY93">
        <v>0</v>
      </c>
      <c r="HZ93">
        <v>0</v>
      </c>
      <c r="IA93" t="s">
        <v>424</v>
      </c>
      <c r="IB93" t="s">
        <v>425</v>
      </c>
      <c r="IC93" t="s">
        <v>426</v>
      </c>
      <c r="ID93" t="s">
        <v>426</v>
      </c>
      <c r="IE93" t="s">
        <v>426</v>
      </c>
      <c r="IF93" t="s">
        <v>426</v>
      </c>
      <c r="IG93">
        <v>0</v>
      </c>
      <c r="IH93">
        <v>100</v>
      </c>
      <c r="II93">
        <v>100</v>
      </c>
      <c r="IJ93">
        <v>-0.893</v>
      </c>
      <c r="IK93">
        <v>0.308</v>
      </c>
      <c r="IL93">
        <v>-0.819046093373875</v>
      </c>
      <c r="IM93">
        <v>-0.0008311593448893811</v>
      </c>
      <c r="IN93">
        <v>1.768286430498992E-06</v>
      </c>
      <c r="IO93">
        <v>-5.176383660599935E-10</v>
      </c>
      <c r="IP93">
        <v>0.01793090377665582</v>
      </c>
      <c r="IQ93">
        <v>0.002652576625932546</v>
      </c>
      <c r="IR93">
        <v>0.0004569377311329863</v>
      </c>
      <c r="IS93">
        <v>1.003524486243527E-07</v>
      </c>
      <c r="IT93">
        <v>2</v>
      </c>
      <c r="IU93">
        <v>1975</v>
      </c>
      <c r="IV93">
        <v>1</v>
      </c>
      <c r="IW93">
        <v>26</v>
      </c>
      <c r="IX93">
        <v>201761.7</v>
      </c>
      <c r="IY93">
        <v>201761.9</v>
      </c>
      <c r="IZ93">
        <v>1.09863</v>
      </c>
      <c r="JA93">
        <v>2.62939</v>
      </c>
      <c r="JB93">
        <v>1.49658</v>
      </c>
      <c r="JC93">
        <v>2.34985</v>
      </c>
      <c r="JD93">
        <v>1.54907</v>
      </c>
      <c r="JE93">
        <v>2.3877</v>
      </c>
      <c r="JF93">
        <v>35.9178</v>
      </c>
      <c r="JG93">
        <v>24.1926</v>
      </c>
      <c r="JH93">
        <v>18</v>
      </c>
      <c r="JI93">
        <v>480.732</v>
      </c>
      <c r="JJ93">
        <v>500.099</v>
      </c>
      <c r="JK93">
        <v>30.4973</v>
      </c>
      <c r="JL93">
        <v>28.4349</v>
      </c>
      <c r="JM93">
        <v>30.0003</v>
      </c>
      <c r="JN93">
        <v>28.613</v>
      </c>
      <c r="JO93">
        <v>28.6005</v>
      </c>
      <c r="JP93">
        <v>22.0919</v>
      </c>
      <c r="JQ93">
        <v>0</v>
      </c>
      <c r="JR93">
        <v>100</v>
      </c>
      <c r="JS93">
        <v>30.4863</v>
      </c>
      <c r="JT93">
        <v>420</v>
      </c>
      <c r="JU93">
        <v>23.1383</v>
      </c>
      <c r="JV93">
        <v>101.933</v>
      </c>
      <c r="JW93">
        <v>91.2617</v>
      </c>
    </row>
    <row r="94" spans="1:283">
      <c r="A94">
        <v>76</v>
      </c>
      <c r="B94">
        <v>1759095311.5</v>
      </c>
      <c r="C94">
        <v>1318.5</v>
      </c>
      <c r="D94" t="s">
        <v>579</v>
      </c>
      <c r="E94" t="s">
        <v>580</v>
      </c>
      <c r="F94">
        <v>5</v>
      </c>
      <c r="G94" t="s">
        <v>550</v>
      </c>
      <c r="H94">
        <v>1759095308.5</v>
      </c>
      <c r="I94">
        <f>(J94)/1000</f>
        <v>0</v>
      </c>
      <c r="J94">
        <f>1000*DJ94*AH94*(DF94-DG94)/(100*CY94*(1000-AH94*DF94))</f>
        <v>0</v>
      </c>
      <c r="K94">
        <f>DJ94*AH94*(DE94-DD94*(1000-AH94*DG94)/(1000-AH94*DF94))/(100*CY94)</f>
        <v>0</v>
      </c>
      <c r="L94">
        <f>DD94 - IF(AH94&gt;1, K94*CY94*100.0/(AJ94), 0)</f>
        <v>0</v>
      </c>
      <c r="M94">
        <f>((S94-I94/2)*L94-K94)/(S94+I94/2)</f>
        <v>0</v>
      </c>
      <c r="N94">
        <f>M94*(DK94+DL94)/1000.0</f>
        <v>0</v>
      </c>
      <c r="O94">
        <f>(DD94 - IF(AH94&gt;1, K94*CY94*100.0/(AJ94), 0))*(DK94+DL94)/1000.0</f>
        <v>0</v>
      </c>
      <c r="P94">
        <f>2.0/((1/R94-1/Q94)+SIGN(R94)*SQRT((1/R94-1/Q94)*(1/R94-1/Q94) + 4*CZ94/((CZ94+1)*(CZ94+1))*(2*1/R94*1/Q94-1/Q94*1/Q94)))</f>
        <v>0</v>
      </c>
      <c r="Q94">
        <f>IF(LEFT(DA94,1)&lt;&gt;"0",IF(LEFT(DA94,1)="1",3.0,DB94),$D$5+$E$5*(DR94*DK94/($K$5*1000))+$F$5*(DR94*DK94/($K$5*1000))*MAX(MIN(CY94,$J$5),$I$5)*MAX(MIN(CY94,$J$5),$I$5)+$G$5*MAX(MIN(CY94,$J$5),$I$5)*(DR94*DK94/($K$5*1000))+$H$5*(DR94*DK94/($K$5*1000))*(DR94*DK94/($K$5*1000)))</f>
        <v>0</v>
      </c>
      <c r="R94">
        <f>I94*(1000-(1000*0.61365*exp(17.502*V94/(240.97+V94))/(DK94+DL94)+DF94)/2)/(1000*0.61365*exp(17.502*V94/(240.97+V94))/(DK94+DL94)-DF94)</f>
        <v>0</v>
      </c>
      <c r="S94">
        <f>1/((CZ94+1)/(P94/1.6)+1/(Q94/1.37)) + CZ94/((CZ94+1)/(P94/1.6) + CZ94/(Q94/1.37))</f>
        <v>0</v>
      </c>
      <c r="T94">
        <f>(CU94*CX94)</f>
        <v>0</v>
      </c>
      <c r="U94">
        <f>(DM94+(T94+2*0.95*5.67E-8*(((DM94+$B$9)+273)^4-(DM94+273)^4)-44100*I94)/(1.84*29.3*Q94+8*0.95*5.67E-8*(DM94+273)^3))</f>
        <v>0</v>
      </c>
      <c r="V94">
        <f>($C$9*DN94+$D$9*DO94+$E$9*U94)</f>
        <v>0</v>
      </c>
      <c r="W94">
        <f>0.61365*exp(17.502*V94/(240.97+V94))</f>
        <v>0</v>
      </c>
      <c r="X94">
        <f>(Y94/Z94*100)</f>
        <v>0</v>
      </c>
      <c r="Y94">
        <f>DF94*(DK94+DL94)/1000</f>
        <v>0</v>
      </c>
      <c r="Z94">
        <f>0.61365*exp(17.502*DM94/(240.97+DM94))</f>
        <v>0</v>
      </c>
      <c r="AA94">
        <f>(W94-DF94*(DK94+DL94)/1000)</f>
        <v>0</v>
      </c>
      <c r="AB94">
        <f>(-I94*44100)</f>
        <v>0</v>
      </c>
      <c r="AC94">
        <f>2*29.3*Q94*0.92*(DM94-V94)</f>
        <v>0</v>
      </c>
      <c r="AD94">
        <f>2*0.95*5.67E-8*(((DM94+$B$9)+273)^4-(V94+273)^4)</f>
        <v>0</v>
      </c>
      <c r="AE94">
        <f>T94+AD94+AB94+AC94</f>
        <v>0</v>
      </c>
      <c r="AF94">
        <v>2</v>
      </c>
      <c r="AG94">
        <v>0</v>
      </c>
      <c r="AH94">
        <f>IF(AF94*$H$15&gt;=AJ94,1.0,(AJ94/(AJ94-AF94*$H$15)))</f>
        <v>0</v>
      </c>
      <c r="AI94">
        <f>(AH94-1)*100</f>
        <v>0</v>
      </c>
      <c r="AJ94">
        <f>MAX(0,($B$15+$C$15*DR94)/(1+$D$15*DR94)*DK94/(DM94+273)*$E$15)</f>
        <v>0</v>
      </c>
      <c r="AK94" t="s">
        <v>420</v>
      </c>
      <c r="AL94" t="s">
        <v>420</v>
      </c>
      <c r="AM94">
        <v>0</v>
      </c>
      <c r="AN94">
        <v>0</v>
      </c>
      <c r="AO94">
        <f>1-AM94/AN94</f>
        <v>0</v>
      </c>
      <c r="AP94">
        <v>0</v>
      </c>
      <c r="AQ94" t="s">
        <v>420</v>
      </c>
      <c r="AR94" t="s">
        <v>420</v>
      </c>
      <c r="AS94">
        <v>0</v>
      </c>
      <c r="AT94">
        <v>0</v>
      </c>
      <c r="AU94">
        <f>1-AS94/AT94</f>
        <v>0</v>
      </c>
      <c r="AV94">
        <v>0.5</v>
      </c>
      <c r="AW94">
        <f>CV94</f>
        <v>0</v>
      </c>
      <c r="AX94">
        <f>K94</f>
        <v>0</v>
      </c>
      <c r="AY94">
        <f>AU94*AV94*AW94</f>
        <v>0</v>
      </c>
      <c r="AZ94">
        <f>(AX94-AP94)/AW94</f>
        <v>0</v>
      </c>
      <c r="BA94">
        <f>(AN94-AT94)/AT94</f>
        <v>0</v>
      </c>
      <c r="BB94">
        <f>AM94/(AO94+AM94/AT94)</f>
        <v>0</v>
      </c>
      <c r="BC94" t="s">
        <v>420</v>
      </c>
      <c r="BD94">
        <v>0</v>
      </c>
      <c r="BE94">
        <f>IF(BD94&lt;&gt;0, BD94, BB94)</f>
        <v>0</v>
      </c>
      <c r="BF94">
        <f>1-BE94/AT94</f>
        <v>0</v>
      </c>
      <c r="BG94">
        <f>(AT94-AS94)/(AT94-BE94)</f>
        <v>0</v>
      </c>
      <c r="BH94">
        <f>(AN94-AT94)/(AN94-BE94)</f>
        <v>0</v>
      </c>
      <c r="BI94">
        <f>(AT94-AS94)/(AT94-AM94)</f>
        <v>0</v>
      </c>
      <c r="BJ94">
        <f>(AN94-AT94)/(AN94-AM94)</f>
        <v>0</v>
      </c>
      <c r="BK94">
        <f>(BG94*BE94/AS94)</f>
        <v>0</v>
      </c>
      <c r="BL94">
        <f>(1-BK94)</f>
        <v>0</v>
      </c>
      <c r="CU94">
        <f>$B$13*DS94+$C$13*DT94+$F$13*EE94*(1-EH94)</f>
        <v>0</v>
      </c>
      <c r="CV94">
        <f>CU94*CW94</f>
        <v>0</v>
      </c>
      <c r="CW94">
        <f>($B$13*$D$11+$C$13*$D$11+$F$13*((ER94+EJ94)/MAX(ER94+EJ94+ES94, 0.1)*$I$11+ES94/MAX(ER94+EJ94+ES94, 0.1)*$J$11))/($B$13+$C$13+$F$13)</f>
        <v>0</v>
      </c>
      <c r="CX94">
        <f>($B$13*$K$11+$C$13*$K$11+$F$13*((ER94+EJ94)/MAX(ER94+EJ94+ES94, 0.1)*$P$11+ES94/MAX(ER94+EJ94+ES94, 0.1)*$Q$11))/($B$13+$C$13+$F$13)</f>
        <v>0</v>
      </c>
      <c r="CY94">
        <v>3.46</v>
      </c>
      <c r="CZ94">
        <v>0.5</v>
      </c>
      <c r="DA94" t="s">
        <v>421</v>
      </c>
      <c r="DB94">
        <v>2</v>
      </c>
      <c r="DC94">
        <v>1759095308.5</v>
      </c>
      <c r="DD94">
        <v>423.3148888888888</v>
      </c>
      <c r="DE94">
        <v>419.9851111111112</v>
      </c>
      <c r="DF94">
        <v>22.71527777777778</v>
      </c>
      <c r="DG94">
        <v>22.46007777777778</v>
      </c>
      <c r="DH94">
        <v>424.2078888888889</v>
      </c>
      <c r="DI94">
        <v>22.40736666666666</v>
      </c>
      <c r="DJ94">
        <v>499.9509999999999</v>
      </c>
      <c r="DK94">
        <v>90.64988888888888</v>
      </c>
      <c r="DL94">
        <v>0.06587085555555555</v>
      </c>
      <c r="DM94">
        <v>30.05465555555556</v>
      </c>
      <c r="DN94">
        <v>30.01808888888889</v>
      </c>
      <c r="DO94">
        <v>999.9000000000001</v>
      </c>
      <c r="DP94">
        <v>0</v>
      </c>
      <c r="DQ94">
        <v>0</v>
      </c>
      <c r="DR94">
        <v>9993.129999999999</v>
      </c>
      <c r="DS94">
        <v>0</v>
      </c>
      <c r="DT94">
        <v>3.15713</v>
      </c>
      <c r="DU94">
        <v>3.329956666666666</v>
      </c>
      <c r="DV94">
        <v>433.1541111111111</v>
      </c>
      <c r="DW94">
        <v>429.6346666666666</v>
      </c>
      <c r="DX94">
        <v>0.2552127777777778</v>
      </c>
      <c r="DY94">
        <v>419.9851111111112</v>
      </c>
      <c r="DZ94">
        <v>22.46007777777778</v>
      </c>
      <c r="EA94">
        <v>2.059136666666667</v>
      </c>
      <c r="EB94">
        <v>2.036003333333333</v>
      </c>
      <c r="EC94">
        <v>17.90656666666667</v>
      </c>
      <c r="ED94">
        <v>17.72714444444445</v>
      </c>
      <c r="EE94">
        <v>0.00500078</v>
      </c>
      <c r="EF94">
        <v>0</v>
      </c>
      <c r="EG94">
        <v>0</v>
      </c>
      <c r="EH94">
        <v>0</v>
      </c>
      <c r="EI94">
        <v>370.5333333333333</v>
      </c>
      <c r="EJ94">
        <v>0.00500078</v>
      </c>
      <c r="EK94">
        <v>-14.34444444444444</v>
      </c>
      <c r="EL94">
        <v>-0.1555555555555556</v>
      </c>
      <c r="EM94">
        <v>35.847</v>
      </c>
      <c r="EN94">
        <v>40.81222222222222</v>
      </c>
      <c r="EO94">
        <v>37.99277777777777</v>
      </c>
      <c r="EP94">
        <v>41.61088888888889</v>
      </c>
      <c r="EQ94">
        <v>38.28444444444445</v>
      </c>
      <c r="ER94">
        <v>0</v>
      </c>
      <c r="ES94">
        <v>0</v>
      </c>
      <c r="ET94">
        <v>0</v>
      </c>
      <c r="EU94">
        <v>1759095304</v>
      </c>
      <c r="EV94">
        <v>0</v>
      </c>
      <c r="EW94">
        <v>372.9307692307692</v>
      </c>
      <c r="EX94">
        <v>20.49230775128959</v>
      </c>
      <c r="EY94">
        <v>-36.7487177679037</v>
      </c>
      <c r="EZ94">
        <v>-13.35</v>
      </c>
      <c r="FA94">
        <v>15</v>
      </c>
      <c r="FB94">
        <v>0</v>
      </c>
      <c r="FC94" t="s">
        <v>422</v>
      </c>
      <c r="FD94">
        <v>1746989605.5</v>
      </c>
      <c r="FE94">
        <v>1746989593.5</v>
      </c>
      <c r="FF94">
        <v>0</v>
      </c>
      <c r="FG94">
        <v>-0.274</v>
      </c>
      <c r="FH94">
        <v>-0.002</v>
      </c>
      <c r="FI94">
        <v>2.549</v>
      </c>
      <c r="FJ94">
        <v>0.129</v>
      </c>
      <c r="FK94">
        <v>420</v>
      </c>
      <c r="FL94">
        <v>17</v>
      </c>
      <c r="FM94">
        <v>0.02</v>
      </c>
      <c r="FN94">
        <v>0.04</v>
      </c>
      <c r="FO94">
        <v>3.3230365</v>
      </c>
      <c r="FP94">
        <v>0.1637419136960608</v>
      </c>
      <c r="FQ94">
        <v>0.04066707332412796</v>
      </c>
      <c r="FR94">
        <v>1</v>
      </c>
      <c r="FS94">
        <v>372.8617647058823</v>
      </c>
      <c r="FT94">
        <v>9.779984681222421</v>
      </c>
      <c r="FU94">
        <v>8.180105518731279</v>
      </c>
      <c r="FV94">
        <v>0</v>
      </c>
      <c r="FW94">
        <v>0.255429975</v>
      </c>
      <c r="FX94">
        <v>0.001712341463414048</v>
      </c>
      <c r="FY94">
        <v>0.0009370193030962548</v>
      </c>
      <c r="FZ94">
        <v>1</v>
      </c>
      <c r="GA94">
        <v>2</v>
      </c>
      <c r="GB94">
        <v>3</v>
      </c>
      <c r="GC94" t="s">
        <v>429</v>
      </c>
      <c r="GD94">
        <v>3.10264</v>
      </c>
      <c r="GE94">
        <v>2.72415</v>
      </c>
      <c r="GF94">
        <v>0.08890919999999999</v>
      </c>
      <c r="GG94">
        <v>0.08829620000000001</v>
      </c>
      <c r="GH94">
        <v>0.103973</v>
      </c>
      <c r="GI94">
        <v>0.104604</v>
      </c>
      <c r="GJ94">
        <v>23812.5</v>
      </c>
      <c r="GK94">
        <v>21614.1</v>
      </c>
      <c r="GL94">
        <v>26698.8</v>
      </c>
      <c r="GM94">
        <v>23927.1</v>
      </c>
      <c r="GN94">
        <v>38275</v>
      </c>
      <c r="GO94">
        <v>31651.8</v>
      </c>
      <c r="GP94">
        <v>46619.9</v>
      </c>
      <c r="GQ94">
        <v>37834.2</v>
      </c>
      <c r="GR94">
        <v>1.8724</v>
      </c>
      <c r="GS94">
        <v>1.88025</v>
      </c>
      <c r="GT94">
        <v>0.100307</v>
      </c>
      <c r="GU94">
        <v>0</v>
      </c>
      <c r="GV94">
        <v>28.3778</v>
      </c>
      <c r="GW94">
        <v>999.9</v>
      </c>
      <c r="GX94">
        <v>46.1</v>
      </c>
      <c r="GY94">
        <v>31.2</v>
      </c>
      <c r="GZ94">
        <v>23.2037</v>
      </c>
      <c r="HA94">
        <v>61.4</v>
      </c>
      <c r="HB94">
        <v>19.7236</v>
      </c>
      <c r="HC94">
        <v>1</v>
      </c>
      <c r="HD94">
        <v>0.0894817</v>
      </c>
      <c r="HE94">
        <v>-1.34081</v>
      </c>
      <c r="HF94">
        <v>20.2917</v>
      </c>
      <c r="HG94">
        <v>5.22178</v>
      </c>
      <c r="HH94">
        <v>11.98</v>
      </c>
      <c r="HI94">
        <v>4.96555</v>
      </c>
      <c r="HJ94">
        <v>3.276</v>
      </c>
      <c r="HK94">
        <v>9999</v>
      </c>
      <c r="HL94">
        <v>9999</v>
      </c>
      <c r="HM94">
        <v>9999</v>
      </c>
      <c r="HN94">
        <v>37.2</v>
      </c>
      <c r="HO94">
        <v>1.8639</v>
      </c>
      <c r="HP94">
        <v>1.86006</v>
      </c>
      <c r="HQ94">
        <v>1.85837</v>
      </c>
      <c r="HR94">
        <v>1.85974</v>
      </c>
      <c r="HS94">
        <v>1.85989</v>
      </c>
      <c r="HT94">
        <v>1.85837</v>
      </c>
      <c r="HU94">
        <v>1.85744</v>
      </c>
      <c r="HV94">
        <v>1.85241</v>
      </c>
      <c r="HW94">
        <v>0</v>
      </c>
      <c r="HX94">
        <v>0</v>
      </c>
      <c r="HY94">
        <v>0</v>
      </c>
      <c r="HZ94">
        <v>0</v>
      </c>
      <c r="IA94" t="s">
        <v>424</v>
      </c>
      <c r="IB94" t="s">
        <v>425</v>
      </c>
      <c r="IC94" t="s">
        <v>426</v>
      </c>
      <c r="ID94" t="s">
        <v>426</v>
      </c>
      <c r="IE94" t="s">
        <v>426</v>
      </c>
      <c r="IF94" t="s">
        <v>426</v>
      </c>
      <c r="IG94">
        <v>0</v>
      </c>
      <c r="IH94">
        <v>100</v>
      </c>
      <c r="II94">
        <v>100</v>
      </c>
      <c r="IJ94">
        <v>-0.893</v>
      </c>
      <c r="IK94">
        <v>0.3079</v>
      </c>
      <c r="IL94">
        <v>-0.819046093373875</v>
      </c>
      <c r="IM94">
        <v>-0.0008311593448893811</v>
      </c>
      <c r="IN94">
        <v>1.768286430498992E-06</v>
      </c>
      <c r="IO94">
        <v>-5.176383660599935E-10</v>
      </c>
      <c r="IP94">
        <v>0.01793090377665582</v>
      </c>
      <c r="IQ94">
        <v>0.002652576625932546</v>
      </c>
      <c r="IR94">
        <v>0.0004569377311329863</v>
      </c>
      <c r="IS94">
        <v>1.003524486243527E-07</v>
      </c>
      <c r="IT94">
        <v>2</v>
      </c>
      <c r="IU94">
        <v>1975</v>
      </c>
      <c r="IV94">
        <v>1</v>
      </c>
      <c r="IW94">
        <v>26</v>
      </c>
      <c r="IX94">
        <v>201761.8</v>
      </c>
      <c r="IY94">
        <v>201762</v>
      </c>
      <c r="IZ94">
        <v>1.09863</v>
      </c>
      <c r="JA94">
        <v>2.63184</v>
      </c>
      <c r="JB94">
        <v>1.49658</v>
      </c>
      <c r="JC94">
        <v>2.34985</v>
      </c>
      <c r="JD94">
        <v>1.54907</v>
      </c>
      <c r="JE94">
        <v>2.36694</v>
      </c>
      <c r="JF94">
        <v>35.9178</v>
      </c>
      <c r="JG94">
        <v>24.1926</v>
      </c>
      <c r="JH94">
        <v>18</v>
      </c>
      <c r="JI94">
        <v>480.452</v>
      </c>
      <c r="JJ94">
        <v>500.232</v>
      </c>
      <c r="JK94">
        <v>30.4933</v>
      </c>
      <c r="JL94">
        <v>28.4361</v>
      </c>
      <c r="JM94">
        <v>30.0003</v>
      </c>
      <c r="JN94">
        <v>28.6142</v>
      </c>
      <c r="JO94">
        <v>28.6005</v>
      </c>
      <c r="JP94">
        <v>22.0918</v>
      </c>
      <c r="JQ94">
        <v>0</v>
      </c>
      <c r="JR94">
        <v>100</v>
      </c>
      <c r="JS94">
        <v>30.4863</v>
      </c>
      <c r="JT94">
        <v>420</v>
      </c>
      <c r="JU94">
        <v>23.1383</v>
      </c>
      <c r="JV94">
        <v>101.932</v>
      </c>
      <c r="JW94">
        <v>91.2616</v>
      </c>
    </row>
    <row r="95" spans="1:283">
      <c r="A95">
        <v>77</v>
      </c>
      <c r="B95">
        <v>1759095313.5</v>
      </c>
      <c r="C95">
        <v>1320.5</v>
      </c>
      <c r="D95" t="s">
        <v>581</v>
      </c>
      <c r="E95" t="s">
        <v>582</v>
      </c>
      <c r="F95">
        <v>5</v>
      </c>
      <c r="G95" t="s">
        <v>550</v>
      </c>
      <c r="H95">
        <v>1759095310.5</v>
      </c>
      <c r="I95">
        <f>(J95)/1000</f>
        <v>0</v>
      </c>
      <c r="J95">
        <f>1000*DJ95*AH95*(DF95-DG95)/(100*CY95*(1000-AH95*DF95))</f>
        <v>0</v>
      </c>
      <c r="K95">
        <f>DJ95*AH95*(DE95-DD95*(1000-AH95*DG95)/(1000-AH95*DF95))/(100*CY95)</f>
        <v>0</v>
      </c>
      <c r="L95">
        <f>DD95 - IF(AH95&gt;1, K95*CY95*100.0/(AJ95), 0)</f>
        <v>0</v>
      </c>
      <c r="M95">
        <f>((S95-I95/2)*L95-K95)/(S95+I95/2)</f>
        <v>0</v>
      </c>
      <c r="N95">
        <f>M95*(DK95+DL95)/1000.0</f>
        <v>0</v>
      </c>
      <c r="O95">
        <f>(DD95 - IF(AH95&gt;1, K95*CY95*100.0/(AJ95), 0))*(DK95+DL95)/1000.0</f>
        <v>0</v>
      </c>
      <c r="P95">
        <f>2.0/((1/R95-1/Q95)+SIGN(R95)*SQRT((1/R95-1/Q95)*(1/R95-1/Q95) + 4*CZ95/((CZ95+1)*(CZ95+1))*(2*1/R95*1/Q95-1/Q95*1/Q95)))</f>
        <v>0</v>
      </c>
      <c r="Q95">
        <f>IF(LEFT(DA95,1)&lt;&gt;"0",IF(LEFT(DA95,1)="1",3.0,DB95),$D$5+$E$5*(DR95*DK95/($K$5*1000))+$F$5*(DR95*DK95/($K$5*1000))*MAX(MIN(CY95,$J$5),$I$5)*MAX(MIN(CY95,$J$5),$I$5)+$G$5*MAX(MIN(CY95,$J$5),$I$5)*(DR95*DK95/($K$5*1000))+$H$5*(DR95*DK95/($K$5*1000))*(DR95*DK95/($K$5*1000)))</f>
        <v>0</v>
      </c>
      <c r="R95">
        <f>I95*(1000-(1000*0.61365*exp(17.502*V95/(240.97+V95))/(DK95+DL95)+DF95)/2)/(1000*0.61365*exp(17.502*V95/(240.97+V95))/(DK95+DL95)-DF95)</f>
        <v>0</v>
      </c>
      <c r="S95">
        <f>1/((CZ95+1)/(P95/1.6)+1/(Q95/1.37)) + CZ95/((CZ95+1)/(P95/1.6) + CZ95/(Q95/1.37))</f>
        <v>0</v>
      </c>
      <c r="T95">
        <f>(CU95*CX95)</f>
        <v>0</v>
      </c>
      <c r="U95">
        <f>(DM95+(T95+2*0.95*5.67E-8*(((DM95+$B$9)+273)^4-(DM95+273)^4)-44100*I95)/(1.84*29.3*Q95+8*0.95*5.67E-8*(DM95+273)^3))</f>
        <v>0</v>
      </c>
      <c r="V95">
        <f>($C$9*DN95+$D$9*DO95+$E$9*U95)</f>
        <v>0</v>
      </c>
      <c r="W95">
        <f>0.61365*exp(17.502*V95/(240.97+V95))</f>
        <v>0</v>
      </c>
      <c r="X95">
        <f>(Y95/Z95*100)</f>
        <v>0</v>
      </c>
      <c r="Y95">
        <f>DF95*(DK95+DL95)/1000</f>
        <v>0</v>
      </c>
      <c r="Z95">
        <f>0.61365*exp(17.502*DM95/(240.97+DM95))</f>
        <v>0</v>
      </c>
      <c r="AA95">
        <f>(W95-DF95*(DK95+DL95)/1000)</f>
        <v>0</v>
      </c>
      <c r="AB95">
        <f>(-I95*44100)</f>
        <v>0</v>
      </c>
      <c r="AC95">
        <f>2*29.3*Q95*0.92*(DM95-V95)</f>
        <v>0</v>
      </c>
      <c r="AD95">
        <f>2*0.95*5.67E-8*(((DM95+$B$9)+273)^4-(V95+273)^4)</f>
        <v>0</v>
      </c>
      <c r="AE95">
        <f>T95+AD95+AB95+AC95</f>
        <v>0</v>
      </c>
      <c r="AF95">
        <v>2</v>
      </c>
      <c r="AG95">
        <v>0</v>
      </c>
      <c r="AH95">
        <f>IF(AF95*$H$15&gt;=AJ95,1.0,(AJ95/(AJ95-AF95*$H$15)))</f>
        <v>0</v>
      </c>
      <c r="AI95">
        <f>(AH95-1)*100</f>
        <v>0</v>
      </c>
      <c r="AJ95">
        <f>MAX(0,($B$15+$C$15*DR95)/(1+$D$15*DR95)*DK95/(DM95+273)*$E$15)</f>
        <v>0</v>
      </c>
      <c r="AK95" t="s">
        <v>420</v>
      </c>
      <c r="AL95" t="s">
        <v>420</v>
      </c>
      <c r="AM95">
        <v>0</v>
      </c>
      <c r="AN95">
        <v>0</v>
      </c>
      <c r="AO95">
        <f>1-AM95/AN95</f>
        <v>0</v>
      </c>
      <c r="AP95">
        <v>0</v>
      </c>
      <c r="AQ95" t="s">
        <v>420</v>
      </c>
      <c r="AR95" t="s">
        <v>420</v>
      </c>
      <c r="AS95">
        <v>0</v>
      </c>
      <c r="AT95">
        <v>0</v>
      </c>
      <c r="AU95">
        <f>1-AS95/AT95</f>
        <v>0</v>
      </c>
      <c r="AV95">
        <v>0.5</v>
      </c>
      <c r="AW95">
        <f>CV95</f>
        <v>0</v>
      </c>
      <c r="AX95">
        <f>K95</f>
        <v>0</v>
      </c>
      <c r="AY95">
        <f>AU95*AV95*AW95</f>
        <v>0</v>
      </c>
      <c r="AZ95">
        <f>(AX95-AP95)/AW95</f>
        <v>0</v>
      </c>
      <c r="BA95">
        <f>(AN95-AT95)/AT95</f>
        <v>0</v>
      </c>
      <c r="BB95">
        <f>AM95/(AO95+AM95/AT95)</f>
        <v>0</v>
      </c>
      <c r="BC95" t="s">
        <v>420</v>
      </c>
      <c r="BD95">
        <v>0</v>
      </c>
      <c r="BE95">
        <f>IF(BD95&lt;&gt;0, BD95, BB95)</f>
        <v>0</v>
      </c>
      <c r="BF95">
        <f>1-BE95/AT95</f>
        <v>0</v>
      </c>
      <c r="BG95">
        <f>(AT95-AS95)/(AT95-BE95)</f>
        <v>0</v>
      </c>
      <c r="BH95">
        <f>(AN95-AT95)/(AN95-BE95)</f>
        <v>0</v>
      </c>
      <c r="BI95">
        <f>(AT95-AS95)/(AT95-AM95)</f>
        <v>0</v>
      </c>
      <c r="BJ95">
        <f>(AN95-AT95)/(AN95-AM95)</f>
        <v>0</v>
      </c>
      <c r="BK95">
        <f>(BG95*BE95/AS95)</f>
        <v>0</v>
      </c>
      <c r="BL95">
        <f>(1-BK95)</f>
        <v>0</v>
      </c>
      <c r="CU95">
        <f>$B$13*DS95+$C$13*DT95+$F$13*EE95*(1-EH95)</f>
        <v>0</v>
      </c>
      <c r="CV95">
        <f>CU95*CW95</f>
        <v>0</v>
      </c>
      <c r="CW95">
        <f>($B$13*$D$11+$C$13*$D$11+$F$13*((ER95+EJ95)/MAX(ER95+EJ95+ES95, 0.1)*$I$11+ES95/MAX(ER95+EJ95+ES95, 0.1)*$J$11))/($B$13+$C$13+$F$13)</f>
        <v>0</v>
      </c>
      <c r="CX95">
        <f>($B$13*$K$11+$C$13*$K$11+$F$13*((ER95+EJ95)/MAX(ER95+EJ95+ES95, 0.1)*$P$11+ES95/MAX(ER95+EJ95+ES95, 0.1)*$Q$11))/($B$13+$C$13+$F$13)</f>
        <v>0</v>
      </c>
      <c r="CY95">
        <v>3.46</v>
      </c>
      <c r="CZ95">
        <v>0.5</v>
      </c>
      <c r="DA95" t="s">
        <v>421</v>
      </c>
      <c r="DB95">
        <v>2</v>
      </c>
      <c r="DC95">
        <v>1759095310.5</v>
      </c>
      <c r="DD95">
        <v>423.3308888888889</v>
      </c>
      <c r="DE95">
        <v>420.024</v>
      </c>
      <c r="DF95">
        <v>22.715</v>
      </c>
      <c r="DG95">
        <v>22.46075555555556</v>
      </c>
      <c r="DH95">
        <v>424.2238888888889</v>
      </c>
      <c r="DI95">
        <v>22.40708888888889</v>
      </c>
      <c r="DJ95">
        <v>499.9663333333334</v>
      </c>
      <c r="DK95">
        <v>90.64915555555555</v>
      </c>
      <c r="DL95">
        <v>0.06600704444444444</v>
      </c>
      <c r="DM95">
        <v>30.05415555555555</v>
      </c>
      <c r="DN95">
        <v>30.01672222222222</v>
      </c>
      <c r="DO95">
        <v>999.9000000000001</v>
      </c>
      <c r="DP95">
        <v>0</v>
      </c>
      <c r="DQ95">
        <v>0</v>
      </c>
      <c r="DR95">
        <v>9988.471111111112</v>
      </c>
      <c r="DS95">
        <v>0</v>
      </c>
      <c r="DT95">
        <v>3.15713</v>
      </c>
      <c r="DU95">
        <v>3.307072222222222</v>
      </c>
      <c r="DV95">
        <v>433.1704444444445</v>
      </c>
      <c r="DW95">
        <v>429.6747777777778</v>
      </c>
      <c r="DX95">
        <v>0.2542585555555555</v>
      </c>
      <c r="DY95">
        <v>420.024</v>
      </c>
      <c r="DZ95">
        <v>22.46075555555556</v>
      </c>
      <c r="EA95">
        <v>2.059094444444445</v>
      </c>
      <c r="EB95">
        <v>2.036048888888889</v>
      </c>
      <c r="EC95">
        <v>17.90624444444444</v>
      </c>
      <c r="ED95">
        <v>17.72747777777778</v>
      </c>
      <c r="EE95">
        <v>0.00500078</v>
      </c>
      <c r="EF95">
        <v>0</v>
      </c>
      <c r="EG95">
        <v>0</v>
      </c>
      <c r="EH95">
        <v>0</v>
      </c>
      <c r="EI95">
        <v>371.9555555555555</v>
      </c>
      <c r="EJ95">
        <v>0.00500078</v>
      </c>
      <c r="EK95">
        <v>-14.37777777777778</v>
      </c>
      <c r="EL95">
        <v>-0.3</v>
      </c>
      <c r="EM95">
        <v>35.85388888888889</v>
      </c>
      <c r="EN95">
        <v>40.74277777777777</v>
      </c>
      <c r="EO95">
        <v>37.965</v>
      </c>
      <c r="EP95">
        <v>41.56211111111111</v>
      </c>
      <c r="EQ95">
        <v>38.22877777777777</v>
      </c>
      <c r="ER95">
        <v>0</v>
      </c>
      <c r="ES95">
        <v>0</v>
      </c>
      <c r="ET95">
        <v>0</v>
      </c>
      <c r="EU95">
        <v>1759095305.8</v>
      </c>
      <c r="EV95">
        <v>0</v>
      </c>
      <c r="EW95">
        <v>374.548</v>
      </c>
      <c r="EX95">
        <v>-1.192308086592381</v>
      </c>
      <c r="EY95">
        <v>-6.084615103662362</v>
      </c>
      <c r="EZ95">
        <v>-14.556</v>
      </c>
      <c r="FA95">
        <v>15</v>
      </c>
      <c r="FB95">
        <v>0</v>
      </c>
      <c r="FC95" t="s">
        <v>422</v>
      </c>
      <c r="FD95">
        <v>1746989605.5</v>
      </c>
      <c r="FE95">
        <v>1746989593.5</v>
      </c>
      <c r="FF95">
        <v>0</v>
      </c>
      <c r="FG95">
        <v>-0.274</v>
      </c>
      <c r="FH95">
        <v>-0.002</v>
      </c>
      <c r="FI95">
        <v>2.549</v>
      </c>
      <c r="FJ95">
        <v>0.129</v>
      </c>
      <c r="FK95">
        <v>420</v>
      </c>
      <c r="FL95">
        <v>17</v>
      </c>
      <c r="FM95">
        <v>0.02</v>
      </c>
      <c r="FN95">
        <v>0.04</v>
      </c>
      <c r="FO95">
        <v>3.319863170731707</v>
      </c>
      <c r="FP95">
        <v>0.06348229965157368</v>
      </c>
      <c r="FQ95">
        <v>0.04262115977631493</v>
      </c>
      <c r="FR95">
        <v>1</v>
      </c>
      <c r="FS95">
        <v>373.7323529411765</v>
      </c>
      <c r="FT95">
        <v>8.982429152288809</v>
      </c>
      <c r="FU95">
        <v>8.691873168054761</v>
      </c>
      <c r="FV95">
        <v>0</v>
      </c>
      <c r="FW95">
        <v>0.2552652195121952</v>
      </c>
      <c r="FX95">
        <v>-0.001074919860626833</v>
      </c>
      <c r="FY95">
        <v>0.001096489420548764</v>
      </c>
      <c r="FZ95">
        <v>1</v>
      </c>
      <c r="GA95">
        <v>2</v>
      </c>
      <c r="GB95">
        <v>3</v>
      </c>
      <c r="GC95" t="s">
        <v>429</v>
      </c>
      <c r="GD95">
        <v>3.10254</v>
      </c>
      <c r="GE95">
        <v>2.72425</v>
      </c>
      <c r="GF95">
        <v>0.08891</v>
      </c>
      <c r="GG95">
        <v>0.0883022</v>
      </c>
      <c r="GH95">
        <v>0.103969</v>
      </c>
      <c r="GI95">
        <v>0.104604</v>
      </c>
      <c r="GJ95">
        <v>23812.5</v>
      </c>
      <c r="GK95">
        <v>21613.9</v>
      </c>
      <c r="GL95">
        <v>26698.8</v>
      </c>
      <c r="GM95">
        <v>23927.1</v>
      </c>
      <c r="GN95">
        <v>38275.2</v>
      </c>
      <c r="GO95">
        <v>31651.9</v>
      </c>
      <c r="GP95">
        <v>46619.9</v>
      </c>
      <c r="GQ95">
        <v>37834.3</v>
      </c>
      <c r="GR95">
        <v>1.8722</v>
      </c>
      <c r="GS95">
        <v>1.88035</v>
      </c>
      <c r="GT95">
        <v>0.0999197</v>
      </c>
      <c r="GU95">
        <v>0</v>
      </c>
      <c r="GV95">
        <v>28.3778</v>
      </c>
      <c r="GW95">
        <v>999.9</v>
      </c>
      <c r="GX95">
        <v>46.1</v>
      </c>
      <c r="GY95">
        <v>31.2</v>
      </c>
      <c r="GZ95">
        <v>23.2046</v>
      </c>
      <c r="HA95">
        <v>61.23</v>
      </c>
      <c r="HB95">
        <v>19.7396</v>
      </c>
      <c r="HC95">
        <v>1</v>
      </c>
      <c r="HD95">
        <v>0.0894817</v>
      </c>
      <c r="HE95">
        <v>-1.34067</v>
      </c>
      <c r="HF95">
        <v>20.2916</v>
      </c>
      <c r="HG95">
        <v>5.22148</v>
      </c>
      <c r="HH95">
        <v>11.98</v>
      </c>
      <c r="HI95">
        <v>4.9654</v>
      </c>
      <c r="HJ95">
        <v>3.276</v>
      </c>
      <c r="HK95">
        <v>9999</v>
      </c>
      <c r="HL95">
        <v>9999</v>
      </c>
      <c r="HM95">
        <v>9999</v>
      </c>
      <c r="HN95">
        <v>37.2</v>
      </c>
      <c r="HO95">
        <v>1.8639</v>
      </c>
      <c r="HP95">
        <v>1.86006</v>
      </c>
      <c r="HQ95">
        <v>1.85837</v>
      </c>
      <c r="HR95">
        <v>1.85974</v>
      </c>
      <c r="HS95">
        <v>1.85988</v>
      </c>
      <c r="HT95">
        <v>1.85837</v>
      </c>
      <c r="HU95">
        <v>1.85744</v>
      </c>
      <c r="HV95">
        <v>1.85241</v>
      </c>
      <c r="HW95">
        <v>0</v>
      </c>
      <c r="HX95">
        <v>0</v>
      </c>
      <c r="HY95">
        <v>0</v>
      </c>
      <c r="HZ95">
        <v>0</v>
      </c>
      <c r="IA95" t="s">
        <v>424</v>
      </c>
      <c r="IB95" t="s">
        <v>425</v>
      </c>
      <c r="IC95" t="s">
        <v>426</v>
      </c>
      <c r="ID95" t="s">
        <v>426</v>
      </c>
      <c r="IE95" t="s">
        <v>426</v>
      </c>
      <c r="IF95" t="s">
        <v>426</v>
      </c>
      <c r="IG95">
        <v>0</v>
      </c>
      <c r="IH95">
        <v>100</v>
      </c>
      <c r="II95">
        <v>100</v>
      </c>
      <c r="IJ95">
        <v>-0.893</v>
      </c>
      <c r="IK95">
        <v>0.3078</v>
      </c>
      <c r="IL95">
        <v>-0.819046093373875</v>
      </c>
      <c r="IM95">
        <v>-0.0008311593448893811</v>
      </c>
      <c r="IN95">
        <v>1.768286430498992E-06</v>
      </c>
      <c r="IO95">
        <v>-5.176383660599935E-10</v>
      </c>
      <c r="IP95">
        <v>0.01793090377665582</v>
      </c>
      <c r="IQ95">
        <v>0.002652576625932546</v>
      </c>
      <c r="IR95">
        <v>0.0004569377311329863</v>
      </c>
      <c r="IS95">
        <v>1.003524486243527E-07</v>
      </c>
      <c r="IT95">
        <v>2</v>
      </c>
      <c r="IU95">
        <v>1975</v>
      </c>
      <c r="IV95">
        <v>1</v>
      </c>
      <c r="IW95">
        <v>26</v>
      </c>
      <c r="IX95">
        <v>201761.8</v>
      </c>
      <c r="IY95">
        <v>201762</v>
      </c>
      <c r="IZ95">
        <v>1.09863</v>
      </c>
      <c r="JA95">
        <v>2.62085</v>
      </c>
      <c r="JB95">
        <v>1.49658</v>
      </c>
      <c r="JC95">
        <v>2.34985</v>
      </c>
      <c r="JD95">
        <v>1.54907</v>
      </c>
      <c r="JE95">
        <v>2.44995</v>
      </c>
      <c r="JF95">
        <v>35.9412</v>
      </c>
      <c r="JG95">
        <v>24.1926</v>
      </c>
      <c r="JH95">
        <v>18</v>
      </c>
      <c r="JI95">
        <v>480.344</v>
      </c>
      <c r="JJ95">
        <v>500.304</v>
      </c>
      <c r="JK95">
        <v>30.4879</v>
      </c>
      <c r="JL95">
        <v>28.4365</v>
      </c>
      <c r="JM95">
        <v>30.0003</v>
      </c>
      <c r="JN95">
        <v>28.6152</v>
      </c>
      <c r="JO95">
        <v>28.6012</v>
      </c>
      <c r="JP95">
        <v>22.0898</v>
      </c>
      <c r="JQ95">
        <v>0</v>
      </c>
      <c r="JR95">
        <v>100</v>
      </c>
      <c r="JS95">
        <v>30.47</v>
      </c>
      <c r="JT95">
        <v>420</v>
      </c>
      <c r="JU95">
        <v>23.1383</v>
      </c>
      <c r="JV95">
        <v>101.932</v>
      </c>
      <c r="JW95">
        <v>91.26179999999999</v>
      </c>
    </row>
    <row r="96" spans="1:283">
      <c r="A96">
        <v>78</v>
      </c>
      <c r="B96">
        <v>1759095315.5</v>
      </c>
      <c r="C96">
        <v>1322.5</v>
      </c>
      <c r="D96" t="s">
        <v>583</v>
      </c>
      <c r="E96" t="s">
        <v>584</v>
      </c>
      <c r="F96">
        <v>5</v>
      </c>
      <c r="G96" t="s">
        <v>550</v>
      </c>
      <c r="H96">
        <v>1759095312.5</v>
      </c>
      <c r="I96">
        <f>(J96)/1000</f>
        <v>0</v>
      </c>
      <c r="J96">
        <f>1000*DJ96*AH96*(DF96-DG96)/(100*CY96*(1000-AH96*DF96))</f>
        <v>0</v>
      </c>
      <c r="K96">
        <f>DJ96*AH96*(DE96-DD96*(1000-AH96*DG96)/(1000-AH96*DF96))/(100*CY96)</f>
        <v>0</v>
      </c>
      <c r="L96">
        <f>DD96 - IF(AH96&gt;1, K96*CY96*100.0/(AJ96), 0)</f>
        <v>0</v>
      </c>
      <c r="M96">
        <f>((S96-I96/2)*L96-K96)/(S96+I96/2)</f>
        <v>0</v>
      </c>
      <c r="N96">
        <f>M96*(DK96+DL96)/1000.0</f>
        <v>0</v>
      </c>
      <c r="O96">
        <f>(DD96 - IF(AH96&gt;1, K96*CY96*100.0/(AJ96), 0))*(DK96+DL96)/1000.0</f>
        <v>0</v>
      </c>
      <c r="P96">
        <f>2.0/((1/R96-1/Q96)+SIGN(R96)*SQRT((1/R96-1/Q96)*(1/R96-1/Q96) + 4*CZ96/((CZ96+1)*(CZ96+1))*(2*1/R96*1/Q96-1/Q96*1/Q96)))</f>
        <v>0</v>
      </c>
      <c r="Q96">
        <f>IF(LEFT(DA96,1)&lt;&gt;"0",IF(LEFT(DA96,1)="1",3.0,DB96),$D$5+$E$5*(DR96*DK96/($K$5*1000))+$F$5*(DR96*DK96/($K$5*1000))*MAX(MIN(CY96,$J$5),$I$5)*MAX(MIN(CY96,$J$5),$I$5)+$G$5*MAX(MIN(CY96,$J$5),$I$5)*(DR96*DK96/($K$5*1000))+$H$5*(DR96*DK96/($K$5*1000))*(DR96*DK96/($K$5*1000)))</f>
        <v>0</v>
      </c>
      <c r="R96">
        <f>I96*(1000-(1000*0.61365*exp(17.502*V96/(240.97+V96))/(DK96+DL96)+DF96)/2)/(1000*0.61365*exp(17.502*V96/(240.97+V96))/(DK96+DL96)-DF96)</f>
        <v>0</v>
      </c>
      <c r="S96">
        <f>1/((CZ96+1)/(P96/1.6)+1/(Q96/1.37)) + CZ96/((CZ96+1)/(P96/1.6) + CZ96/(Q96/1.37))</f>
        <v>0</v>
      </c>
      <c r="T96">
        <f>(CU96*CX96)</f>
        <v>0</v>
      </c>
      <c r="U96">
        <f>(DM96+(T96+2*0.95*5.67E-8*(((DM96+$B$9)+273)^4-(DM96+273)^4)-44100*I96)/(1.84*29.3*Q96+8*0.95*5.67E-8*(DM96+273)^3))</f>
        <v>0</v>
      </c>
      <c r="V96">
        <f>($C$9*DN96+$D$9*DO96+$E$9*U96)</f>
        <v>0</v>
      </c>
      <c r="W96">
        <f>0.61365*exp(17.502*V96/(240.97+V96))</f>
        <v>0</v>
      </c>
      <c r="X96">
        <f>(Y96/Z96*100)</f>
        <v>0</v>
      </c>
      <c r="Y96">
        <f>DF96*(DK96+DL96)/1000</f>
        <v>0</v>
      </c>
      <c r="Z96">
        <f>0.61365*exp(17.502*DM96/(240.97+DM96))</f>
        <v>0</v>
      </c>
      <c r="AA96">
        <f>(W96-DF96*(DK96+DL96)/1000)</f>
        <v>0</v>
      </c>
      <c r="AB96">
        <f>(-I96*44100)</f>
        <v>0</v>
      </c>
      <c r="AC96">
        <f>2*29.3*Q96*0.92*(DM96-V96)</f>
        <v>0</v>
      </c>
      <c r="AD96">
        <f>2*0.95*5.67E-8*(((DM96+$B$9)+273)^4-(V96+273)^4)</f>
        <v>0</v>
      </c>
      <c r="AE96">
        <f>T96+AD96+AB96+AC96</f>
        <v>0</v>
      </c>
      <c r="AF96">
        <v>2</v>
      </c>
      <c r="AG96">
        <v>0</v>
      </c>
      <c r="AH96">
        <f>IF(AF96*$H$15&gt;=AJ96,1.0,(AJ96/(AJ96-AF96*$H$15)))</f>
        <v>0</v>
      </c>
      <c r="AI96">
        <f>(AH96-1)*100</f>
        <v>0</v>
      </c>
      <c r="AJ96">
        <f>MAX(0,($B$15+$C$15*DR96)/(1+$D$15*DR96)*DK96/(DM96+273)*$E$15)</f>
        <v>0</v>
      </c>
      <c r="AK96" t="s">
        <v>420</v>
      </c>
      <c r="AL96" t="s">
        <v>420</v>
      </c>
      <c r="AM96">
        <v>0</v>
      </c>
      <c r="AN96">
        <v>0</v>
      </c>
      <c r="AO96">
        <f>1-AM96/AN96</f>
        <v>0</v>
      </c>
      <c r="AP96">
        <v>0</v>
      </c>
      <c r="AQ96" t="s">
        <v>420</v>
      </c>
      <c r="AR96" t="s">
        <v>420</v>
      </c>
      <c r="AS96">
        <v>0</v>
      </c>
      <c r="AT96">
        <v>0</v>
      </c>
      <c r="AU96">
        <f>1-AS96/AT96</f>
        <v>0</v>
      </c>
      <c r="AV96">
        <v>0.5</v>
      </c>
      <c r="AW96">
        <f>CV96</f>
        <v>0</v>
      </c>
      <c r="AX96">
        <f>K96</f>
        <v>0</v>
      </c>
      <c r="AY96">
        <f>AU96*AV96*AW96</f>
        <v>0</v>
      </c>
      <c r="AZ96">
        <f>(AX96-AP96)/AW96</f>
        <v>0</v>
      </c>
      <c r="BA96">
        <f>(AN96-AT96)/AT96</f>
        <v>0</v>
      </c>
      <c r="BB96">
        <f>AM96/(AO96+AM96/AT96)</f>
        <v>0</v>
      </c>
      <c r="BC96" t="s">
        <v>420</v>
      </c>
      <c r="BD96">
        <v>0</v>
      </c>
      <c r="BE96">
        <f>IF(BD96&lt;&gt;0, BD96, BB96)</f>
        <v>0</v>
      </c>
      <c r="BF96">
        <f>1-BE96/AT96</f>
        <v>0</v>
      </c>
      <c r="BG96">
        <f>(AT96-AS96)/(AT96-BE96)</f>
        <v>0</v>
      </c>
      <c r="BH96">
        <f>(AN96-AT96)/(AN96-BE96)</f>
        <v>0</v>
      </c>
      <c r="BI96">
        <f>(AT96-AS96)/(AT96-AM96)</f>
        <v>0</v>
      </c>
      <c r="BJ96">
        <f>(AN96-AT96)/(AN96-AM96)</f>
        <v>0</v>
      </c>
      <c r="BK96">
        <f>(BG96*BE96/AS96)</f>
        <v>0</v>
      </c>
      <c r="BL96">
        <f>(1-BK96)</f>
        <v>0</v>
      </c>
      <c r="CU96">
        <f>$B$13*DS96+$C$13*DT96+$F$13*EE96*(1-EH96)</f>
        <v>0</v>
      </c>
      <c r="CV96">
        <f>CU96*CW96</f>
        <v>0</v>
      </c>
      <c r="CW96">
        <f>($B$13*$D$11+$C$13*$D$11+$F$13*((ER96+EJ96)/MAX(ER96+EJ96+ES96, 0.1)*$I$11+ES96/MAX(ER96+EJ96+ES96, 0.1)*$J$11))/($B$13+$C$13+$F$13)</f>
        <v>0</v>
      </c>
      <c r="CX96">
        <f>($B$13*$K$11+$C$13*$K$11+$F$13*((ER96+EJ96)/MAX(ER96+EJ96+ES96, 0.1)*$P$11+ES96/MAX(ER96+EJ96+ES96, 0.1)*$Q$11))/($B$13+$C$13+$F$13)</f>
        <v>0</v>
      </c>
      <c r="CY96">
        <v>3.46</v>
      </c>
      <c r="CZ96">
        <v>0.5</v>
      </c>
      <c r="DA96" t="s">
        <v>421</v>
      </c>
      <c r="DB96">
        <v>2</v>
      </c>
      <c r="DC96">
        <v>1759095312.5</v>
      </c>
      <c r="DD96">
        <v>423.345</v>
      </c>
      <c r="DE96">
        <v>420.1054444444445</v>
      </c>
      <c r="DF96">
        <v>22.71453333333334</v>
      </c>
      <c r="DG96">
        <v>22.4614</v>
      </c>
      <c r="DH96">
        <v>424.2378888888889</v>
      </c>
      <c r="DI96">
        <v>22.40662222222223</v>
      </c>
      <c r="DJ96">
        <v>499.9463333333333</v>
      </c>
      <c r="DK96">
        <v>90.64927777777778</v>
      </c>
      <c r="DL96">
        <v>0.06611485555555556</v>
      </c>
      <c r="DM96">
        <v>30.05378888888889</v>
      </c>
      <c r="DN96">
        <v>30.01035555555556</v>
      </c>
      <c r="DO96">
        <v>999.9000000000001</v>
      </c>
      <c r="DP96">
        <v>0</v>
      </c>
      <c r="DQ96">
        <v>0</v>
      </c>
      <c r="DR96">
        <v>9987.643333333333</v>
      </c>
      <c r="DS96">
        <v>0</v>
      </c>
      <c r="DT96">
        <v>3.15713</v>
      </c>
      <c r="DU96">
        <v>3.239587777777778</v>
      </c>
      <c r="DV96">
        <v>433.1845555555556</v>
      </c>
      <c r="DW96">
        <v>429.7584444444444</v>
      </c>
      <c r="DX96">
        <v>0.2531296666666666</v>
      </c>
      <c r="DY96">
        <v>420.1054444444445</v>
      </c>
      <c r="DZ96">
        <v>22.4614</v>
      </c>
      <c r="EA96">
        <v>2.059054444444445</v>
      </c>
      <c r="EB96">
        <v>2.03611</v>
      </c>
      <c r="EC96">
        <v>17.90593333333333</v>
      </c>
      <c r="ED96">
        <v>17.72796666666666</v>
      </c>
      <c r="EE96">
        <v>0.00500078</v>
      </c>
      <c r="EF96">
        <v>0</v>
      </c>
      <c r="EG96">
        <v>0</v>
      </c>
      <c r="EH96">
        <v>0</v>
      </c>
      <c r="EI96">
        <v>371.8555555555556</v>
      </c>
      <c r="EJ96">
        <v>0.00500078</v>
      </c>
      <c r="EK96">
        <v>-9.833333333333334</v>
      </c>
      <c r="EL96">
        <v>-0.05555555555555555</v>
      </c>
      <c r="EM96">
        <v>35.88166666666667</v>
      </c>
      <c r="EN96">
        <v>40.67344444444444</v>
      </c>
      <c r="EO96">
        <v>37.89555555555555</v>
      </c>
      <c r="EP96">
        <v>41.47188888888888</v>
      </c>
      <c r="EQ96">
        <v>38.15233333333333</v>
      </c>
      <c r="ER96">
        <v>0</v>
      </c>
      <c r="ES96">
        <v>0</v>
      </c>
      <c r="ET96">
        <v>0</v>
      </c>
      <c r="EU96">
        <v>1759095308.2</v>
      </c>
      <c r="EV96">
        <v>0</v>
      </c>
      <c r="EW96">
        <v>373.892</v>
      </c>
      <c r="EX96">
        <v>-41.18461568538906</v>
      </c>
      <c r="EY96">
        <v>19.16153879960378</v>
      </c>
      <c r="EZ96">
        <v>-14.352</v>
      </c>
      <c r="FA96">
        <v>15</v>
      </c>
      <c r="FB96">
        <v>0</v>
      </c>
      <c r="FC96" t="s">
        <v>422</v>
      </c>
      <c r="FD96">
        <v>1746989605.5</v>
      </c>
      <c r="FE96">
        <v>1746989593.5</v>
      </c>
      <c r="FF96">
        <v>0</v>
      </c>
      <c r="FG96">
        <v>-0.274</v>
      </c>
      <c r="FH96">
        <v>-0.002</v>
      </c>
      <c r="FI96">
        <v>2.549</v>
      </c>
      <c r="FJ96">
        <v>0.129</v>
      </c>
      <c r="FK96">
        <v>420</v>
      </c>
      <c r="FL96">
        <v>17</v>
      </c>
      <c r="FM96">
        <v>0.02</v>
      </c>
      <c r="FN96">
        <v>0.04</v>
      </c>
      <c r="FO96">
        <v>3.305704</v>
      </c>
      <c r="FP96">
        <v>-0.2422300187617387</v>
      </c>
      <c r="FQ96">
        <v>0.06362673163851809</v>
      </c>
      <c r="FR96">
        <v>1</v>
      </c>
      <c r="FS96">
        <v>372.4352941176471</v>
      </c>
      <c r="FT96">
        <v>1.720397118030794</v>
      </c>
      <c r="FU96">
        <v>8.64100628511386</v>
      </c>
      <c r="FV96">
        <v>0</v>
      </c>
      <c r="FW96">
        <v>0.25500215</v>
      </c>
      <c r="FX96">
        <v>-0.009273253283301948</v>
      </c>
      <c r="FY96">
        <v>0.001484276162814721</v>
      </c>
      <c r="FZ96">
        <v>1</v>
      </c>
      <c r="GA96">
        <v>2</v>
      </c>
      <c r="GB96">
        <v>3</v>
      </c>
      <c r="GC96" t="s">
        <v>429</v>
      </c>
      <c r="GD96">
        <v>3.10269</v>
      </c>
      <c r="GE96">
        <v>2.72422</v>
      </c>
      <c r="GF96">
        <v>0.0889189</v>
      </c>
      <c r="GG96">
        <v>0.08833149999999999</v>
      </c>
      <c r="GH96">
        <v>0.103971</v>
      </c>
      <c r="GI96">
        <v>0.104605</v>
      </c>
      <c r="GJ96">
        <v>23812.3</v>
      </c>
      <c r="GK96">
        <v>21613.2</v>
      </c>
      <c r="GL96">
        <v>26698.8</v>
      </c>
      <c r="GM96">
        <v>23927.1</v>
      </c>
      <c r="GN96">
        <v>38275.1</v>
      </c>
      <c r="GO96">
        <v>31651.9</v>
      </c>
      <c r="GP96">
        <v>46619.9</v>
      </c>
      <c r="GQ96">
        <v>37834.3</v>
      </c>
      <c r="GR96">
        <v>1.87258</v>
      </c>
      <c r="GS96">
        <v>1.88015</v>
      </c>
      <c r="GT96">
        <v>0.0997074</v>
      </c>
      <c r="GU96">
        <v>0</v>
      </c>
      <c r="GV96">
        <v>28.3778</v>
      </c>
      <c r="GW96">
        <v>999.9</v>
      </c>
      <c r="GX96">
        <v>46.1</v>
      </c>
      <c r="GY96">
        <v>31.2</v>
      </c>
      <c r="GZ96">
        <v>23.2053</v>
      </c>
      <c r="HA96">
        <v>60.85</v>
      </c>
      <c r="HB96">
        <v>19.6394</v>
      </c>
      <c r="HC96">
        <v>1</v>
      </c>
      <c r="HD96">
        <v>0.08967990000000001</v>
      </c>
      <c r="HE96">
        <v>-1.32104</v>
      </c>
      <c r="HF96">
        <v>20.2918</v>
      </c>
      <c r="HG96">
        <v>5.22148</v>
      </c>
      <c r="HH96">
        <v>11.98</v>
      </c>
      <c r="HI96">
        <v>4.9653</v>
      </c>
      <c r="HJ96">
        <v>3.276</v>
      </c>
      <c r="HK96">
        <v>9999</v>
      </c>
      <c r="HL96">
        <v>9999</v>
      </c>
      <c r="HM96">
        <v>9999</v>
      </c>
      <c r="HN96">
        <v>37.2</v>
      </c>
      <c r="HO96">
        <v>1.86391</v>
      </c>
      <c r="HP96">
        <v>1.86008</v>
      </c>
      <c r="HQ96">
        <v>1.85837</v>
      </c>
      <c r="HR96">
        <v>1.85974</v>
      </c>
      <c r="HS96">
        <v>1.85988</v>
      </c>
      <c r="HT96">
        <v>1.85837</v>
      </c>
      <c r="HU96">
        <v>1.85744</v>
      </c>
      <c r="HV96">
        <v>1.85241</v>
      </c>
      <c r="HW96">
        <v>0</v>
      </c>
      <c r="HX96">
        <v>0</v>
      </c>
      <c r="HY96">
        <v>0</v>
      </c>
      <c r="HZ96">
        <v>0</v>
      </c>
      <c r="IA96" t="s">
        <v>424</v>
      </c>
      <c r="IB96" t="s">
        <v>425</v>
      </c>
      <c r="IC96" t="s">
        <v>426</v>
      </c>
      <c r="ID96" t="s">
        <v>426</v>
      </c>
      <c r="IE96" t="s">
        <v>426</v>
      </c>
      <c r="IF96" t="s">
        <v>426</v>
      </c>
      <c r="IG96">
        <v>0</v>
      </c>
      <c r="IH96">
        <v>100</v>
      </c>
      <c r="II96">
        <v>100</v>
      </c>
      <c r="IJ96">
        <v>-0.893</v>
      </c>
      <c r="IK96">
        <v>0.3079</v>
      </c>
      <c r="IL96">
        <v>-0.819046093373875</v>
      </c>
      <c r="IM96">
        <v>-0.0008311593448893811</v>
      </c>
      <c r="IN96">
        <v>1.768286430498992E-06</v>
      </c>
      <c r="IO96">
        <v>-5.176383660599935E-10</v>
      </c>
      <c r="IP96">
        <v>0.01793090377665582</v>
      </c>
      <c r="IQ96">
        <v>0.002652576625932546</v>
      </c>
      <c r="IR96">
        <v>0.0004569377311329863</v>
      </c>
      <c r="IS96">
        <v>1.003524486243527E-07</v>
      </c>
      <c r="IT96">
        <v>2</v>
      </c>
      <c r="IU96">
        <v>1975</v>
      </c>
      <c r="IV96">
        <v>1</v>
      </c>
      <c r="IW96">
        <v>26</v>
      </c>
      <c r="IX96">
        <v>201761.8</v>
      </c>
      <c r="IY96">
        <v>201762</v>
      </c>
      <c r="IZ96">
        <v>1.09741</v>
      </c>
      <c r="JA96">
        <v>2.61597</v>
      </c>
      <c r="JB96">
        <v>1.49658</v>
      </c>
      <c r="JC96">
        <v>2.34985</v>
      </c>
      <c r="JD96">
        <v>1.54907</v>
      </c>
      <c r="JE96">
        <v>2.47803</v>
      </c>
      <c r="JF96">
        <v>35.9412</v>
      </c>
      <c r="JG96">
        <v>24.2013</v>
      </c>
      <c r="JH96">
        <v>18</v>
      </c>
      <c r="JI96">
        <v>480.562</v>
      </c>
      <c r="JJ96">
        <v>500.182</v>
      </c>
      <c r="JK96">
        <v>30.4821</v>
      </c>
      <c r="JL96">
        <v>28.4365</v>
      </c>
      <c r="JM96">
        <v>30.0002</v>
      </c>
      <c r="JN96">
        <v>28.6152</v>
      </c>
      <c r="JO96">
        <v>28.6024</v>
      </c>
      <c r="JP96">
        <v>22.08</v>
      </c>
      <c r="JQ96">
        <v>0</v>
      </c>
      <c r="JR96">
        <v>100</v>
      </c>
      <c r="JS96">
        <v>30.47</v>
      </c>
      <c r="JT96">
        <v>420</v>
      </c>
      <c r="JU96">
        <v>23.1383</v>
      </c>
      <c r="JV96">
        <v>101.932</v>
      </c>
      <c r="JW96">
        <v>91.26179999999999</v>
      </c>
    </row>
    <row r="97" spans="1:283">
      <c r="A97">
        <v>79</v>
      </c>
      <c r="B97">
        <v>1759095317.5</v>
      </c>
      <c r="C97">
        <v>1324.5</v>
      </c>
      <c r="D97" t="s">
        <v>585</v>
      </c>
      <c r="E97" t="s">
        <v>586</v>
      </c>
      <c r="F97">
        <v>5</v>
      </c>
      <c r="G97" t="s">
        <v>550</v>
      </c>
      <c r="H97">
        <v>1759095314.5</v>
      </c>
      <c r="I97">
        <f>(J97)/1000</f>
        <v>0</v>
      </c>
      <c r="J97">
        <f>1000*DJ97*AH97*(DF97-DG97)/(100*CY97*(1000-AH97*DF97))</f>
        <v>0</v>
      </c>
      <c r="K97">
        <f>DJ97*AH97*(DE97-DD97*(1000-AH97*DG97)/(1000-AH97*DF97))/(100*CY97)</f>
        <v>0</v>
      </c>
      <c r="L97">
        <f>DD97 - IF(AH97&gt;1, K97*CY97*100.0/(AJ97), 0)</f>
        <v>0</v>
      </c>
      <c r="M97">
        <f>((S97-I97/2)*L97-K97)/(S97+I97/2)</f>
        <v>0</v>
      </c>
      <c r="N97">
        <f>M97*(DK97+DL97)/1000.0</f>
        <v>0</v>
      </c>
      <c r="O97">
        <f>(DD97 - IF(AH97&gt;1, K97*CY97*100.0/(AJ97), 0))*(DK97+DL97)/1000.0</f>
        <v>0</v>
      </c>
      <c r="P97">
        <f>2.0/((1/R97-1/Q97)+SIGN(R97)*SQRT((1/R97-1/Q97)*(1/R97-1/Q97) + 4*CZ97/((CZ97+1)*(CZ97+1))*(2*1/R97*1/Q97-1/Q97*1/Q97)))</f>
        <v>0</v>
      </c>
      <c r="Q97">
        <f>IF(LEFT(DA97,1)&lt;&gt;"0",IF(LEFT(DA97,1)="1",3.0,DB97),$D$5+$E$5*(DR97*DK97/($K$5*1000))+$F$5*(DR97*DK97/($K$5*1000))*MAX(MIN(CY97,$J$5),$I$5)*MAX(MIN(CY97,$J$5),$I$5)+$G$5*MAX(MIN(CY97,$J$5),$I$5)*(DR97*DK97/($K$5*1000))+$H$5*(DR97*DK97/($K$5*1000))*(DR97*DK97/($K$5*1000)))</f>
        <v>0</v>
      </c>
      <c r="R97">
        <f>I97*(1000-(1000*0.61365*exp(17.502*V97/(240.97+V97))/(DK97+DL97)+DF97)/2)/(1000*0.61365*exp(17.502*V97/(240.97+V97))/(DK97+DL97)-DF97)</f>
        <v>0</v>
      </c>
      <c r="S97">
        <f>1/((CZ97+1)/(P97/1.6)+1/(Q97/1.37)) + CZ97/((CZ97+1)/(P97/1.6) + CZ97/(Q97/1.37))</f>
        <v>0</v>
      </c>
      <c r="T97">
        <f>(CU97*CX97)</f>
        <v>0</v>
      </c>
      <c r="U97">
        <f>(DM97+(T97+2*0.95*5.67E-8*(((DM97+$B$9)+273)^4-(DM97+273)^4)-44100*I97)/(1.84*29.3*Q97+8*0.95*5.67E-8*(DM97+273)^3))</f>
        <v>0</v>
      </c>
      <c r="V97">
        <f>($C$9*DN97+$D$9*DO97+$E$9*U97)</f>
        <v>0</v>
      </c>
      <c r="W97">
        <f>0.61365*exp(17.502*V97/(240.97+V97))</f>
        <v>0</v>
      </c>
      <c r="X97">
        <f>(Y97/Z97*100)</f>
        <v>0</v>
      </c>
      <c r="Y97">
        <f>DF97*(DK97+DL97)/1000</f>
        <v>0</v>
      </c>
      <c r="Z97">
        <f>0.61365*exp(17.502*DM97/(240.97+DM97))</f>
        <v>0</v>
      </c>
      <c r="AA97">
        <f>(W97-DF97*(DK97+DL97)/1000)</f>
        <v>0</v>
      </c>
      <c r="AB97">
        <f>(-I97*44100)</f>
        <v>0</v>
      </c>
      <c r="AC97">
        <f>2*29.3*Q97*0.92*(DM97-V97)</f>
        <v>0</v>
      </c>
      <c r="AD97">
        <f>2*0.95*5.67E-8*(((DM97+$B$9)+273)^4-(V97+273)^4)</f>
        <v>0</v>
      </c>
      <c r="AE97">
        <f>T97+AD97+AB97+AC97</f>
        <v>0</v>
      </c>
      <c r="AF97">
        <v>2</v>
      </c>
      <c r="AG97">
        <v>0</v>
      </c>
      <c r="AH97">
        <f>IF(AF97*$H$15&gt;=AJ97,1.0,(AJ97/(AJ97-AF97*$H$15)))</f>
        <v>0</v>
      </c>
      <c r="AI97">
        <f>(AH97-1)*100</f>
        <v>0</v>
      </c>
      <c r="AJ97">
        <f>MAX(0,($B$15+$C$15*DR97)/(1+$D$15*DR97)*DK97/(DM97+273)*$E$15)</f>
        <v>0</v>
      </c>
      <c r="AK97" t="s">
        <v>420</v>
      </c>
      <c r="AL97" t="s">
        <v>420</v>
      </c>
      <c r="AM97">
        <v>0</v>
      </c>
      <c r="AN97">
        <v>0</v>
      </c>
      <c r="AO97">
        <f>1-AM97/AN97</f>
        <v>0</v>
      </c>
      <c r="AP97">
        <v>0</v>
      </c>
      <c r="AQ97" t="s">
        <v>420</v>
      </c>
      <c r="AR97" t="s">
        <v>420</v>
      </c>
      <c r="AS97">
        <v>0</v>
      </c>
      <c r="AT97">
        <v>0</v>
      </c>
      <c r="AU97">
        <f>1-AS97/AT97</f>
        <v>0</v>
      </c>
      <c r="AV97">
        <v>0.5</v>
      </c>
      <c r="AW97">
        <f>CV97</f>
        <v>0</v>
      </c>
      <c r="AX97">
        <f>K97</f>
        <v>0</v>
      </c>
      <c r="AY97">
        <f>AU97*AV97*AW97</f>
        <v>0</v>
      </c>
      <c r="AZ97">
        <f>(AX97-AP97)/AW97</f>
        <v>0</v>
      </c>
      <c r="BA97">
        <f>(AN97-AT97)/AT97</f>
        <v>0</v>
      </c>
      <c r="BB97">
        <f>AM97/(AO97+AM97/AT97)</f>
        <v>0</v>
      </c>
      <c r="BC97" t="s">
        <v>420</v>
      </c>
      <c r="BD97">
        <v>0</v>
      </c>
      <c r="BE97">
        <f>IF(BD97&lt;&gt;0, BD97, BB97)</f>
        <v>0</v>
      </c>
      <c r="BF97">
        <f>1-BE97/AT97</f>
        <v>0</v>
      </c>
      <c r="BG97">
        <f>(AT97-AS97)/(AT97-BE97)</f>
        <v>0</v>
      </c>
      <c r="BH97">
        <f>(AN97-AT97)/(AN97-BE97)</f>
        <v>0</v>
      </c>
      <c r="BI97">
        <f>(AT97-AS97)/(AT97-AM97)</f>
        <v>0</v>
      </c>
      <c r="BJ97">
        <f>(AN97-AT97)/(AN97-AM97)</f>
        <v>0</v>
      </c>
      <c r="BK97">
        <f>(BG97*BE97/AS97)</f>
        <v>0</v>
      </c>
      <c r="BL97">
        <f>(1-BK97)</f>
        <v>0</v>
      </c>
      <c r="CU97">
        <f>$B$13*DS97+$C$13*DT97+$F$13*EE97*(1-EH97)</f>
        <v>0</v>
      </c>
      <c r="CV97">
        <f>CU97*CW97</f>
        <v>0</v>
      </c>
      <c r="CW97">
        <f>($B$13*$D$11+$C$13*$D$11+$F$13*((ER97+EJ97)/MAX(ER97+EJ97+ES97, 0.1)*$I$11+ES97/MAX(ER97+EJ97+ES97, 0.1)*$J$11))/($B$13+$C$13+$F$13)</f>
        <v>0</v>
      </c>
      <c r="CX97">
        <f>($B$13*$K$11+$C$13*$K$11+$F$13*((ER97+EJ97)/MAX(ER97+EJ97+ES97, 0.1)*$P$11+ES97/MAX(ER97+EJ97+ES97, 0.1)*$Q$11))/($B$13+$C$13+$F$13)</f>
        <v>0</v>
      </c>
      <c r="CY97">
        <v>3.46</v>
      </c>
      <c r="CZ97">
        <v>0.5</v>
      </c>
      <c r="DA97" t="s">
        <v>421</v>
      </c>
      <c r="DB97">
        <v>2</v>
      </c>
      <c r="DC97">
        <v>1759095314.5</v>
      </c>
      <c r="DD97">
        <v>423.3687777777778</v>
      </c>
      <c r="DE97">
        <v>420.1773333333333</v>
      </c>
      <c r="DF97">
        <v>22.71407777777777</v>
      </c>
      <c r="DG97">
        <v>22.46151111111111</v>
      </c>
      <c r="DH97">
        <v>424.2616666666667</v>
      </c>
      <c r="DI97">
        <v>22.40616666666666</v>
      </c>
      <c r="DJ97">
        <v>499.9824444444445</v>
      </c>
      <c r="DK97">
        <v>90.65044444444445</v>
      </c>
      <c r="DL97">
        <v>0.06605955555555557</v>
      </c>
      <c r="DM97">
        <v>30.05414444444445</v>
      </c>
      <c r="DN97">
        <v>30.0048</v>
      </c>
      <c r="DO97">
        <v>999.9000000000001</v>
      </c>
      <c r="DP97">
        <v>0</v>
      </c>
      <c r="DQ97">
        <v>0</v>
      </c>
      <c r="DR97">
        <v>9998.402222222223</v>
      </c>
      <c r="DS97">
        <v>0</v>
      </c>
      <c r="DT97">
        <v>3.15713</v>
      </c>
      <c r="DU97">
        <v>3.191446666666666</v>
      </c>
      <c r="DV97">
        <v>433.2086666666667</v>
      </c>
      <c r="DW97">
        <v>429.8321111111111</v>
      </c>
      <c r="DX97">
        <v>0.2525722222222223</v>
      </c>
      <c r="DY97">
        <v>420.1773333333333</v>
      </c>
      <c r="DZ97">
        <v>22.46151111111111</v>
      </c>
      <c r="EA97">
        <v>2.059041111111112</v>
      </c>
      <c r="EB97">
        <v>2.036145555555556</v>
      </c>
      <c r="EC97">
        <v>17.90581111111111</v>
      </c>
      <c r="ED97">
        <v>17.72823333333334</v>
      </c>
      <c r="EE97">
        <v>0.00500078</v>
      </c>
      <c r="EF97">
        <v>0</v>
      </c>
      <c r="EG97">
        <v>0</v>
      </c>
      <c r="EH97">
        <v>0</v>
      </c>
      <c r="EI97">
        <v>370.2555555555555</v>
      </c>
      <c r="EJ97">
        <v>0.00500078</v>
      </c>
      <c r="EK97">
        <v>-10.2</v>
      </c>
      <c r="EL97">
        <v>-0.3888888888888888</v>
      </c>
      <c r="EM97">
        <v>35.91644444444444</v>
      </c>
      <c r="EN97">
        <v>40.63177777777778</v>
      </c>
      <c r="EO97">
        <v>37.88177777777778</v>
      </c>
      <c r="EP97">
        <v>41.38844444444445</v>
      </c>
      <c r="EQ97">
        <v>38.12455555555555</v>
      </c>
      <c r="ER97">
        <v>0</v>
      </c>
      <c r="ES97">
        <v>0</v>
      </c>
      <c r="ET97">
        <v>0</v>
      </c>
      <c r="EU97">
        <v>1759095310</v>
      </c>
      <c r="EV97">
        <v>0</v>
      </c>
      <c r="EW97">
        <v>372.9692307692308</v>
      </c>
      <c r="EX97">
        <v>-42.55726518234984</v>
      </c>
      <c r="EY97">
        <v>32.02735067832876</v>
      </c>
      <c r="EZ97">
        <v>-14.22307692307692</v>
      </c>
      <c r="FA97">
        <v>15</v>
      </c>
      <c r="FB97">
        <v>0</v>
      </c>
      <c r="FC97" t="s">
        <v>422</v>
      </c>
      <c r="FD97">
        <v>1746989605.5</v>
      </c>
      <c r="FE97">
        <v>1746989593.5</v>
      </c>
      <c r="FF97">
        <v>0</v>
      </c>
      <c r="FG97">
        <v>-0.274</v>
      </c>
      <c r="FH97">
        <v>-0.002</v>
      </c>
      <c r="FI97">
        <v>2.549</v>
      </c>
      <c r="FJ97">
        <v>0.129</v>
      </c>
      <c r="FK97">
        <v>420</v>
      </c>
      <c r="FL97">
        <v>17</v>
      </c>
      <c r="FM97">
        <v>0.02</v>
      </c>
      <c r="FN97">
        <v>0.04</v>
      </c>
      <c r="FO97">
        <v>3.293607804878048</v>
      </c>
      <c r="FP97">
        <v>-0.4136882926829188</v>
      </c>
      <c r="FQ97">
        <v>0.07582528275540774</v>
      </c>
      <c r="FR97">
        <v>1</v>
      </c>
      <c r="FS97">
        <v>372.4441176470588</v>
      </c>
      <c r="FT97">
        <v>0.5882352202616425</v>
      </c>
      <c r="FU97">
        <v>8.501010015302708</v>
      </c>
      <c r="FV97">
        <v>1</v>
      </c>
      <c r="FW97">
        <v>0.2548626341463415</v>
      </c>
      <c r="FX97">
        <v>-0.01211966550522671</v>
      </c>
      <c r="FY97">
        <v>0.001592270395533545</v>
      </c>
      <c r="FZ97">
        <v>1</v>
      </c>
      <c r="GA97">
        <v>3</v>
      </c>
      <c r="GB97">
        <v>3</v>
      </c>
      <c r="GC97" t="s">
        <v>519</v>
      </c>
      <c r="GD97">
        <v>3.10294</v>
      </c>
      <c r="GE97">
        <v>2.72396</v>
      </c>
      <c r="GF97">
        <v>0.0889254</v>
      </c>
      <c r="GG97">
        <v>0.0883181</v>
      </c>
      <c r="GH97">
        <v>0.103975</v>
      </c>
      <c r="GI97">
        <v>0.104608</v>
      </c>
      <c r="GJ97">
        <v>23812</v>
      </c>
      <c r="GK97">
        <v>21613.7</v>
      </c>
      <c r="GL97">
        <v>26698.7</v>
      </c>
      <c r="GM97">
        <v>23927.3</v>
      </c>
      <c r="GN97">
        <v>38274.9</v>
      </c>
      <c r="GO97">
        <v>31651.8</v>
      </c>
      <c r="GP97">
        <v>46619.9</v>
      </c>
      <c r="GQ97">
        <v>37834.3</v>
      </c>
      <c r="GR97">
        <v>1.87287</v>
      </c>
      <c r="GS97">
        <v>1.87962</v>
      </c>
      <c r="GT97">
        <v>0.0998713</v>
      </c>
      <c r="GU97">
        <v>0</v>
      </c>
      <c r="GV97">
        <v>28.3778</v>
      </c>
      <c r="GW97">
        <v>999.9</v>
      </c>
      <c r="GX97">
        <v>46.1</v>
      </c>
      <c r="GY97">
        <v>31.2</v>
      </c>
      <c r="GZ97">
        <v>23.204</v>
      </c>
      <c r="HA97">
        <v>61.37</v>
      </c>
      <c r="HB97">
        <v>19.4832</v>
      </c>
      <c r="HC97">
        <v>1</v>
      </c>
      <c r="HD97">
        <v>0.0898094</v>
      </c>
      <c r="HE97">
        <v>-1.31782</v>
      </c>
      <c r="HF97">
        <v>20.2918</v>
      </c>
      <c r="HG97">
        <v>5.22148</v>
      </c>
      <c r="HH97">
        <v>11.98</v>
      </c>
      <c r="HI97">
        <v>4.96525</v>
      </c>
      <c r="HJ97">
        <v>3.27598</v>
      </c>
      <c r="HK97">
        <v>9999</v>
      </c>
      <c r="HL97">
        <v>9999</v>
      </c>
      <c r="HM97">
        <v>9999</v>
      </c>
      <c r="HN97">
        <v>37.2</v>
      </c>
      <c r="HO97">
        <v>1.86391</v>
      </c>
      <c r="HP97">
        <v>1.86008</v>
      </c>
      <c r="HQ97">
        <v>1.85837</v>
      </c>
      <c r="HR97">
        <v>1.85975</v>
      </c>
      <c r="HS97">
        <v>1.85989</v>
      </c>
      <c r="HT97">
        <v>1.85837</v>
      </c>
      <c r="HU97">
        <v>1.85744</v>
      </c>
      <c r="HV97">
        <v>1.8524</v>
      </c>
      <c r="HW97">
        <v>0</v>
      </c>
      <c r="HX97">
        <v>0</v>
      </c>
      <c r="HY97">
        <v>0</v>
      </c>
      <c r="HZ97">
        <v>0</v>
      </c>
      <c r="IA97" t="s">
        <v>424</v>
      </c>
      <c r="IB97" t="s">
        <v>425</v>
      </c>
      <c r="IC97" t="s">
        <v>426</v>
      </c>
      <c r="ID97" t="s">
        <v>426</v>
      </c>
      <c r="IE97" t="s">
        <v>426</v>
      </c>
      <c r="IF97" t="s">
        <v>426</v>
      </c>
      <c r="IG97">
        <v>0</v>
      </c>
      <c r="IH97">
        <v>100</v>
      </c>
      <c r="II97">
        <v>100</v>
      </c>
      <c r="IJ97">
        <v>-0.893</v>
      </c>
      <c r="IK97">
        <v>0.3079</v>
      </c>
      <c r="IL97">
        <v>-0.819046093373875</v>
      </c>
      <c r="IM97">
        <v>-0.0008311593448893811</v>
      </c>
      <c r="IN97">
        <v>1.768286430498992E-06</v>
      </c>
      <c r="IO97">
        <v>-5.176383660599935E-10</v>
      </c>
      <c r="IP97">
        <v>0.01793090377665582</v>
      </c>
      <c r="IQ97">
        <v>0.002652576625932546</v>
      </c>
      <c r="IR97">
        <v>0.0004569377311329863</v>
      </c>
      <c r="IS97">
        <v>1.003524486243527E-07</v>
      </c>
      <c r="IT97">
        <v>2</v>
      </c>
      <c r="IU97">
        <v>1975</v>
      </c>
      <c r="IV97">
        <v>1</v>
      </c>
      <c r="IW97">
        <v>26</v>
      </c>
      <c r="IX97">
        <v>201761.9</v>
      </c>
      <c r="IY97">
        <v>201762.1</v>
      </c>
      <c r="IZ97">
        <v>1.09863</v>
      </c>
      <c r="JA97">
        <v>2.61597</v>
      </c>
      <c r="JB97">
        <v>1.49658</v>
      </c>
      <c r="JC97">
        <v>2.34985</v>
      </c>
      <c r="JD97">
        <v>1.54907</v>
      </c>
      <c r="JE97">
        <v>2.5061</v>
      </c>
      <c r="JF97">
        <v>35.9178</v>
      </c>
      <c r="JG97">
        <v>24.2013</v>
      </c>
      <c r="JH97">
        <v>18</v>
      </c>
      <c r="JI97">
        <v>480.736</v>
      </c>
      <c r="JJ97">
        <v>499.837</v>
      </c>
      <c r="JK97">
        <v>30.4743</v>
      </c>
      <c r="JL97">
        <v>28.4373</v>
      </c>
      <c r="JM97">
        <v>30.0001</v>
      </c>
      <c r="JN97">
        <v>28.6154</v>
      </c>
      <c r="JO97">
        <v>28.603</v>
      </c>
      <c r="JP97">
        <v>22.0837</v>
      </c>
      <c r="JQ97">
        <v>0</v>
      </c>
      <c r="JR97">
        <v>100</v>
      </c>
      <c r="JS97">
        <v>30.47</v>
      </c>
      <c r="JT97">
        <v>420</v>
      </c>
      <c r="JU97">
        <v>23.1383</v>
      </c>
      <c r="JV97">
        <v>101.932</v>
      </c>
      <c r="JW97">
        <v>91.262</v>
      </c>
    </row>
    <row r="98" spans="1:283">
      <c r="A98">
        <v>80</v>
      </c>
      <c r="B98">
        <v>1759095319.5</v>
      </c>
      <c r="C98">
        <v>1326.5</v>
      </c>
      <c r="D98" t="s">
        <v>587</v>
      </c>
      <c r="E98" t="s">
        <v>588</v>
      </c>
      <c r="F98">
        <v>5</v>
      </c>
      <c r="G98" t="s">
        <v>550</v>
      </c>
      <c r="H98">
        <v>1759095316.5</v>
      </c>
      <c r="I98">
        <f>(J98)/1000</f>
        <v>0</v>
      </c>
      <c r="J98">
        <f>1000*DJ98*AH98*(DF98-DG98)/(100*CY98*(1000-AH98*DF98))</f>
        <v>0</v>
      </c>
      <c r="K98">
        <f>DJ98*AH98*(DE98-DD98*(1000-AH98*DG98)/(1000-AH98*DF98))/(100*CY98)</f>
        <v>0</v>
      </c>
      <c r="L98">
        <f>DD98 - IF(AH98&gt;1, K98*CY98*100.0/(AJ98), 0)</f>
        <v>0</v>
      </c>
      <c r="M98">
        <f>((S98-I98/2)*L98-K98)/(S98+I98/2)</f>
        <v>0</v>
      </c>
      <c r="N98">
        <f>M98*(DK98+DL98)/1000.0</f>
        <v>0</v>
      </c>
      <c r="O98">
        <f>(DD98 - IF(AH98&gt;1, K98*CY98*100.0/(AJ98), 0))*(DK98+DL98)/1000.0</f>
        <v>0</v>
      </c>
      <c r="P98">
        <f>2.0/((1/R98-1/Q98)+SIGN(R98)*SQRT((1/R98-1/Q98)*(1/R98-1/Q98) + 4*CZ98/((CZ98+1)*(CZ98+1))*(2*1/R98*1/Q98-1/Q98*1/Q98)))</f>
        <v>0</v>
      </c>
      <c r="Q98">
        <f>IF(LEFT(DA98,1)&lt;&gt;"0",IF(LEFT(DA98,1)="1",3.0,DB98),$D$5+$E$5*(DR98*DK98/($K$5*1000))+$F$5*(DR98*DK98/($K$5*1000))*MAX(MIN(CY98,$J$5),$I$5)*MAX(MIN(CY98,$J$5),$I$5)+$G$5*MAX(MIN(CY98,$J$5),$I$5)*(DR98*DK98/($K$5*1000))+$H$5*(DR98*DK98/($K$5*1000))*(DR98*DK98/($K$5*1000)))</f>
        <v>0</v>
      </c>
      <c r="R98">
        <f>I98*(1000-(1000*0.61365*exp(17.502*V98/(240.97+V98))/(DK98+DL98)+DF98)/2)/(1000*0.61365*exp(17.502*V98/(240.97+V98))/(DK98+DL98)-DF98)</f>
        <v>0</v>
      </c>
      <c r="S98">
        <f>1/((CZ98+1)/(P98/1.6)+1/(Q98/1.37)) + CZ98/((CZ98+1)/(P98/1.6) + CZ98/(Q98/1.37))</f>
        <v>0</v>
      </c>
      <c r="T98">
        <f>(CU98*CX98)</f>
        <v>0</v>
      </c>
      <c r="U98">
        <f>(DM98+(T98+2*0.95*5.67E-8*(((DM98+$B$9)+273)^4-(DM98+273)^4)-44100*I98)/(1.84*29.3*Q98+8*0.95*5.67E-8*(DM98+273)^3))</f>
        <v>0</v>
      </c>
      <c r="V98">
        <f>($C$9*DN98+$D$9*DO98+$E$9*U98)</f>
        <v>0</v>
      </c>
      <c r="W98">
        <f>0.61365*exp(17.502*V98/(240.97+V98))</f>
        <v>0</v>
      </c>
      <c r="X98">
        <f>(Y98/Z98*100)</f>
        <v>0</v>
      </c>
      <c r="Y98">
        <f>DF98*(DK98+DL98)/1000</f>
        <v>0</v>
      </c>
      <c r="Z98">
        <f>0.61365*exp(17.502*DM98/(240.97+DM98))</f>
        <v>0</v>
      </c>
      <c r="AA98">
        <f>(W98-DF98*(DK98+DL98)/1000)</f>
        <v>0</v>
      </c>
      <c r="AB98">
        <f>(-I98*44100)</f>
        <v>0</v>
      </c>
      <c r="AC98">
        <f>2*29.3*Q98*0.92*(DM98-V98)</f>
        <v>0</v>
      </c>
      <c r="AD98">
        <f>2*0.95*5.67E-8*(((DM98+$B$9)+273)^4-(V98+273)^4)</f>
        <v>0</v>
      </c>
      <c r="AE98">
        <f>T98+AD98+AB98+AC98</f>
        <v>0</v>
      </c>
      <c r="AF98">
        <v>2</v>
      </c>
      <c r="AG98">
        <v>0</v>
      </c>
      <c r="AH98">
        <f>IF(AF98*$H$15&gt;=AJ98,1.0,(AJ98/(AJ98-AF98*$H$15)))</f>
        <v>0</v>
      </c>
      <c r="AI98">
        <f>(AH98-1)*100</f>
        <v>0</v>
      </c>
      <c r="AJ98">
        <f>MAX(0,($B$15+$C$15*DR98)/(1+$D$15*DR98)*DK98/(DM98+273)*$E$15)</f>
        <v>0</v>
      </c>
      <c r="AK98" t="s">
        <v>420</v>
      </c>
      <c r="AL98" t="s">
        <v>420</v>
      </c>
      <c r="AM98">
        <v>0</v>
      </c>
      <c r="AN98">
        <v>0</v>
      </c>
      <c r="AO98">
        <f>1-AM98/AN98</f>
        <v>0</v>
      </c>
      <c r="AP98">
        <v>0</v>
      </c>
      <c r="AQ98" t="s">
        <v>420</v>
      </c>
      <c r="AR98" t="s">
        <v>420</v>
      </c>
      <c r="AS98">
        <v>0</v>
      </c>
      <c r="AT98">
        <v>0</v>
      </c>
      <c r="AU98">
        <f>1-AS98/AT98</f>
        <v>0</v>
      </c>
      <c r="AV98">
        <v>0.5</v>
      </c>
      <c r="AW98">
        <f>CV98</f>
        <v>0</v>
      </c>
      <c r="AX98">
        <f>K98</f>
        <v>0</v>
      </c>
      <c r="AY98">
        <f>AU98*AV98*AW98</f>
        <v>0</v>
      </c>
      <c r="AZ98">
        <f>(AX98-AP98)/AW98</f>
        <v>0</v>
      </c>
      <c r="BA98">
        <f>(AN98-AT98)/AT98</f>
        <v>0</v>
      </c>
      <c r="BB98">
        <f>AM98/(AO98+AM98/AT98)</f>
        <v>0</v>
      </c>
      <c r="BC98" t="s">
        <v>420</v>
      </c>
      <c r="BD98">
        <v>0</v>
      </c>
      <c r="BE98">
        <f>IF(BD98&lt;&gt;0, BD98, BB98)</f>
        <v>0</v>
      </c>
      <c r="BF98">
        <f>1-BE98/AT98</f>
        <v>0</v>
      </c>
      <c r="BG98">
        <f>(AT98-AS98)/(AT98-BE98)</f>
        <v>0</v>
      </c>
      <c r="BH98">
        <f>(AN98-AT98)/(AN98-BE98)</f>
        <v>0</v>
      </c>
      <c r="BI98">
        <f>(AT98-AS98)/(AT98-AM98)</f>
        <v>0</v>
      </c>
      <c r="BJ98">
        <f>(AN98-AT98)/(AN98-AM98)</f>
        <v>0</v>
      </c>
      <c r="BK98">
        <f>(BG98*BE98/AS98)</f>
        <v>0</v>
      </c>
      <c r="BL98">
        <f>(1-BK98)</f>
        <v>0</v>
      </c>
      <c r="CU98">
        <f>$B$13*DS98+$C$13*DT98+$F$13*EE98*(1-EH98)</f>
        <v>0</v>
      </c>
      <c r="CV98">
        <f>CU98*CW98</f>
        <v>0</v>
      </c>
      <c r="CW98">
        <f>($B$13*$D$11+$C$13*$D$11+$F$13*((ER98+EJ98)/MAX(ER98+EJ98+ES98, 0.1)*$I$11+ES98/MAX(ER98+EJ98+ES98, 0.1)*$J$11))/($B$13+$C$13+$F$13)</f>
        <v>0</v>
      </c>
      <c r="CX98">
        <f>($B$13*$K$11+$C$13*$K$11+$F$13*((ER98+EJ98)/MAX(ER98+EJ98+ES98, 0.1)*$P$11+ES98/MAX(ER98+EJ98+ES98, 0.1)*$Q$11))/($B$13+$C$13+$F$13)</f>
        <v>0</v>
      </c>
      <c r="CY98">
        <v>3.46</v>
      </c>
      <c r="CZ98">
        <v>0.5</v>
      </c>
      <c r="DA98" t="s">
        <v>421</v>
      </c>
      <c r="DB98">
        <v>2</v>
      </c>
      <c r="DC98">
        <v>1759095316.5</v>
      </c>
      <c r="DD98">
        <v>423.3933333333333</v>
      </c>
      <c r="DE98">
        <v>420.1446666666666</v>
      </c>
      <c r="DF98">
        <v>22.71413333333333</v>
      </c>
      <c r="DG98">
        <v>22.46171111111111</v>
      </c>
      <c r="DH98">
        <v>424.2862222222222</v>
      </c>
      <c r="DI98">
        <v>22.40623333333333</v>
      </c>
      <c r="DJ98">
        <v>500.0121111111112</v>
      </c>
      <c r="DK98">
        <v>90.65215555555555</v>
      </c>
      <c r="DL98">
        <v>0.06597192222222222</v>
      </c>
      <c r="DM98">
        <v>30.05445555555555</v>
      </c>
      <c r="DN98">
        <v>30.00375555555555</v>
      </c>
      <c r="DO98">
        <v>999.9000000000001</v>
      </c>
      <c r="DP98">
        <v>0</v>
      </c>
      <c r="DQ98">
        <v>0</v>
      </c>
      <c r="DR98">
        <v>10004.45</v>
      </c>
      <c r="DS98">
        <v>0</v>
      </c>
      <c r="DT98">
        <v>3.15713</v>
      </c>
      <c r="DU98">
        <v>3.248597777777778</v>
      </c>
      <c r="DV98">
        <v>433.2338888888889</v>
      </c>
      <c r="DW98">
        <v>429.7987777777778</v>
      </c>
      <c r="DX98">
        <v>0.2524272222222222</v>
      </c>
      <c r="DY98">
        <v>420.1446666666666</v>
      </c>
      <c r="DZ98">
        <v>22.46171111111111</v>
      </c>
      <c r="EA98">
        <v>2.059086666666667</v>
      </c>
      <c r="EB98">
        <v>2.036202222222222</v>
      </c>
      <c r="EC98">
        <v>17.90616666666667</v>
      </c>
      <c r="ED98">
        <v>17.7287</v>
      </c>
      <c r="EE98">
        <v>0.00500078</v>
      </c>
      <c r="EF98">
        <v>0</v>
      </c>
      <c r="EG98">
        <v>0</v>
      </c>
      <c r="EH98">
        <v>0</v>
      </c>
      <c r="EI98">
        <v>369.1888888888889</v>
      </c>
      <c r="EJ98">
        <v>0.00500078</v>
      </c>
      <c r="EK98">
        <v>-8.755555555555555</v>
      </c>
      <c r="EL98">
        <v>0.08888888888888886</v>
      </c>
      <c r="EM98">
        <v>35.90244444444444</v>
      </c>
      <c r="EN98">
        <v>40.55533333333333</v>
      </c>
      <c r="EO98">
        <v>37.84</v>
      </c>
      <c r="EP98">
        <v>41.29822222222222</v>
      </c>
      <c r="EQ98">
        <v>38.02733333333333</v>
      </c>
      <c r="ER98">
        <v>0</v>
      </c>
      <c r="ES98">
        <v>0</v>
      </c>
      <c r="ET98">
        <v>0</v>
      </c>
      <c r="EU98">
        <v>1759095311.8</v>
      </c>
      <c r="EV98">
        <v>0</v>
      </c>
      <c r="EW98">
        <v>371.672</v>
      </c>
      <c r="EX98">
        <v>-12.25384643277652</v>
      </c>
      <c r="EY98">
        <v>26.60769252779451</v>
      </c>
      <c r="EZ98">
        <v>-12.72</v>
      </c>
      <c r="FA98">
        <v>15</v>
      </c>
      <c r="FB98">
        <v>0</v>
      </c>
      <c r="FC98" t="s">
        <v>422</v>
      </c>
      <c r="FD98">
        <v>1746989605.5</v>
      </c>
      <c r="FE98">
        <v>1746989593.5</v>
      </c>
      <c r="FF98">
        <v>0</v>
      </c>
      <c r="FG98">
        <v>-0.274</v>
      </c>
      <c r="FH98">
        <v>-0.002</v>
      </c>
      <c r="FI98">
        <v>2.549</v>
      </c>
      <c r="FJ98">
        <v>0.129</v>
      </c>
      <c r="FK98">
        <v>420</v>
      </c>
      <c r="FL98">
        <v>17</v>
      </c>
      <c r="FM98">
        <v>0.02</v>
      </c>
      <c r="FN98">
        <v>0.04</v>
      </c>
      <c r="FO98">
        <v>3.303453999999999</v>
      </c>
      <c r="FP98">
        <v>-0.4377289305816223</v>
      </c>
      <c r="FQ98">
        <v>0.08766485087536509</v>
      </c>
      <c r="FR98">
        <v>1</v>
      </c>
      <c r="FS98">
        <v>373.2411764705882</v>
      </c>
      <c r="FT98">
        <v>-21.8945761885752</v>
      </c>
      <c r="FU98">
        <v>7.525803363294568</v>
      </c>
      <c r="FV98">
        <v>0</v>
      </c>
      <c r="FW98">
        <v>0.25451645</v>
      </c>
      <c r="FX98">
        <v>-0.01696412757973836</v>
      </c>
      <c r="FY98">
        <v>0.001777167056722578</v>
      </c>
      <c r="FZ98">
        <v>1</v>
      </c>
      <c r="GA98">
        <v>2</v>
      </c>
      <c r="GB98">
        <v>3</v>
      </c>
      <c r="GC98" t="s">
        <v>429</v>
      </c>
      <c r="GD98">
        <v>3.10282</v>
      </c>
      <c r="GE98">
        <v>2.72407</v>
      </c>
      <c r="GF98">
        <v>0.0889254</v>
      </c>
      <c r="GG98">
        <v>0.0882685</v>
      </c>
      <c r="GH98">
        <v>0.103978</v>
      </c>
      <c r="GI98">
        <v>0.104613</v>
      </c>
      <c r="GJ98">
        <v>23812</v>
      </c>
      <c r="GK98">
        <v>21614.8</v>
      </c>
      <c r="GL98">
        <v>26698.6</v>
      </c>
      <c r="GM98">
        <v>23927.2</v>
      </c>
      <c r="GN98">
        <v>38274.7</v>
      </c>
      <c r="GO98">
        <v>31651.7</v>
      </c>
      <c r="GP98">
        <v>46619.8</v>
      </c>
      <c r="GQ98">
        <v>37834.4</v>
      </c>
      <c r="GR98">
        <v>1.8727</v>
      </c>
      <c r="GS98">
        <v>1.8799</v>
      </c>
      <c r="GT98">
        <v>0.0997894</v>
      </c>
      <c r="GU98">
        <v>0</v>
      </c>
      <c r="GV98">
        <v>28.3778</v>
      </c>
      <c r="GW98">
        <v>999.9</v>
      </c>
      <c r="GX98">
        <v>46.1</v>
      </c>
      <c r="GY98">
        <v>31.2</v>
      </c>
      <c r="GZ98">
        <v>23.2044</v>
      </c>
      <c r="HA98">
        <v>61.1101</v>
      </c>
      <c r="HB98">
        <v>19.4872</v>
      </c>
      <c r="HC98">
        <v>1</v>
      </c>
      <c r="HD98">
        <v>0.0897713</v>
      </c>
      <c r="HE98">
        <v>-1.33634</v>
      </c>
      <c r="HF98">
        <v>20.2916</v>
      </c>
      <c r="HG98">
        <v>5.22103</v>
      </c>
      <c r="HH98">
        <v>11.98</v>
      </c>
      <c r="HI98">
        <v>4.9651</v>
      </c>
      <c r="HJ98">
        <v>3.27598</v>
      </c>
      <c r="HK98">
        <v>9999</v>
      </c>
      <c r="HL98">
        <v>9999</v>
      </c>
      <c r="HM98">
        <v>9999</v>
      </c>
      <c r="HN98">
        <v>37.2</v>
      </c>
      <c r="HO98">
        <v>1.86394</v>
      </c>
      <c r="HP98">
        <v>1.86007</v>
      </c>
      <c r="HQ98">
        <v>1.85837</v>
      </c>
      <c r="HR98">
        <v>1.85975</v>
      </c>
      <c r="HS98">
        <v>1.85989</v>
      </c>
      <c r="HT98">
        <v>1.85837</v>
      </c>
      <c r="HU98">
        <v>1.85744</v>
      </c>
      <c r="HV98">
        <v>1.8524</v>
      </c>
      <c r="HW98">
        <v>0</v>
      </c>
      <c r="HX98">
        <v>0</v>
      </c>
      <c r="HY98">
        <v>0</v>
      </c>
      <c r="HZ98">
        <v>0</v>
      </c>
      <c r="IA98" t="s">
        <v>424</v>
      </c>
      <c r="IB98" t="s">
        <v>425</v>
      </c>
      <c r="IC98" t="s">
        <v>426</v>
      </c>
      <c r="ID98" t="s">
        <v>426</v>
      </c>
      <c r="IE98" t="s">
        <v>426</v>
      </c>
      <c r="IF98" t="s">
        <v>426</v>
      </c>
      <c r="IG98">
        <v>0</v>
      </c>
      <c r="IH98">
        <v>100</v>
      </c>
      <c r="II98">
        <v>100</v>
      </c>
      <c r="IJ98">
        <v>-0.893</v>
      </c>
      <c r="IK98">
        <v>0.308</v>
      </c>
      <c r="IL98">
        <v>-0.819046093373875</v>
      </c>
      <c r="IM98">
        <v>-0.0008311593448893811</v>
      </c>
      <c r="IN98">
        <v>1.768286430498992E-06</v>
      </c>
      <c r="IO98">
        <v>-5.176383660599935E-10</v>
      </c>
      <c r="IP98">
        <v>0.01793090377665582</v>
      </c>
      <c r="IQ98">
        <v>0.002652576625932546</v>
      </c>
      <c r="IR98">
        <v>0.0004569377311329863</v>
      </c>
      <c r="IS98">
        <v>1.003524486243527E-07</v>
      </c>
      <c r="IT98">
        <v>2</v>
      </c>
      <c r="IU98">
        <v>1975</v>
      </c>
      <c r="IV98">
        <v>1</v>
      </c>
      <c r="IW98">
        <v>26</v>
      </c>
      <c r="IX98">
        <v>201761.9</v>
      </c>
      <c r="IY98">
        <v>201762.1</v>
      </c>
      <c r="IZ98">
        <v>1.09863</v>
      </c>
      <c r="JA98">
        <v>2.62207</v>
      </c>
      <c r="JB98">
        <v>1.49658</v>
      </c>
      <c r="JC98">
        <v>2.34985</v>
      </c>
      <c r="JD98">
        <v>1.54907</v>
      </c>
      <c r="JE98">
        <v>2.51709</v>
      </c>
      <c r="JF98">
        <v>35.9412</v>
      </c>
      <c r="JG98">
        <v>24.2013</v>
      </c>
      <c r="JH98">
        <v>18</v>
      </c>
      <c r="JI98">
        <v>480.644</v>
      </c>
      <c r="JJ98">
        <v>500.021</v>
      </c>
      <c r="JK98">
        <v>30.4681</v>
      </c>
      <c r="JL98">
        <v>28.4385</v>
      </c>
      <c r="JM98">
        <v>30.0001</v>
      </c>
      <c r="JN98">
        <v>28.6166</v>
      </c>
      <c r="JO98">
        <v>28.603</v>
      </c>
      <c r="JP98">
        <v>22.0893</v>
      </c>
      <c r="JQ98">
        <v>0</v>
      </c>
      <c r="JR98">
        <v>100</v>
      </c>
      <c r="JS98">
        <v>30.4662</v>
      </c>
      <c r="JT98">
        <v>420</v>
      </c>
      <c r="JU98">
        <v>23.1383</v>
      </c>
      <c r="JV98">
        <v>101.932</v>
      </c>
      <c r="JW98">
        <v>91.2621</v>
      </c>
    </row>
    <row r="99" spans="1:283">
      <c r="A99">
        <v>81</v>
      </c>
      <c r="B99">
        <v>1759095321.5</v>
      </c>
      <c r="C99">
        <v>1328.5</v>
      </c>
      <c r="D99" t="s">
        <v>589</v>
      </c>
      <c r="E99" t="s">
        <v>590</v>
      </c>
      <c r="F99">
        <v>5</v>
      </c>
      <c r="G99" t="s">
        <v>550</v>
      </c>
      <c r="H99">
        <v>1759095318.5</v>
      </c>
      <c r="I99">
        <f>(J99)/1000</f>
        <v>0</v>
      </c>
      <c r="J99">
        <f>1000*DJ99*AH99*(DF99-DG99)/(100*CY99*(1000-AH99*DF99))</f>
        <v>0</v>
      </c>
      <c r="K99">
        <f>DJ99*AH99*(DE99-DD99*(1000-AH99*DG99)/(1000-AH99*DF99))/(100*CY99)</f>
        <v>0</v>
      </c>
      <c r="L99">
        <f>DD99 - IF(AH99&gt;1, K99*CY99*100.0/(AJ99), 0)</f>
        <v>0</v>
      </c>
      <c r="M99">
        <f>((S99-I99/2)*L99-K99)/(S99+I99/2)</f>
        <v>0</v>
      </c>
      <c r="N99">
        <f>M99*(DK99+DL99)/1000.0</f>
        <v>0</v>
      </c>
      <c r="O99">
        <f>(DD99 - IF(AH99&gt;1, K99*CY99*100.0/(AJ99), 0))*(DK99+DL99)/1000.0</f>
        <v>0</v>
      </c>
      <c r="P99">
        <f>2.0/((1/R99-1/Q99)+SIGN(R99)*SQRT((1/R99-1/Q99)*(1/R99-1/Q99) + 4*CZ99/((CZ99+1)*(CZ99+1))*(2*1/R99*1/Q99-1/Q99*1/Q99)))</f>
        <v>0</v>
      </c>
      <c r="Q99">
        <f>IF(LEFT(DA99,1)&lt;&gt;"0",IF(LEFT(DA99,1)="1",3.0,DB99),$D$5+$E$5*(DR99*DK99/($K$5*1000))+$F$5*(DR99*DK99/($K$5*1000))*MAX(MIN(CY99,$J$5),$I$5)*MAX(MIN(CY99,$J$5),$I$5)+$G$5*MAX(MIN(CY99,$J$5),$I$5)*(DR99*DK99/($K$5*1000))+$H$5*(DR99*DK99/($K$5*1000))*(DR99*DK99/($K$5*1000)))</f>
        <v>0</v>
      </c>
      <c r="R99">
        <f>I99*(1000-(1000*0.61365*exp(17.502*V99/(240.97+V99))/(DK99+DL99)+DF99)/2)/(1000*0.61365*exp(17.502*V99/(240.97+V99))/(DK99+DL99)-DF99)</f>
        <v>0</v>
      </c>
      <c r="S99">
        <f>1/((CZ99+1)/(P99/1.6)+1/(Q99/1.37)) + CZ99/((CZ99+1)/(P99/1.6) + CZ99/(Q99/1.37))</f>
        <v>0</v>
      </c>
      <c r="T99">
        <f>(CU99*CX99)</f>
        <v>0</v>
      </c>
      <c r="U99">
        <f>(DM99+(T99+2*0.95*5.67E-8*(((DM99+$B$9)+273)^4-(DM99+273)^4)-44100*I99)/(1.84*29.3*Q99+8*0.95*5.67E-8*(DM99+273)^3))</f>
        <v>0</v>
      </c>
      <c r="V99">
        <f>($C$9*DN99+$D$9*DO99+$E$9*U99)</f>
        <v>0</v>
      </c>
      <c r="W99">
        <f>0.61365*exp(17.502*V99/(240.97+V99))</f>
        <v>0</v>
      </c>
      <c r="X99">
        <f>(Y99/Z99*100)</f>
        <v>0</v>
      </c>
      <c r="Y99">
        <f>DF99*(DK99+DL99)/1000</f>
        <v>0</v>
      </c>
      <c r="Z99">
        <f>0.61365*exp(17.502*DM99/(240.97+DM99))</f>
        <v>0</v>
      </c>
      <c r="AA99">
        <f>(W99-DF99*(DK99+DL99)/1000)</f>
        <v>0</v>
      </c>
      <c r="AB99">
        <f>(-I99*44100)</f>
        <v>0</v>
      </c>
      <c r="AC99">
        <f>2*29.3*Q99*0.92*(DM99-V99)</f>
        <v>0</v>
      </c>
      <c r="AD99">
        <f>2*0.95*5.67E-8*(((DM99+$B$9)+273)^4-(V99+273)^4)</f>
        <v>0</v>
      </c>
      <c r="AE99">
        <f>T99+AD99+AB99+AC99</f>
        <v>0</v>
      </c>
      <c r="AF99">
        <v>2</v>
      </c>
      <c r="AG99">
        <v>0</v>
      </c>
      <c r="AH99">
        <f>IF(AF99*$H$15&gt;=AJ99,1.0,(AJ99/(AJ99-AF99*$H$15)))</f>
        <v>0</v>
      </c>
      <c r="AI99">
        <f>(AH99-1)*100</f>
        <v>0</v>
      </c>
      <c r="AJ99">
        <f>MAX(0,($B$15+$C$15*DR99)/(1+$D$15*DR99)*DK99/(DM99+273)*$E$15)</f>
        <v>0</v>
      </c>
      <c r="AK99" t="s">
        <v>420</v>
      </c>
      <c r="AL99" t="s">
        <v>420</v>
      </c>
      <c r="AM99">
        <v>0</v>
      </c>
      <c r="AN99">
        <v>0</v>
      </c>
      <c r="AO99">
        <f>1-AM99/AN99</f>
        <v>0</v>
      </c>
      <c r="AP99">
        <v>0</v>
      </c>
      <c r="AQ99" t="s">
        <v>420</v>
      </c>
      <c r="AR99" t="s">
        <v>420</v>
      </c>
      <c r="AS99">
        <v>0</v>
      </c>
      <c r="AT99">
        <v>0</v>
      </c>
      <c r="AU99">
        <f>1-AS99/AT99</f>
        <v>0</v>
      </c>
      <c r="AV99">
        <v>0.5</v>
      </c>
      <c r="AW99">
        <f>CV99</f>
        <v>0</v>
      </c>
      <c r="AX99">
        <f>K99</f>
        <v>0</v>
      </c>
      <c r="AY99">
        <f>AU99*AV99*AW99</f>
        <v>0</v>
      </c>
      <c r="AZ99">
        <f>(AX99-AP99)/AW99</f>
        <v>0</v>
      </c>
      <c r="BA99">
        <f>(AN99-AT99)/AT99</f>
        <v>0</v>
      </c>
      <c r="BB99">
        <f>AM99/(AO99+AM99/AT99)</f>
        <v>0</v>
      </c>
      <c r="BC99" t="s">
        <v>420</v>
      </c>
      <c r="BD99">
        <v>0</v>
      </c>
      <c r="BE99">
        <f>IF(BD99&lt;&gt;0, BD99, BB99)</f>
        <v>0</v>
      </c>
      <c r="BF99">
        <f>1-BE99/AT99</f>
        <v>0</v>
      </c>
      <c r="BG99">
        <f>(AT99-AS99)/(AT99-BE99)</f>
        <v>0</v>
      </c>
      <c r="BH99">
        <f>(AN99-AT99)/(AN99-BE99)</f>
        <v>0</v>
      </c>
      <c r="BI99">
        <f>(AT99-AS99)/(AT99-AM99)</f>
        <v>0</v>
      </c>
      <c r="BJ99">
        <f>(AN99-AT99)/(AN99-AM99)</f>
        <v>0</v>
      </c>
      <c r="BK99">
        <f>(BG99*BE99/AS99)</f>
        <v>0</v>
      </c>
      <c r="BL99">
        <f>(1-BK99)</f>
        <v>0</v>
      </c>
      <c r="CU99">
        <f>$B$13*DS99+$C$13*DT99+$F$13*EE99*(1-EH99)</f>
        <v>0</v>
      </c>
      <c r="CV99">
        <f>CU99*CW99</f>
        <v>0</v>
      </c>
      <c r="CW99">
        <f>($B$13*$D$11+$C$13*$D$11+$F$13*((ER99+EJ99)/MAX(ER99+EJ99+ES99, 0.1)*$I$11+ES99/MAX(ER99+EJ99+ES99, 0.1)*$J$11))/($B$13+$C$13+$F$13)</f>
        <v>0</v>
      </c>
      <c r="CX99">
        <f>($B$13*$K$11+$C$13*$K$11+$F$13*((ER99+EJ99)/MAX(ER99+EJ99+ES99, 0.1)*$P$11+ES99/MAX(ER99+EJ99+ES99, 0.1)*$Q$11))/($B$13+$C$13+$F$13)</f>
        <v>0</v>
      </c>
      <c r="CY99">
        <v>3.46</v>
      </c>
      <c r="CZ99">
        <v>0.5</v>
      </c>
      <c r="DA99" t="s">
        <v>421</v>
      </c>
      <c r="DB99">
        <v>2</v>
      </c>
      <c r="DC99">
        <v>1759095318.5</v>
      </c>
      <c r="DD99">
        <v>423.3966666666666</v>
      </c>
      <c r="DE99">
        <v>420.0316666666667</v>
      </c>
      <c r="DF99">
        <v>22.71438888888889</v>
      </c>
      <c r="DG99">
        <v>22.46237777777778</v>
      </c>
      <c r="DH99">
        <v>424.2895555555555</v>
      </c>
      <c r="DI99">
        <v>22.40648888888889</v>
      </c>
      <c r="DJ99">
        <v>500.0131111111111</v>
      </c>
      <c r="DK99">
        <v>90.65322222222221</v>
      </c>
      <c r="DL99">
        <v>0.0659487111111111</v>
      </c>
      <c r="DM99">
        <v>30.05353333333333</v>
      </c>
      <c r="DN99">
        <v>30.00295555555556</v>
      </c>
      <c r="DO99">
        <v>999.9000000000001</v>
      </c>
      <c r="DP99">
        <v>0</v>
      </c>
      <c r="DQ99">
        <v>0</v>
      </c>
      <c r="DR99">
        <v>10006.52222222222</v>
      </c>
      <c r="DS99">
        <v>0</v>
      </c>
      <c r="DT99">
        <v>3.15713</v>
      </c>
      <c r="DU99">
        <v>3.36488</v>
      </c>
      <c r="DV99">
        <v>433.2373333333333</v>
      </c>
      <c r="DW99">
        <v>429.6834444444444</v>
      </c>
      <c r="DX99">
        <v>0.2520211111111111</v>
      </c>
      <c r="DY99">
        <v>420.0316666666667</v>
      </c>
      <c r="DZ99">
        <v>22.46237777777778</v>
      </c>
      <c r="EA99">
        <v>2.059134444444445</v>
      </c>
      <c r="EB99">
        <v>2.036287777777778</v>
      </c>
      <c r="EC99">
        <v>17.90653333333334</v>
      </c>
      <c r="ED99">
        <v>17.72936666666667</v>
      </c>
      <c r="EE99">
        <v>0.00500078</v>
      </c>
      <c r="EF99">
        <v>0</v>
      </c>
      <c r="EG99">
        <v>0</v>
      </c>
      <c r="EH99">
        <v>0</v>
      </c>
      <c r="EI99">
        <v>374.1</v>
      </c>
      <c r="EJ99">
        <v>0.00500078</v>
      </c>
      <c r="EK99">
        <v>-13.93333333333333</v>
      </c>
      <c r="EL99">
        <v>-0.4333333333333333</v>
      </c>
      <c r="EM99">
        <v>35.86088888888889</v>
      </c>
      <c r="EN99">
        <v>40.48588888888889</v>
      </c>
      <c r="EO99">
        <v>37.79833333333332</v>
      </c>
      <c r="EP99">
        <v>41.19411111111111</v>
      </c>
      <c r="EQ99">
        <v>37.99955555555555</v>
      </c>
      <c r="ER99">
        <v>0</v>
      </c>
      <c r="ES99">
        <v>0</v>
      </c>
      <c r="ET99">
        <v>0</v>
      </c>
      <c r="EU99">
        <v>1759095314.2</v>
      </c>
      <c r="EV99">
        <v>0</v>
      </c>
      <c r="EW99">
        <v>372.256</v>
      </c>
      <c r="EX99">
        <v>7.930768789388824</v>
      </c>
      <c r="EY99">
        <v>15.33076916596824</v>
      </c>
      <c r="EZ99">
        <v>-13.504</v>
      </c>
      <c r="FA99">
        <v>15</v>
      </c>
      <c r="FB99">
        <v>0</v>
      </c>
      <c r="FC99" t="s">
        <v>422</v>
      </c>
      <c r="FD99">
        <v>1746989605.5</v>
      </c>
      <c r="FE99">
        <v>1746989593.5</v>
      </c>
      <c r="FF99">
        <v>0</v>
      </c>
      <c r="FG99">
        <v>-0.274</v>
      </c>
      <c r="FH99">
        <v>-0.002</v>
      </c>
      <c r="FI99">
        <v>2.549</v>
      </c>
      <c r="FJ99">
        <v>0.129</v>
      </c>
      <c r="FK99">
        <v>420</v>
      </c>
      <c r="FL99">
        <v>17</v>
      </c>
      <c r="FM99">
        <v>0.02</v>
      </c>
      <c r="FN99">
        <v>0.04</v>
      </c>
      <c r="FO99">
        <v>3.317541707317073</v>
      </c>
      <c r="FP99">
        <v>-0.1215708710801443</v>
      </c>
      <c r="FQ99">
        <v>0.103164044830869</v>
      </c>
      <c r="FR99">
        <v>1</v>
      </c>
      <c r="FS99">
        <v>373.364705882353</v>
      </c>
      <c r="FT99">
        <v>-18.01069531886177</v>
      </c>
      <c r="FU99">
        <v>7.555632194242341</v>
      </c>
      <c r="FV99">
        <v>0</v>
      </c>
      <c r="FW99">
        <v>0.2541699512195122</v>
      </c>
      <c r="FX99">
        <v>-0.01725838327526146</v>
      </c>
      <c r="FY99">
        <v>0.001840878620436839</v>
      </c>
      <c r="FZ99">
        <v>1</v>
      </c>
      <c r="GA99">
        <v>2</v>
      </c>
      <c r="GB99">
        <v>3</v>
      </c>
      <c r="GC99" t="s">
        <v>429</v>
      </c>
      <c r="GD99">
        <v>3.1027</v>
      </c>
      <c r="GE99">
        <v>2.72433</v>
      </c>
      <c r="GF99">
        <v>0.08891830000000001</v>
      </c>
      <c r="GG99">
        <v>0.0882715</v>
      </c>
      <c r="GH99">
        <v>0.103975</v>
      </c>
      <c r="GI99">
        <v>0.104616</v>
      </c>
      <c r="GJ99">
        <v>23812.3</v>
      </c>
      <c r="GK99">
        <v>21614.7</v>
      </c>
      <c r="GL99">
        <v>26698.8</v>
      </c>
      <c r="GM99">
        <v>23927.2</v>
      </c>
      <c r="GN99">
        <v>38274.7</v>
      </c>
      <c r="GO99">
        <v>31651.5</v>
      </c>
      <c r="GP99">
        <v>46619.6</v>
      </c>
      <c r="GQ99">
        <v>37834.3</v>
      </c>
      <c r="GR99">
        <v>1.87287</v>
      </c>
      <c r="GS99">
        <v>1.8802</v>
      </c>
      <c r="GT99">
        <v>0.0994802</v>
      </c>
      <c r="GU99">
        <v>0</v>
      </c>
      <c r="GV99">
        <v>28.3777</v>
      </c>
      <c r="GW99">
        <v>999.9</v>
      </c>
      <c r="GX99">
        <v>46.1</v>
      </c>
      <c r="GY99">
        <v>31.2</v>
      </c>
      <c r="GZ99">
        <v>23.2048</v>
      </c>
      <c r="HA99">
        <v>61.3301</v>
      </c>
      <c r="HB99">
        <v>19.5473</v>
      </c>
      <c r="HC99">
        <v>1</v>
      </c>
      <c r="HD99">
        <v>0.089596</v>
      </c>
      <c r="HE99">
        <v>-1.34394</v>
      </c>
      <c r="HF99">
        <v>20.2915</v>
      </c>
      <c r="HG99">
        <v>5.22118</v>
      </c>
      <c r="HH99">
        <v>11.98</v>
      </c>
      <c r="HI99">
        <v>4.96525</v>
      </c>
      <c r="HJ99">
        <v>3.276</v>
      </c>
      <c r="HK99">
        <v>9999</v>
      </c>
      <c r="HL99">
        <v>9999</v>
      </c>
      <c r="HM99">
        <v>9999</v>
      </c>
      <c r="HN99">
        <v>37.2</v>
      </c>
      <c r="HO99">
        <v>1.86394</v>
      </c>
      <c r="HP99">
        <v>1.86006</v>
      </c>
      <c r="HQ99">
        <v>1.85837</v>
      </c>
      <c r="HR99">
        <v>1.85974</v>
      </c>
      <c r="HS99">
        <v>1.85989</v>
      </c>
      <c r="HT99">
        <v>1.85837</v>
      </c>
      <c r="HU99">
        <v>1.85744</v>
      </c>
      <c r="HV99">
        <v>1.85239</v>
      </c>
      <c r="HW99">
        <v>0</v>
      </c>
      <c r="HX99">
        <v>0</v>
      </c>
      <c r="HY99">
        <v>0</v>
      </c>
      <c r="HZ99">
        <v>0</v>
      </c>
      <c r="IA99" t="s">
        <v>424</v>
      </c>
      <c r="IB99" t="s">
        <v>425</v>
      </c>
      <c r="IC99" t="s">
        <v>426</v>
      </c>
      <c r="ID99" t="s">
        <v>426</v>
      </c>
      <c r="IE99" t="s">
        <v>426</v>
      </c>
      <c r="IF99" t="s">
        <v>426</v>
      </c>
      <c r="IG99">
        <v>0</v>
      </c>
      <c r="IH99">
        <v>100</v>
      </c>
      <c r="II99">
        <v>100</v>
      </c>
      <c r="IJ99">
        <v>-0.893</v>
      </c>
      <c r="IK99">
        <v>0.3079</v>
      </c>
      <c r="IL99">
        <v>-0.819046093373875</v>
      </c>
      <c r="IM99">
        <v>-0.0008311593448893811</v>
      </c>
      <c r="IN99">
        <v>1.768286430498992E-06</v>
      </c>
      <c r="IO99">
        <v>-5.176383660599935E-10</v>
      </c>
      <c r="IP99">
        <v>0.01793090377665582</v>
      </c>
      <c r="IQ99">
        <v>0.002652576625932546</v>
      </c>
      <c r="IR99">
        <v>0.0004569377311329863</v>
      </c>
      <c r="IS99">
        <v>1.003524486243527E-07</v>
      </c>
      <c r="IT99">
        <v>2</v>
      </c>
      <c r="IU99">
        <v>1975</v>
      </c>
      <c r="IV99">
        <v>1</v>
      </c>
      <c r="IW99">
        <v>26</v>
      </c>
      <c r="IX99">
        <v>201761.9</v>
      </c>
      <c r="IY99">
        <v>201762.1</v>
      </c>
      <c r="IZ99">
        <v>1.09863</v>
      </c>
      <c r="JA99">
        <v>2.62817</v>
      </c>
      <c r="JB99">
        <v>1.49658</v>
      </c>
      <c r="JC99">
        <v>2.34985</v>
      </c>
      <c r="JD99">
        <v>1.54907</v>
      </c>
      <c r="JE99">
        <v>2.45972</v>
      </c>
      <c r="JF99">
        <v>35.9412</v>
      </c>
      <c r="JG99">
        <v>24.1926</v>
      </c>
      <c r="JH99">
        <v>18</v>
      </c>
      <c r="JI99">
        <v>480.754</v>
      </c>
      <c r="JJ99">
        <v>500.225</v>
      </c>
      <c r="JK99">
        <v>30.465</v>
      </c>
      <c r="JL99">
        <v>28.439</v>
      </c>
      <c r="JM99">
        <v>30.0001</v>
      </c>
      <c r="JN99">
        <v>28.6176</v>
      </c>
      <c r="JO99">
        <v>28.6036</v>
      </c>
      <c r="JP99">
        <v>22.0882</v>
      </c>
      <c r="JQ99">
        <v>0</v>
      </c>
      <c r="JR99">
        <v>100</v>
      </c>
      <c r="JS99">
        <v>30.4662</v>
      </c>
      <c r="JT99">
        <v>420</v>
      </c>
      <c r="JU99">
        <v>23.1383</v>
      </c>
      <c r="JV99">
        <v>101.932</v>
      </c>
      <c r="JW99">
        <v>91.2619</v>
      </c>
    </row>
    <row r="100" spans="1:283">
      <c r="A100">
        <v>82</v>
      </c>
      <c r="B100">
        <v>1759095323.5</v>
      </c>
      <c r="C100">
        <v>1330.5</v>
      </c>
      <c r="D100" t="s">
        <v>591</v>
      </c>
      <c r="E100" t="s">
        <v>592</v>
      </c>
      <c r="F100">
        <v>5</v>
      </c>
      <c r="G100" t="s">
        <v>550</v>
      </c>
      <c r="H100">
        <v>1759095320.5</v>
      </c>
      <c r="I100">
        <f>(J100)/1000</f>
        <v>0</v>
      </c>
      <c r="J100">
        <f>1000*DJ100*AH100*(DF100-DG100)/(100*CY100*(1000-AH100*DF100))</f>
        <v>0</v>
      </c>
      <c r="K100">
        <f>DJ100*AH100*(DE100-DD100*(1000-AH100*DG100)/(1000-AH100*DF100))/(100*CY100)</f>
        <v>0</v>
      </c>
      <c r="L100">
        <f>DD100 - IF(AH100&gt;1, K100*CY100*100.0/(AJ100), 0)</f>
        <v>0</v>
      </c>
      <c r="M100">
        <f>((S100-I100/2)*L100-K100)/(S100+I100/2)</f>
        <v>0</v>
      </c>
      <c r="N100">
        <f>M100*(DK100+DL100)/1000.0</f>
        <v>0</v>
      </c>
      <c r="O100">
        <f>(DD100 - IF(AH100&gt;1, K100*CY100*100.0/(AJ100), 0))*(DK100+DL100)/1000.0</f>
        <v>0</v>
      </c>
      <c r="P100">
        <f>2.0/((1/R100-1/Q100)+SIGN(R100)*SQRT((1/R100-1/Q100)*(1/R100-1/Q100) + 4*CZ100/((CZ100+1)*(CZ100+1))*(2*1/R100*1/Q100-1/Q100*1/Q100)))</f>
        <v>0</v>
      </c>
      <c r="Q100">
        <f>IF(LEFT(DA100,1)&lt;&gt;"0",IF(LEFT(DA100,1)="1",3.0,DB100),$D$5+$E$5*(DR100*DK100/($K$5*1000))+$F$5*(DR100*DK100/($K$5*1000))*MAX(MIN(CY100,$J$5),$I$5)*MAX(MIN(CY100,$J$5),$I$5)+$G$5*MAX(MIN(CY100,$J$5),$I$5)*(DR100*DK100/($K$5*1000))+$H$5*(DR100*DK100/($K$5*1000))*(DR100*DK100/($K$5*1000)))</f>
        <v>0</v>
      </c>
      <c r="R100">
        <f>I100*(1000-(1000*0.61365*exp(17.502*V100/(240.97+V100))/(DK100+DL100)+DF100)/2)/(1000*0.61365*exp(17.502*V100/(240.97+V100))/(DK100+DL100)-DF100)</f>
        <v>0</v>
      </c>
      <c r="S100">
        <f>1/((CZ100+1)/(P100/1.6)+1/(Q100/1.37)) + CZ100/((CZ100+1)/(P100/1.6) + CZ100/(Q100/1.37))</f>
        <v>0</v>
      </c>
      <c r="T100">
        <f>(CU100*CX100)</f>
        <v>0</v>
      </c>
      <c r="U100">
        <f>(DM100+(T100+2*0.95*5.67E-8*(((DM100+$B$9)+273)^4-(DM100+273)^4)-44100*I100)/(1.84*29.3*Q100+8*0.95*5.67E-8*(DM100+273)^3))</f>
        <v>0</v>
      </c>
      <c r="V100">
        <f>($C$9*DN100+$D$9*DO100+$E$9*U100)</f>
        <v>0</v>
      </c>
      <c r="W100">
        <f>0.61365*exp(17.502*V100/(240.97+V100))</f>
        <v>0</v>
      </c>
      <c r="X100">
        <f>(Y100/Z100*100)</f>
        <v>0</v>
      </c>
      <c r="Y100">
        <f>DF100*(DK100+DL100)/1000</f>
        <v>0</v>
      </c>
      <c r="Z100">
        <f>0.61365*exp(17.502*DM100/(240.97+DM100))</f>
        <v>0</v>
      </c>
      <c r="AA100">
        <f>(W100-DF100*(DK100+DL100)/1000)</f>
        <v>0</v>
      </c>
      <c r="AB100">
        <f>(-I100*44100)</f>
        <v>0</v>
      </c>
      <c r="AC100">
        <f>2*29.3*Q100*0.92*(DM100-V100)</f>
        <v>0</v>
      </c>
      <c r="AD100">
        <f>2*0.95*5.67E-8*(((DM100+$B$9)+273)^4-(V100+273)^4)</f>
        <v>0</v>
      </c>
      <c r="AE100">
        <f>T100+AD100+AB100+AC100</f>
        <v>0</v>
      </c>
      <c r="AF100">
        <v>2</v>
      </c>
      <c r="AG100">
        <v>0</v>
      </c>
      <c r="AH100">
        <f>IF(AF100*$H$15&gt;=AJ100,1.0,(AJ100/(AJ100-AF100*$H$15)))</f>
        <v>0</v>
      </c>
      <c r="AI100">
        <f>(AH100-1)*100</f>
        <v>0</v>
      </c>
      <c r="AJ100">
        <f>MAX(0,($B$15+$C$15*DR100)/(1+$D$15*DR100)*DK100/(DM100+273)*$E$15)</f>
        <v>0</v>
      </c>
      <c r="AK100" t="s">
        <v>420</v>
      </c>
      <c r="AL100" t="s">
        <v>420</v>
      </c>
      <c r="AM100">
        <v>0</v>
      </c>
      <c r="AN100">
        <v>0</v>
      </c>
      <c r="AO100">
        <f>1-AM100/AN100</f>
        <v>0</v>
      </c>
      <c r="AP100">
        <v>0</v>
      </c>
      <c r="AQ100" t="s">
        <v>420</v>
      </c>
      <c r="AR100" t="s">
        <v>420</v>
      </c>
      <c r="AS100">
        <v>0</v>
      </c>
      <c r="AT100">
        <v>0</v>
      </c>
      <c r="AU100">
        <f>1-AS100/AT100</f>
        <v>0</v>
      </c>
      <c r="AV100">
        <v>0.5</v>
      </c>
      <c r="AW100">
        <f>CV100</f>
        <v>0</v>
      </c>
      <c r="AX100">
        <f>K100</f>
        <v>0</v>
      </c>
      <c r="AY100">
        <f>AU100*AV100*AW100</f>
        <v>0</v>
      </c>
      <c r="AZ100">
        <f>(AX100-AP100)/AW100</f>
        <v>0</v>
      </c>
      <c r="BA100">
        <f>(AN100-AT100)/AT100</f>
        <v>0</v>
      </c>
      <c r="BB100">
        <f>AM100/(AO100+AM100/AT100)</f>
        <v>0</v>
      </c>
      <c r="BC100" t="s">
        <v>420</v>
      </c>
      <c r="BD100">
        <v>0</v>
      </c>
      <c r="BE100">
        <f>IF(BD100&lt;&gt;0, BD100, BB100)</f>
        <v>0</v>
      </c>
      <c r="BF100">
        <f>1-BE100/AT100</f>
        <v>0</v>
      </c>
      <c r="BG100">
        <f>(AT100-AS100)/(AT100-BE100)</f>
        <v>0</v>
      </c>
      <c r="BH100">
        <f>(AN100-AT100)/(AN100-BE100)</f>
        <v>0</v>
      </c>
      <c r="BI100">
        <f>(AT100-AS100)/(AT100-AM100)</f>
        <v>0</v>
      </c>
      <c r="BJ100">
        <f>(AN100-AT100)/(AN100-AM100)</f>
        <v>0</v>
      </c>
      <c r="BK100">
        <f>(BG100*BE100/AS100)</f>
        <v>0</v>
      </c>
      <c r="BL100">
        <f>(1-BK100)</f>
        <v>0</v>
      </c>
      <c r="CU100">
        <f>$B$13*DS100+$C$13*DT100+$F$13*EE100*(1-EH100)</f>
        <v>0</v>
      </c>
      <c r="CV100">
        <f>CU100*CW100</f>
        <v>0</v>
      </c>
      <c r="CW100">
        <f>($B$13*$D$11+$C$13*$D$11+$F$13*((ER100+EJ100)/MAX(ER100+EJ100+ES100, 0.1)*$I$11+ES100/MAX(ER100+EJ100+ES100, 0.1)*$J$11))/($B$13+$C$13+$F$13)</f>
        <v>0</v>
      </c>
      <c r="CX100">
        <f>($B$13*$K$11+$C$13*$K$11+$F$13*((ER100+EJ100)/MAX(ER100+EJ100+ES100, 0.1)*$P$11+ES100/MAX(ER100+EJ100+ES100, 0.1)*$Q$11))/($B$13+$C$13+$F$13)</f>
        <v>0</v>
      </c>
      <c r="CY100">
        <v>3.46</v>
      </c>
      <c r="CZ100">
        <v>0.5</v>
      </c>
      <c r="DA100" t="s">
        <v>421</v>
      </c>
      <c r="DB100">
        <v>2</v>
      </c>
      <c r="DC100">
        <v>1759095320.5</v>
      </c>
      <c r="DD100">
        <v>423.3768888888889</v>
      </c>
      <c r="DE100">
        <v>419.9273333333333</v>
      </c>
      <c r="DF100">
        <v>22.71472222222222</v>
      </c>
      <c r="DG100">
        <v>22.46292222222222</v>
      </c>
      <c r="DH100">
        <v>424.2697777777778</v>
      </c>
      <c r="DI100">
        <v>22.40682222222222</v>
      </c>
      <c r="DJ100">
        <v>499.9843333333334</v>
      </c>
      <c r="DK100">
        <v>90.65308888888889</v>
      </c>
      <c r="DL100">
        <v>0.06605171111111112</v>
      </c>
      <c r="DM100">
        <v>30.05143333333333</v>
      </c>
      <c r="DN100">
        <v>30.00294444444445</v>
      </c>
      <c r="DO100">
        <v>999.9000000000001</v>
      </c>
      <c r="DP100">
        <v>0</v>
      </c>
      <c r="DQ100">
        <v>0</v>
      </c>
      <c r="DR100">
        <v>10004.44444444445</v>
      </c>
      <c r="DS100">
        <v>0</v>
      </c>
      <c r="DT100">
        <v>3.15713</v>
      </c>
      <c r="DU100">
        <v>3.449397777777778</v>
      </c>
      <c r="DV100">
        <v>433.2173333333333</v>
      </c>
      <c r="DW100">
        <v>429.577</v>
      </c>
      <c r="DX100">
        <v>0.2518064444444444</v>
      </c>
      <c r="DY100">
        <v>419.9273333333333</v>
      </c>
      <c r="DZ100">
        <v>22.46292222222222</v>
      </c>
      <c r="EA100">
        <v>2.059161111111111</v>
      </c>
      <c r="EB100">
        <v>2.036334444444444</v>
      </c>
      <c r="EC100">
        <v>17.90674444444444</v>
      </c>
      <c r="ED100">
        <v>17.72972222222222</v>
      </c>
      <c r="EE100">
        <v>0.00500078</v>
      </c>
      <c r="EF100">
        <v>0</v>
      </c>
      <c r="EG100">
        <v>0</v>
      </c>
      <c r="EH100">
        <v>0</v>
      </c>
      <c r="EI100">
        <v>374.9222222222222</v>
      </c>
      <c r="EJ100">
        <v>0.00500078</v>
      </c>
      <c r="EK100">
        <v>-12.41111111111111</v>
      </c>
      <c r="EL100">
        <v>-0.08888888888888889</v>
      </c>
      <c r="EM100">
        <v>35.81222222222222</v>
      </c>
      <c r="EN100">
        <v>40.40255555555556</v>
      </c>
      <c r="EO100">
        <v>37.79822222222222</v>
      </c>
      <c r="EP100">
        <v>41.13166666666667</v>
      </c>
      <c r="EQ100">
        <v>37.97888888888888</v>
      </c>
      <c r="ER100">
        <v>0</v>
      </c>
      <c r="ES100">
        <v>0</v>
      </c>
      <c r="ET100">
        <v>0</v>
      </c>
      <c r="EU100">
        <v>1759095316</v>
      </c>
      <c r="EV100">
        <v>0</v>
      </c>
      <c r="EW100">
        <v>372.1</v>
      </c>
      <c r="EX100">
        <v>4.588033747910682</v>
      </c>
      <c r="EY100">
        <v>13.81538450937897</v>
      </c>
      <c r="EZ100">
        <v>-12.78846153846154</v>
      </c>
      <c r="FA100">
        <v>15</v>
      </c>
      <c r="FB100">
        <v>0</v>
      </c>
      <c r="FC100" t="s">
        <v>422</v>
      </c>
      <c r="FD100">
        <v>1746989605.5</v>
      </c>
      <c r="FE100">
        <v>1746989593.5</v>
      </c>
      <c r="FF100">
        <v>0</v>
      </c>
      <c r="FG100">
        <v>-0.274</v>
      </c>
      <c r="FH100">
        <v>-0.002</v>
      </c>
      <c r="FI100">
        <v>2.549</v>
      </c>
      <c r="FJ100">
        <v>0.129</v>
      </c>
      <c r="FK100">
        <v>420</v>
      </c>
      <c r="FL100">
        <v>17</v>
      </c>
      <c r="FM100">
        <v>0.02</v>
      </c>
      <c r="FN100">
        <v>0.04</v>
      </c>
      <c r="FO100">
        <v>3.325217499999999</v>
      </c>
      <c r="FP100">
        <v>0.3155311069418308</v>
      </c>
      <c r="FQ100">
        <v>0.1134955293117311</v>
      </c>
      <c r="FR100">
        <v>1</v>
      </c>
      <c r="FS100">
        <v>373.1529411764706</v>
      </c>
      <c r="FT100">
        <v>-16.27501935210208</v>
      </c>
      <c r="FU100">
        <v>8.059055385243497</v>
      </c>
      <c r="FV100">
        <v>0</v>
      </c>
      <c r="FW100">
        <v>0.253449825</v>
      </c>
      <c r="FX100">
        <v>-0.01604797373358384</v>
      </c>
      <c r="FY100">
        <v>0.001732812048196514</v>
      </c>
      <c r="FZ100">
        <v>1</v>
      </c>
      <c r="GA100">
        <v>2</v>
      </c>
      <c r="GB100">
        <v>3</v>
      </c>
      <c r="GC100" t="s">
        <v>429</v>
      </c>
      <c r="GD100">
        <v>3.10271</v>
      </c>
      <c r="GE100">
        <v>2.72434</v>
      </c>
      <c r="GF100">
        <v>0.0889089</v>
      </c>
      <c r="GG100">
        <v>0.0882838</v>
      </c>
      <c r="GH100">
        <v>0.103976</v>
      </c>
      <c r="GI100">
        <v>0.104611</v>
      </c>
      <c r="GJ100">
        <v>23812.5</v>
      </c>
      <c r="GK100">
        <v>21614.4</v>
      </c>
      <c r="GL100">
        <v>26698.8</v>
      </c>
      <c r="GM100">
        <v>23927.1</v>
      </c>
      <c r="GN100">
        <v>38274.8</v>
      </c>
      <c r="GO100">
        <v>31651.5</v>
      </c>
      <c r="GP100">
        <v>46619.8</v>
      </c>
      <c r="GQ100">
        <v>37834.1</v>
      </c>
      <c r="GR100">
        <v>1.87322</v>
      </c>
      <c r="GS100">
        <v>1.88002</v>
      </c>
      <c r="GT100">
        <v>0.0998266</v>
      </c>
      <c r="GU100">
        <v>0</v>
      </c>
      <c r="GV100">
        <v>28.3765</v>
      </c>
      <c r="GW100">
        <v>999.9</v>
      </c>
      <c r="GX100">
        <v>46.1</v>
      </c>
      <c r="GY100">
        <v>31.2</v>
      </c>
      <c r="GZ100">
        <v>23.2046</v>
      </c>
      <c r="HA100">
        <v>61.2201</v>
      </c>
      <c r="HB100">
        <v>19.6394</v>
      </c>
      <c r="HC100">
        <v>1</v>
      </c>
      <c r="HD100">
        <v>0.089685</v>
      </c>
      <c r="HE100">
        <v>-1.35498</v>
      </c>
      <c r="HF100">
        <v>20.2913</v>
      </c>
      <c r="HG100">
        <v>5.22178</v>
      </c>
      <c r="HH100">
        <v>11.98</v>
      </c>
      <c r="HI100">
        <v>4.96545</v>
      </c>
      <c r="HJ100">
        <v>3.276</v>
      </c>
      <c r="HK100">
        <v>9999</v>
      </c>
      <c r="HL100">
        <v>9999</v>
      </c>
      <c r="HM100">
        <v>9999</v>
      </c>
      <c r="HN100">
        <v>37.2</v>
      </c>
      <c r="HO100">
        <v>1.86392</v>
      </c>
      <c r="HP100">
        <v>1.86006</v>
      </c>
      <c r="HQ100">
        <v>1.85837</v>
      </c>
      <c r="HR100">
        <v>1.85975</v>
      </c>
      <c r="HS100">
        <v>1.85989</v>
      </c>
      <c r="HT100">
        <v>1.85837</v>
      </c>
      <c r="HU100">
        <v>1.85742</v>
      </c>
      <c r="HV100">
        <v>1.85239</v>
      </c>
      <c r="HW100">
        <v>0</v>
      </c>
      <c r="HX100">
        <v>0</v>
      </c>
      <c r="HY100">
        <v>0</v>
      </c>
      <c r="HZ100">
        <v>0</v>
      </c>
      <c r="IA100" t="s">
        <v>424</v>
      </c>
      <c r="IB100" t="s">
        <v>425</v>
      </c>
      <c r="IC100" t="s">
        <v>426</v>
      </c>
      <c r="ID100" t="s">
        <v>426</v>
      </c>
      <c r="IE100" t="s">
        <v>426</v>
      </c>
      <c r="IF100" t="s">
        <v>426</v>
      </c>
      <c r="IG100">
        <v>0</v>
      </c>
      <c r="IH100">
        <v>100</v>
      </c>
      <c r="II100">
        <v>100</v>
      </c>
      <c r="IJ100">
        <v>-0.893</v>
      </c>
      <c r="IK100">
        <v>0.3079</v>
      </c>
      <c r="IL100">
        <v>-0.819046093373875</v>
      </c>
      <c r="IM100">
        <v>-0.0008311593448893811</v>
      </c>
      <c r="IN100">
        <v>1.768286430498992E-06</v>
      </c>
      <c r="IO100">
        <v>-5.176383660599935E-10</v>
      </c>
      <c r="IP100">
        <v>0.01793090377665582</v>
      </c>
      <c r="IQ100">
        <v>0.002652576625932546</v>
      </c>
      <c r="IR100">
        <v>0.0004569377311329863</v>
      </c>
      <c r="IS100">
        <v>1.003524486243527E-07</v>
      </c>
      <c r="IT100">
        <v>2</v>
      </c>
      <c r="IU100">
        <v>1975</v>
      </c>
      <c r="IV100">
        <v>1</v>
      </c>
      <c r="IW100">
        <v>26</v>
      </c>
      <c r="IX100">
        <v>201762</v>
      </c>
      <c r="IY100">
        <v>201762.2</v>
      </c>
      <c r="IZ100">
        <v>1.09863</v>
      </c>
      <c r="JA100">
        <v>2.63184</v>
      </c>
      <c r="JB100">
        <v>1.49658</v>
      </c>
      <c r="JC100">
        <v>2.34985</v>
      </c>
      <c r="JD100">
        <v>1.54907</v>
      </c>
      <c r="JE100">
        <v>2.43286</v>
      </c>
      <c r="JF100">
        <v>35.9178</v>
      </c>
      <c r="JG100">
        <v>24.1926</v>
      </c>
      <c r="JH100">
        <v>18</v>
      </c>
      <c r="JI100">
        <v>480.956</v>
      </c>
      <c r="JJ100">
        <v>500.119</v>
      </c>
      <c r="JK100">
        <v>30.4627</v>
      </c>
      <c r="JL100">
        <v>28.439</v>
      </c>
      <c r="JM100">
        <v>30.0002</v>
      </c>
      <c r="JN100">
        <v>28.6176</v>
      </c>
      <c r="JO100">
        <v>28.6048</v>
      </c>
      <c r="JP100">
        <v>22.0872</v>
      </c>
      <c r="JQ100">
        <v>0</v>
      </c>
      <c r="JR100">
        <v>100</v>
      </c>
      <c r="JS100">
        <v>30.4639</v>
      </c>
      <c r="JT100">
        <v>420</v>
      </c>
      <c r="JU100">
        <v>23.1383</v>
      </c>
      <c r="JV100">
        <v>101.932</v>
      </c>
      <c r="JW100">
        <v>91.26139999999999</v>
      </c>
    </row>
    <row r="101" spans="1:283">
      <c r="A101">
        <v>83</v>
      </c>
      <c r="B101">
        <v>1759095325.5</v>
      </c>
      <c r="C101">
        <v>1332.5</v>
      </c>
      <c r="D101" t="s">
        <v>593</v>
      </c>
      <c r="E101" t="s">
        <v>594</v>
      </c>
      <c r="F101">
        <v>5</v>
      </c>
      <c r="G101" t="s">
        <v>550</v>
      </c>
      <c r="H101">
        <v>1759095322.5</v>
      </c>
      <c r="I101">
        <f>(J101)/1000</f>
        <v>0</v>
      </c>
      <c r="J101">
        <f>1000*DJ101*AH101*(DF101-DG101)/(100*CY101*(1000-AH101*DF101))</f>
        <v>0</v>
      </c>
      <c r="K101">
        <f>DJ101*AH101*(DE101-DD101*(1000-AH101*DG101)/(1000-AH101*DF101))/(100*CY101)</f>
        <v>0</v>
      </c>
      <c r="L101">
        <f>DD101 - IF(AH101&gt;1, K101*CY101*100.0/(AJ101), 0)</f>
        <v>0</v>
      </c>
      <c r="M101">
        <f>((S101-I101/2)*L101-K101)/(S101+I101/2)</f>
        <v>0</v>
      </c>
      <c r="N101">
        <f>M101*(DK101+DL101)/1000.0</f>
        <v>0</v>
      </c>
      <c r="O101">
        <f>(DD101 - IF(AH101&gt;1, K101*CY101*100.0/(AJ101), 0))*(DK101+DL101)/1000.0</f>
        <v>0</v>
      </c>
      <c r="P101">
        <f>2.0/((1/R101-1/Q101)+SIGN(R101)*SQRT((1/R101-1/Q101)*(1/R101-1/Q101) + 4*CZ101/((CZ101+1)*(CZ101+1))*(2*1/R101*1/Q101-1/Q101*1/Q101)))</f>
        <v>0</v>
      </c>
      <c r="Q101">
        <f>IF(LEFT(DA101,1)&lt;&gt;"0",IF(LEFT(DA101,1)="1",3.0,DB101),$D$5+$E$5*(DR101*DK101/($K$5*1000))+$F$5*(DR101*DK101/($K$5*1000))*MAX(MIN(CY101,$J$5),$I$5)*MAX(MIN(CY101,$J$5),$I$5)+$G$5*MAX(MIN(CY101,$J$5),$I$5)*(DR101*DK101/($K$5*1000))+$H$5*(DR101*DK101/($K$5*1000))*(DR101*DK101/($K$5*1000)))</f>
        <v>0</v>
      </c>
      <c r="R101">
        <f>I101*(1000-(1000*0.61365*exp(17.502*V101/(240.97+V101))/(DK101+DL101)+DF101)/2)/(1000*0.61365*exp(17.502*V101/(240.97+V101))/(DK101+DL101)-DF101)</f>
        <v>0</v>
      </c>
      <c r="S101">
        <f>1/((CZ101+1)/(P101/1.6)+1/(Q101/1.37)) + CZ101/((CZ101+1)/(P101/1.6) + CZ101/(Q101/1.37))</f>
        <v>0</v>
      </c>
      <c r="T101">
        <f>(CU101*CX101)</f>
        <v>0</v>
      </c>
      <c r="U101">
        <f>(DM101+(T101+2*0.95*5.67E-8*(((DM101+$B$9)+273)^4-(DM101+273)^4)-44100*I101)/(1.84*29.3*Q101+8*0.95*5.67E-8*(DM101+273)^3))</f>
        <v>0</v>
      </c>
      <c r="V101">
        <f>($C$9*DN101+$D$9*DO101+$E$9*U101)</f>
        <v>0</v>
      </c>
      <c r="W101">
        <f>0.61365*exp(17.502*V101/(240.97+V101))</f>
        <v>0</v>
      </c>
      <c r="X101">
        <f>(Y101/Z101*100)</f>
        <v>0</v>
      </c>
      <c r="Y101">
        <f>DF101*(DK101+DL101)/1000</f>
        <v>0</v>
      </c>
      <c r="Z101">
        <f>0.61365*exp(17.502*DM101/(240.97+DM101))</f>
        <v>0</v>
      </c>
      <c r="AA101">
        <f>(W101-DF101*(DK101+DL101)/1000)</f>
        <v>0</v>
      </c>
      <c r="AB101">
        <f>(-I101*44100)</f>
        <v>0</v>
      </c>
      <c r="AC101">
        <f>2*29.3*Q101*0.92*(DM101-V101)</f>
        <v>0</v>
      </c>
      <c r="AD101">
        <f>2*0.95*5.67E-8*(((DM101+$B$9)+273)^4-(V101+273)^4)</f>
        <v>0</v>
      </c>
      <c r="AE101">
        <f>T101+AD101+AB101+AC101</f>
        <v>0</v>
      </c>
      <c r="AF101">
        <v>2</v>
      </c>
      <c r="AG101">
        <v>0</v>
      </c>
      <c r="AH101">
        <f>IF(AF101*$H$15&gt;=AJ101,1.0,(AJ101/(AJ101-AF101*$H$15)))</f>
        <v>0</v>
      </c>
      <c r="AI101">
        <f>(AH101-1)*100</f>
        <v>0</v>
      </c>
      <c r="AJ101">
        <f>MAX(0,($B$15+$C$15*DR101)/(1+$D$15*DR101)*DK101/(DM101+273)*$E$15)</f>
        <v>0</v>
      </c>
      <c r="AK101" t="s">
        <v>420</v>
      </c>
      <c r="AL101" t="s">
        <v>420</v>
      </c>
      <c r="AM101">
        <v>0</v>
      </c>
      <c r="AN101">
        <v>0</v>
      </c>
      <c r="AO101">
        <f>1-AM101/AN101</f>
        <v>0</v>
      </c>
      <c r="AP101">
        <v>0</v>
      </c>
      <c r="AQ101" t="s">
        <v>420</v>
      </c>
      <c r="AR101" t="s">
        <v>420</v>
      </c>
      <c r="AS101">
        <v>0</v>
      </c>
      <c r="AT101">
        <v>0</v>
      </c>
      <c r="AU101">
        <f>1-AS101/AT101</f>
        <v>0</v>
      </c>
      <c r="AV101">
        <v>0.5</v>
      </c>
      <c r="AW101">
        <f>CV101</f>
        <v>0</v>
      </c>
      <c r="AX101">
        <f>K101</f>
        <v>0</v>
      </c>
      <c r="AY101">
        <f>AU101*AV101*AW101</f>
        <v>0</v>
      </c>
      <c r="AZ101">
        <f>(AX101-AP101)/AW101</f>
        <v>0</v>
      </c>
      <c r="BA101">
        <f>(AN101-AT101)/AT101</f>
        <v>0</v>
      </c>
      <c r="BB101">
        <f>AM101/(AO101+AM101/AT101)</f>
        <v>0</v>
      </c>
      <c r="BC101" t="s">
        <v>420</v>
      </c>
      <c r="BD101">
        <v>0</v>
      </c>
      <c r="BE101">
        <f>IF(BD101&lt;&gt;0, BD101, BB101)</f>
        <v>0</v>
      </c>
      <c r="BF101">
        <f>1-BE101/AT101</f>
        <v>0</v>
      </c>
      <c r="BG101">
        <f>(AT101-AS101)/(AT101-BE101)</f>
        <v>0</v>
      </c>
      <c r="BH101">
        <f>(AN101-AT101)/(AN101-BE101)</f>
        <v>0</v>
      </c>
      <c r="BI101">
        <f>(AT101-AS101)/(AT101-AM101)</f>
        <v>0</v>
      </c>
      <c r="BJ101">
        <f>(AN101-AT101)/(AN101-AM101)</f>
        <v>0</v>
      </c>
      <c r="BK101">
        <f>(BG101*BE101/AS101)</f>
        <v>0</v>
      </c>
      <c r="BL101">
        <f>(1-BK101)</f>
        <v>0</v>
      </c>
      <c r="CU101">
        <f>$B$13*DS101+$C$13*DT101+$F$13*EE101*(1-EH101)</f>
        <v>0</v>
      </c>
      <c r="CV101">
        <f>CU101*CW101</f>
        <v>0</v>
      </c>
      <c r="CW101">
        <f>($B$13*$D$11+$C$13*$D$11+$F$13*((ER101+EJ101)/MAX(ER101+EJ101+ES101, 0.1)*$I$11+ES101/MAX(ER101+EJ101+ES101, 0.1)*$J$11))/($B$13+$C$13+$F$13)</f>
        <v>0</v>
      </c>
      <c r="CX101">
        <f>($B$13*$K$11+$C$13*$K$11+$F$13*((ER101+EJ101)/MAX(ER101+EJ101+ES101, 0.1)*$P$11+ES101/MAX(ER101+EJ101+ES101, 0.1)*$Q$11))/($B$13+$C$13+$F$13)</f>
        <v>0</v>
      </c>
      <c r="CY101">
        <v>3.46</v>
      </c>
      <c r="CZ101">
        <v>0.5</v>
      </c>
      <c r="DA101" t="s">
        <v>421</v>
      </c>
      <c r="DB101">
        <v>2</v>
      </c>
      <c r="DC101">
        <v>1759095322.5</v>
      </c>
      <c r="DD101">
        <v>423.3435555555555</v>
      </c>
      <c r="DE101">
        <v>419.9043333333333</v>
      </c>
      <c r="DF101">
        <v>22.71485555555556</v>
      </c>
      <c r="DG101">
        <v>22.4629</v>
      </c>
      <c r="DH101">
        <v>424.2362222222222</v>
      </c>
      <c r="DI101">
        <v>22.40695555555556</v>
      </c>
      <c r="DJ101">
        <v>499.9771111111111</v>
      </c>
      <c r="DK101">
        <v>90.65273333333334</v>
      </c>
      <c r="DL101">
        <v>0.06620915555555557</v>
      </c>
      <c r="DM101">
        <v>30.04938888888889</v>
      </c>
      <c r="DN101">
        <v>30.00203333333333</v>
      </c>
      <c r="DO101">
        <v>999.9000000000001</v>
      </c>
      <c r="DP101">
        <v>0</v>
      </c>
      <c r="DQ101">
        <v>0</v>
      </c>
      <c r="DR101">
        <v>9999.299999999999</v>
      </c>
      <c r="DS101">
        <v>0</v>
      </c>
      <c r="DT101">
        <v>3.15713</v>
      </c>
      <c r="DU101">
        <v>3.438978888888889</v>
      </c>
      <c r="DV101">
        <v>433.1832222222222</v>
      </c>
      <c r="DW101">
        <v>429.5535555555555</v>
      </c>
      <c r="DX101">
        <v>0.2519597777777778</v>
      </c>
      <c r="DY101">
        <v>419.9043333333333</v>
      </c>
      <c r="DZ101">
        <v>22.4629</v>
      </c>
      <c r="EA101">
        <v>2.059164444444444</v>
      </c>
      <c r="EB101">
        <v>2.036324444444444</v>
      </c>
      <c r="EC101">
        <v>17.90676666666666</v>
      </c>
      <c r="ED101">
        <v>17.72963333333333</v>
      </c>
      <c r="EE101">
        <v>0.00500078</v>
      </c>
      <c r="EF101">
        <v>0</v>
      </c>
      <c r="EG101">
        <v>0</v>
      </c>
      <c r="EH101">
        <v>0</v>
      </c>
      <c r="EI101">
        <v>373.8666666666666</v>
      </c>
      <c r="EJ101">
        <v>0.00500078</v>
      </c>
      <c r="EK101">
        <v>-13.52222222222222</v>
      </c>
      <c r="EL101">
        <v>-0.7999999999999999</v>
      </c>
      <c r="EM101">
        <v>35.79155555555556</v>
      </c>
      <c r="EN101">
        <v>40.354</v>
      </c>
      <c r="EO101">
        <v>37.77055555555555</v>
      </c>
      <c r="EP101">
        <v>41.04144444444444</v>
      </c>
      <c r="EQ101">
        <v>38.00677777777778</v>
      </c>
      <c r="ER101">
        <v>0</v>
      </c>
      <c r="ES101">
        <v>0</v>
      </c>
      <c r="ET101">
        <v>0</v>
      </c>
      <c r="EU101">
        <v>1759095317.8</v>
      </c>
      <c r="EV101">
        <v>0</v>
      </c>
      <c r="EW101">
        <v>371.992</v>
      </c>
      <c r="EX101">
        <v>-4.800000432209306</v>
      </c>
      <c r="EY101">
        <v>1.292307425438773</v>
      </c>
      <c r="EZ101">
        <v>-12.216</v>
      </c>
      <c r="FA101">
        <v>15</v>
      </c>
      <c r="FB101">
        <v>0</v>
      </c>
      <c r="FC101" t="s">
        <v>422</v>
      </c>
      <c r="FD101">
        <v>1746989605.5</v>
      </c>
      <c r="FE101">
        <v>1746989593.5</v>
      </c>
      <c r="FF101">
        <v>0</v>
      </c>
      <c r="FG101">
        <v>-0.274</v>
      </c>
      <c r="FH101">
        <v>-0.002</v>
      </c>
      <c r="FI101">
        <v>2.549</v>
      </c>
      <c r="FJ101">
        <v>0.129</v>
      </c>
      <c r="FK101">
        <v>420</v>
      </c>
      <c r="FL101">
        <v>17</v>
      </c>
      <c r="FM101">
        <v>0.02</v>
      </c>
      <c r="FN101">
        <v>0.04</v>
      </c>
      <c r="FO101">
        <v>3.326969024390244</v>
      </c>
      <c r="FP101">
        <v>0.402369825783969</v>
      </c>
      <c r="FQ101">
        <v>0.1128034707519336</v>
      </c>
      <c r="FR101">
        <v>1</v>
      </c>
      <c r="FS101">
        <v>372.2411764705882</v>
      </c>
      <c r="FT101">
        <v>1.118410875089034</v>
      </c>
      <c r="FU101">
        <v>7.468448049158262</v>
      </c>
      <c r="FV101">
        <v>0</v>
      </c>
      <c r="FW101">
        <v>0.253313731707317</v>
      </c>
      <c r="FX101">
        <v>-0.01448153310104509</v>
      </c>
      <c r="FY101">
        <v>0.001693843760243721</v>
      </c>
      <c r="FZ101">
        <v>1</v>
      </c>
      <c r="GA101">
        <v>2</v>
      </c>
      <c r="GB101">
        <v>3</v>
      </c>
      <c r="GC101" t="s">
        <v>429</v>
      </c>
      <c r="GD101">
        <v>3.10258</v>
      </c>
      <c r="GE101">
        <v>2.72438</v>
      </c>
      <c r="GF101">
        <v>0.08890389999999999</v>
      </c>
      <c r="GG101">
        <v>0.0882715</v>
      </c>
      <c r="GH101">
        <v>0.103976</v>
      </c>
      <c r="GI101">
        <v>0.104608</v>
      </c>
      <c r="GJ101">
        <v>23812.5</v>
      </c>
      <c r="GK101">
        <v>21614.5</v>
      </c>
      <c r="GL101">
        <v>26698.6</v>
      </c>
      <c r="GM101">
        <v>23927</v>
      </c>
      <c r="GN101">
        <v>38274.8</v>
      </c>
      <c r="GO101">
        <v>31651.5</v>
      </c>
      <c r="GP101">
        <v>46619.8</v>
      </c>
      <c r="GQ101">
        <v>37833.9</v>
      </c>
      <c r="GR101">
        <v>1.87287</v>
      </c>
      <c r="GS101">
        <v>1.88028</v>
      </c>
      <c r="GT101">
        <v>0.09987500000000001</v>
      </c>
      <c r="GU101">
        <v>0</v>
      </c>
      <c r="GV101">
        <v>28.3754</v>
      </c>
      <c r="GW101">
        <v>999.9</v>
      </c>
      <c r="GX101">
        <v>46.1</v>
      </c>
      <c r="GY101">
        <v>31.2</v>
      </c>
      <c r="GZ101">
        <v>23.2044</v>
      </c>
      <c r="HA101">
        <v>61.0801</v>
      </c>
      <c r="HB101">
        <v>19.7556</v>
      </c>
      <c r="HC101">
        <v>1</v>
      </c>
      <c r="HD101">
        <v>0.08993139999999999</v>
      </c>
      <c r="HE101">
        <v>-1.35989</v>
      </c>
      <c r="HF101">
        <v>20.2913</v>
      </c>
      <c r="HG101">
        <v>5.22163</v>
      </c>
      <c r="HH101">
        <v>11.98</v>
      </c>
      <c r="HI101">
        <v>4.96525</v>
      </c>
      <c r="HJ101">
        <v>3.276</v>
      </c>
      <c r="HK101">
        <v>9999</v>
      </c>
      <c r="HL101">
        <v>9999</v>
      </c>
      <c r="HM101">
        <v>9999</v>
      </c>
      <c r="HN101">
        <v>37.2</v>
      </c>
      <c r="HO101">
        <v>1.86392</v>
      </c>
      <c r="HP101">
        <v>1.86005</v>
      </c>
      <c r="HQ101">
        <v>1.85837</v>
      </c>
      <c r="HR101">
        <v>1.85975</v>
      </c>
      <c r="HS101">
        <v>1.85989</v>
      </c>
      <c r="HT101">
        <v>1.85837</v>
      </c>
      <c r="HU101">
        <v>1.85742</v>
      </c>
      <c r="HV101">
        <v>1.8524</v>
      </c>
      <c r="HW101">
        <v>0</v>
      </c>
      <c r="HX101">
        <v>0</v>
      </c>
      <c r="HY101">
        <v>0</v>
      </c>
      <c r="HZ101">
        <v>0</v>
      </c>
      <c r="IA101" t="s">
        <v>424</v>
      </c>
      <c r="IB101" t="s">
        <v>425</v>
      </c>
      <c r="IC101" t="s">
        <v>426</v>
      </c>
      <c r="ID101" t="s">
        <v>426</v>
      </c>
      <c r="IE101" t="s">
        <v>426</v>
      </c>
      <c r="IF101" t="s">
        <v>426</v>
      </c>
      <c r="IG101">
        <v>0</v>
      </c>
      <c r="IH101">
        <v>100</v>
      </c>
      <c r="II101">
        <v>100</v>
      </c>
      <c r="IJ101">
        <v>-0.893</v>
      </c>
      <c r="IK101">
        <v>0.3079</v>
      </c>
      <c r="IL101">
        <v>-0.819046093373875</v>
      </c>
      <c r="IM101">
        <v>-0.0008311593448893811</v>
      </c>
      <c r="IN101">
        <v>1.768286430498992E-06</v>
      </c>
      <c r="IO101">
        <v>-5.176383660599935E-10</v>
      </c>
      <c r="IP101">
        <v>0.01793090377665582</v>
      </c>
      <c r="IQ101">
        <v>0.002652576625932546</v>
      </c>
      <c r="IR101">
        <v>0.0004569377311329863</v>
      </c>
      <c r="IS101">
        <v>1.003524486243527E-07</v>
      </c>
      <c r="IT101">
        <v>2</v>
      </c>
      <c r="IU101">
        <v>1975</v>
      </c>
      <c r="IV101">
        <v>1</v>
      </c>
      <c r="IW101">
        <v>26</v>
      </c>
      <c r="IX101">
        <v>201762</v>
      </c>
      <c r="IY101">
        <v>201762.2</v>
      </c>
      <c r="IZ101">
        <v>1.09863</v>
      </c>
      <c r="JA101">
        <v>2.63184</v>
      </c>
      <c r="JB101">
        <v>1.49658</v>
      </c>
      <c r="JC101">
        <v>2.34985</v>
      </c>
      <c r="JD101">
        <v>1.54907</v>
      </c>
      <c r="JE101">
        <v>2.35229</v>
      </c>
      <c r="JF101">
        <v>35.9178</v>
      </c>
      <c r="JG101">
        <v>24.1926</v>
      </c>
      <c r="JH101">
        <v>18</v>
      </c>
      <c r="JI101">
        <v>480.754</v>
      </c>
      <c r="JJ101">
        <v>500.291</v>
      </c>
      <c r="JK101">
        <v>30.4617</v>
      </c>
      <c r="JL101">
        <v>28.4397</v>
      </c>
      <c r="JM101">
        <v>30.0003</v>
      </c>
      <c r="JN101">
        <v>28.6178</v>
      </c>
      <c r="JO101">
        <v>28.6054</v>
      </c>
      <c r="JP101">
        <v>22.0918</v>
      </c>
      <c r="JQ101">
        <v>0</v>
      </c>
      <c r="JR101">
        <v>100</v>
      </c>
      <c r="JS101">
        <v>30.4639</v>
      </c>
      <c r="JT101">
        <v>420</v>
      </c>
      <c r="JU101">
        <v>23.1383</v>
      </c>
      <c r="JV101">
        <v>101.932</v>
      </c>
      <c r="JW101">
        <v>91.2611</v>
      </c>
    </row>
    <row r="102" spans="1:283">
      <c r="A102">
        <v>84</v>
      </c>
      <c r="B102">
        <v>1759095327.5</v>
      </c>
      <c r="C102">
        <v>1334.5</v>
      </c>
      <c r="D102" t="s">
        <v>595</v>
      </c>
      <c r="E102" t="s">
        <v>596</v>
      </c>
      <c r="F102">
        <v>5</v>
      </c>
      <c r="G102" t="s">
        <v>550</v>
      </c>
      <c r="H102">
        <v>1759095324.5</v>
      </c>
      <c r="I102">
        <f>(J102)/1000</f>
        <v>0</v>
      </c>
      <c r="J102">
        <f>1000*DJ102*AH102*(DF102-DG102)/(100*CY102*(1000-AH102*DF102))</f>
        <v>0</v>
      </c>
      <c r="K102">
        <f>DJ102*AH102*(DE102-DD102*(1000-AH102*DG102)/(1000-AH102*DF102))/(100*CY102)</f>
        <v>0</v>
      </c>
      <c r="L102">
        <f>DD102 - IF(AH102&gt;1, K102*CY102*100.0/(AJ102), 0)</f>
        <v>0</v>
      </c>
      <c r="M102">
        <f>((S102-I102/2)*L102-K102)/(S102+I102/2)</f>
        <v>0</v>
      </c>
      <c r="N102">
        <f>M102*(DK102+DL102)/1000.0</f>
        <v>0</v>
      </c>
      <c r="O102">
        <f>(DD102 - IF(AH102&gt;1, K102*CY102*100.0/(AJ102), 0))*(DK102+DL102)/1000.0</f>
        <v>0</v>
      </c>
      <c r="P102">
        <f>2.0/((1/R102-1/Q102)+SIGN(R102)*SQRT((1/R102-1/Q102)*(1/R102-1/Q102) + 4*CZ102/((CZ102+1)*(CZ102+1))*(2*1/R102*1/Q102-1/Q102*1/Q102)))</f>
        <v>0</v>
      </c>
      <c r="Q102">
        <f>IF(LEFT(DA102,1)&lt;&gt;"0",IF(LEFT(DA102,1)="1",3.0,DB102),$D$5+$E$5*(DR102*DK102/($K$5*1000))+$F$5*(DR102*DK102/($K$5*1000))*MAX(MIN(CY102,$J$5),$I$5)*MAX(MIN(CY102,$J$5),$I$5)+$G$5*MAX(MIN(CY102,$J$5),$I$5)*(DR102*DK102/($K$5*1000))+$H$5*(DR102*DK102/($K$5*1000))*(DR102*DK102/($K$5*1000)))</f>
        <v>0</v>
      </c>
      <c r="R102">
        <f>I102*(1000-(1000*0.61365*exp(17.502*V102/(240.97+V102))/(DK102+DL102)+DF102)/2)/(1000*0.61365*exp(17.502*V102/(240.97+V102))/(DK102+DL102)-DF102)</f>
        <v>0</v>
      </c>
      <c r="S102">
        <f>1/((CZ102+1)/(P102/1.6)+1/(Q102/1.37)) + CZ102/((CZ102+1)/(P102/1.6) + CZ102/(Q102/1.37))</f>
        <v>0</v>
      </c>
      <c r="T102">
        <f>(CU102*CX102)</f>
        <v>0</v>
      </c>
      <c r="U102">
        <f>(DM102+(T102+2*0.95*5.67E-8*(((DM102+$B$9)+273)^4-(DM102+273)^4)-44100*I102)/(1.84*29.3*Q102+8*0.95*5.67E-8*(DM102+273)^3))</f>
        <v>0</v>
      </c>
      <c r="V102">
        <f>($C$9*DN102+$D$9*DO102+$E$9*U102)</f>
        <v>0</v>
      </c>
      <c r="W102">
        <f>0.61365*exp(17.502*V102/(240.97+V102))</f>
        <v>0</v>
      </c>
      <c r="X102">
        <f>(Y102/Z102*100)</f>
        <v>0</v>
      </c>
      <c r="Y102">
        <f>DF102*(DK102+DL102)/1000</f>
        <v>0</v>
      </c>
      <c r="Z102">
        <f>0.61365*exp(17.502*DM102/(240.97+DM102))</f>
        <v>0</v>
      </c>
      <c r="AA102">
        <f>(W102-DF102*(DK102+DL102)/1000)</f>
        <v>0</v>
      </c>
      <c r="AB102">
        <f>(-I102*44100)</f>
        <v>0</v>
      </c>
      <c r="AC102">
        <f>2*29.3*Q102*0.92*(DM102-V102)</f>
        <v>0</v>
      </c>
      <c r="AD102">
        <f>2*0.95*5.67E-8*(((DM102+$B$9)+273)^4-(V102+273)^4)</f>
        <v>0</v>
      </c>
      <c r="AE102">
        <f>T102+AD102+AB102+AC102</f>
        <v>0</v>
      </c>
      <c r="AF102">
        <v>2</v>
      </c>
      <c r="AG102">
        <v>0</v>
      </c>
      <c r="AH102">
        <f>IF(AF102*$H$15&gt;=AJ102,1.0,(AJ102/(AJ102-AF102*$H$15)))</f>
        <v>0</v>
      </c>
      <c r="AI102">
        <f>(AH102-1)*100</f>
        <v>0</v>
      </c>
      <c r="AJ102">
        <f>MAX(0,($B$15+$C$15*DR102)/(1+$D$15*DR102)*DK102/(DM102+273)*$E$15)</f>
        <v>0</v>
      </c>
      <c r="AK102" t="s">
        <v>420</v>
      </c>
      <c r="AL102" t="s">
        <v>420</v>
      </c>
      <c r="AM102">
        <v>0</v>
      </c>
      <c r="AN102">
        <v>0</v>
      </c>
      <c r="AO102">
        <f>1-AM102/AN102</f>
        <v>0</v>
      </c>
      <c r="AP102">
        <v>0</v>
      </c>
      <c r="AQ102" t="s">
        <v>420</v>
      </c>
      <c r="AR102" t="s">
        <v>420</v>
      </c>
      <c r="AS102">
        <v>0</v>
      </c>
      <c r="AT102">
        <v>0</v>
      </c>
      <c r="AU102">
        <f>1-AS102/AT102</f>
        <v>0</v>
      </c>
      <c r="AV102">
        <v>0.5</v>
      </c>
      <c r="AW102">
        <f>CV102</f>
        <v>0</v>
      </c>
      <c r="AX102">
        <f>K102</f>
        <v>0</v>
      </c>
      <c r="AY102">
        <f>AU102*AV102*AW102</f>
        <v>0</v>
      </c>
      <c r="AZ102">
        <f>(AX102-AP102)/AW102</f>
        <v>0</v>
      </c>
      <c r="BA102">
        <f>(AN102-AT102)/AT102</f>
        <v>0</v>
      </c>
      <c r="BB102">
        <f>AM102/(AO102+AM102/AT102)</f>
        <v>0</v>
      </c>
      <c r="BC102" t="s">
        <v>420</v>
      </c>
      <c r="BD102">
        <v>0</v>
      </c>
      <c r="BE102">
        <f>IF(BD102&lt;&gt;0, BD102, BB102)</f>
        <v>0</v>
      </c>
      <c r="BF102">
        <f>1-BE102/AT102</f>
        <v>0</v>
      </c>
      <c r="BG102">
        <f>(AT102-AS102)/(AT102-BE102)</f>
        <v>0</v>
      </c>
      <c r="BH102">
        <f>(AN102-AT102)/(AN102-BE102)</f>
        <v>0</v>
      </c>
      <c r="BI102">
        <f>(AT102-AS102)/(AT102-AM102)</f>
        <v>0</v>
      </c>
      <c r="BJ102">
        <f>(AN102-AT102)/(AN102-AM102)</f>
        <v>0</v>
      </c>
      <c r="BK102">
        <f>(BG102*BE102/AS102)</f>
        <v>0</v>
      </c>
      <c r="BL102">
        <f>(1-BK102)</f>
        <v>0</v>
      </c>
      <c r="CU102">
        <f>$B$13*DS102+$C$13*DT102+$F$13*EE102*(1-EH102)</f>
        <v>0</v>
      </c>
      <c r="CV102">
        <f>CU102*CW102</f>
        <v>0</v>
      </c>
      <c r="CW102">
        <f>($B$13*$D$11+$C$13*$D$11+$F$13*((ER102+EJ102)/MAX(ER102+EJ102+ES102, 0.1)*$I$11+ES102/MAX(ER102+EJ102+ES102, 0.1)*$J$11))/($B$13+$C$13+$F$13)</f>
        <v>0</v>
      </c>
      <c r="CX102">
        <f>($B$13*$K$11+$C$13*$K$11+$F$13*((ER102+EJ102)/MAX(ER102+EJ102+ES102, 0.1)*$P$11+ES102/MAX(ER102+EJ102+ES102, 0.1)*$Q$11))/($B$13+$C$13+$F$13)</f>
        <v>0</v>
      </c>
      <c r="CY102">
        <v>3.46</v>
      </c>
      <c r="CZ102">
        <v>0.5</v>
      </c>
      <c r="DA102" t="s">
        <v>421</v>
      </c>
      <c r="DB102">
        <v>2</v>
      </c>
      <c r="DC102">
        <v>1759095324.5</v>
      </c>
      <c r="DD102">
        <v>423.3126666666666</v>
      </c>
      <c r="DE102">
        <v>419.9122222222222</v>
      </c>
      <c r="DF102">
        <v>22.71455555555555</v>
      </c>
      <c r="DG102">
        <v>22.46285555555555</v>
      </c>
      <c r="DH102">
        <v>424.2054444444444</v>
      </c>
      <c r="DI102">
        <v>22.40665555555556</v>
      </c>
      <c r="DJ102">
        <v>500.0032222222222</v>
      </c>
      <c r="DK102">
        <v>90.65273333333333</v>
      </c>
      <c r="DL102">
        <v>0.06631867777777778</v>
      </c>
      <c r="DM102">
        <v>30.0482</v>
      </c>
      <c r="DN102">
        <v>30.00221111111111</v>
      </c>
      <c r="DO102">
        <v>999.9000000000001</v>
      </c>
      <c r="DP102">
        <v>0</v>
      </c>
      <c r="DQ102">
        <v>0</v>
      </c>
      <c r="DR102">
        <v>9992.5</v>
      </c>
      <c r="DS102">
        <v>0</v>
      </c>
      <c r="DT102">
        <v>3.15713</v>
      </c>
      <c r="DU102">
        <v>3.400377777777778</v>
      </c>
      <c r="DV102">
        <v>433.1515555555555</v>
      </c>
      <c r="DW102">
        <v>429.5614444444444</v>
      </c>
      <c r="DX102">
        <v>0.2517117777777778</v>
      </c>
      <c r="DY102">
        <v>419.9122222222222</v>
      </c>
      <c r="DZ102">
        <v>22.46285555555555</v>
      </c>
      <c r="EA102">
        <v>2.059137777777778</v>
      </c>
      <c r="EB102">
        <v>2.036318888888889</v>
      </c>
      <c r="EC102">
        <v>17.90654444444445</v>
      </c>
      <c r="ED102">
        <v>17.72957777777778</v>
      </c>
      <c r="EE102">
        <v>0.00500078</v>
      </c>
      <c r="EF102">
        <v>0</v>
      </c>
      <c r="EG102">
        <v>0</v>
      </c>
      <c r="EH102">
        <v>0</v>
      </c>
      <c r="EI102">
        <v>370.7222222222222</v>
      </c>
      <c r="EJ102">
        <v>0.00500078</v>
      </c>
      <c r="EK102">
        <v>-8.244444444444445</v>
      </c>
      <c r="EL102">
        <v>0.07777777777777778</v>
      </c>
      <c r="EM102">
        <v>35.80533333333334</v>
      </c>
      <c r="EN102">
        <v>40.27755555555555</v>
      </c>
      <c r="EO102">
        <v>37.81211111111111</v>
      </c>
      <c r="EP102">
        <v>40.99977777777778</v>
      </c>
      <c r="EQ102">
        <v>38.03466666666667</v>
      </c>
      <c r="ER102">
        <v>0</v>
      </c>
      <c r="ES102">
        <v>0</v>
      </c>
      <c r="ET102">
        <v>0</v>
      </c>
      <c r="EU102">
        <v>1759095320.2</v>
      </c>
      <c r="EV102">
        <v>0</v>
      </c>
      <c r="EW102">
        <v>370.528</v>
      </c>
      <c r="EX102">
        <v>3.438461441259709</v>
      </c>
      <c r="EY102">
        <v>-5.061538751308758</v>
      </c>
      <c r="EZ102">
        <v>-10.476</v>
      </c>
      <c r="FA102">
        <v>15</v>
      </c>
      <c r="FB102">
        <v>0</v>
      </c>
      <c r="FC102" t="s">
        <v>422</v>
      </c>
      <c r="FD102">
        <v>1746989605.5</v>
      </c>
      <c r="FE102">
        <v>1746989593.5</v>
      </c>
      <c r="FF102">
        <v>0</v>
      </c>
      <c r="FG102">
        <v>-0.274</v>
      </c>
      <c r="FH102">
        <v>-0.002</v>
      </c>
      <c r="FI102">
        <v>2.549</v>
      </c>
      <c r="FJ102">
        <v>0.129</v>
      </c>
      <c r="FK102">
        <v>420</v>
      </c>
      <c r="FL102">
        <v>17</v>
      </c>
      <c r="FM102">
        <v>0.02</v>
      </c>
      <c r="FN102">
        <v>0.04</v>
      </c>
      <c r="FO102">
        <v>3.33611525</v>
      </c>
      <c r="FP102">
        <v>0.5279951594746644</v>
      </c>
      <c r="FQ102">
        <v>0.1159419634771531</v>
      </c>
      <c r="FR102">
        <v>0</v>
      </c>
      <c r="FS102">
        <v>371.7441176470588</v>
      </c>
      <c r="FT102">
        <v>-4.145149073364429</v>
      </c>
      <c r="FU102">
        <v>7.289121272645676</v>
      </c>
      <c r="FV102">
        <v>0</v>
      </c>
      <c r="FW102">
        <v>0.252705925</v>
      </c>
      <c r="FX102">
        <v>-0.01230030393996261</v>
      </c>
      <c r="FY102">
        <v>0.001559170955788682</v>
      </c>
      <c r="FZ102">
        <v>1</v>
      </c>
      <c r="GA102">
        <v>1</v>
      </c>
      <c r="GB102">
        <v>3</v>
      </c>
      <c r="GC102" t="s">
        <v>423</v>
      </c>
      <c r="GD102">
        <v>3.1027</v>
      </c>
      <c r="GE102">
        <v>2.72439</v>
      </c>
      <c r="GF102">
        <v>0.08889909999999999</v>
      </c>
      <c r="GG102">
        <v>0.08827409999999999</v>
      </c>
      <c r="GH102">
        <v>0.103972</v>
      </c>
      <c r="GI102">
        <v>0.104615</v>
      </c>
      <c r="GJ102">
        <v>23812.5</v>
      </c>
      <c r="GK102">
        <v>21614.3</v>
      </c>
      <c r="GL102">
        <v>26698.5</v>
      </c>
      <c r="GM102">
        <v>23926.8</v>
      </c>
      <c r="GN102">
        <v>38274.7</v>
      </c>
      <c r="GO102">
        <v>31651.2</v>
      </c>
      <c r="GP102">
        <v>46619.5</v>
      </c>
      <c r="GQ102">
        <v>37834</v>
      </c>
      <c r="GR102">
        <v>1.87267</v>
      </c>
      <c r="GS102">
        <v>1.88013</v>
      </c>
      <c r="GT102">
        <v>0.0996664</v>
      </c>
      <c r="GU102">
        <v>0</v>
      </c>
      <c r="GV102">
        <v>28.3754</v>
      </c>
      <c r="GW102">
        <v>999.9</v>
      </c>
      <c r="GX102">
        <v>46.1</v>
      </c>
      <c r="GY102">
        <v>31.2</v>
      </c>
      <c r="GZ102">
        <v>23.2063</v>
      </c>
      <c r="HA102">
        <v>61.2101</v>
      </c>
      <c r="HB102">
        <v>19.7196</v>
      </c>
      <c r="HC102">
        <v>1</v>
      </c>
      <c r="HD102">
        <v>0.08987299999999999</v>
      </c>
      <c r="HE102">
        <v>-1.36448</v>
      </c>
      <c r="HF102">
        <v>20.2913</v>
      </c>
      <c r="HG102">
        <v>5.22118</v>
      </c>
      <c r="HH102">
        <v>11.98</v>
      </c>
      <c r="HI102">
        <v>4.96505</v>
      </c>
      <c r="HJ102">
        <v>3.276</v>
      </c>
      <c r="HK102">
        <v>9999</v>
      </c>
      <c r="HL102">
        <v>9999</v>
      </c>
      <c r="HM102">
        <v>9999</v>
      </c>
      <c r="HN102">
        <v>37.2</v>
      </c>
      <c r="HO102">
        <v>1.8639</v>
      </c>
      <c r="HP102">
        <v>1.86005</v>
      </c>
      <c r="HQ102">
        <v>1.85837</v>
      </c>
      <c r="HR102">
        <v>1.85974</v>
      </c>
      <c r="HS102">
        <v>1.85989</v>
      </c>
      <c r="HT102">
        <v>1.85837</v>
      </c>
      <c r="HU102">
        <v>1.85743</v>
      </c>
      <c r="HV102">
        <v>1.85239</v>
      </c>
      <c r="HW102">
        <v>0</v>
      </c>
      <c r="HX102">
        <v>0</v>
      </c>
      <c r="HY102">
        <v>0</v>
      </c>
      <c r="HZ102">
        <v>0</v>
      </c>
      <c r="IA102" t="s">
        <v>424</v>
      </c>
      <c r="IB102" t="s">
        <v>425</v>
      </c>
      <c r="IC102" t="s">
        <v>426</v>
      </c>
      <c r="ID102" t="s">
        <v>426</v>
      </c>
      <c r="IE102" t="s">
        <v>426</v>
      </c>
      <c r="IF102" t="s">
        <v>426</v>
      </c>
      <c r="IG102">
        <v>0</v>
      </c>
      <c r="IH102">
        <v>100</v>
      </c>
      <c r="II102">
        <v>100</v>
      </c>
      <c r="IJ102">
        <v>-0.893</v>
      </c>
      <c r="IK102">
        <v>0.3079</v>
      </c>
      <c r="IL102">
        <v>-0.819046093373875</v>
      </c>
      <c r="IM102">
        <v>-0.0008311593448893811</v>
      </c>
      <c r="IN102">
        <v>1.768286430498992E-06</v>
      </c>
      <c r="IO102">
        <v>-5.176383660599935E-10</v>
      </c>
      <c r="IP102">
        <v>0.01793090377665582</v>
      </c>
      <c r="IQ102">
        <v>0.002652576625932546</v>
      </c>
      <c r="IR102">
        <v>0.0004569377311329863</v>
      </c>
      <c r="IS102">
        <v>1.003524486243527E-07</v>
      </c>
      <c r="IT102">
        <v>2</v>
      </c>
      <c r="IU102">
        <v>1975</v>
      </c>
      <c r="IV102">
        <v>1</v>
      </c>
      <c r="IW102">
        <v>26</v>
      </c>
      <c r="IX102">
        <v>201762</v>
      </c>
      <c r="IY102">
        <v>201762.2</v>
      </c>
      <c r="IZ102">
        <v>1.09863</v>
      </c>
      <c r="JA102">
        <v>2.61841</v>
      </c>
      <c r="JB102">
        <v>1.49658</v>
      </c>
      <c r="JC102">
        <v>2.34985</v>
      </c>
      <c r="JD102">
        <v>1.54907</v>
      </c>
      <c r="JE102">
        <v>2.45605</v>
      </c>
      <c r="JF102">
        <v>35.9178</v>
      </c>
      <c r="JG102">
        <v>24.1926</v>
      </c>
      <c r="JH102">
        <v>18</v>
      </c>
      <c r="JI102">
        <v>480.648</v>
      </c>
      <c r="JJ102">
        <v>500.191</v>
      </c>
      <c r="JK102">
        <v>30.461</v>
      </c>
      <c r="JL102">
        <v>28.441</v>
      </c>
      <c r="JM102">
        <v>30.0002</v>
      </c>
      <c r="JN102">
        <v>28.619</v>
      </c>
      <c r="JO102">
        <v>28.6054</v>
      </c>
      <c r="JP102">
        <v>22.0918</v>
      </c>
      <c r="JQ102">
        <v>0</v>
      </c>
      <c r="JR102">
        <v>100</v>
      </c>
      <c r="JS102">
        <v>30.4639</v>
      </c>
      <c r="JT102">
        <v>420</v>
      </c>
      <c r="JU102">
        <v>23.1383</v>
      </c>
      <c r="JV102">
        <v>101.931</v>
      </c>
      <c r="JW102">
        <v>91.2608</v>
      </c>
    </row>
    <row r="103" spans="1:283">
      <c r="A103">
        <v>85</v>
      </c>
      <c r="B103">
        <v>1759095329.5</v>
      </c>
      <c r="C103">
        <v>1336.5</v>
      </c>
      <c r="D103" t="s">
        <v>597</v>
      </c>
      <c r="E103" t="s">
        <v>598</v>
      </c>
      <c r="F103">
        <v>5</v>
      </c>
      <c r="G103" t="s">
        <v>550</v>
      </c>
      <c r="H103">
        <v>1759095326.5</v>
      </c>
      <c r="I103">
        <f>(J103)/1000</f>
        <v>0</v>
      </c>
      <c r="J103">
        <f>1000*DJ103*AH103*(DF103-DG103)/(100*CY103*(1000-AH103*DF103))</f>
        <v>0</v>
      </c>
      <c r="K103">
        <f>DJ103*AH103*(DE103-DD103*(1000-AH103*DG103)/(1000-AH103*DF103))/(100*CY103)</f>
        <v>0</v>
      </c>
      <c r="L103">
        <f>DD103 - IF(AH103&gt;1, K103*CY103*100.0/(AJ103), 0)</f>
        <v>0</v>
      </c>
      <c r="M103">
        <f>((S103-I103/2)*L103-K103)/(S103+I103/2)</f>
        <v>0</v>
      </c>
      <c r="N103">
        <f>M103*(DK103+DL103)/1000.0</f>
        <v>0</v>
      </c>
      <c r="O103">
        <f>(DD103 - IF(AH103&gt;1, K103*CY103*100.0/(AJ103), 0))*(DK103+DL103)/1000.0</f>
        <v>0</v>
      </c>
      <c r="P103">
        <f>2.0/((1/R103-1/Q103)+SIGN(R103)*SQRT((1/R103-1/Q103)*(1/R103-1/Q103) + 4*CZ103/((CZ103+1)*(CZ103+1))*(2*1/R103*1/Q103-1/Q103*1/Q103)))</f>
        <v>0</v>
      </c>
      <c r="Q103">
        <f>IF(LEFT(DA103,1)&lt;&gt;"0",IF(LEFT(DA103,1)="1",3.0,DB103),$D$5+$E$5*(DR103*DK103/($K$5*1000))+$F$5*(DR103*DK103/($K$5*1000))*MAX(MIN(CY103,$J$5),$I$5)*MAX(MIN(CY103,$J$5),$I$5)+$G$5*MAX(MIN(CY103,$J$5),$I$5)*(DR103*DK103/($K$5*1000))+$H$5*(DR103*DK103/($K$5*1000))*(DR103*DK103/($K$5*1000)))</f>
        <v>0</v>
      </c>
      <c r="R103">
        <f>I103*(1000-(1000*0.61365*exp(17.502*V103/(240.97+V103))/(DK103+DL103)+DF103)/2)/(1000*0.61365*exp(17.502*V103/(240.97+V103))/(DK103+DL103)-DF103)</f>
        <v>0</v>
      </c>
      <c r="S103">
        <f>1/((CZ103+1)/(P103/1.6)+1/(Q103/1.37)) + CZ103/((CZ103+1)/(P103/1.6) + CZ103/(Q103/1.37))</f>
        <v>0</v>
      </c>
      <c r="T103">
        <f>(CU103*CX103)</f>
        <v>0</v>
      </c>
      <c r="U103">
        <f>(DM103+(T103+2*0.95*5.67E-8*(((DM103+$B$9)+273)^4-(DM103+273)^4)-44100*I103)/(1.84*29.3*Q103+8*0.95*5.67E-8*(DM103+273)^3))</f>
        <v>0</v>
      </c>
      <c r="V103">
        <f>($C$9*DN103+$D$9*DO103+$E$9*U103)</f>
        <v>0</v>
      </c>
      <c r="W103">
        <f>0.61365*exp(17.502*V103/(240.97+V103))</f>
        <v>0</v>
      </c>
      <c r="X103">
        <f>(Y103/Z103*100)</f>
        <v>0</v>
      </c>
      <c r="Y103">
        <f>DF103*(DK103+DL103)/1000</f>
        <v>0</v>
      </c>
      <c r="Z103">
        <f>0.61365*exp(17.502*DM103/(240.97+DM103))</f>
        <v>0</v>
      </c>
      <c r="AA103">
        <f>(W103-DF103*(DK103+DL103)/1000)</f>
        <v>0</v>
      </c>
      <c r="AB103">
        <f>(-I103*44100)</f>
        <v>0</v>
      </c>
      <c r="AC103">
        <f>2*29.3*Q103*0.92*(DM103-V103)</f>
        <v>0</v>
      </c>
      <c r="AD103">
        <f>2*0.95*5.67E-8*(((DM103+$B$9)+273)^4-(V103+273)^4)</f>
        <v>0</v>
      </c>
      <c r="AE103">
        <f>T103+AD103+AB103+AC103</f>
        <v>0</v>
      </c>
      <c r="AF103">
        <v>2</v>
      </c>
      <c r="AG103">
        <v>0</v>
      </c>
      <c r="AH103">
        <f>IF(AF103*$H$15&gt;=AJ103,1.0,(AJ103/(AJ103-AF103*$H$15)))</f>
        <v>0</v>
      </c>
      <c r="AI103">
        <f>(AH103-1)*100</f>
        <v>0</v>
      </c>
      <c r="AJ103">
        <f>MAX(0,($B$15+$C$15*DR103)/(1+$D$15*DR103)*DK103/(DM103+273)*$E$15)</f>
        <v>0</v>
      </c>
      <c r="AK103" t="s">
        <v>420</v>
      </c>
      <c r="AL103" t="s">
        <v>420</v>
      </c>
      <c r="AM103">
        <v>0</v>
      </c>
      <c r="AN103">
        <v>0</v>
      </c>
      <c r="AO103">
        <f>1-AM103/AN103</f>
        <v>0</v>
      </c>
      <c r="AP103">
        <v>0</v>
      </c>
      <c r="AQ103" t="s">
        <v>420</v>
      </c>
      <c r="AR103" t="s">
        <v>420</v>
      </c>
      <c r="AS103">
        <v>0</v>
      </c>
      <c r="AT103">
        <v>0</v>
      </c>
      <c r="AU103">
        <f>1-AS103/AT103</f>
        <v>0</v>
      </c>
      <c r="AV103">
        <v>0.5</v>
      </c>
      <c r="AW103">
        <f>CV103</f>
        <v>0</v>
      </c>
      <c r="AX103">
        <f>K103</f>
        <v>0</v>
      </c>
      <c r="AY103">
        <f>AU103*AV103*AW103</f>
        <v>0</v>
      </c>
      <c r="AZ103">
        <f>(AX103-AP103)/AW103</f>
        <v>0</v>
      </c>
      <c r="BA103">
        <f>(AN103-AT103)/AT103</f>
        <v>0</v>
      </c>
      <c r="BB103">
        <f>AM103/(AO103+AM103/AT103)</f>
        <v>0</v>
      </c>
      <c r="BC103" t="s">
        <v>420</v>
      </c>
      <c r="BD103">
        <v>0</v>
      </c>
      <c r="BE103">
        <f>IF(BD103&lt;&gt;0, BD103, BB103)</f>
        <v>0</v>
      </c>
      <c r="BF103">
        <f>1-BE103/AT103</f>
        <v>0</v>
      </c>
      <c r="BG103">
        <f>(AT103-AS103)/(AT103-BE103)</f>
        <v>0</v>
      </c>
      <c r="BH103">
        <f>(AN103-AT103)/(AN103-BE103)</f>
        <v>0</v>
      </c>
      <c r="BI103">
        <f>(AT103-AS103)/(AT103-AM103)</f>
        <v>0</v>
      </c>
      <c r="BJ103">
        <f>(AN103-AT103)/(AN103-AM103)</f>
        <v>0</v>
      </c>
      <c r="BK103">
        <f>(BG103*BE103/AS103)</f>
        <v>0</v>
      </c>
      <c r="BL103">
        <f>(1-BK103)</f>
        <v>0</v>
      </c>
      <c r="CU103">
        <f>$B$13*DS103+$C$13*DT103+$F$13*EE103*(1-EH103)</f>
        <v>0</v>
      </c>
      <c r="CV103">
        <f>CU103*CW103</f>
        <v>0</v>
      </c>
      <c r="CW103">
        <f>($B$13*$D$11+$C$13*$D$11+$F$13*((ER103+EJ103)/MAX(ER103+EJ103+ES103, 0.1)*$I$11+ES103/MAX(ER103+EJ103+ES103, 0.1)*$J$11))/($B$13+$C$13+$F$13)</f>
        <v>0</v>
      </c>
      <c r="CX103">
        <f>($B$13*$K$11+$C$13*$K$11+$F$13*((ER103+EJ103)/MAX(ER103+EJ103+ES103, 0.1)*$P$11+ES103/MAX(ER103+EJ103+ES103, 0.1)*$Q$11))/($B$13+$C$13+$F$13)</f>
        <v>0</v>
      </c>
      <c r="CY103">
        <v>3.46</v>
      </c>
      <c r="CZ103">
        <v>0.5</v>
      </c>
      <c r="DA103" t="s">
        <v>421</v>
      </c>
      <c r="DB103">
        <v>2</v>
      </c>
      <c r="DC103">
        <v>1759095326.5</v>
      </c>
      <c r="DD103">
        <v>423.2806666666667</v>
      </c>
      <c r="DE103">
        <v>419.9062222222221</v>
      </c>
      <c r="DF103">
        <v>22.71411111111111</v>
      </c>
      <c r="DG103">
        <v>22.46341111111111</v>
      </c>
      <c r="DH103">
        <v>424.1734444444444</v>
      </c>
      <c r="DI103">
        <v>22.40621111111111</v>
      </c>
      <c r="DJ103">
        <v>499.9915555555556</v>
      </c>
      <c r="DK103">
        <v>90.65301111111111</v>
      </c>
      <c r="DL103">
        <v>0.06637636666666666</v>
      </c>
      <c r="DM103">
        <v>30.04746666666667</v>
      </c>
      <c r="DN103">
        <v>30.00106666666666</v>
      </c>
      <c r="DO103">
        <v>999.9000000000001</v>
      </c>
      <c r="DP103">
        <v>0</v>
      </c>
      <c r="DQ103">
        <v>0</v>
      </c>
      <c r="DR103">
        <v>9988.542222222222</v>
      </c>
      <c r="DS103">
        <v>0</v>
      </c>
      <c r="DT103">
        <v>3.15713</v>
      </c>
      <c r="DU103">
        <v>3.37434</v>
      </c>
      <c r="DV103">
        <v>433.1186666666666</v>
      </c>
      <c r="DW103">
        <v>429.5556666666667</v>
      </c>
      <c r="DX103">
        <v>0.2507014444444444</v>
      </c>
      <c r="DY103">
        <v>419.9062222222221</v>
      </c>
      <c r="DZ103">
        <v>22.46341111111111</v>
      </c>
      <c r="EA103">
        <v>2.059103333333334</v>
      </c>
      <c r="EB103">
        <v>2.036375555555556</v>
      </c>
      <c r="EC103">
        <v>17.90626666666667</v>
      </c>
      <c r="ED103">
        <v>17.73003333333333</v>
      </c>
      <c r="EE103">
        <v>0.00500078</v>
      </c>
      <c r="EF103">
        <v>0</v>
      </c>
      <c r="EG103">
        <v>0</v>
      </c>
      <c r="EH103">
        <v>0</v>
      </c>
      <c r="EI103">
        <v>371.0333333333334</v>
      </c>
      <c r="EJ103">
        <v>0.00500078</v>
      </c>
      <c r="EK103">
        <v>-11.82222222222222</v>
      </c>
      <c r="EL103">
        <v>-0.2333333333333333</v>
      </c>
      <c r="EM103">
        <v>35.81233333333333</v>
      </c>
      <c r="EN103">
        <v>40.22211111111111</v>
      </c>
      <c r="EO103">
        <v>37.76355555555555</v>
      </c>
      <c r="EP103">
        <v>40.90955555555556</v>
      </c>
      <c r="EQ103">
        <v>38.02066666666667</v>
      </c>
      <c r="ER103">
        <v>0</v>
      </c>
      <c r="ES103">
        <v>0</v>
      </c>
      <c r="ET103">
        <v>0</v>
      </c>
      <c r="EU103">
        <v>1759095322</v>
      </c>
      <c r="EV103">
        <v>0</v>
      </c>
      <c r="EW103">
        <v>371.4692307692307</v>
      </c>
      <c r="EX103">
        <v>6.926495780494347</v>
      </c>
      <c r="EY103">
        <v>-4.143590024683014</v>
      </c>
      <c r="EZ103">
        <v>-12.20769230769231</v>
      </c>
      <c r="FA103">
        <v>15</v>
      </c>
      <c r="FB103">
        <v>0</v>
      </c>
      <c r="FC103" t="s">
        <v>422</v>
      </c>
      <c r="FD103">
        <v>1746989605.5</v>
      </c>
      <c r="FE103">
        <v>1746989593.5</v>
      </c>
      <c r="FF103">
        <v>0</v>
      </c>
      <c r="FG103">
        <v>-0.274</v>
      </c>
      <c r="FH103">
        <v>-0.002</v>
      </c>
      <c r="FI103">
        <v>2.549</v>
      </c>
      <c r="FJ103">
        <v>0.129</v>
      </c>
      <c r="FK103">
        <v>420</v>
      </c>
      <c r="FL103">
        <v>17</v>
      </c>
      <c r="FM103">
        <v>0.02</v>
      </c>
      <c r="FN103">
        <v>0.04</v>
      </c>
      <c r="FO103">
        <v>3.336770487804878</v>
      </c>
      <c r="FP103">
        <v>0.498426062717768</v>
      </c>
      <c r="FQ103">
        <v>0.114579082902537</v>
      </c>
      <c r="FR103">
        <v>1</v>
      </c>
      <c r="FS103">
        <v>371.5617647058823</v>
      </c>
      <c r="FT103">
        <v>-9.556913704455214</v>
      </c>
      <c r="FU103">
        <v>7.297663393406157</v>
      </c>
      <c r="FV103">
        <v>0</v>
      </c>
      <c r="FW103">
        <v>0.252251756097561</v>
      </c>
      <c r="FX103">
        <v>-0.01252400696864084</v>
      </c>
      <c r="FY103">
        <v>0.001585126259193497</v>
      </c>
      <c r="FZ103">
        <v>1</v>
      </c>
      <c r="GA103">
        <v>2</v>
      </c>
      <c r="GB103">
        <v>3</v>
      </c>
      <c r="GC103" t="s">
        <v>429</v>
      </c>
      <c r="GD103">
        <v>3.10277</v>
      </c>
      <c r="GE103">
        <v>2.72444</v>
      </c>
      <c r="GF103">
        <v>0.08889610000000001</v>
      </c>
      <c r="GG103">
        <v>0.0882737</v>
      </c>
      <c r="GH103">
        <v>0.103974</v>
      </c>
      <c r="GI103">
        <v>0.104617</v>
      </c>
      <c r="GJ103">
        <v>23812.5</v>
      </c>
      <c r="GK103">
        <v>21614.3</v>
      </c>
      <c r="GL103">
        <v>26698.4</v>
      </c>
      <c r="GM103">
        <v>23926.8</v>
      </c>
      <c r="GN103">
        <v>38274.5</v>
      </c>
      <c r="GO103">
        <v>31651.1</v>
      </c>
      <c r="GP103">
        <v>46619.3</v>
      </c>
      <c r="GQ103">
        <v>37833.9</v>
      </c>
      <c r="GR103">
        <v>1.87265</v>
      </c>
      <c r="GS103">
        <v>1.87995</v>
      </c>
      <c r="GT103">
        <v>0.0996143</v>
      </c>
      <c r="GU103">
        <v>0</v>
      </c>
      <c r="GV103">
        <v>28.3754</v>
      </c>
      <c r="GW103">
        <v>999.9</v>
      </c>
      <c r="GX103">
        <v>46.1</v>
      </c>
      <c r="GY103">
        <v>31.2</v>
      </c>
      <c r="GZ103">
        <v>23.2075</v>
      </c>
      <c r="HA103">
        <v>61.4001</v>
      </c>
      <c r="HB103">
        <v>19.6675</v>
      </c>
      <c r="HC103">
        <v>1</v>
      </c>
      <c r="HD103">
        <v>0.0899162</v>
      </c>
      <c r="HE103">
        <v>-1.36858</v>
      </c>
      <c r="HF103">
        <v>20.2913</v>
      </c>
      <c r="HG103">
        <v>5.22118</v>
      </c>
      <c r="HH103">
        <v>11.98</v>
      </c>
      <c r="HI103">
        <v>4.96505</v>
      </c>
      <c r="HJ103">
        <v>3.276</v>
      </c>
      <c r="HK103">
        <v>9999</v>
      </c>
      <c r="HL103">
        <v>9999</v>
      </c>
      <c r="HM103">
        <v>9999</v>
      </c>
      <c r="HN103">
        <v>37.2</v>
      </c>
      <c r="HO103">
        <v>1.8639</v>
      </c>
      <c r="HP103">
        <v>1.86005</v>
      </c>
      <c r="HQ103">
        <v>1.85837</v>
      </c>
      <c r="HR103">
        <v>1.85974</v>
      </c>
      <c r="HS103">
        <v>1.85989</v>
      </c>
      <c r="HT103">
        <v>1.85837</v>
      </c>
      <c r="HU103">
        <v>1.85743</v>
      </c>
      <c r="HV103">
        <v>1.85239</v>
      </c>
      <c r="HW103">
        <v>0</v>
      </c>
      <c r="HX103">
        <v>0</v>
      </c>
      <c r="HY103">
        <v>0</v>
      </c>
      <c r="HZ103">
        <v>0</v>
      </c>
      <c r="IA103" t="s">
        <v>424</v>
      </c>
      <c r="IB103" t="s">
        <v>425</v>
      </c>
      <c r="IC103" t="s">
        <v>426</v>
      </c>
      <c r="ID103" t="s">
        <v>426</v>
      </c>
      <c r="IE103" t="s">
        <v>426</v>
      </c>
      <c r="IF103" t="s">
        <v>426</v>
      </c>
      <c r="IG103">
        <v>0</v>
      </c>
      <c r="IH103">
        <v>100</v>
      </c>
      <c r="II103">
        <v>100</v>
      </c>
      <c r="IJ103">
        <v>-0.893</v>
      </c>
      <c r="IK103">
        <v>0.3079</v>
      </c>
      <c r="IL103">
        <v>-0.819046093373875</v>
      </c>
      <c r="IM103">
        <v>-0.0008311593448893811</v>
      </c>
      <c r="IN103">
        <v>1.768286430498992E-06</v>
      </c>
      <c r="IO103">
        <v>-5.176383660599935E-10</v>
      </c>
      <c r="IP103">
        <v>0.01793090377665582</v>
      </c>
      <c r="IQ103">
        <v>0.002652576625932546</v>
      </c>
      <c r="IR103">
        <v>0.0004569377311329863</v>
      </c>
      <c r="IS103">
        <v>1.003524486243527E-07</v>
      </c>
      <c r="IT103">
        <v>2</v>
      </c>
      <c r="IU103">
        <v>1975</v>
      </c>
      <c r="IV103">
        <v>1</v>
      </c>
      <c r="IW103">
        <v>26</v>
      </c>
      <c r="IX103">
        <v>201762.1</v>
      </c>
      <c r="IY103">
        <v>201762.3</v>
      </c>
      <c r="IZ103">
        <v>1.09863</v>
      </c>
      <c r="JA103">
        <v>2.61597</v>
      </c>
      <c r="JB103">
        <v>1.49658</v>
      </c>
      <c r="JC103">
        <v>2.34985</v>
      </c>
      <c r="JD103">
        <v>1.54907</v>
      </c>
      <c r="JE103">
        <v>2.4646</v>
      </c>
      <c r="JF103">
        <v>35.9412</v>
      </c>
      <c r="JG103">
        <v>24.2013</v>
      </c>
      <c r="JH103">
        <v>18</v>
      </c>
      <c r="JI103">
        <v>480.642</v>
      </c>
      <c r="JJ103">
        <v>500.079</v>
      </c>
      <c r="JK103">
        <v>30.4605</v>
      </c>
      <c r="JL103">
        <v>28.4414</v>
      </c>
      <c r="JM103">
        <v>30.0002</v>
      </c>
      <c r="JN103">
        <v>28.6201</v>
      </c>
      <c r="JO103">
        <v>28.6061</v>
      </c>
      <c r="JP103">
        <v>22.0946</v>
      </c>
      <c r="JQ103">
        <v>0</v>
      </c>
      <c r="JR103">
        <v>100</v>
      </c>
      <c r="JS103">
        <v>30.4621</v>
      </c>
      <c r="JT103">
        <v>420</v>
      </c>
      <c r="JU103">
        <v>23.1383</v>
      </c>
      <c r="JV103">
        <v>101.931</v>
      </c>
      <c r="JW103">
        <v>91.2607</v>
      </c>
    </row>
    <row r="104" spans="1:283">
      <c r="A104">
        <v>86</v>
      </c>
      <c r="B104">
        <v>1759095331.5</v>
      </c>
      <c r="C104">
        <v>1338.5</v>
      </c>
      <c r="D104" t="s">
        <v>599</v>
      </c>
      <c r="E104" t="s">
        <v>600</v>
      </c>
      <c r="F104">
        <v>5</v>
      </c>
      <c r="G104" t="s">
        <v>550</v>
      </c>
      <c r="H104">
        <v>1759095328.5</v>
      </c>
      <c r="I104">
        <f>(J104)/1000</f>
        <v>0</v>
      </c>
      <c r="J104">
        <f>1000*DJ104*AH104*(DF104-DG104)/(100*CY104*(1000-AH104*DF104))</f>
        <v>0</v>
      </c>
      <c r="K104">
        <f>DJ104*AH104*(DE104-DD104*(1000-AH104*DG104)/(1000-AH104*DF104))/(100*CY104)</f>
        <v>0</v>
      </c>
      <c r="L104">
        <f>DD104 - IF(AH104&gt;1, K104*CY104*100.0/(AJ104), 0)</f>
        <v>0</v>
      </c>
      <c r="M104">
        <f>((S104-I104/2)*L104-K104)/(S104+I104/2)</f>
        <v>0</v>
      </c>
      <c r="N104">
        <f>M104*(DK104+DL104)/1000.0</f>
        <v>0</v>
      </c>
      <c r="O104">
        <f>(DD104 - IF(AH104&gt;1, K104*CY104*100.0/(AJ104), 0))*(DK104+DL104)/1000.0</f>
        <v>0</v>
      </c>
      <c r="P104">
        <f>2.0/((1/R104-1/Q104)+SIGN(R104)*SQRT((1/R104-1/Q104)*(1/R104-1/Q104) + 4*CZ104/((CZ104+1)*(CZ104+1))*(2*1/R104*1/Q104-1/Q104*1/Q104)))</f>
        <v>0</v>
      </c>
      <c r="Q104">
        <f>IF(LEFT(DA104,1)&lt;&gt;"0",IF(LEFT(DA104,1)="1",3.0,DB104),$D$5+$E$5*(DR104*DK104/($K$5*1000))+$F$5*(DR104*DK104/($K$5*1000))*MAX(MIN(CY104,$J$5),$I$5)*MAX(MIN(CY104,$J$5),$I$5)+$G$5*MAX(MIN(CY104,$J$5),$I$5)*(DR104*DK104/($K$5*1000))+$H$5*(DR104*DK104/($K$5*1000))*(DR104*DK104/($K$5*1000)))</f>
        <v>0</v>
      </c>
      <c r="R104">
        <f>I104*(1000-(1000*0.61365*exp(17.502*V104/(240.97+V104))/(DK104+DL104)+DF104)/2)/(1000*0.61365*exp(17.502*V104/(240.97+V104))/(DK104+DL104)-DF104)</f>
        <v>0</v>
      </c>
      <c r="S104">
        <f>1/((CZ104+1)/(P104/1.6)+1/(Q104/1.37)) + CZ104/((CZ104+1)/(P104/1.6) + CZ104/(Q104/1.37))</f>
        <v>0</v>
      </c>
      <c r="T104">
        <f>(CU104*CX104)</f>
        <v>0</v>
      </c>
      <c r="U104">
        <f>(DM104+(T104+2*0.95*5.67E-8*(((DM104+$B$9)+273)^4-(DM104+273)^4)-44100*I104)/(1.84*29.3*Q104+8*0.95*5.67E-8*(DM104+273)^3))</f>
        <v>0</v>
      </c>
      <c r="V104">
        <f>($C$9*DN104+$D$9*DO104+$E$9*U104)</f>
        <v>0</v>
      </c>
      <c r="W104">
        <f>0.61365*exp(17.502*V104/(240.97+V104))</f>
        <v>0</v>
      </c>
      <c r="X104">
        <f>(Y104/Z104*100)</f>
        <v>0</v>
      </c>
      <c r="Y104">
        <f>DF104*(DK104+DL104)/1000</f>
        <v>0</v>
      </c>
      <c r="Z104">
        <f>0.61365*exp(17.502*DM104/(240.97+DM104))</f>
        <v>0</v>
      </c>
      <c r="AA104">
        <f>(W104-DF104*(DK104+DL104)/1000)</f>
        <v>0</v>
      </c>
      <c r="AB104">
        <f>(-I104*44100)</f>
        <v>0</v>
      </c>
      <c r="AC104">
        <f>2*29.3*Q104*0.92*(DM104-V104)</f>
        <v>0</v>
      </c>
      <c r="AD104">
        <f>2*0.95*5.67E-8*(((DM104+$B$9)+273)^4-(V104+273)^4)</f>
        <v>0</v>
      </c>
      <c r="AE104">
        <f>T104+AD104+AB104+AC104</f>
        <v>0</v>
      </c>
      <c r="AF104">
        <v>2</v>
      </c>
      <c r="AG104">
        <v>0</v>
      </c>
      <c r="AH104">
        <f>IF(AF104*$H$15&gt;=AJ104,1.0,(AJ104/(AJ104-AF104*$H$15)))</f>
        <v>0</v>
      </c>
      <c r="AI104">
        <f>(AH104-1)*100</f>
        <v>0</v>
      </c>
      <c r="AJ104">
        <f>MAX(0,($B$15+$C$15*DR104)/(1+$D$15*DR104)*DK104/(DM104+273)*$E$15)</f>
        <v>0</v>
      </c>
      <c r="AK104" t="s">
        <v>420</v>
      </c>
      <c r="AL104" t="s">
        <v>420</v>
      </c>
      <c r="AM104">
        <v>0</v>
      </c>
      <c r="AN104">
        <v>0</v>
      </c>
      <c r="AO104">
        <f>1-AM104/AN104</f>
        <v>0</v>
      </c>
      <c r="AP104">
        <v>0</v>
      </c>
      <c r="AQ104" t="s">
        <v>420</v>
      </c>
      <c r="AR104" t="s">
        <v>420</v>
      </c>
      <c r="AS104">
        <v>0</v>
      </c>
      <c r="AT104">
        <v>0</v>
      </c>
      <c r="AU104">
        <f>1-AS104/AT104</f>
        <v>0</v>
      </c>
      <c r="AV104">
        <v>0.5</v>
      </c>
      <c r="AW104">
        <f>CV104</f>
        <v>0</v>
      </c>
      <c r="AX104">
        <f>K104</f>
        <v>0</v>
      </c>
      <c r="AY104">
        <f>AU104*AV104*AW104</f>
        <v>0</v>
      </c>
      <c r="AZ104">
        <f>(AX104-AP104)/AW104</f>
        <v>0</v>
      </c>
      <c r="BA104">
        <f>(AN104-AT104)/AT104</f>
        <v>0</v>
      </c>
      <c r="BB104">
        <f>AM104/(AO104+AM104/AT104)</f>
        <v>0</v>
      </c>
      <c r="BC104" t="s">
        <v>420</v>
      </c>
      <c r="BD104">
        <v>0</v>
      </c>
      <c r="BE104">
        <f>IF(BD104&lt;&gt;0, BD104, BB104)</f>
        <v>0</v>
      </c>
      <c r="BF104">
        <f>1-BE104/AT104</f>
        <v>0</v>
      </c>
      <c r="BG104">
        <f>(AT104-AS104)/(AT104-BE104)</f>
        <v>0</v>
      </c>
      <c r="BH104">
        <f>(AN104-AT104)/(AN104-BE104)</f>
        <v>0</v>
      </c>
      <c r="BI104">
        <f>(AT104-AS104)/(AT104-AM104)</f>
        <v>0</v>
      </c>
      <c r="BJ104">
        <f>(AN104-AT104)/(AN104-AM104)</f>
        <v>0</v>
      </c>
      <c r="BK104">
        <f>(BG104*BE104/AS104)</f>
        <v>0</v>
      </c>
      <c r="BL104">
        <f>(1-BK104)</f>
        <v>0</v>
      </c>
      <c r="CU104">
        <f>$B$13*DS104+$C$13*DT104+$F$13*EE104*(1-EH104)</f>
        <v>0</v>
      </c>
      <c r="CV104">
        <f>CU104*CW104</f>
        <v>0</v>
      </c>
      <c r="CW104">
        <f>($B$13*$D$11+$C$13*$D$11+$F$13*((ER104+EJ104)/MAX(ER104+EJ104+ES104, 0.1)*$I$11+ES104/MAX(ER104+EJ104+ES104, 0.1)*$J$11))/($B$13+$C$13+$F$13)</f>
        <v>0</v>
      </c>
      <c r="CX104">
        <f>($B$13*$K$11+$C$13*$K$11+$F$13*((ER104+EJ104)/MAX(ER104+EJ104+ES104, 0.1)*$P$11+ES104/MAX(ER104+EJ104+ES104, 0.1)*$Q$11))/($B$13+$C$13+$F$13)</f>
        <v>0</v>
      </c>
      <c r="CY104">
        <v>3.46</v>
      </c>
      <c r="CZ104">
        <v>0.5</v>
      </c>
      <c r="DA104" t="s">
        <v>421</v>
      </c>
      <c r="DB104">
        <v>2</v>
      </c>
      <c r="DC104">
        <v>1759095328.5</v>
      </c>
      <c r="DD104">
        <v>423.2527777777779</v>
      </c>
      <c r="DE104">
        <v>419.9116666666666</v>
      </c>
      <c r="DF104">
        <v>22.71384444444444</v>
      </c>
      <c r="DG104">
        <v>22.46418888888889</v>
      </c>
      <c r="DH104">
        <v>424.1457777777777</v>
      </c>
      <c r="DI104">
        <v>22.40594444444444</v>
      </c>
      <c r="DJ104">
        <v>499.984</v>
      </c>
      <c r="DK104">
        <v>90.65252222222222</v>
      </c>
      <c r="DL104">
        <v>0.06631970000000001</v>
      </c>
      <c r="DM104">
        <v>30.04622222222222</v>
      </c>
      <c r="DN104">
        <v>29.9993</v>
      </c>
      <c r="DO104">
        <v>999.9000000000001</v>
      </c>
      <c r="DP104">
        <v>0</v>
      </c>
      <c r="DQ104">
        <v>0</v>
      </c>
      <c r="DR104">
        <v>9997.57</v>
      </c>
      <c r="DS104">
        <v>0</v>
      </c>
      <c r="DT104">
        <v>3.15713</v>
      </c>
      <c r="DU104">
        <v>3.34111</v>
      </c>
      <c r="DV104">
        <v>433.09</v>
      </c>
      <c r="DW104">
        <v>429.5614444444444</v>
      </c>
      <c r="DX104">
        <v>0.2496532222222222</v>
      </c>
      <c r="DY104">
        <v>419.9116666666666</v>
      </c>
      <c r="DZ104">
        <v>22.46418888888889</v>
      </c>
      <c r="EA104">
        <v>2.059068888888889</v>
      </c>
      <c r="EB104">
        <v>2.036435555555555</v>
      </c>
      <c r="EC104">
        <v>17.906</v>
      </c>
      <c r="ED104">
        <v>17.7305</v>
      </c>
      <c r="EE104">
        <v>0.00500078</v>
      </c>
      <c r="EF104">
        <v>0</v>
      </c>
      <c r="EG104">
        <v>0</v>
      </c>
      <c r="EH104">
        <v>0</v>
      </c>
      <c r="EI104">
        <v>369.5000000000001</v>
      </c>
      <c r="EJ104">
        <v>0.00500078</v>
      </c>
      <c r="EK104">
        <v>-10.31111111111111</v>
      </c>
      <c r="EL104">
        <v>0.2222222222222222</v>
      </c>
      <c r="EM104">
        <v>35.81233333333333</v>
      </c>
      <c r="EN104">
        <v>40.15255555555556</v>
      </c>
      <c r="EO104">
        <v>37.74266666666666</v>
      </c>
      <c r="EP104">
        <v>40.84711111111111</v>
      </c>
      <c r="EQ104">
        <v>38.02055555555555</v>
      </c>
      <c r="ER104">
        <v>0</v>
      </c>
      <c r="ES104">
        <v>0</v>
      </c>
      <c r="ET104">
        <v>0</v>
      </c>
      <c r="EU104">
        <v>1759095323.8</v>
      </c>
      <c r="EV104">
        <v>0</v>
      </c>
      <c r="EW104">
        <v>371.176</v>
      </c>
      <c r="EX104">
        <v>-19.69999995078884</v>
      </c>
      <c r="EY104">
        <v>7.16923058390378</v>
      </c>
      <c r="EZ104">
        <v>-11.64</v>
      </c>
      <c r="FA104">
        <v>15</v>
      </c>
      <c r="FB104">
        <v>0</v>
      </c>
      <c r="FC104" t="s">
        <v>422</v>
      </c>
      <c r="FD104">
        <v>1746989605.5</v>
      </c>
      <c r="FE104">
        <v>1746989593.5</v>
      </c>
      <c r="FF104">
        <v>0</v>
      </c>
      <c r="FG104">
        <v>-0.274</v>
      </c>
      <c r="FH104">
        <v>-0.002</v>
      </c>
      <c r="FI104">
        <v>2.549</v>
      </c>
      <c r="FJ104">
        <v>0.129</v>
      </c>
      <c r="FK104">
        <v>420</v>
      </c>
      <c r="FL104">
        <v>17</v>
      </c>
      <c r="FM104">
        <v>0.02</v>
      </c>
      <c r="FN104">
        <v>0.04</v>
      </c>
      <c r="FO104">
        <v>3.3335205</v>
      </c>
      <c r="FP104">
        <v>0.4845552720450217</v>
      </c>
      <c r="FQ104">
        <v>0.1159861652299532</v>
      </c>
      <c r="FR104">
        <v>1</v>
      </c>
      <c r="FS104">
        <v>371.1852941176471</v>
      </c>
      <c r="FT104">
        <v>-10.32696723823738</v>
      </c>
      <c r="FU104">
        <v>7.342949093115317</v>
      </c>
      <c r="FV104">
        <v>0</v>
      </c>
      <c r="FW104">
        <v>0.2515466</v>
      </c>
      <c r="FX104">
        <v>-0.01076406754221503</v>
      </c>
      <c r="FY104">
        <v>0.001403682688501928</v>
      </c>
      <c r="FZ104">
        <v>1</v>
      </c>
      <c r="GA104">
        <v>2</v>
      </c>
      <c r="GB104">
        <v>3</v>
      </c>
      <c r="GC104" t="s">
        <v>429</v>
      </c>
      <c r="GD104">
        <v>3.10279</v>
      </c>
      <c r="GE104">
        <v>2.72435</v>
      </c>
      <c r="GF104">
        <v>0.0888958</v>
      </c>
      <c r="GG104">
        <v>0.08827550000000001</v>
      </c>
      <c r="GH104">
        <v>0.103973</v>
      </c>
      <c r="GI104">
        <v>0.104618</v>
      </c>
      <c r="GJ104">
        <v>23812.4</v>
      </c>
      <c r="GK104">
        <v>21614.4</v>
      </c>
      <c r="GL104">
        <v>26698.3</v>
      </c>
      <c r="GM104">
        <v>23926.9</v>
      </c>
      <c r="GN104">
        <v>38274.3</v>
      </c>
      <c r="GO104">
        <v>31651.1</v>
      </c>
      <c r="GP104">
        <v>46619.1</v>
      </c>
      <c r="GQ104">
        <v>37834</v>
      </c>
      <c r="GR104">
        <v>1.87307</v>
      </c>
      <c r="GS104">
        <v>1.87978</v>
      </c>
      <c r="GT104">
        <v>0.0994839</v>
      </c>
      <c r="GU104">
        <v>0</v>
      </c>
      <c r="GV104">
        <v>28.3747</v>
      </c>
      <c r="GW104">
        <v>999.9</v>
      </c>
      <c r="GX104">
        <v>46.1</v>
      </c>
      <c r="GY104">
        <v>31.2</v>
      </c>
      <c r="GZ104">
        <v>23.2082</v>
      </c>
      <c r="HA104">
        <v>61.3201</v>
      </c>
      <c r="HB104">
        <v>19.5673</v>
      </c>
      <c r="HC104">
        <v>1</v>
      </c>
      <c r="HD104">
        <v>0.09004570000000001</v>
      </c>
      <c r="HE104">
        <v>-1.36923</v>
      </c>
      <c r="HF104">
        <v>20.2913</v>
      </c>
      <c r="HG104">
        <v>5.22118</v>
      </c>
      <c r="HH104">
        <v>11.98</v>
      </c>
      <c r="HI104">
        <v>4.9651</v>
      </c>
      <c r="HJ104">
        <v>3.276</v>
      </c>
      <c r="HK104">
        <v>9999</v>
      </c>
      <c r="HL104">
        <v>9999</v>
      </c>
      <c r="HM104">
        <v>9999</v>
      </c>
      <c r="HN104">
        <v>37.2</v>
      </c>
      <c r="HO104">
        <v>1.86393</v>
      </c>
      <c r="HP104">
        <v>1.86005</v>
      </c>
      <c r="HQ104">
        <v>1.85837</v>
      </c>
      <c r="HR104">
        <v>1.85974</v>
      </c>
      <c r="HS104">
        <v>1.85989</v>
      </c>
      <c r="HT104">
        <v>1.85837</v>
      </c>
      <c r="HU104">
        <v>1.85743</v>
      </c>
      <c r="HV104">
        <v>1.8524</v>
      </c>
      <c r="HW104">
        <v>0</v>
      </c>
      <c r="HX104">
        <v>0</v>
      </c>
      <c r="HY104">
        <v>0</v>
      </c>
      <c r="HZ104">
        <v>0</v>
      </c>
      <c r="IA104" t="s">
        <v>424</v>
      </c>
      <c r="IB104" t="s">
        <v>425</v>
      </c>
      <c r="IC104" t="s">
        <v>426</v>
      </c>
      <c r="ID104" t="s">
        <v>426</v>
      </c>
      <c r="IE104" t="s">
        <v>426</v>
      </c>
      <c r="IF104" t="s">
        <v>426</v>
      </c>
      <c r="IG104">
        <v>0</v>
      </c>
      <c r="IH104">
        <v>100</v>
      </c>
      <c r="II104">
        <v>100</v>
      </c>
      <c r="IJ104">
        <v>-0.893</v>
      </c>
      <c r="IK104">
        <v>0.3079</v>
      </c>
      <c r="IL104">
        <v>-0.819046093373875</v>
      </c>
      <c r="IM104">
        <v>-0.0008311593448893811</v>
      </c>
      <c r="IN104">
        <v>1.768286430498992E-06</v>
      </c>
      <c r="IO104">
        <v>-5.176383660599935E-10</v>
      </c>
      <c r="IP104">
        <v>0.01793090377665582</v>
      </c>
      <c r="IQ104">
        <v>0.002652576625932546</v>
      </c>
      <c r="IR104">
        <v>0.0004569377311329863</v>
      </c>
      <c r="IS104">
        <v>1.003524486243527E-07</v>
      </c>
      <c r="IT104">
        <v>2</v>
      </c>
      <c r="IU104">
        <v>1975</v>
      </c>
      <c r="IV104">
        <v>1</v>
      </c>
      <c r="IW104">
        <v>26</v>
      </c>
      <c r="IX104">
        <v>201762.1</v>
      </c>
      <c r="IY104">
        <v>201762.3</v>
      </c>
      <c r="IZ104">
        <v>1.09863</v>
      </c>
      <c r="JA104">
        <v>2.61597</v>
      </c>
      <c r="JB104">
        <v>1.49658</v>
      </c>
      <c r="JC104">
        <v>2.34985</v>
      </c>
      <c r="JD104">
        <v>1.54907</v>
      </c>
      <c r="JE104">
        <v>2.49268</v>
      </c>
      <c r="JF104">
        <v>35.9178</v>
      </c>
      <c r="JG104">
        <v>24.2013</v>
      </c>
      <c r="JH104">
        <v>18</v>
      </c>
      <c r="JI104">
        <v>480.888</v>
      </c>
      <c r="JJ104">
        <v>499.973</v>
      </c>
      <c r="JK104">
        <v>30.4604</v>
      </c>
      <c r="JL104">
        <v>28.4416</v>
      </c>
      <c r="JM104">
        <v>30.0003</v>
      </c>
      <c r="JN104">
        <v>28.6201</v>
      </c>
      <c r="JO104">
        <v>28.6073</v>
      </c>
      <c r="JP104">
        <v>22.094</v>
      </c>
      <c r="JQ104">
        <v>0</v>
      </c>
      <c r="JR104">
        <v>100</v>
      </c>
      <c r="JS104">
        <v>30.4621</v>
      </c>
      <c r="JT104">
        <v>420</v>
      </c>
      <c r="JU104">
        <v>23.1383</v>
      </c>
      <c r="JV104">
        <v>101.931</v>
      </c>
      <c r="JW104">
        <v>91.261</v>
      </c>
    </row>
    <row r="105" spans="1:283">
      <c r="A105">
        <v>87</v>
      </c>
      <c r="B105">
        <v>1759095333.5</v>
      </c>
      <c r="C105">
        <v>1340.5</v>
      </c>
      <c r="D105" t="s">
        <v>601</v>
      </c>
      <c r="E105" t="s">
        <v>602</v>
      </c>
      <c r="F105">
        <v>5</v>
      </c>
      <c r="G105" t="s">
        <v>550</v>
      </c>
      <c r="H105">
        <v>1759095330.5</v>
      </c>
      <c r="I105">
        <f>(J105)/1000</f>
        <v>0</v>
      </c>
      <c r="J105">
        <f>1000*DJ105*AH105*(DF105-DG105)/(100*CY105*(1000-AH105*DF105))</f>
        <v>0</v>
      </c>
      <c r="K105">
        <f>DJ105*AH105*(DE105-DD105*(1000-AH105*DG105)/(1000-AH105*DF105))/(100*CY105)</f>
        <v>0</v>
      </c>
      <c r="L105">
        <f>DD105 - IF(AH105&gt;1, K105*CY105*100.0/(AJ105), 0)</f>
        <v>0</v>
      </c>
      <c r="M105">
        <f>((S105-I105/2)*L105-K105)/(S105+I105/2)</f>
        <v>0</v>
      </c>
      <c r="N105">
        <f>M105*(DK105+DL105)/1000.0</f>
        <v>0</v>
      </c>
      <c r="O105">
        <f>(DD105 - IF(AH105&gt;1, K105*CY105*100.0/(AJ105), 0))*(DK105+DL105)/1000.0</f>
        <v>0</v>
      </c>
      <c r="P105">
        <f>2.0/((1/R105-1/Q105)+SIGN(R105)*SQRT((1/R105-1/Q105)*(1/R105-1/Q105) + 4*CZ105/((CZ105+1)*(CZ105+1))*(2*1/R105*1/Q105-1/Q105*1/Q105)))</f>
        <v>0</v>
      </c>
      <c r="Q105">
        <f>IF(LEFT(DA105,1)&lt;&gt;"0",IF(LEFT(DA105,1)="1",3.0,DB105),$D$5+$E$5*(DR105*DK105/($K$5*1000))+$F$5*(DR105*DK105/($K$5*1000))*MAX(MIN(CY105,$J$5),$I$5)*MAX(MIN(CY105,$J$5),$I$5)+$G$5*MAX(MIN(CY105,$J$5),$I$5)*(DR105*DK105/($K$5*1000))+$H$5*(DR105*DK105/($K$5*1000))*(DR105*DK105/($K$5*1000)))</f>
        <v>0</v>
      </c>
      <c r="R105">
        <f>I105*(1000-(1000*0.61365*exp(17.502*V105/(240.97+V105))/(DK105+DL105)+DF105)/2)/(1000*0.61365*exp(17.502*V105/(240.97+V105))/(DK105+DL105)-DF105)</f>
        <v>0</v>
      </c>
      <c r="S105">
        <f>1/((CZ105+1)/(P105/1.6)+1/(Q105/1.37)) + CZ105/((CZ105+1)/(P105/1.6) + CZ105/(Q105/1.37))</f>
        <v>0</v>
      </c>
      <c r="T105">
        <f>(CU105*CX105)</f>
        <v>0</v>
      </c>
      <c r="U105">
        <f>(DM105+(T105+2*0.95*5.67E-8*(((DM105+$B$9)+273)^4-(DM105+273)^4)-44100*I105)/(1.84*29.3*Q105+8*0.95*5.67E-8*(DM105+273)^3))</f>
        <v>0</v>
      </c>
      <c r="V105">
        <f>($C$9*DN105+$D$9*DO105+$E$9*U105)</f>
        <v>0</v>
      </c>
      <c r="W105">
        <f>0.61365*exp(17.502*V105/(240.97+V105))</f>
        <v>0</v>
      </c>
      <c r="X105">
        <f>(Y105/Z105*100)</f>
        <v>0</v>
      </c>
      <c r="Y105">
        <f>DF105*(DK105+DL105)/1000</f>
        <v>0</v>
      </c>
      <c r="Z105">
        <f>0.61365*exp(17.502*DM105/(240.97+DM105))</f>
        <v>0</v>
      </c>
      <c r="AA105">
        <f>(W105-DF105*(DK105+DL105)/1000)</f>
        <v>0</v>
      </c>
      <c r="AB105">
        <f>(-I105*44100)</f>
        <v>0</v>
      </c>
      <c r="AC105">
        <f>2*29.3*Q105*0.92*(DM105-V105)</f>
        <v>0</v>
      </c>
      <c r="AD105">
        <f>2*0.95*5.67E-8*(((DM105+$B$9)+273)^4-(V105+273)^4)</f>
        <v>0</v>
      </c>
      <c r="AE105">
        <f>T105+AD105+AB105+AC105</f>
        <v>0</v>
      </c>
      <c r="AF105">
        <v>2</v>
      </c>
      <c r="AG105">
        <v>0</v>
      </c>
      <c r="AH105">
        <f>IF(AF105*$H$15&gt;=AJ105,1.0,(AJ105/(AJ105-AF105*$H$15)))</f>
        <v>0</v>
      </c>
      <c r="AI105">
        <f>(AH105-1)*100</f>
        <v>0</v>
      </c>
      <c r="AJ105">
        <f>MAX(0,($B$15+$C$15*DR105)/(1+$D$15*DR105)*DK105/(DM105+273)*$E$15)</f>
        <v>0</v>
      </c>
      <c r="AK105" t="s">
        <v>420</v>
      </c>
      <c r="AL105" t="s">
        <v>420</v>
      </c>
      <c r="AM105">
        <v>0</v>
      </c>
      <c r="AN105">
        <v>0</v>
      </c>
      <c r="AO105">
        <f>1-AM105/AN105</f>
        <v>0</v>
      </c>
      <c r="AP105">
        <v>0</v>
      </c>
      <c r="AQ105" t="s">
        <v>420</v>
      </c>
      <c r="AR105" t="s">
        <v>420</v>
      </c>
      <c r="AS105">
        <v>0</v>
      </c>
      <c r="AT105">
        <v>0</v>
      </c>
      <c r="AU105">
        <f>1-AS105/AT105</f>
        <v>0</v>
      </c>
      <c r="AV105">
        <v>0.5</v>
      </c>
      <c r="AW105">
        <f>CV105</f>
        <v>0</v>
      </c>
      <c r="AX105">
        <f>K105</f>
        <v>0</v>
      </c>
      <c r="AY105">
        <f>AU105*AV105*AW105</f>
        <v>0</v>
      </c>
      <c r="AZ105">
        <f>(AX105-AP105)/AW105</f>
        <v>0</v>
      </c>
      <c r="BA105">
        <f>(AN105-AT105)/AT105</f>
        <v>0</v>
      </c>
      <c r="BB105">
        <f>AM105/(AO105+AM105/AT105)</f>
        <v>0</v>
      </c>
      <c r="BC105" t="s">
        <v>420</v>
      </c>
      <c r="BD105">
        <v>0</v>
      </c>
      <c r="BE105">
        <f>IF(BD105&lt;&gt;0, BD105, BB105)</f>
        <v>0</v>
      </c>
      <c r="BF105">
        <f>1-BE105/AT105</f>
        <v>0</v>
      </c>
      <c r="BG105">
        <f>(AT105-AS105)/(AT105-BE105)</f>
        <v>0</v>
      </c>
      <c r="BH105">
        <f>(AN105-AT105)/(AN105-BE105)</f>
        <v>0</v>
      </c>
      <c r="BI105">
        <f>(AT105-AS105)/(AT105-AM105)</f>
        <v>0</v>
      </c>
      <c r="BJ105">
        <f>(AN105-AT105)/(AN105-AM105)</f>
        <v>0</v>
      </c>
      <c r="BK105">
        <f>(BG105*BE105/AS105)</f>
        <v>0</v>
      </c>
      <c r="BL105">
        <f>(1-BK105)</f>
        <v>0</v>
      </c>
      <c r="CU105">
        <f>$B$13*DS105+$C$13*DT105+$F$13*EE105*(1-EH105)</f>
        <v>0</v>
      </c>
      <c r="CV105">
        <f>CU105*CW105</f>
        <v>0</v>
      </c>
      <c r="CW105">
        <f>($B$13*$D$11+$C$13*$D$11+$F$13*((ER105+EJ105)/MAX(ER105+EJ105+ES105, 0.1)*$I$11+ES105/MAX(ER105+EJ105+ES105, 0.1)*$J$11))/($B$13+$C$13+$F$13)</f>
        <v>0</v>
      </c>
      <c r="CX105">
        <f>($B$13*$K$11+$C$13*$K$11+$F$13*((ER105+EJ105)/MAX(ER105+EJ105+ES105, 0.1)*$P$11+ES105/MAX(ER105+EJ105+ES105, 0.1)*$Q$11))/($B$13+$C$13+$F$13)</f>
        <v>0</v>
      </c>
      <c r="CY105">
        <v>3.46</v>
      </c>
      <c r="CZ105">
        <v>0.5</v>
      </c>
      <c r="DA105" t="s">
        <v>421</v>
      </c>
      <c r="DB105">
        <v>2</v>
      </c>
      <c r="DC105">
        <v>1759095330.5</v>
      </c>
      <c r="DD105">
        <v>423.2425555555556</v>
      </c>
      <c r="DE105">
        <v>419.9291111111111</v>
      </c>
      <c r="DF105">
        <v>22.71452222222222</v>
      </c>
      <c r="DG105">
        <v>22.46521111111111</v>
      </c>
      <c r="DH105">
        <v>424.1355555555556</v>
      </c>
      <c r="DI105">
        <v>22.4066</v>
      </c>
      <c r="DJ105">
        <v>499.9708888888889</v>
      </c>
      <c r="DK105">
        <v>90.65162222222222</v>
      </c>
      <c r="DL105">
        <v>0.06620428888888889</v>
      </c>
      <c r="DM105">
        <v>30.04488888888889</v>
      </c>
      <c r="DN105">
        <v>29.99732222222222</v>
      </c>
      <c r="DO105">
        <v>999.9000000000001</v>
      </c>
      <c r="DP105">
        <v>0</v>
      </c>
      <c r="DQ105">
        <v>0</v>
      </c>
      <c r="DR105">
        <v>10006.94</v>
      </c>
      <c r="DS105">
        <v>0</v>
      </c>
      <c r="DT105">
        <v>3.15713</v>
      </c>
      <c r="DU105">
        <v>3.313501111111111</v>
      </c>
      <c r="DV105">
        <v>433.0798888888889</v>
      </c>
      <c r="DW105">
        <v>429.5796666666667</v>
      </c>
      <c r="DX105">
        <v>0.2492947777777778</v>
      </c>
      <c r="DY105">
        <v>419.9291111111111</v>
      </c>
      <c r="DZ105">
        <v>22.46521111111111</v>
      </c>
      <c r="EA105">
        <v>2.059108888888889</v>
      </c>
      <c r="EB105">
        <v>2.036507777777778</v>
      </c>
      <c r="EC105">
        <v>17.90632222222222</v>
      </c>
      <c r="ED105">
        <v>17.73107777777778</v>
      </c>
      <c r="EE105">
        <v>0.00500078</v>
      </c>
      <c r="EF105">
        <v>0</v>
      </c>
      <c r="EG105">
        <v>0</v>
      </c>
      <c r="EH105">
        <v>0</v>
      </c>
      <c r="EI105">
        <v>371.7222222222222</v>
      </c>
      <c r="EJ105">
        <v>0.00500078</v>
      </c>
      <c r="EK105">
        <v>-14.04444444444444</v>
      </c>
      <c r="EL105">
        <v>-0.6222222222222222</v>
      </c>
      <c r="EM105">
        <v>35.76388888888889</v>
      </c>
      <c r="EN105">
        <v>40.11088888888889</v>
      </c>
      <c r="EO105">
        <v>37.69411111111111</v>
      </c>
      <c r="EP105">
        <v>40.79144444444445</v>
      </c>
      <c r="EQ105">
        <v>38.06211111111111</v>
      </c>
      <c r="ER105">
        <v>0</v>
      </c>
      <c r="ES105">
        <v>0</v>
      </c>
      <c r="ET105">
        <v>0</v>
      </c>
      <c r="EU105">
        <v>1759095326.2</v>
      </c>
      <c r="EV105">
        <v>0</v>
      </c>
      <c r="EW105">
        <v>372.268</v>
      </c>
      <c r="EX105">
        <v>0.1153847162542065</v>
      </c>
      <c r="EY105">
        <v>-3.661538671224527</v>
      </c>
      <c r="EZ105">
        <v>-12.764</v>
      </c>
      <c r="FA105">
        <v>15</v>
      </c>
      <c r="FB105">
        <v>0</v>
      </c>
      <c r="FC105" t="s">
        <v>422</v>
      </c>
      <c r="FD105">
        <v>1746989605.5</v>
      </c>
      <c r="FE105">
        <v>1746989593.5</v>
      </c>
      <c r="FF105">
        <v>0</v>
      </c>
      <c r="FG105">
        <v>-0.274</v>
      </c>
      <c r="FH105">
        <v>-0.002</v>
      </c>
      <c r="FI105">
        <v>2.549</v>
      </c>
      <c r="FJ105">
        <v>0.129</v>
      </c>
      <c r="FK105">
        <v>420</v>
      </c>
      <c r="FL105">
        <v>17</v>
      </c>
      <c r="FM105">
        <v>0.02</v>
      </c>
      <c r="FN105">
        <v>0.04</v>
      </c>
      <c r="FO105">
        <v>3.334706341463415</v>
      </c>
      <c r="FP105">
        <v>0.3668703135888535</v>
      </c>
      <c r="FQ105">
        <v>0.1139890235142712</v>
      </c>
      <c r="FR105">
        <v>1</v>
      </c>
      <c r="FS105">
        <v>370.6441176470588</v>
      </c>
      <c r="FT105">
        <v>6.271963336644177</v>
      </c>
      <c r="FU105">
        <v>6.498379489238771</v>
      </c>
      <c r="FV105">
        <v>0</v>
      </c>
      <c r="FW105">
        <v>0.2512875365853658</v>
      </c>
      <c r="FX105">
        <v>-0.01105260627177685</v>
      </c>
      <c r="FY105">
        <v>0.001441695700404197</v>
      </c>
      <c r="FZ105">
        <v>1</v>
      </c>
      <c r="GA105">
        <v>2</v>
      </c>
      <c r="GB105">
        <v>3</v>
      </c>
      <c r="GC105" t="s">
        <v>429</v>
      </c>
      <c r="GD105">
        <v>3.10277</v>
      </c>
      <c r="GE105">
        <v>2.72424</v>
      </c>
      <c r="GF105">
        <v>0.0888989</v>
      </c>
      <c r="GG105">
        <v>0.0882792</v>
      </c>
      <c r="GH105">
        <v>0.103979</v>
      </c>
      <c r="GI105">
        <v>0.104624</v>
      </c>
      <c r="GJ105">
        <v>23812.4</v>
      </c>
      <c r="GK105">
        <v>21614.2</v>
      </c>
      <c r="GL105">
        <v>26698.4</v>
      </c>
      <c r="GM105">
        <v>23926.9</v>
      </c>
      <c r="GN105">
        <v>38274.2</v>
      </c>
      <c r="GO105">
        <v>31651</v>
      </c>
      <c r="GP105">
        <v>46619.2</v>
      </c>
      <c r="GQ105">
        <v>37834</v>
      </c>
      <c r="GR105">
        <v>1.87297</v>
      </c>
      <c r="GS105">
        <v>1.87995</v>
      </c>
      <c r="GT105">
        <v>0.09927900000000001</v>
      </c>
      <c r="GU105">
        <v>0</v>
      </c>
      <c r="GV105">
        <v>28.3735</v>
      </c>
      <c r="GW105">
        <v>999.9</v>
      </c>
      <c r="GX105">
        <v>46.1</v>
      </c>
      <c r="GY105">
        <v>31.2</v>
      </c>
      <c r="GZ105">
        <v>23.203</v>
      </c>
      <c r="HA105">
        <v>60.7601</v>
      </c>
      <c r="HB105">
        <v>19.5152</v>
      </c>
      <c r="HC105">
        <v>1</v>
      </c>
      <c r="HD105">
        <v>0.0901448</v>
      </c>
      <c r="HE105">
        <v>-1.39921</v>
      </c>
      <c r="HF105">
        <v>20.2911</v>
      </c>
      <c r="HG105">
        <v>5.22118</v>
      </c>
      <c r="HH105">
        <v>11.98</v>
      </c>
      <c r="HI105">
        <v>4.96505</v>
      </c>
      <c r="HJ105">
        <v>3.27598</v>
      </c>
      <c r="HK105">
        <v>9999</v>
      </c>
      <c r="HL105">
        <v>9999</v>
      </c>
      <c r="HM105">
        <v>9999</v>
      </c>
      <c r="HN105">
        <v>37.2</v>
      </c>
      <c r="HO105">
        <v>1.86395</v>
      </c>
      <c r="HP105">
        <v>1.86005</v>
      </c>
      <c r="HQ105">
        <v>1.85837</v>
      </c>
      <c r="HR105">
        <v>1.85975</v>
      </c>
      <c r="HS105">
        <v>1.85989</v>
      </c>
      <c r="HT105">
        <v>1.85837</v>
      </c>
      <c r="HU105">
        <v>1.85744</v>
      </c>
      <c r="HV105">
        <v>1.8524</v>
      </c>
      <c r="HW105">
        <v>0</v>
      </c>
      <c r="HX105">
        <v>0</v>
      </c>
      <c r="HY105">
        <v>0</v>
      </c>
      <c r="HZ105">
        <v>0</v>
      </c>
      <c r="IA105" t="s">
        <v>424</v>
      </c>
      <c r="IB105" t="s">
        <v>425</v>
      </c>
      <c r="IC105" t="s">
        <v>426</v>
      </c>
      <c r="ID105" t="s">
        <v>426</v>
      </c>
      <c r="IE105" t="s">
        <v>426</v>
      </c>
      <c r="IF105" t="s">
        <v>426</v>
      </c>
      <c r="IG105">
        <v>0</v>
      </c>
      <c r="IH105">
        <v>100</v>
      </c>
      <c r="II105">
        <v>100</v>
      </c>
      <c r="IJ105">
        <v>-0.893</v>
      </c>
      <c r="IK105">
        <v>0.3079</v>
      </c>
      <c r="IL105">
        <v>-0.819046093373875</v>
      </c>
      <c r="IM105">
        <v>-0.0008311593448893811</v>
      </c>
      <c r="IN105">
        <v>1.768286430498992E-06</v>
      </c>
      <c r="IO105">
        <v>-5.176383660599935E-10</v>
      </c>
      <c r="IP105">
        <v>0.01793090377665582</v>
      </c>
      <c r="IQ105">
        <v>0.002652576625932546</v>
      </c>
      <c r="IR105">
        <v>0.0004569377311329863</v>
      </c>
      <c r="IS105">
        <v>1.003524486243527E-07</v>
      </c>
      <c r="IT105">
        <v>2</v>
      </c>
      <c r="IU105">
        <v>1975</v>
      </c>
      <c r="IV105">
        <v>1</v>
      </c>
      <c r="IW105">
        <v>26</v>
      </c>
      <c r="IX105">
        <v>201762.1</v>
      </c>
      <c r="IY105">
        <v>201762.3</v>
      </c>
      <c r="IZ105">
        <v>1.09863</v>
      </c>
      <c r="JA105">
        <v>2.61963</v>
      </c>
      <c r="JB105">
        <v>1.49658</v>
      </c>
      <c r="JC105">
        <v>2.34863</v>
      </c>
      <c r="JD105">
        <v>1.54907</v>
      </c>
      <c r="JE105">
        <v>2.50244</v>
      </c>
      <c r="JF105">
        <v>35.9412</v>
      </c>
      <c r="JG105">
        <v>24.2013</v>
      </c>
      <c r="JH105">
        <v>18</v>
      </c>
      <c r="JI105">
        <v>480.836</v>
      </c>
      <c r="JJ105">
        <v>500.095</v>
      </c>
      <c r="JK105">
        <v>30.4601</v>
      </c>
      <c r="JL105">
        <v>28.4428</v>
      </c>
      <c r="JM105">
        <v>30.0003</v>
      </c>
      <c r="JN105">
        <v>28.6209</v>
      </c>
      <c r="JO105">
        <v>28.6078</v>
      </c>
      <c r="JP105">
        <v>22.0963</v>
      </c>
      <c r="JQ105">
        <v>0</v>
      </c>
      <c r="JR105">
        <v>100</v>
      </c>
      <c r="JS105">
        <v>30.5086</v>
      </c>
      <c r="JT105">
        <v>420</v>
      </c>
      <c r="JU105">
        <v>23.1383</v>
      </c>
      <c r="JV105">
        <v>101.931</v>
      </c>
      <c r="JW105">
        <v>91.261</v>
      </c>
    </row>
    <row r="106" spans="1:283">
      <c r="A106">
        <v>88</v>
      </c>
      <c r="B106">
        <v>1759095335.5</v>
      </c>
      <c r="C106">
        <v>1342.5</v>
      </c>
      <c r="D106" t="s">
        <v>603</v>
      </c>
      <c r="E106" t="s">
        <v>604</v>
      </c>
      <c r="F106">
        <v>5</v>
      </c>
      <c r="G106" t="s">
        <v>550</v>
      </c>
      <c r="H106">
        <v>1759095332.5</v>
      </c>
      <c r="I106">
        <f>(J106)/1000</f>
        <v>0</v>
      </c>
      <c r="J106">
        <f>1000*DJ106*AH106*(DF106-DG106)/(100*CY106*(1000-AH106*DF106))</f>
        <v>0</v>
      </c>
      <c r="K106">
        <f>DJ106*AH106*(DE106-DD106*(1000-AH106*DG106)/(1000-AH106*DF106))/(100*CY106)</f>
        <v>0</v>
      </c>
      <c r="L106">
        <f>DD106 - IF(AH106&gt;1, K106*CY106*100.0/(AJ106), 0)</f>
        <v>0</v>
      </c>
      <c r="M106">
        <f>((S106-I106/2)*L106-K106)/(S106+I106/2)</f>
        <v>0</v>
      </c>
      <c r="N106">
        <f>M106*(DK106+DL106)/1000.0</f>
        <v>0</v>
      </c>
      <c r="O106">
        <f>(DD106 - IF(AH106&gt;1, K106*CY106*100.0/(AJ106), 0))*(DK106+DL106)/1000.0</f>
        <v>0</v>
      </c>
      <c r="P106">
        <f>2.0/((1/R106-1/Q106)+SIGN(R106)*SQRT((1/R106-1/Q106)*(1/R106-1/Q106) + 4*CZ106/((CZ106+1)*(CZ106+1))*(2*1/R106*1/Q106-1/Q106*1/Q106)))</f>
        <v>0</v>
      </c>
      <c r="Q106">
        <f>IF(LEFT(DA106,1)&lt;&gt;"0",IF(LEFT(DA106,1)="1",3.0,DB106),$D$5+$E$5*(DR106*DK106/($K$5*1000))+$F$5*(DR106*DK106/($K$5*1000))*MAX(MIN(CY106,$J$5),$I$5)*MAX(MIN(CY106,$J$5),$I$5)+$G$5*MAX(MIN(CY106,$J$5),$I$5)*(DR106*DK106/($K$5*1000))+$H$5*(DR106*DK106/($K$5*1000))*(DR106*DK106/($K$5*1000)))</f>
        <v>0</v>
      </c>
      <c r="R106">
        <f>I106*(1000-(1000*0.61365*exp(17.502*V106/(240.97+V106))/(DK106+DL106)+DF106)/2)/(1000*0.61365*exp(17.502*V106/(240.97+V106))/(DK106+DL106)-DF106)</f>
        <v>0</v>
      </c>
      <c r="S106">
        <f>1/((CZ106+1)/(P106/1.6)+1/(Q106/1.37)) + CZ106/((CZ106+1)/(P106/1.6) + CZ106/(Q106/1.37))</f>
        <v>0</v>
      </c>
      <c r="T106">
        <f>(CU106*CX106)</f>
        <v>0</v>
      </c>
      <c r="U106">
        <f>(DM106+(T106+2*0.95*5.67E-8*(((DM106+$B$9)+273)^4-(DM106+273)^4)-44100*I106)/(1.84*29.3*Q106+8*0.95*5.67E-8*(DM106+273)^3))</f>
        <v>0</v>
      </c>
      <c r="V106">
        <f>($C$9*DN106+$D$9*DO106+$E$9*U106)</f>
        <v>0</v>
      </c>
      <c r="W106">
        <f>0.61365*exp(17.502*V106/(240.97+V106))</f>
        <v>0</v>
      </c>
      <c r="X106">
        <f>(Y106/Z106*100)</f>
        <v>0</v>
      </c>
      <c r="Y106">
        <f>DF106*(DK106+DL106)/1000</f>
        <v>0</v>
      </c>
      <c r="Z106">
        <f>0.61365*exp(17.502*DM106/(240.97+DM106))</f>
        <v>0</v>
      </c>
      <c r="AA106">
        <f>(W106-DF106*(DK106+DL106)/1000)</f>
        <v>0</v>
      </c>
      <c r="AB106">
        <f>(-I106*44100)</f>
        <v>0</v>
      </c>
      <c r="AC106">
        <f>2*29.3*Q106*0.92*(DM106-V106)</f>
        <v>0</v>
      </c>
      <c r="AD106">
        <f>2*0.95*5.67E-8*(((DM106+$B$9)+273)^4-(V106+273)^4)</f>
        <v>0</v>
      </c>
      <c r="AE106">
        <f>T106+AD106+AB106+AC106</f>
        <v>0</v>
      </c>
      <c r="AF106">
        <v>2</v>
      </c>
      <c r="AG106">
        <v>0</v>
      </c>
      <c r="AH106">
        <f>IF(AF106*$H$15&gt;=AJ106,1.0,(AJ106/(AJ106-AF106*$H$15)))</f>
        <v>0</v>
      </c>
      <c r="AI106">
        <f>(AH106-1)*100</f>
        <v>0</v>
      </c>
      <c r="AJ106">
        <f>MAX(0,($B$15+$C$15*DR106)/(1+$D$15*DR106)*DK106/(DM106+273)*$E$15)</f>
        <v>0</v>
      </c>
      <c r="AK106" t="s">
        <v>420</v>
      </c>
      <c r="AL106" t="s">
        <v>420</v>
      </c>
      <c r="AM106">
        <v>0</v>
      </c>
      <c r="AN106">
        <v>0</v>
      </c>
      <c r="AO106">
        <f>1-AM106/AN106</f>
        <v>0</v>
      </c>
      <c r="AP106">
        <v>0</v>
      </c>
      <c r="AQ106" t="s">
        <v>420</v>
      </c>
      <c r="AR106" t="s">
        <v>420</v>
      </c>
      <c r="AS106">
        <v>0</v>
      </c>
      <c r="AT106">
        <v>0</v>
      </c>
      <c r="AU106">
        <f>1-AS106/AT106</f>
        <v>0</v>
      </c>
      <c r="AV106">
        <v>0.5</v>
      </c>
      <c r="AW106">
        <f>CV106</f>
        <v>0</v>
      </c>
      <c r="AX106">
        <f>K106</f>
        <v>0</v>
      </c>
      <c r="AY106">
        <f>AU106*AV106*AW106</f>
        <v>0</v>
      </c>
      <c r="AZ106">
        <f>(AX106-AP106)/AW106</f>
        <v>0</v>
      </c>
      <c r="BA106">
        <f>(AN106-AT106)/AT106</f>
        <v>0</v>
      </c>
      <c r="BB106">
        <f>AM106/(AO106+AM106/AT106)</f>
        <v>0</v>
      </c>
      <c r="BC106" t="s">
        <v>420</v>
      </c>
      <c r="BD106">
        <v>0</v>
      </c>
      <c r="BE106">
        <f>IF(BD106&lt;&gt;0, BD106, BB106)</f>
        <v>0</v>
      </c>
      <c r="BF106">
        <f>1-BE106/AT106</f>
        <v>0</v>
      </c>
      <c r="BG106">
        <f>(AT106-AS106)/(AT106-BE106)</f>
        <v>0</v>
      </c>
      <c r="BH106">
        <f>(AN106-AT106)/(AN106-BE106)</f>
        <v>0</v>
      </c>
      <c r="BI106">
        <f>(AT106-AS106)/(AT106-AM106)</f>
        <v>0</v>
      </c>
      <c r="BJ106">
        <f>(AN106-AT106)/(AN106-AM106)</f>
        <v>0</v>
      </c>
      <c r="BK106">
        <f>(BG106*BE106/AS106)</f>
        <v>0</v>
      </c>
      <c r="BL106">
        <f>(1-BK106)</f>
        <v>0</v>
      </c>
      <c r="CU106">
        <f>$B$13*DS106+$C$13*DT106+$F$13*EE106*(1-EH106)</f>
        <v>0</v>
      </c>
      <c r="CV106">
        <f>CU106*CW106</f>
        <v>0</v>
      </c>
      <c r="CW106">
        <f>($B$13*$D$11+$C$13*$D$11+$F$13*((ER106+EJ106)/MAX(ER106+EJ106+ES106, 0.1)*$I$11+ES106/MAX(ER106+EJ106+ES106, 0.1)*$J$11))/($B$13+$C$13+$F$13)</f>
        <v>0</v>
      </c>
      <c r="CX106">
        <f>($B$13*$K$11+$C$13*$K$11+$F$13*((ER106+EJ106)/MAX(ER106+EJ106+ES106, 0.1)*$P$11+ES106/MAX(ER106+EJ106+ES106, 0.1)*$Q$11))/($B$13+$C$13+$F$13)</f>
        <v>0</v>
      </c>
      <c r="CY106">
        <v>3.46</v>
      </c>
      <c r="CZ106">
        <v>0.5</v>
      </c>
      <c r="DA106" t="s">
        <v>421</v>
      </c>
      <c r="DB106">
        <v>2</v>
      </c>
      <c r="DC106">
        <v>1759095332.5</v>
      </c>
      <c r="DD106">
        <v>423.2484444444444</v>
      </c>
      <c r="DE106">
        <v>419.9491111111111</v>
      </c>
      <c r="DF106">
        <v>22.71573333333333</v>
      </c>
      <c r="DG106">
        <v>22.4663</v>
      </c>
      <c r="DH106">
        <v>424.1414444444445</v>
      </c>
      <c r="DI106">
        <v>22.40777777777778</v>
      </c>
      <c r="DJ106">
        <v>499.9923333333333</v>
      </c>
      <c r="DK106">
        <v>90.65134444444443</v>
      </c>
      <c r="DL106">
        <v>0.06602183333333335</v>
      </c>
      <c r="DM106">
        <v>30.04408888888889</v>
      </c>
      <c r="DN106">
        <v>29.99424444444444</v>
      </c>
      <c r="DO106">
        <v>999.9000000000001</v>
      </c>
      <c r="DP106">
        <v>0</v>
      </c>
      <c r="DQ106">
        <v>0</v>
      </c>
      <c r="DR106">
        <v>10015.75333333333</v>
      </c>
      <c r="DS106">
        <v>0</v>
      </c>
      <c r="DT106">
        <v>3.15713</v>
      </c>
      <c r="DU106">
        <v>3.299296666666667</v>
      </c>
      <c r="DV106">
        <v>433.0862222222223</v>
      </c>
      <c r="DW106">
        <v>429.6005555555556</v>
      </c>
      <c r="DX106">
        <v>0.2494263333333333</v>
      </c>
      <c r="DY106">
        <v>419.9491111111111</v>
      </c>
      <c r="DZ106">
        <v>22.4663</v>
      </c>
      <c r="EA106">
        <v>2.059212222222222</v>
      </c>
      <c r="EB106">
        <v>2.036597777777778</v>
      </c>
      <c r="EC106">
        <v>17.90713333333333</v>
      </c>
      <c r="ED106">
        <v>17.73178888888889</v>
      </c>
      <c r="EE106">
        <v>0.00500078</v>
      </c>
      <c r="EF106">
        <v>0</v>
      </c>
      <c r="EG106">
        <v>0</v>
      </c>
      <c r="EH106">
        <v>0</v>
      </c>
      <c r="EI106">
        <v>373.0222222222222</v>
      </c>
      <c r="EJ106">
        <v>0.00500078</v>
      </c>
      <c r="EK106">
        <v>-12.24444444444444</v>
      </c>
      <c r="EL106">
        <v>-0.4888888888888889</v>
      </c>
      <c r="EM106">
        <v>35.75688888888889</v>
      </c>
      <c r="EN106">
        <v>40.05522222222223</v>
      </c>
      <c r="EO106">
        <v>37.67322222222222</v>
      </c>
      <c r="EP106">
        <v>40.73577777777778</v>
      </c>
      <c r="EQ106">
        <v>38.08288888888889</v>
      </c>
      <c r="ER106">
        <v>0</v>
      </c>
      <c r="ES106">
        <v>0</v>
      </c>
      <c r="ET106">
        <v>0</v>
      </c>
      <c r="EU106">
        <v>1759095328</v>
      </c>
      <c r="EV106">
        <v>0</v>
      </c>
      <c r="EW106">
        <v>371.5038461538462</v>
      </c>
      <c r="EX106">
        <v>-3.798290272250854</v>
      </c>
      <c r="EY106">
        <v>-3.965812101755933</v>
      </c>
      <c r="EZ106">
        <v>-12.13846153846154</v>
      </c>
      <c r="FA106">
        <v>15</v>
      </c>
      <c r="FB106">
        <v>0</v>
      </c>
      <c r="FC106" t="s">
        <v>422</v>
      </c>
      <c r="FD106">
        <v>1746989605.5</v>
      </c>
      <c r="FE106">
        <v>1746989593.5</v>
      </c>
      <c r="FF106">
        <v>0</v>
      </c>
      <c r="FG106">
        <v>-0.274</v>
      </c>
      <c r="FH106">
        <v>-0.002</v>
      </c>
      <c r="FI106">
        <v>2.549</v>
      </c>
      <c r="FJ106">
        <v>0.129</v>
      </c>
      <c r="FK106">
        <v>420</v>
      </c>
      <c r="FL106">
        <v>17</v>
      </c>
      <c r="FM106">
        <v>0.02</v>
      </c>
      <c r="FN106">
        <v>0.04</v>
      </c>
      <c r="FO106">
        <v>3.351348</v>
      </c>
      <c r="FP106">
        <v>-0.0754471294559116</v>
      </c>
      <c r="FQ106">
        <v>0.1001819037351557</v>
      </c>
      <c r="FR106">
        <v>1</v>
      </c>
      <c r="FS106">
        <v>371.8470588235294</v>
      </c>
      <c r="FT106">
        <v>4.165011619372865</v>
      </c>
      <c r="FU106">
        <v>7.989045267781217</v>
      </c>
      <c r="FV106">
        <v>0</v>
      </c>
      <c r="FW106">
        <v>0.2508613</v>
      </c>
      <c r="FX106">
        <v>-0.012756833020638</v>
      </c>
      <c r="FY106">
        <v>0.001525310119287221</v>
      </c>
      <c r="FZ106">
        <v>1</v>
      </c>
      <c r="GA106">
        <v>2</v>
      </c>
      <c r="GB106">
        <v>3</v>
      </c>
      <c r="GC106" t="s">
        <v>429</v>
      </c>
      <c r="GD106">
        <v>3.10286</v>
      </c>
      <c r="GE106">
        <v>2.72406</v>
      </c>
      <c r="GF106">
        <v>0.0888993</v>
      </c>
      <c r="GG106">
        <v>0.088286</v>
      </c>
      <c r="GH106">
        <v>0.103983</v>
      </c>
      <c r="GI106">
        <v>0.104625</v>
      </c>
      <c r="GJ106">
        <v>23812.5</v>
      </c>
      <c r="GK106">
        <v>21614</v>
      </c>
      <c r="GL106">
        <v>26698.5</v>
      </c>
      <c r="GM106">
        <v>23926.8</v>
      </c>
      <c r="GN106">
        <v>38274.1</v>
      </c>
      <c r="GO106">
        <v>31650.9</v>
      </c>
      <c r="GP106">
        <v>46619.3</v>
      </c>
      <c r="GQ106">
        <v>37834</v>
      </c>
      <c r="GR106">
        <v>1.87293</v>
      </c>
      <c r="GS106">
        <v>1.87978</v>
      </c>
      <c r="GT106">
        <v>0.0993945</v>
      </c>
      <c r="GU106">
        <v>0</v>
      </c>
      <c r="GV106">
        <v>28.3729</v>
      </c>
      <c r="GW106">
        <v>999.9</v>
      </c>
      <c r="GX106">
        <v>46.1</v>
      </c>
      <c r="GY106">
        <v>31.2</v>
      </c>
      <c r="GZ106">
        <v>23.2072</v>
      </c>
      <c r="HA106">
        <v>60.9201</v>
      </c>
      <c r="HB106">
        <v>19.4591</v>
      </c>
      <c r="HC106">
        <v>1</v>
      </c>
      <c r="HD106">
        <v>0.0902287</v>
      </c>
      <c r="HE106">
        <v>-1.50119</v>
      </c>
      <c r="HF106">
        <v>20.2902</v>
      </c>
      <c r="HG106">
        <v>5.22118</v>
      </c>
      <c r="HH106">
        <v>11.98</v>
      </c>
      <c r="HI106">
        <v>4.9651</v>
      </c>
      <c r="HJ106">
        <v>3.27598</v>
      </c>
      <c r="HK106">
        <v>9999</v>
      </c>
      <c r="HL106">
        <v>9999</v>
      </c>
      <c r="HM106">
        <v>9999</v>
      </c>
      <c r="HN106">
        <v>37.2</v>
      </c>
      <c r="HO106">
        <v>1.86394</v>
      </c>
      <c r="HP106">
        <v>1.86005</v>
      </c>
      <c r="HQ106">
        <v>1.85837</v>
      </c>
      <c r="HR106">
        <v>1.85975</v>
      </c>
      <c r="HS106">
        <v>1.85989</v>
      </c>
      <c r="HT106">
        <v>1.85837</v>
      </c>
      <c r="HU106">
        <v>1.85745</v>
      </c>
      <c r="HV106">
        <v>1.85239</v>
      </c>
      <c r="HW106">
        <v>0</v>
      </c>
      <c r="HX106">
        <v>0</v>
      </c>
      <c r="HY106">
        <v>0</v>
      </c>
      <c r="HZ106">
        <v>0</v>
      </c>
      <c r="IA106" t="s">
        <v>424</v>
      </c>
      <c r="IB106" t="s">
        <v>425</v>
      </c>
      <c r="IC106" t="s">
        <v>426</v>
      </c>
      <c r="ID106" t="s">
        <v>426</v>
      </c>
      <c r="IE106" t="s">
        <v>426</v>
      </c>
      <c r="IF106" t="s">
        <v>426</v>
      </c>
      <c r="IG106">
        <v>0</v>
      </c>
      <c r="IH106">
        <v>100</v>
      </c>
      <c r="II106">
        <v>100</v>
      </c>
      <c r="IJ106">
        <v>-0.893</v>
      </c>
      <c r="IK106">
        <v>0.308</v>
      </c>
      <c r="IL106">
        <v>-0.819046093373875</v>
      </c>
      <c r="IM106">
        <v>-0.0008311593448893811</v>
      </c>
      <c r="IN106">
        <v>1.768286430498992E-06</v>
      </c>
      <c r="IO106">
        <v>-5.176383660599935E-10</v>
      </c>
      <c r="IP106">
        <v>0.01793090377665582</v>
      </c>
      <c r="IQ106">
        <v>0.002652576625932546</v>
      </c>
      <c r="IR106">
        <v>0.0004569377311329863</v>
      </c>
      <c r="IS106">
        <v>1.003524486243527E-07</v>
      </c>
      <c r="IT106">
        <v>2</v>
      </c>
      <c r="IU106">
        <v>1975</v>
      </c>
      <c r="IV106">
        <v>1</v>
      </c>
      <c r="IW106">
        <v>26</v>
      </c>
      <c r="IX106">
        <v>201762.2</v>
      </c>
      <c r="IY106">
        <v>201762.4</v>
      </c>
      <c r="IZ106">
        <v>1.09863</v>
      </c>
      <c r="JA106">
        <v>2.62451</v>
      </c>
      <c r="JB106">
        <v>1.49658</v>
      </c>
      <c r="JC106">
        <v>2.34985</v>
      </c>
      <c r="JD106">
        <v>1.54907</v>
      </c>
      <c r="JE106">
        <v>2.49756</v>
      </c>
      <c r="JF106">
        <v>35.9412</v>
      </c>
      <c r="JG106">
        <v>24.1926</v>
      </c>
      <c r="JH106">
        <v>18</v>
      </c>
      <c r="JI106">
        <v>480.816</v>
      </c>
      <c r="JJ106">
        <v>499.979</v>
      </c>
      <c r="JK106">
        <v>30.4675</v>
      </c>
      <c r="JL106">
        <v>28.4438</v>
      </c>
      <c r="JM106">
        <v>30.0004</v>
      </c>
      <c r="JN106">
        <v>28.6221</v>
      </c>
      <c r="JO106">
        <v>28.6078</v>
      </c>
      <c r="JP106">
        <v>22.0937</v>
      </c>
      <c r="JQ106">
        <v>0</v>
      </c>
      <c r="JR106">
        <v>100</v>
      </c>
      <c r="JS106">
        <v>30.5086</v>
      </c>
      <c r="JT106">
        <v>420</v>
      </c>
      <c r="JU106">
        <v>23.1383</v>
      </c>
      <c r="JV106">
        <v>101.931</v>
      </c>
      <c r="JW106">
        <v>91.26090000000001</v>
      </c>
    </row>
    <row r="107" spans="1:283">
      <c r="A107">
        <v>89</v>
      </c>
      <c r="B107">
        <v>1759095337.5</v>
      </c>
      <c r="C107">
        <v>1344.5</v>
      </c>
      <c r="D107" t="s">
        <v>605</v>
      </c>
      <c r="E107" t="s">
        <v>606</v>
      </c>
      <c r="F107">
        <v>5</v>
      </c>
      <c r="G107" t="s">
        <v>550</v>
      </c>
      <c r="H107">
        <v>1759095334.5</v>
      </c>
      <c r="I107">
        <f>(J107)/1000</f>
        <v>0</v>
      </c>
      <c r="J107">
        <f>1000*DJ107*AH107*(DF107-DG107)/(100*CY107*(1000-AH107*DF107))</f>
        <v>0</v>
      </c>
      <c r="K107">
        <f>DJ107*AH107*(DE107-DD107*(1000-AH107*DG107)/(1000-AH107*DF107))/(100*CY107)</f>
        <v>0</v>
      </c>
      <c r="L107">
        <f>DD107 - IF(AH107&gt;1, K107*CY107*100.0/(AJ107), 0)</f>
        <v>0</v>
      </c>
      <c r="M107">
        <f>((S107-I107/2)*L107-K107)/(S107+I107/2)</f>
        <v>0</v>
      </c>
      <c r="N107">
        <f>M107*(DK107+DL107)/1000.0</f>
        <v>0</v>
      </c>
      <c r="O107">
        <f>(DD107 - IF(AH107&gt;1, K107*CY107*100.0/(AJ107), 0))*(DK107+DL107)/1000.0</f>
        <v>0</v>
      </c>
      <c r="P107">
        <f>2.0/((1/R107-1/Q107)+SIGN(R107)*SQRT((1/R107-1/Q107)*(1/R107-1/Q107) + 4*CZ107/((CZ107+1)*(CZ107+1))*(2*1/R107*1/Q107-1/Q107*1/Q107)))</f>
        <v>0</v>
      </c>
      <c r="Q107">
        <f>IF(LEFT(DA107,1)&lt;&gt;"0",IF(LEFT(DA107,1)="1",3.0,DB107),$D$5+$E$5*(DR107*DK107/($K$5*1000))+$F$5*(DR107*DK107/($K$5*1000))*MAX(MIN(CY107,$J$5),$I$5)*MAX(MIN(CY107,$J$5),$I$5)+$G$5*MAX(MIN(CY107,$J$5),$I$5)*(DR107*DK107/($K$5*1000))+$H$5*(DR107*DK107/($K$5*1000))*(DR107*DK107/($K$5*1000)))</f>
        <v>0</v>
      </c>
      <c r="R107">
        <f>I107*(1000-(1000*0.61365*exp(17.502*V107/(240.97+V107))/(DK107+DL107)+DF107)/2)/(1000*0.61365*exp(17.502*V107/(240.97+V107))/(DK107+DL107)-DF107)</f>
        <v>0</v>
      </c>
      <c r="S107">
        <f>1/((CZ107+1)/(P107/1.6)+1/(Q107/1.37)) + CZ107/((CZ107+1)/(P107/1.6) + CZ107/(Q107/1.37))</f>
        <v>0</v>
      </c>
      <c r="T107">
        <f>(CU107*CX107)</f>
        <v>0</v>
      </c>
      <c r="U107">
        <f>(DM107+(T107+2*0.95*5.67E-8*(((DM107+$B$9)+273)^4-(DM107+273)^4)-44100*I107)/(1.84*29.3*Q107+8*0.95*5.67E-8*(DM107+273)^3))</f>
        <v>0</v>
      </c>
      <c r="V107">
        <f>($C$9*DN107+$D$9*DO107+$E$9*U107)</f>
        <v>0</v>
      </c>
      <c r="W107">
        <f>0.61365*exp(17.502*V107/(240.97+V107))</f>
        <v>0</v>
      </c>
      <c r="X107">
        <f>(Y107/Z107*100)</f>
        <v>0</v>
      </c>
      <c r="Y107">
        <f>DF107*(DK107+DL107)/1000</f>
        <v>0</v>
      </c>
      <c r="Z107">
        <f>0.61365*exp(17.502*DM107/(240.97+DM107))</f>
        <v>0</v>
      </c>
      <c r="AA107">
        <f>(W107-DF107*(DK107+DL107)/1000)</f>
        <v>0</v>
      </c>
      <c r="AB107">
        <f>(-I107*44100)</f>
        <v>0</v>
      </c>
      <c r="AC107">
        <f>2*29.3*Q107*0.92*(DM107-V107)</f>
        <v>0</v>
      </c>
      <c r="AD107">
        <f>2*0.95*5.67E-8*(((DM107+$B$9)+273)^4-(V107+273)^4)</f>
        <v>0</v>
      </c>
      <c r="AE107">
        <f>T107+AD107+AB107+AC107</f>
        <v>0</v>
      </c>
      <c r="AF107">
        <v>2</v>
      </c>
      <c r="AG107">
        <v>0</v>
      </c>
      <c r="AH107">
        <f>IF(AF107*$H$15&gt;=AJ107,1.0,(AJ107/(AJ107-AF107*$H$15)))</f>
        <v>0</v>
      </c>
      <c r="AI107">
        <f>(AH107-1)*100</f>
        <v>0</v>
      </c>
      <c r="AJ107">
        <f>MAX(0,($B$15+$C$15*DR107)/(1+$D$15*DR107)*DK107/(DM107+273)*$E$15)</f>
        <v>0</v>
      </c>
      <c r="AK107" t="s">
        <v>420</v>
      </c>
      <c r="AL107" t="s">
        <v>420</v>
      </c>
      <c r="AM107">
        <v>0</v>
      </c>
      <c r="AN107">
        <v>0</v>
      </c>
      <c r="AO107">
        <f>1-AM107/AN107</f>
        <v>0</v>
      </c>
      <c r="AP107">
        <v>0</v>
      </c>
      <c r="AQ107" t="s">
        <v>420</v>
      </c>
      <c r="AR107" t="s">
        <v>420</v>
      </c>
      <c r="AS107">
        <v>0</v>
      </c>
      <c r="AT107">
        <v>0</v>
      </c>
      <c r="AU107">
        <f>1-AS107/AT107</f>
        <v>0</v>
      </c>
      <c r="AV107">
        <v>0.5</v>
      </c>
      <c r="AW107">
        <f>CV107</f>
        <v>0</v>
      </c>
      <c r="AX107">
        <f>K107</f>
        <v>0</v>
      </c>
      <c r="AY107">
        <f>AU107*AV107*AW107</f>
        <v>0</v>
      </c>
      <c r="AZ107">
        <f>(AX107-AP107)/AW107</f>
        <v>0</v>
      </c>
      <c r="BA107">
        <f>(AN107-AT107)/AT107</f>
        <v>0</v>
      </c>
      <c r="BB107">
        <f>AM107/(AO107+AM107/AT107)</f>
        <v>0</v>
      </c>
      <c r="BC107" t="s">
        <v>420</v>
      </c>
      <c r="BD107">
        <v>0</v>
      </c>
      <c r="BE107">
        <f>IF(BD107&lt;&gt;0, BD107, BB107)</f>
        <v>0</v>
      </c>
      <c r="BF107">
        <f>1-BE107/AT107</f>
        <v>0</v>
      </c>
      <c r="BG107">
        <f>(AT107-AS107)/(AT107-BE107)</f>
        <v>0</v>
      </c>
      <c r="BH107">
        <f>(AN107-AT107)/(AN107-BE107)</f>
        <v>0</v>
      </c>
      <c r="BI107">
        <f>(AT107-AS107)/(AT107-AM107)</f>
        <v>0</v>
      </c>
      <c r="BJ107">
        <f>(AN107-AT107)/(AN107-AM107)</f>
        <v>0</v>
      </c>
      <c r="BK107">
        <f>(BG107*BE107/AS107)</f>
        <v>0</v>
      </c>
      <c r="BL107">
        <f>(1-BK107)</f>
        <v>0</v>
      </c>
      <c r="CU107">
        <f>$B$13*DS107+$C$13*DT107+$F$13*EE107*(1-EH107)</f>
        <v>0</v>
      </c>
      <c r="CV107">
        <f>CU107*CW107</f>
        <v>0</v>
      </c>
      <c r="CW107">
        <f>($B$13*$D$11+$C$13*$D$11+$F$13*((ER107+EJ107)/MAX(ER107+EJ107+ES107, 0.1)*$I$11+ES107/MAX(ER107+EJ107+ES107, 0.1)*$J$11))/($B$13+$C$13+$F$13)</f>
        <v>0</v>
      </c>
      <c r="CX107">
        <f>($B$13*$K$11+$C$13*$K$11+$F$13*((ER107+EJ107)/MAX(ER107+EJ107+ES107, 0.1)*$P$11+ES107/MAX(ER107+EJ107+ES107, 0.1)*$Q$11))/($B$13+$C$13+$F$13)</f>
        <v>0</v>
      </c>
      <c r="CY107">
        <v>3.46</v>
      </c>
      <c r="CZ107">
        <v>0.5</v>
      </c>
      <c r="DA107" t="s">
        <v>421</v>
      </c>
      <c r="DB107">
        <v>2</v>
      </c>
      <c r="DC107">
        <v>1759095334.5</v>
      </c>
      <c r="DD107">
        <v>423.2592222222222</v>
      </c>
      <c r="DE107">
        <v>419.9724444444444</v>
      </c>
      <c r="DF107">
        <v>22.71675555555555</v>
      </c>
      <c r="DG107">
        <v>22.46742222222222</v>
      </c>
      <c r="DH107">
        <v>424.1522222222222</v>
      </c>
      <c r="DI107">
        <v>22.40877777777778</v>
      </c>
      <c r="DJ107">
        <v>500.0731111111111</v>
      </c>
      <c r="DK107">
        <v>90.65124444444444</v>
      </c>
      <c r="DL107">
        <v>0.06580128888888889</v>
      </c>
      <c r="DM107">
        <v>30.04347777777778</v>
      </c>
      <c r="DN107">
        <v>29.99265555555555</v>
      </c>
      <c r="DO107">
        <v>999.9000000000001</v>
      </c>
      <c r="DP107">
        <v>0</v>
      </c>
      <c r="DQ107">
        <v>0</v>
      </c>
      <c r="DR107">
        <v>10024.64222222222</v>
      </c>
      <c r="DS107">
        <v>0</v>
      </c>
      <c r="DT107">
        <v>3.15713</v>
      </c>
      <c r="DU107">
        <v>3.286811111111112</v>
      </c>
      <c r="DV107">
        <v>433.0976666666667</v>
      </c>
      <c r="DW107">
        <v>429.6248888888888</v>
      </c>
      <c r="DX107">
        <v>0.2493225555555555</v>
      </c>
      <c r="DY107">
        <v>419.9724444444444</v>
      </c>
      <c r="DZ107">
        <v>22.46742222222222</v>
      </c>
      <c r="EA107">
        <v>2.059302222222222</v>
      </c>
      <c r="EB107">
        <v>2.036696666666666</v>
      </c>
      <c r="EC107">
        <v>17.90782222222222</v>
      </c>
      <c r="ED107">
        <v>17.73256666666667</v>
      </c>
      <c r="EE107">
        <v>0.00500078</v>
      </c>
      <c r="EF107">
        <v>0</v>
      </c>
      <c r="EG107">
        <v>0</v>
      </c>
      <c r="EH107">
        <v>0</v>
      </c>
      <c r="EI107">
        <v>378.7666666666667</v>
      </c>
      <c r="EJ107">
        <v>0.00500078</v>
      </c>
      <c r="EK107">
        <v>-15.85555555555555</v>
      </c>
      <c r="EL107">
        <v>-0.8333333333333335</v>
      </c>
      <c r="EM107">
        <v>35.74288888888889</v>
      </c>
      <c r="EN107">
        <v>40.01355555555556</v>
      </c>
      <c r="EO107">
        <v>37.65244444444444</v>
      </c>
      <c r="EP107">
        <v>40.67322222222222</v>
      </c>
      <c r="EQ107">
        <v>38.17311111111111</v>
      </c>
      <c r="ER107">
        <v>0</v>
      </c>
      <c r="ES107">
        <v>0</v>
      </c>
      <c r="ET107">
        <v>0</v>
      </c>
      <c r="EU107">
        <v>1759095330.4</v>
      </c>
      <c r="EV107">
        <v>0</v>
      </c>
      <c r="EW107">
        <v>371.8923076923077</v>
      </c>
      <c r="EX107">
        <v>35.23418819185844</v>
      </c>
      <c r="EY107">
        <v>-20.06153856085605</v>
      </c>
      <c r="EZ107">
        <v>-12.86153846153846</v>
      </c>
      <c r="FA107">
        <v>15</v>
      </c>
      <c r="FB107">
        <v>0</v>
      </c>
      <c r="FC107" t="s">
        <v>422</v>
      </c>
      <c r="FD107">
        <v>1746989605.5</v>
      </c>
      <c r="FE107">
        <v>1746989593.5</v>
      </c>
      <c r="FF107">
        <v>0</v>
      </c>
      <c r="FG107">
        <v>-0.274</v>
      </c>
      <c r="FH107">
        <v>-0.002</v>
      </c>
      <c r="FI107">
        <v>2.549</v>
      </c>
      <c r="FJ107">
        <v>0.129</v>
      </c>
      <c r="FK107">
        <v>420</v>
      </c>
      <c r="FL107">
        <v>17</v>
      </c>
      <c r="FM107">
        <v>0.02</v>
      </c>
      <c r="FN107">
        <v>0.04</v>
      </c>
      <c r="FO107">
        <v>3.358268</v>
      </c>
      <c r="FP107">
        <v>-0.3729595497185809</v>
      </c>
      <c r="FQ107">
        <v>0.08812808276026433</v>
      </c>
      <c r="FR107">
        <v>1</v>
      </c>
      <c r="FS107">
        <v>372.15</v>
      </c>
      <c r="FT107">
        <v>7.255920611697009</v>
      </c>
      <c r="FU107">
        <v>8.695443363861193</v>
      </c>
      <c r="FV107">
        <v>0</v>
      </c>
      <c r="FW107">
        <v>0.2507217</v>
      </c>
      <c r="FX107">
        <v>-0.01252547842401542</v>
      </c>
      <c r="FY107">
        <v>0.001515349385455379</v>
      </c>
      <c r="FZ107">
        <v>1</v>
      </c>
      <c r="GA107">
        <v>2</v>
      </c>
      <c r="GB107">
        <v>3</v>
      </c>
      <c r="GC107" t="s">
        <v>429</v>
      </c>
      <c r="GD107">
        <v>3.10304</v>
      </c>
      <c r="GE107">
        <v>2.72386</v>
      </c>
      <c r="GF107">
        <v>0.0888999</v>
      </c>
      <c r="GG107">
        <v>0.0882865</v>
      </c>
      <c r="GH107">
        <v>0.103981</v>
      </c>
      <c r="GI107">
        <v>0.104625</v>
      </c>
      <c r="GJ107">
        <v>23812.4</v>
      </c>
      <c r="GK107">
        <v>21613.9</v>
      </c>
      <c r="GL107">
        <v>26698.4</v>
      </c>
      <c r="GM107">
        <v>23926.7</v>
      </c>
      <c r="GN107">
        <v>38274.1</v>
      </c>
      <c r="GO107">
        <v>31650.9</v>
      </c>
      <c r="GP107">
        <v>46619.2</v>
      </c>
      <c r="GQ107">
        <v>37834</v>
      </c>
      <c r="GR107">
        <v>1.87337</v>
      </c>
      <c r="GS107">
        <v>1.87932</v>
      </c>
      <c r="GT107">
        <v>0.0997372</v>
      </c>
      <c r="GU107">
        <v>0</v>
      </c>
      <c r="GV107">
        <v>28.3717</v>
      </c>
      <c r="GW107">
        <v>999.9</v>
      </c>
      <c r="GX107">
        <v>46.1</v>
      </c>
      <c r="GY107">
        <v>31.2</v>
      </c>
      <c r="GZ107">
        <v>23.2069</v>
      </c>
      <c r="HA107">
        <v>60.9001</v>
      </c>
      <c r="HB107">
        <v>19.4671</v>
      </c>
      <c r="HC107">
        <v>1</v>
      </c>
      <c r="HD107">
        <v>0.0904726</v>
      </c>
      <c r="HE107">
        <v>-1.54042</v>
      </c>
      <c r="HF107">
        <v>20.2898</v>
      </c>
      <c r="HG107">
        <v>5.22148</v>
      </c>
      <c r="HH107">
        <v>11.98</v>
      </c>
      <c r="HI107">
        <v>4.9653</v>
      </c>
      <c r="HJ107">
        <v>3.27598</v>
      </c>
      <c r="HK107">
        <v>9999</v>
      </c>
      <c r="HL107">
        <v>9999</v>
      </c>
      <c r="HM107">
        <v>9999</v>
      </c>
      <c r="HN107">
        <v>37.2</v>
      </c>
      <c r="HO107">
        <v>1.86394</v>
      </c>
      <c r="HP107">
        <v>1.86007</v>
      </c>
      <c r="HQ107">
        <v>1.85837</v>
      </c>
      <c r="HR107">
        <v>1.85975</v>
      </c>
      <c r="HS107">
        <v>1.85989</v>
      </c>
      <c r="HT107">
        <v>1.85837</v>
      </c>
      <c r="HU107">
        <v>1.85745</v>
      </c>
      <c r="HV107">
        <v>1.85238</v>
      </c>
      <c r="HW107">
        <v>0</v>
      </c>
      <c r="HX107">
        <v>0</v>
      </c>
      <c r="HY107">
        <v>0</v>
      </c>
      <c r="HZ107">
        <v>0</v>
      </c>
      <c r="IA107" t="s">
        <v>424</v>
      </c>
      <c r="IB107" t="s">
        <v>425</v>
      </c>
      <c r="IC107" t="s">
        <v>426</v>
      </c>
      <c r="ID107" t="s">
        <v>426</v>
      </c>
      <c r="IE107" t="s">
        <v>426</v>
      </c>
      <c r="IF107" t="s">
        <v>426</v>
      </c>
      <c r="IG107">
        <v>0</v>
      </c>
      <c r="IH107">
        <v>100</v>
      </c>
      <c r="II107">
        <v>100</v>
      </c>
      <c r="IJ107">
        <v>-0.893</v>
      </c>
      <c r="IK107">
        <v>0.308</v>
      </c>
      <c r="IL107">
        <v>-0.819046093373875</v>
      </c>
      <c r="IM107">
        <v>-0.0008311593448893811</v>
      </c>
      <c r="IN107">
        <v>1.768286430498992E-06</v>
      </c>
      <c r="IO107">
        <v>-5.176383660599935E-10</v>
      </c>
      <c r="IP107">
        <v>0.01793090377665582</v>
      </c>
      <c r="IQ107">
        <v>0.002652576625932546</v>
      </c>
      <c r="IR107">
        <v>0.0004569377311329863</v>
      </c>
      <c r="IS107">
        <v>1.003524486243527E-07</v>
      </c>
      <c r="IT107">
        <v>2</v>
      </c>
      <c r="IU107">
        <v>1975</v>
      </c>
      <c r="IV107">
        <v>1</v>
      </c>
      <c r="IW107">
        <v>26</v>
      </c>
      <c r="IX107">
        <v>201762.2</v>
      </c>
      <c r="IY107">
        <v>201762.4</v>
      </c>
      <c r="IZ107">
        <v>1.09863</v>
      </c>
      <c r="JA107">
        <v>2.62573</v>
      </c>
      <c r="JB107">
        <v>1.49658</v>
      </c>
      <c r="JC107">
        <v>2.34985</v>
      </c>
      <c r="JD107">
        <v>1.54907</v>
      </c>
      <c r="JE107">
        <v>2.45239</v>
      </c>
      <c r="JF107">
        <v>35.9412</v>
      </c>
      <c r="JG107">
        <v>24.1926</v>
      </c>
      <c r="JH107">
        <v>18</v>
      </c>
      <c r="JI107">
        <v>481.08</v>
      </c>
      <c r="JJ107">
        <v>499.684</v>
      </c>
      <c r="JK107">
        <v>30.4866</v>
      </c>
      <c r="JL107">
        <v>28.4438</v>
      </c>
      <c r="JM107">
        <v>30.0004</v>
      </c>
      <c r="JN107">
        <v>28.6225</v>
      </c>
      <c r="JO107">
        <v>28.6085</v>
      </c>
      <c r="JP107">
        <v>22.096</v>
      </c>
      <c r="JQ107">
        <v>0</v>
      </c>
      <c r="JR107">
        <v>100</v>
      </c>
      <c r="JS107">
        <v>30.5086</v>
      </c>
      <c r="JT107">
        <v>420</v>
      </c>
      <c r="JU107">
        <v>23.1383</v>
      </c>
      <c r="JV107">
        <v>101.931</v>
      </c>
      <c r="JW107">
        <v>91.2608</v>
      </c>
    </row>
    <row r="108" spans="1:283">
      <c r="A108">
        <v>90</v>
      </c>
      <c r="B108">
        <v>1759095339.1</v>
      </c>
      <c r="C108">
        <v>1346.099999904633</v>
      </c>
      <c r="D108" t="s">
        <v>607</v>
      </c>
      <c r="E108" t="s">
        <v>608</v>
      </c>
      <c r="F108">
        <v>5</v>
      </c>
      <c r="G108" t="s">
        <v>550</v>
      </c>
      <c r="H108">
        <v>1759095336.5</v>
      </c>
      <c r="I108">
        <f>(J108)/1000</f>
        <v>0</v>
      </c>
      <c r="J108">
        <f>1000*DJ108*AH108*(DF108-DG108)/(100*CY108*(1000-AH108*DF108))</f>
        <v>0</v>
      </c>
      <c r="K108">
        <f>DJ108*AH108*(DE108-DD108*(1000-AH108*DG108)/(1000-AH108*DF108))/(100*CY108)</f>
        <v>0</v>
      </c>
      <c r="L108">
        <f>DD108 - IF(AH108&gt;1, K108*CY108*100.0/(AJ108), 0)</f>
        <v>0</v>
      </c>
      <c r="M108">
        <f>((S108-I108/2)*L108-K108)/(S108+I108/2)</f>
        <v>0</v>
      </c>
      <c r="N108">
        <f>M108*(DK108+DL108)/1000.0</f>
        <v>0</v>
      </c>
      <c r="O108">
        <f>(DD108 - IF(AH108&gt;1, K108*CY108*100.0/(AJ108), 0))*(DK108+DL108)/1000.0</f>
        <v>0</v>
      </c>
      <c r="P108">
        <f>2.0/((1/R108-1/Q108)+SIGN(R108)*SQRT((1/R108-1/Q108)*(1/R108-1/Q108) + 4*CZ108/((CZ108+1)*(CZ108+1))*(2*1/R108*1/Q108-1/Q108*1/Q108)))</f>
        <v>0</v>
      </c>
      <c r="Q108">
        <f>IF(LEFT(DA108,1)&lt;&gt;"0",IF(LEFT(DA108,1)="1",3.0,DB108),$D$5+$E$5*(DR108*DK108/($K$5*1000))+$F$5*(DR108*DK108/($K$5*1000))*MAX(MIN(CY108,$J$5),$I$5)*MAX(MIN(CY108,$J$5),$I$5)+$G$5*MAX(MIN(CY108,$J$5),$I$5)*(DR108*DK108/($K$5*1000))+$H$5*(DR108*DK108/($K$5*1000))*(DR108*DK108/($K$5*1000)))</f>
        <v>0</v>
      </c>
      <c r="R108">
        <f>I108*(1000-(1000*0.61365*exp(17.502*V108/(240.97+V108))/(DK108+DL108)+DF108)/2)/(1000*0.61365*exp(17.502*V108/(240.97+V108))/(DK108+DL108)-DF108)</f>
        <v>0</v>
      </c>
      <c r="S108">
        <f>1/((CZ108+1)/(P108/1.6)+1/(Q108/1.37)) + CZ108/((CZ108+1)/(P108/1.6) + CZ108/(Q108/1.37))</f>
        <v>0</v>
      </c>
      <c r="T108">
        <f>(CU108*CX108)</f>
        <v>0</v>
      </c>
      <c r="U108">
        <f>(DM108+(T108+2*0.95*5.67E-8*(((DM108+$B$9)+273)^4-(DM108+273)^4)-44100*I108)/(1.84*29.3*Q108+8*0.95*5.67E-8*(DM108+273)^3))</f>
        <v>0</v>
      </c>
      <c r="V108">
        <f>($C$9*DN108+$D$9*DO108+$E$9*U108)</f>
        <v>0</v>
      </c>
      <c r="W108">
        <f>0.61365*exp(17.502*V108/(240.97+V108))</f>
        <v>0</v>
      </c>
      <c r="X108">
        <f>(Y108/Z108*100)</f>
        <v>0</v>
      </c>
      <c r="Y108">
        <f>DF108*(DK108+DL108)/1000</f>
        <v>0</v>
      </c>
      <c r="Z108">
        <f>0.61365*exp(17.502*DM108/(240.97+DM108))</f>
        <v>0</v>
      </c>
      <c r="AA108">
        <f>(W108-DF108*(DK108+DL108)/1000)</f>
        <v>0</v>
      </c>
      <c r="AB108">
        <f>(-I108*44100)</f>
        <v>0</v>
      </c>
      <c r="AC108">
        <f>2*29.3*Q108*0.92*(DM108-V108)</f>
        <v>0</v>
      </c>
      <c r="AD108">
        <f>2*0.95*5.67E-8*(((DM108+$B$9)+273)^4-(V108+273)^4)</f>
        <v>0</v>
      </c>
      <c r="AE108">
        <f>T108+AD108+AB108+AC108</f>
        <v>0</v>
      </c>
      <c r="AF108">
        <v>2</v>
      </c>
      <c r="AG108">
        <v>0</v>
      </c>
      <c r="AH108">
        <f>IF(AF108*$H$15&gt;=AJ108,1.0,(AJ108/(AJ108-AF108*$H$15)))</f>
        <v>0</v>
      </c>
      <c r="AI108">
        <f>(AH108-1)*100</f>
        <v>0</v>
      </c>
      <c r="AJ108">
        <f>MAX(0,($B$15+$C$15*DR108)/(1+$D$15*DR108)*DK108/(DM108+273)*$E$15)</f>
        <v>0</v>
      </c>
      <c r="AK108" t="s">
        <v>420</v>
      </c>
      <c r="AL108" t="s">
        <v>420</v>
      </c>
      <c r="AM108">
        <v>0</v>
      </c>
      <c r="AN108">
        <v>0</v>
      </c>
      <c r="AO108">
        <f>1-AM108/AN108</f>
        <v>0</v>
      </c>
      <c r="AP108">
        <v>0</v>
      </c>
      <c r="AQ108" t="s">
        <v>420</v>
      </c>
      <c r="AR108" t="s">
        <v>420</v>
      </c>
      <c r="AS108">
        <v>0</v>
      </c>
      <c r="AT108">
        <v>0</v>
      </c>
      <c r="AU108">
        <f>1-AS108/AT108</f>
        <v>0</v>
      </c>
      <c r="AV108">
        <v>0.5</v>
      </c>
      <c r="AW108">
        <f>CV108</f>
        <v>0</v>
      </c>
      <c r="AX108">
        <f>K108</f>
        <v>0</v>
      </c>
      <c r="AY108">
        <f>AU108*AV108*AW108</f>
        <v>0</v>
      </c>
      <c r="AZ108">
        <f>(AX108-AP108)/AW108</f>
        <v>0</v>
      </c>
      <c r="BA108">
        <f>(AN108-AT108)/AT108</f>
        <v>0</v>
      </c>
      <c r="BB108">
        <f>AM108/(AO108+AM108/AT108)</f>
        <v>0</v>
      </c>
      <c r="BC108" t="s">
        <v>420</v>
      </c>
      <c r="BD108">
        <v>0</v>
      </c>
      <c r="BE108">
        <f>IF(BD108&lt;&gt;0, BD108, BB108)</f>
        <v>0</v>
      </c>
      <c r="BF108">
        <f>1-BE108/AT108</f>
        <v>0</v>
      </c>
      <c r="BG108">
        <f>(AT108-AS108)/(AT108-BE108)</f>
        <v>0</v>
      </c>
      <c r="BH108">
        <f>(AN108-AT108)/(AN108-BE108)</f>
        <v>0</v>
      </c>
      <c r="BI108">
        <f>(AT108-AS108)/(AT108-AM108)</f>
        <v>0</v>
      </c>
      <c r="BJ108">
        <f>(AN108-AT108)/(AN108-AM108)</f>
        <v>0</v>
      </c>
      <c r="BK108">
        <f>(BG108*BE108/AS108)</f>
        <v>0</v>
      </c>
      <c r="BL108">
        <f>(1-BK108)</f>
        <v>0</v>
      </c>
      <c r="CU108">
        <f>$B$13*DS108+$C$13*DT108+$F$13*EE108*(1-EH108)</f>
        <v>0</v>
      </c>
      <c r="CV108">
        <f>CU108*CW108</f>
        <v>0</v>
      </c>
      <c r="CW108">
        <f>($B$13*$D$11+$C$13*$D$11+$F$13*((ER108+EJ108)/MAX(ER108+EJ108+ES108, 0.1)*$I$11+ES108/MAX(ER108+EJ108+ES108, 0.1)*$J$11))/($B$13+$C$13+$F$13)</f>
        <v>0</v>
      </c>
      <c r="CX108">
        <f>($B$13*$K$11+$C$13*$K$11+$F$13*((ER108+EJ108)/MAX(ER108+EJ108+ES108, 0.1)*$P$11+ES108/MAX(ER108+EJ108+ES108, 0.1)*$Q$11))/($B$13+$C$13+$F$13)</f>
        <v>0</v>
      </c>
      <c r="CY108">
        <v>3.46</v>
      </c>
      <c r="CZ108">
        <v>0.5</v>
      </c>
      <c r="DA108" t="s">
        <v>421</v>
      </c>
      <c r="DB108">
        <v>2</v>
      </c>
      <c r="DC108">
        <v>1759095336.5</v>
      </c>
      <c r="DD108">
        <v>423.2621111111112</v>
      </c>
      <c r="DE108">
        <v>419.9803333333333</v>
      </c>
      <c r="DF108">
        <v>22.71743333333334</v>
      </c>
      <c r="DG108">
        <v>22.46774444444445</v>
      </c>
      <c r="DH108">
        <v>424.1551111111111</v>
      </c>
      <c r="DI108">
        <v>22.40946666666666</v>
      </c>
      <c r="DJ108">
        <v>500.1522222222222</v>
      </c>
      <c r="DK108">
        <v>90.65105555555554</v>
      </c>
      <c r="DL108">
        <v>0.06563997777777779</v>
      </c>
      <c r="DM108">
        <v>30.04246666666667</v>
      </c>
      <c r="DN108">
        <v>29.99385555555556</v>
      </c>
      <c r="DO108">
        <v>999.9000000000001</v>
      </c>
      <c r="DP108">
        <v>0</v>
      </c>
      <c r="DQ108">
        <v>0</v>
      </c>
      <c r="DR108">
        <v>10026.94444444445</v>
      </c>
      <c r="DS108">
        <v>0</v>
      </c>
      <c r="DT108">
        <v>3.15713</v>
      </c>
      <c r="DU108">
        <v>3.281727777777777</v>
      </c>
      <c r="DV108">
        <v>433.1007777777778</v>
      </c>
      <c r="DW108">
        <v>429.6332222222222</v>
      </c>
      <c r="DX108">
        <v>0.2496892222222222</v>
      </c>
      <c r="DY108">
        <v>419.9803333333333</v>
      </c>
      <c r="DZ108">
        <v>22.46774444444445</v>
      </c>
      <c r="EA108">
        <v>2.059361111111111</v>
      </c>
      <c r="EB108">
        <v>2.036722222222222</v>
      </c>
      <c r="EC108">
        <v>17.90826666666667</v>
      </c>
      <c r="ED108">
        <v>17.73276666666667</v>
      </c>
      <c r="EE108">
        <v>0.00500078</v>
      </c>
      <c r="EF108">
        <v>0</v>
      </c>
      <c r="EG108">
        <v>0</v>
      </c>
      <c r="EH108">
        <v>0</v>
      </c>
      <c r="EI108">
        <v>377.1</v>
      </c>
      <c r="EJ108">
        <v>0.00500078</v>
      </c>
      <c r="EK108">
        <v>-15.88888888888889</v>
      </c>
      <c r="EL108">
        <v>-0.9555555555555555</v>
      </c>
      <c r="EM108">
        <v>35.75666666666667</v>
      </c>
      <c r="EN108">
        <v>39.958</v>
      </c>
      <c r="EO108">
        <v>37.61777777777777</v>
      </c>
      <c r="EP108">
        <v>40.59688888888889</v>
      </c>
      <c r="EQ108">
        <v>38.13844444444445</v>
      </c>
      <c r="ER108">
        <v>0</v>
      </c>
      <c r="ES108">
        <v>0</v>
      </c>
      <c r="ET108">
        <v>0</v>
      </c>
      <c r="EU108">
        <v>1759095331.6</v>
      </c>
      <c r="EV108">
        <v>0</v>
      </c>
      <c r="EW108">
        <v>372.3807692307692</v>
      </c>
      <c r="EX108">
        <v>30.08888917885667</v>
      </c>
      <c r="EY108">
        <v>-30.51965815138458</v>
      </c>
      <c r="EZ108">
        <v>-13.31923076923077</v>
      </c>
      <c r="FA108">
        <v>15</v>
      </c>
      <c r="FB108">
        <v>0</v>
      </c>
      <c r="FC108" t="s">
        <v>422</v>
      </c>
      <c r="FD108">
        <v>1746989605.5</v>
      </c>
      <c r="FE108">
        <v>1746989593.5</v>
      </c>
      <c r="FF108">
        <v>0</v>
      </c>
      <c r="FG108">
        <v>-0.274</v>
      </c>
      <c r="FH108">
        <v>-0.002</v>
      </c>
      <c r="FI108">
        <v>2.549</v>
      </c>
      <c r="FJ108">
        <v>0.129</v>
      </c>
      <c r="FK108">
        <v>420</v>
      </c>
      <c r="FL108">
        <v>17</v>
      </c>
      <c r="FM108">
        <v>0.02</v>
      </c>
      <c r="FN108">
        <v>0.04</v>
      </c>
      <c r="FO108">
        <v>3.353352500000001</v>
      </c>
      <c r="FP108">
        <v>-0.7233879174484092</v>
      </c>
      <c r="FQ108">
        <v>0.07755201466596469</v>
      </c>
      <c r="FR108">
        <v>0</v>
      </c>
      <c r="FS108">
        <v>372.7323529411765</v>
      </c>
      <c r="FT108">
        <v>7.482047394880415</v>
      </c>
      <c r="FU108">
        <v>9.103028603590428</v>
      </c>
      <c r="FV108">
        <v>0</v>
      </c>
      <c r="FW108">
        <v>0.2503276</v>
      </c>
      <c r="FX108">
        <v>-0.00837332082551622</v>
      </c>
      <c r="FY108">
        <v>0.001314032130505184</v>
      </c>
      <c r="FZ108">
        <v>1</v>
      </c>
      <c r="GA108">
        <v>1</v>
      </c>
      <c r="GB108">
        <v>3</v>
      </c>
      <c r="GC108" t="s">
        <v>423</v>
      </c>
      <c r="GD108">
        <v>3.10292</v>
      </c>
      <c r="GE108">
        <v>2.72382</v>
      </c>
      <c r="GF108">
        <v>0.0888949</v>
      </c>
      <c r="GG108">
        <v>0.08827790000000001</v>
      </c>
      <c r="GH108">
        <v>0.103981</v>
      </c>
      <c r="GI108">
        <v>0.104621</v>
      </c>
      <c r="GJ108">
        <v>23812.4</v>
      </c>
      <c r="GK108">
        <v>21614</v>
      </c>
      <c r="GL108">
        <v>26698.2</v>
      </c>
      <c r="GM108">
        <v>23926.6</v>
      </c>
      <c r="GN108">
        <v>38274</v>
      </c>
      <c r="GO108">
        <v>31650.9</v>
      </c>
      <c r="GP108">
        <v>46619.1</v>
      </c>
      <c r="GQ108">
        <v>37833.8</v>
      </c>
      <c r="GR108">
        <v>1.87313</v>
      </c>
      <c r="GS108">
        <v>1.87958</v>
      </c>
      <c r="GT108">
        <v>0.0998564</v>
      </c>
      <c r="GU108">
        <v>0</v>
      </c>
      <c r="GV108">
        <v>28.3707</v>
      </c>
      <c r="GW108">
        <v>999.9</v>
      </c>
      <c r="GX108">
        <v>46.1</v>
      </c>
      <c r="GY108">
        <v>31.2</v>
      </c>
      <c r="GZ108">
        <v>23.2066</v>
      </c>
      <c r="HA108">
        <v>60.8637</v>
      </c>
      <c r="HB108">
        <v>19.4311</v>
      </c>
      <c r="HC108">
        <v>1</v>
      </c>
      <c r="HD108">
        <v>0.09061230000000001</v>
      </c>
      <c r="HE108">
        <v>-1.50465</v>
      </c>
      <c r="HF108">
        <v>20.2902</v>
      </c>
      <c r="HG108">
        <v>5.22163</v>
      </c>
      <c r="HH108">
        <v>11.98</v>
      </c>
      <c r="HI108">
        <v>4.96535</v>
      </c>
      <c r="HJ108">
        <v>3.27595</v>
      </c>
      <c r="HK108">
        <v>9999</v>
      </c>
      <c r="HL108">
        <v>9999</v>
      </c>
      <c r="HM108">
        <v>9999</v>
      </c>
      <c r="HN108">
        <v>37.2</v>
      </c>
      <c r="HO108">
        <v>1.86394</v>
      </c>
      <c r="HP108">
        <v>1.86008</v>
      </c>
      <c r="HQ108">
        <v>1.85837</v>
      </c>
      <c r="HR108">
        <v>1.85975</v>
      </c>
      <c r="HS108">
        <v>1.85989</v>
      </c>
      <c r="HT108">
        <v>1.85837</v>
      </c>
      <c r="HU108">
        <v>1.85745</v>
      </c>
      <c r="HV108">
        <v>1.85239</v>
      </c>
      <c r="HW108">
        <v>0</v>
      </c>
      <c r="HX108">
        <v>0</v>
      </c>
      <c r="HY108">
        <v>0</v>
      </c>
      <c r="HZ108">
        <v>0</v>
      </c>
      <c r="IA108" t="s">
        <v>424</v>
      </c>
      <c r="IB108" t="s">
        <v>425</v>
      </c>
      <c r="IC108" t="s">
        <v>426</v>
      </c>
      <c r="ID108" t="s">
        <v>426</v>
      </c>
      <c r="IE108" t="s">
        <v>426</v>
      </c>
      <c r="IF108" t="s">
        <v>426</v>
      </c>
      <c r="IG108">
        <v>0</v>
      </c>
      <c r="IH108">
        <v>100</v>
      </c>
      <c r="II108">
        <v>100</v>
      </c>
      <c r="IJ108">
        <v>-0.893</v>
      </c>
      <c r="IK108">
        <v>0.308</v>
      </c>
      <c r="IL108">
        <v>-0.819046093373875</v>
      </c>
      <c r="IM108">
        <v>-0.0008311593448893811</v>
      </c>
      <c r="IN108">
        <v>1.768286430498992E-06</v>
      </c>
      <c r="IO108">
        <v>-5.176383660599935E-10</v>
      </c>
      <c r="IP108">
        <v>0.01793090377665582</v>
      </c>
      <c r="IQ108">
        <v>0.002652576625932546</v>
      </c>
      <c r="IR108">
        <v>0.0004569377311329863</v>
      </c>
      <c r="IS108">
        <v>1.003524486243527E-07</v>
      </c>
      <c r="IT108">
        <v>2</v>
      </c>
      <c r="IU108">
        <v>1975</v>
      </c>
      <c r="IV108">
        <v>1</v>
      </c>
      <c r="IW108">
        <v>26</v>
      </c>
      <c r="IX108">
        <v>201762.2</v>
      </c>
      <c r="IY108">
        <v>201762.4</v>
      </c>
      <c r="IZ108">
        <v>1.09863</v>
      </c>
      <c r="JA108">
        <v>2.61719</v>
      </c>
      <c r="JB108">
        <v>1.49658</v>
      </c>
      <c r="JC108">
        <v>2.34985</v>
      </c>
      <c r="JD108">
        <v>1.54907</v>
      </c>
      <c r="JE108">
        <v>2.49268</v>
      </c>
      <c r="JF108">
        <v>35.9412</v>
      </c>
      <c r="JG108">
        <v>24.2013</v>
      </c>
      <c r="JH108">
        <v>18</v>
      </c>
      <c r="JI108">
        <v>480.935</v>
      </c>
      <c r="JJ108">
        <v>499.859</v>
      </c>
      <c r="JK108">
        <v>30.5006</v>
      </c>
      <c r="JL108">
        <v>28.4444</v>
      </c>
      <c r="JM108">
        <v>30.0004</v>
      </c>
      <c r="JN108">
        <v>28.6225</v>
      </c>
      <c r="JO108">
        <v>28.6095</v>
      </c>
      <c r="JP108">
        <v>22.0959</v>
      </c>
      <c r="JQ108">
        <v>0</v>
      </c>
      <c r="JR108">
        <v>100</v>
      </c>
      <c r="JS108">
        <v>30.5137</v>
      </c>
      <c r="JT108">
        <v>420</v>
      </c>
      <c r="JU108">
        <v>23.1383</v>
      </c>
      <c r="JV108">
        <v>101.93</v>
      </c>
      <c r="JW108">
        <v>91.2604</v>
      </c>
    </row>
    <row r="109" spans="1:283">
      <c r="A109">
        <v>91</v>
      </c>
      <c r="B109">
        <v>1759095807.6</v>
      </c>
      <c r="C109">
        <v>1814.599999904633</v>
      </c>
      <c r="D109" t="s">
        <v>609</v>
      </c>
      <c r="E109" t="s">
        <v>610</v>
      </c>
      <c r="F109">
        <v>5</v>
      </c>
      <c r="G109" t="s">
        <v>611</v>
      </c>
      <c r="H109">
        <v>1759095804.85</v>
      </c>
      <c r="I109">
        <f>(J109)/1000</f>
        <v>0</v>
      </c>
      <c r="J109">
        <f>1000*DJ109*AH109*(DF109-DG109)/(100*CY109*(1000-AH109*DF109))</f>
        <v>0</v>
      </c>
      <c r="K109">
        <f>DJ109*AH109*(DE109-DD109*(1000-AH109*DG109)/(1000-AH109*DF109))/(100*CY109)</f>
        <v>0</v>
      </c>
      <c r="L109">
        <f>DD109 - IF(AH109&gt;1, K109*CY109*100.0/(AJ109), 0)</f>
        <v>0</v>
      </c>
      <c r="M109">
        <f>((S109-I109/2)*L109-K109)/(S109+I109/2)</f>
        <v>0</v>
      </c>
      <c r="N109">
        <f>M109*(DK109+DL109)/1000.0</f>
        <v>0</v>
      </c>
      <c r="O109">
        <f>(DD109 - IF(AH109&gt;1, K109*CY109*100.0/(AJ109), 0))*(DK109+DL109)/1000.0</f>
        <v>0</v>
      </c>
      <c r="P109">
        <f>2.0/((1/R109-1/Q109)+SIGN(R109)*SQRT((1/R109-1/Q109)*(1/R109-1/Q109) + 4*CZ109/((CZ109+1)*(CZ109+1))*(2*1/R109*1/Q109-1/Q109*1/Q109)))</f>
        <v>0</v>
      </c>
      <c r="Q109">
        <f>IF(LEFT(DA109,1)&lt;&gt;"0",IF(LEFT(DA109,1)="1",3.0,DB109),$D$5+$E$5*(DR109*DK109/($K$5*1000))+$F$5*(DR109*DK109/($K$5*1000))*MAX(MIN(CY109,$J$5),$I$5)*MAX(MIN(CY109,$J$5),$I$5)+$G$5*MAX(MIN(CY109,$J$5),$I$5)*(DR109*DK109/($K$5*1000))+$H$5*(DR109*DK109/($K$5*1000))*(DR109*DK109/($K$5*1000)))</f>
        <v>0</v>
      </c>
      <c r="R109">
        <f>I109*(1000-(1000*0.61365*exp(17.502*V109/(240.97+V109))/(DK109+DL109)+DF109)/2)/(1000*0.61365*exp(17.502*V109/(240.97+V109))/(DK109+DL109)-DF109)</f>
        <v>0</v>
      </c>
      <c r="S109">
        <f>1/((CZ109+1)/(P109/1.6)+1/(Q109/1.37)) + CZ109/((CZ109+1)/(P109/1.6) + CZ109/(Q109/1.37))</f>
        <v>0</v>
      </c>
      <c r="T109">
        <f>(CU109*CX109)</f>
        <v>0</v>
      </c>
      <c r="U109">
        <f>(DM109+(T109+2*0.95*5.67E-8*(((DM109+$B$9)+273)^4-(DM109+273)^4)-44100*I109)/(1.84*29.3*Q109+8*0.95*5.67E-8*(DM109+273)^3))</f>
        <v>0</v>
      </c>
      <c r="V109">
        <f>($C$9*DN109+$D$9*DO109+$E$9*U109)</f>
        <v>0</v>
      </c>
      <c r="W109">
        <f>0.61365*exp(17.502*V109/(240.97+V109))</f>
        <v>0</v>
      </c>
      <c r="X109">
        <f>(Y109/Z109*100)</f>
        <v>0</v>
      </c>
      <c r="Y109">
        <f>DF109*(DK109+DL109)/1000</f>
        <v>0</v>
      </c>
      <c r="Z109">
        <f>0.61365*exp(17.502*DM109/(240.97+DM109))</f>
        <v>0</v>
      </c>
      <c r="AA109">
        <f>(W109-DF109*(DK109+DL109)/1000)</f>
        <v>0</v>
      </c>
      <c r="AB109">
        <f>(-I109*44100)</f>
        <v>0</v>
      </c>
      <c r="AC109">
        <f>2*29.3*Q109*0.92*(DM109-V109)</f>
        <v>0</v>
      </c>
      <c r="AD109">
        <f>2*0.95*5.67E-8*(((DM109+$B$9)+273)^4-(V109+273)^4)</f>
        <v>0</v>
      </c>
      <c r="AE109">
        <f>T109+AD109+AB109+AC109</f>
        <v>0</v>
      </c>
      <c r="AF109">
        <v>2</v>
      </c>
      <c r="AG109">
        <v>0</v>
      </c>
      <c r="AH109">
        <f>IF(AF109*$H$15&gt;=AJ109,1.0,(AJ109/(AJ109-AF109*$H$15)))</f>
        <v>0</v>
      </c>
      <c r="AI109">
        <f>(AH109-1)*100</f>
        <v>0</v>
      </c>
      <c r="AJ109">
        <f>MAX(0,($B$15+$C$15*DR109)/(1+$D$15*DR109)*DK109/(DM109+273)*$E$15)</f>
        <v>0</v>
      </c>
      <c r="AK109" t="s">
        <v>420</v>
      </c>
      <c r="AL109" t="s">
        <v>420</v>
      </c>
      <c r="AM109">
        <v>0</v>
      </c>
      <c r="AN109">
        <v>0</v>
      </c>
      <c r="AO109">
        <f>1-AM109/AN109</f>
        <v>0</v>
      </c>
      <c r="AP109">
        <v>0</v>
      </c>
      <c r="AQ109" t="s">
        <v>420</v>
      </c>
      <c r="AR109" t="s">
        <v>420</v>
      </c>
      <c r="AS109">
        <v>0</v>
      </c>
      <c r="AT109">
        <v>0</v>
      </c>
      <c r="AU109">
        <f>1-AS109/AT109</f>
        <v>0</v>
      </c>
      <c r="AV109">
        <v>0.5</v>
      </c>
      <c r="AW109">
        <f>CV109</f>
        <v>0</v>
      </c>
      <c r="AX109">
        <f>K109</f>
        <v>0</v>
      </c>
      <c r="AY109">
        <f>AU109*AV109*AW109</f>
        <v>0</v>
      </c>
      <c r="AZ109">
        <f>(AX109-AP109)/AW109</f>
        <v>0</v>
      </c>
      <c r="BA109">
        <f>(AN109-AT109)/AT109</f>
        <v>0</v>
      </c>
      <c r="BB109">
        <f>AM109/(AO109+AM109/AT109)</f>
        <v>0</v>
      </c>
      <c r="BC109" t="s">
        <v>420</v>
      </c>
      <c r="BD109">
        <v>0</v>
      </c>
      <c r="BE109">
        <f>IF(BD109&lt;&gt;0, BD109, BB109)</f>
        <v>0</v>
      </c>
      <c r="BF109">
        <f>1-BE109/AT109</f>
        <v>0</v>
      </c>
      <c r="BG109">
        <f>(AT109-AS109)/(AT109-BE109)</f>
        <v>0</v>
      </c>
      <c r="BH109">
        <f>(AN109-AT109)/(AN109-BE109)</f>
        <v>0</v>
      </c>
      <c r="BI109">
        <f>(AT109-AS109)/(AT109-AM109)</f>
        <v>0</v>
      </c>
      <c r="BJ109">
        <f>(AN109-AT109)/(AN109-AM109)</f>
        <v>0</v>
      </c>
      <c r="BK109">
        <f>(BG109*BE109/AS109)</f>
        <v>0</v>
      </c>
      <c r="BL109">
        <f>(1-BK109)</f>
        <v>0</v>
      </c>
      <c r="CU109">
        <f>$B$13*DS109+$C$13*DT109+$F$13*EE109*(1-EH109)</f>
        <v>0</v>
      </c>
      <c r="CV109">
        <f>CU109*CW109</f>
        <v>0</v>
      </c>
      <c r="CW109">
        <f>($B$13*$D$11+$C$13*$D$11+$F$13*((ER109+EJ109)/MAX(ER109+EJ109+ES109, 0.1)*$I$11+ES109/MAX(ER109+EJ109+ES109, 0.1)*$J$11))/($B$13+$C$13+$F$13)</f>
        <v>0</v>
      </c>
      <c r="CX109">
        <f>($B$13*$K$11+$C$13*$K$11+$F$13*((ER109+EJ109)/MAX(ER109+EJ109+ES109, 0.1)*$P$11+ES109/MAX(ER109+EJ109+ES109, 0.1)*$Q$11))/($B$13+$C$13+$F$13)</f>
        <v>0</v>
      </c>
      <c r="CY109">
        <v>6</v>
      </c>
      <c r="CZ109">
        <v>0.5</v>
      </c>
      <c r="DA109" t="s">
        <v>421</v>
      </c>
      <c r="DB109">
        <v>2</v>
      </c>
      <c r="DC109">
        <v>1759095804.85</v>
      </c>
      <c r="DD109">
        <v>423.0492</v>
      </c>
      <c r="DE109">
        <v>420.0099</v>
      </c>
      <c r="DF109">
        <v>23.03112</v>
      </c>
      <c r="DG109">
        <v>22.57106</v>
      </c>
      <c r="DH109">
        <v>423.9424</v>
      </c>
      <c r="DI109">
        <v>22.71597</v>
      </c>
      <c r="DJ109">
        <v>500.0067999999999</v>
      </c>
      <c r="DK109">
        <v>90.65391</v>
      </c>
      <c r="DL109">
        <v>0.0671271</v>
      </c>
      <c r="DM109">
        <v>30.42555</v>
      </c>
      <c r="DN109">
        <v>29.99677</v>
      </c>
      <c r="DO109">
        <v>999.9</v>
      </c>
      <c r="DP109">
        <v>0</v>
      </c>
      <c r="DQ109">
        <v>0</v>
      </c>
      <c r="DR109">
        <v>10004.376</v>
      </c>
      <c r="DS109">
        <v>0</v>
      </c>
      <c r="DT109">
        <v>3.27856</v>
      </c>
      <c r="DU109">
        <v>3.039175</v>
      </c>
      <c r="DV109">
        <v>433.0222</v>
      </c>
      <c r="DW109">
        <v>429.709</v>
      </c>
      <c r="DX109">
        <v>0.4600563</v>
      </c>
      <c r="DY109">
        <v>420.0099</v>
      </c>
      <c r="DZ109">
        <v>22.57106</v>
      </c>
      <c r="EA109">
        <v>2.087863</v>
      </c>
      <c r="EB109">
        <v>2.046155</v>
      </c>
      <c r="EC109">
        <v>18.12686</v>
      </c>
      <c r="ED109">
        <v>17.80609</v>
      </c>
      <c r="EE109">
        <v>0.005000779999999999</v>
      </c>
      <c r="EF109">
        <v>0</v>
      </c>
      <c r="EG109">
        <v>0</v>
      </c>
      <c r="EH109">
        <v>0</v>
      </c>
      <c r="EI109">
        <v>934.8699999999999</v>
      </c>
      <c r="EJ109">
        <v>0.005000779999999999</v>
      </c>
      <c r="EK109">
        <v>-23.36</v>
      </c>
      <c r="EL109">
        <v>-1.84</v>
      </c>
      <c r="EM109">
        <v>35.2246</v>
      </c>
      <c r="EN109">
        <v>38.5496</v>
      </c>
      <c r="EO109">
        <v>36.7996</v>
      </c>
      <c r="EP109">
        <v>38.6998</v>
      </c>
      <c r="EQ109">
        <v>37.26219999999999</v>
      </c>
      <c r="ER109">
        <v>0</v>
      </c>
      <c r="ES109">
        <v>0</v>
      </c>
      <c r="ET109">
        <v>0</v>
      </c>
      <c r="EU109">
        <v>1759095800.2</v>
      </c>
      <c r="EV109">
        <v>0</v>
      </c>
      <c r="EW109">
        <v>934.7719999999999</v>
      </c>
      <c r="EX109">
        <v>5.184614991530338</v>
      </c>
      <c r="EY109">
        <v>-24.69230751196545</v>
      </c>
      <c r="EZ109">
        <v>-20.08</v>
      </c>
      <c r="FA109">
        <v>15</v>
      </c>
      <c r="FB109">
        <v>0</v>
      </c>
      <c r="FC109" t="s">
        <v>422</v>
      </c>
      <c r="FD109">
        <v>1746989605.5</v>
      </c>
      <c r="FE109">
        <v>1746989593.5</v>
      </c>
      <c r="FF109">
        <v>0</v>
      </c>
      <c r="FG109">
        <v>-0.274</v>
      </c>
      <c r="FH109">
        <v>-0.002</v>
      </c>
      <c r="FI109">
        <v>2.549</v>
      </c>
      <c r="FJ109">
        <v>0.129</v>
      </c>
      <c r="FK109">
        <v>420</v>
      </c>
      <c r="FL109">
        <v>17</v>
      </c>
      <c r="FM109">
        <v>0.02</v>
      </c>
      <c r="FN109">
        <v>0.04</v>
      </c>
      <c r="FO109">
        <v>3.05280756097561</v>
      </c>
      <c r="FP109">
        <v>0.2134452961672535</v>
      </c>
      <c r="FQ109">
        <v>0.04913137588639445</v>
      </c>
      <c r="FR109">
        <v>1</v>
      </c>
      <c r="FS109">
        <v>935.3588235294117</v>
      </c>
      <c r="FT109">
        <v>-6.20932021848217</v>
      </c>
      <c r="FU109">
        <v>4.494710462902891</v>
      </c>
      <c r="FV109">
        <v>0</v>
      </c>
      <c r="FW109">
        <v>0.4617500975609756</v>
      </c>
      <c r="FX109">
        <v>-0.008123707317073047</v>
      </c>
      <c r="FY109">
        <v>0.001560046306455911</v>
      </c>
      <c r="FZ109">
        <v>1</v>
      </c>
      <c r="GA109">
        <v>2</v>
      </c>
      <c r="GB109">
        <v>3</v>
      </c>
      <c r="GC109" t="s">
        <v>429</v>
      </c>
      <c r="GD109">
        <v>3.10286</v>
      </c>
      <c r="GE109">
        <v>2.72525</v>
      </c>
      <c r="GF109">
        <v>0.0888287</v>
      </c>
      <c r="GG109">
        <v>0.0882457</v>
      </c>
      <c r="GH109">
        <v>0.104939</v>
      </c>
      <c r="GI109">
        <v>0.104916</v>
      </c>
      <c r="GJ109">
        <v>23804.3</v>
      </c>
      <c r="GK109">
        <v>21606.9</v>
      </c>
      <c r="GL109">
        <v>26688</v>
      </c>
      <c r="GM109">
        <v>23918.8</v>
      </c>
      <c r="GN109">
        <v>38219</v>
      </c>
      <c r="GO109">
        <v>31631.2</v>
      </c>
      <c r="GP109">
        <v>46601.7</v>
      </c>
      <c r="GQ109">
        <v>37822.3</v>
      </c>
      <c r="GR109">
        <v>1.8706</v>
      </c>
      <c r="GS109">
        <v>1.8764</v>
      </c>
      <c r="GT109">
        <v>0.0782833</v>
      </c>
      <c r="GU109">
        <v>0</v>
      </c>
      <c r="GV109">
        <v>28.7203</v>
      </c>
      <c r="GW109">
        <v>999.9</v>
      </c>
      <c r="GX109">
        <v>46.3</v>
      </c>
      <c r="GY109">
        <v>31.2</v>
      </c>
      <c r="GZ109">
        <v>23.3047</v>
      </c>
      <c r="HA109">
        <v>61.0519</v>
      </c>
      <c r="HB109">
        <v>19.6074</v>
      </c>
      <c r="HC109">
        <v>1</v>
      </c>
      <c r="HD109">
        <v>0.107213</v>
      </c>
      <c r="HE109">
        <v>-1.40837</v>
      </c>
      <c r="HF109">
        <v>20.2919</v>
      </c>
      <c r="HG109">
        <v>5.22163</v>
      </c>
      <c r="HH109">
        <v>11.98</v>
      </c>
      <c r="HI109">
        <v>4.9653</v>
      </c>
      <c r="HJ109">
        <v>3.27598</v>
      </c>
      <c r="HK109">
        <v>9999</v>
      </c>
      <c r="HL109">
        <v>9999</v>
      </c>
      <c r="HM109">
        <v>9999</v>
      </c>
      <c r="HN109">
        <v>37.3</v>
      </c>
      <c r="HO109">
        <v>1.8639</v>
      </c>
      <c r="HP109">
        <v>1.86011</v>
      </c>
      <c r="HQ109">
        <v>1.85838</v>
      </c>
      <c r="HR109">
        <v>1.85977</v>
      </c>
      <c r="HS109">
        <v>1.85989</v>
      </c>
      <c r="HT109">
        <v>1.85837</v>
      </c>
      <c r="HU109">
        <v>1.85744</v>
      </c>
      <c r="HV109">
        <v>1.85242</v>
      </c>
      <c r="HW109">
        <v>0</v>
      </c>
      <c r="HX109">
        <v>0</v>
      </c>
      <c r="HY109">
        <v>0</v>
      </c>
      <c r="HZ109">
        <v>0</v>
      </c>
      <c r="IA109" t="s">
        <v>424</v>
      </c>
      <c r="IB109" t="s">
        <v>425</v>
      </c>
      <c r="IC109" t="s">
        <v>426</v>
      </c>
      <c r="ID109" t="s">
        <v>426</v>
      </c>
      <c r="IE109" t="s">
        <v>426</v>
      </c>
      <c r="IF109" t="s">
        <v>426</v>
      </c>
      <c r="IG109">
        <v>0</v>
      </c>
      <c r="IH109">
        <v>100</v>
      </c>
      <c r="II109">
        <v>100</v>
      </c>
      <c r="IJ109">
        <v>-0.893</v>
      </c>
      <c r="IK109">
        <v>0.3152</v>
      </c>
      <c r="IL109">
        <v>-0.819046093373875</v>
      </c>
      <c r="IM109">
        <v>-0.0008311593448893811</v>
      </c>
      <c r="IN109">
        <v>1.768286430498992E-06</v>
      </c>
      <c r="IO109">
        <v>-5.176383660599935E-10</v>
      </c>
      <c r="IP109">
        <v>0.01793090377665582</v>
      </c>
      <c r="IQ109">
        <v>0.002652576625932546</v>
      </c>
      <c r="IR109">
        <v>0.0004569377311329863</v>
      </c>
      <c r="IS109">
        <v>1.003524486243527E-07</v>
      </c>
      <c r="IT109">
        <v>2</v>
      </c>
      <c r="IU109">
        <v>1975</v>
      </c>
      <c r="IV109">
        <v>1</v>
      </c>
      <c r="IW109">
        <v>26</v>
      </c>
      <c r="IX109">
        <v>201770</v>
      </c>
      <c r="IY109">
        <v>201770.2</v>
      </c>
      <c r="IZ109">
        <v>1.09985</v>
      </c>
      <c r="JA109">
        <v>2.62939</v>
      </c>
      <c r="JB109">
        <v>1.49658</v>
      </c>
      <c r="JC109">
        <v>2.34863</v>
      </c>
      <c r="JD109">
        <v>1.54907</v>
      </c>
      <c r="JE109">
        <v>2.37915</v>
      </c>
      <c r="JF109">
        <v>36.0347</v>
      </c>
      <c r="JG109">
        <v>24.1838</v>
      </c>
      <c r="JH109">
        <v>18</v>
      </c>
      <c r="JI109">
        <v>480.963</v>
      </c>
      <c r="JJ109">
        <v>499.374</v>
      </c>
      <c r="JK109">
        <v>30.8054</v>
      </c>
      <c r="JL109">
        <v>28.6667</v>
      </c>
      <c r="JM109">
        <v>30.0003</v>
      </c>
      <c r="JN109">
        <v>28.8205</v>
      </c>
      <c r="JO109">
        <v>28.8006</v>
      </c>
      <c r="JP109">
        <v>22.1153</v>
      </c>
      <c r="JQ109">
        <v>0</v>
      </c>
      <c r="JR109">
        <v>100</v>
      </c>
      <c r="JS109">
        <v>30.8071</v>
      </c>
      <c r="JT109">
        <v>420</v>
      </c>
      <c r="JU109">
        <v>23.1383</v>
      </c>
      <c r="JV109">
        <v>101.892</v>
      </c>
      <c r="JW109">
        <v>91.23180000000001</v>
      </c>
    </row>
    <row r="110" spans="1:283">
      <c r="A110">
        <v>92</v>
      </c>
      <c r="B110">
        <v>1759095809.6</v>
      </c>
      <c r="C110">
        <v>1816.599999904633</v>
      </c>
      <c r="D110" t="s">
        <v>612</v>
      </c>
      <c r="E110" t="s">
        <v>613</v>
      </c>
      <c r="F110">
        <v>5</v>
      </c>
      <c r="G110" t="s">
        <v>611</v>
      </c>
      <c r="H110">
        <v>1759095806.766667</v>
      </c>
      <c r="I110">
        <f>(J110)/1000</f>
        <v>0</v>
      </c>
      <c r="J110">
        <f>1000*DJ110*AH110*(DF110-DG110)/(100*CY110*(1000-AH110*DF110))</f>
        <v>0</v>
      </c>
      <c r="K110">
        <f>DJ110*AH110*(DE110-DD110*(1000-AH110*DG110)/(1000-AH110*DF110))/(100*CY110)</f>
        <v>0</v>
      </c>
      <c r="L110">
        <f>DD110 - IF(AH110&gt;1, K110*CY110*100.0/(AJ110), 0)</f>
        <v>0</v>
      </c>
      <c r="M110">
        <f>((S110-I110/2)*L110-K110)/(S110+I110/2)</f>
        <v>0</v>
      </c>
      <c r="N110">
        <f>M110*(DK110+DL110)/1000.0</f>
        <v>0</v>
      </c>
      <c r="O110">
        <f>(DD110 - IF(AH110&gt;1, K110*CY110*100.0/(AJ110), 0))*(DK110+DL110)/1000.0</f>
        <v>0</v>
      </c>
      <c r="P110">
        <f>2.0/((1/R110-1/Q110)+SIGN(R110)*SQRT((1/R110-1/Q110)*(1/R110-1/Q110) + 4*CZ110/((CZ110+1)*(CZ110+1))*(2*1/R110*1/Q110-1/Q110*1/Q110)))</f>
        <v>0</v>
      </c>
      <c r="Q110">
        <f>IF(LEFT(DA110,1)&lt;&gt;"0",IF(LEFT(DA110,1)="1",3.0,DB110),$D$5+$E$5*(DR110*DK110/($K$5*1000))+$F$5*(DR110*DK110/($K$5*1000))*MAX(MIN(CY110,$J$5),$I$5)*MAX(MIN(CY110,$J$5),$I$5)+$G$5*MAX(MIN(CY110,$J$5),$I$5)*(DR110*DK110/($K$5*1000))+$H$5*(DR110*DK110/($K$5*1000))*(DR110*DK110/($K$5*1000)))</f>
        <v>0</v>
      </c>
      <c r="R110">
        <f>I110*(1000-(1000*0.61365*exp(17.502*V110/(240.97+V110))/(DK110+DL110)+DF110)/2)/(1000*0.61365*exp(17.502*V110/(240.97+V110))/(DK110+DL110)-DF110)</f>
        <v>0</v>
      </c>
      <c r="S110">
        <f>1/((CZ110+1)/(P110/1.6)+1/(Q110/1.37)) + CZ110/((CZ110+1)/(P110/1.6) + CZ110/(Q110/1.37))</f>
        <v>0</v>
      </c>
      <c r="T110">
        <f>(CU110*CX110)</f>
        <v>0</v>
      </c>
      <c r="U110">
        <f>(DM110+(T110+2*0.95*5.67E-8*(((DM110+$B$9)+273)^4-(DM110+273)^4)-44100*I110)/(1.84*29.3*Q110+8*0.95*5.67E-8*(DM110+273)^3))</f>
        <v>0</v>
      </c>
      <c r="V110">
        <f>($C$9*DN110+$D$9*DO110+$E$9*U110)</f>
        <v>0</v>
      </c>
      <c r="W110">
        <f>0.61365*exp(17.502*V110/(240.97+V110))</f>
        <v>0</v>
      </c>
      <c r="X110">
        <f>(Y110/Z110*100)</f>
        <v>0</v>
      </c>
      <c r="Y110">
        <f>DF110*(DK110+DL110)/1000</f>
        <v>0</v>
      </c>
      <c r="Z110">
        <f>0.61365*exp(17.502*DM110/(240.97+DM110))</f>
        <v>0</v>
      </c>
      <c r="AA110">
        <f>(W110-DF110*(DK110+DL110)/1000)</f>
        <v>0</v>
      </c>
      <c r="AB110">
        <f>(-I110*44100)</f>
        <v>0</v>
      </c>
      <c r="AC110">
        <f>2*29.3*Q110*0.92*(DM110-V110)</f>
        <v>0</v>
      </c>
      <c r="AD110">
        <f>2*0.95*5.67E-8*(((DM110+$B$9)+273)^4-(V110+273)^4)</f>
        <v>0</v>
      </c>
      <c r="AE110">
        <f>T110+AD110+AB110+AC110</f>
        <v>0</v>
      </c>
      <c r="AF110">
        <v>2</v>
      </c>
      <c r="AG110">
        <v>0</v>
      </c>
      <c r="AH110">
        <f>IF(AF110*$H$15&gt;=AJ110,1.0,(AJ110/(AJ110-AF110*$H$15)))</f>
        <v>0</v>
      </c>
      <c r="AI110">
        <f>(AH110-1)*100</f>
        <v>0</v>
      </c>
      <c r="AJ110">
        <f>MAX(0,($B$15+$C$15*DR110)/(1+$D$15*DR110)*DK110/(DM110+273)*$E$15)</f>
        <v>0</v>
      </c>
      <c r="AK110" t="s">
        <v>420</v>
      </c>
      <c r="AL110" t="s">
        <v>420</v>
      </c>
      <c r="AM110">
        <v>0</v>
      </c>
      <c r="AN110">
        <v>0</v>
      </c>
      <c r="AO110">
        <f>1-AM110/AN110</f>
        <v>0</v>
      </c>
      <c r="AP110">
        <v>0</v>
      </c>
      <c r="AQ110" t="s">
        <v>420</v>
      </c>
      <c r="AR110" t="s">
        <v>420</v>
      </c>
      <c r="AS110">
        <v>0</v>
      </c>
      <c r="AT110">
        <v>0</v>
      </c>
      <c r="AU110">
        <f>1-AS110/AT110</f>
        <v>0</v>
      </c>
      <c r="AV110">
        <v>0.5</v>
      </c>
      <c r="AW110">
        <f>CV110</f>
        <v>0</v>
      </c>
      <c r="AX110">
        <f>K110</f>
        <v>0</v>
      </c>
      <c r="AY110">
        <f>AU110*AV110*AW110</f>
        <v>0</v>
      </c>
      <c r="AZ110">
        <f>(AX110-AP110)/AW110</f>
        <v>0</v>
      </c>
      <c r="BA110">
        <f>(AN110-AT110)/AT110</f>
        <v>0</v>
      </c>
      <c r="BB110">
        <f>AM110/(AO110+AM110/AT110)</f>
        <v>0</v>
      </c>
      <c r="BC110" t="s">
        <v>420</v>
      </c>
      <c r="BD110">
        <v>0</v>
      </c>
      <c r="BE110">
        <f>IF(BD110&lt;&gt;0, BD110, BB110)</f>
        <v>0</v>
      </c>
      <c r="BF110">
        <f>1-BE110/AT110</f>
        <v>0</v>
      </c>
      <c r="BG110">
        <f>(AT110-AS110)/(AT110-BE110)</f>
        <v>0</v>
      </c>
      <c r="BH110">
        <f>(AN110-AT110)/(AN110-BE110)</f>
        <v>0</v>
      </c>
      <c r="BI110">
        <f>(AT110-AS110)/(AT110-AM110)</f>
        <v>0</v>
      </c>
      <c r="BJ110">
        <f>(AN110-AT110)/(AN110-AM110)</f>
        <v>0</v>
      </c>
      <c r="BK110">
        <f>(BG110*BE110/AS110)</f>
        <v>0</v>
      </c>
      <c r="BL110">
        <f>(1-BK110)</f>
        <v>0</v>
      </c>
      <c r="CU110">
        <f>$B$13*DS110+$C$13*DT110+$F$13*EE110*(1-EH110)</f>
        <v>0</v>
      </c>
      <c r="CV110">
        <f>CU110*CW110</f>
        <v>0</v>
      </c>
      <c r="CW110">
        <f>($B$13*$D$11+$C$13*$D$11+$F$13*((ER110+EJ110)/MAX(ER110+EJ110+ES110, 0.1)*$I$11+ES110/MAX(ER110+EJ110+ES110, 0.1)*$J$11))/($B$13+$C$13+$F$13)</f>
        <v>0</v>
      </c>
      <c r="CX110">
        <f>($B$13*$K$11+$C$13*$K$11+$F$13*((ER110+EJ110)/MAX(ER110+EJ110+ES110, 0.1)*$P$11+ES110/MAX(ER110+EJ110+ES110, 0.1)*$Q$11))/($B$13+$C$13+$F$13)</f>
        <v>0</v>
      </c>
      <c r="CY110">
        <v>6</v>
      </c>
      <c r="CZ110">
        <v>0.5</v>
      </c>
      <c r="DA110" t="s">
        <v>421</v>
      </c>
      <c r="DB110">
        <v>2</v>
      </c>
      <c r="DC110">
        <v>1759095806.766667</v>
      </c>
      <c r="DD110">
        <v>423.0571111111111</v>
      </c>
      <c r="DE110">
        <v>420.0161111111111</v>
      </c>
      <c r="DF110">
        <v>23.03135555555555</v>
      </c>
      <c r="DG110">
        <v>22.57123333333334</v>
      </c>
      <c r="DH110">
        <v>423.9503333333334</v>
      </c>
      <c r="DI110">
        <v>22.7162</v>
      </c>
      <c r="DJ110">
        <v>499.9831111111111</v>
      </c>
      <c r="DK110">
        <v>90.65375555555555</v>
      </c>
      <c r="DL110">
        <v>0.06718865555555556</v>
      </c>
      <c r="DM110">
        <v>30.4242</v>
      </c>
      <c r="DN110">
        <v>29.99531111111111</v>
      </c>
      <c r="DO110">
        <v>999.9000000000001</v>
      </c>
      <c r="DP110">
        <v>0</v>
      </c>
      <c r="DQ110">
        <v>0</v>
      </c>
      <c r="DR110">
        <v>9994.031111111111</v>
      </c>
      <c r="DS110">
        <v>0</v>
      </c>
      <c r="DT110">
        <v>3.280078888888889</v>
      </c>
      <c r="DU110">
        <v>3.040863333333333</v>
      </c>
      <c r="DV110">
        <v>433.0304444444444</v>
      </c>
      <c r="DW110">
        <v>429.7154444444445</v>
      </c>
      <c r="DX110">
        <v>0.4601224444444444</v>
      </c>
      <c r="DY110">
        <v>420.0161111111111</v>
      </c>
      <c r="DZ110">
        <v>22.57123333333334</v>
      </c>
      <c r="EA110">
        <v>2.08788</v>
      </c>
      <c r="EB110">
        <v>2.046165555555556</v>
      </c>
      <c r="EC110">
        <v>18.127</v>
      </c>
      <c r="ED110">
        <v>17.80616666666667</v>
      </c>
      <c r="EE110">
        <v>0.00500078</v>
      </c>
      <c r="EF110">
        <v>0</v>
      </c>
      <c r="EG110">
        <v>0</v>
      </c>
      <c r="EH110">
        <v>0</v>
      </c>
      <c r="EI110">
        <v>937.588888888889</v>
      </c>
      <c r="EJ110">
        <v>0.00500078</v>
      </c>
      <c r="EK110">
        <v>-20.33333333333333</v>
      </c>
      <c r="EL110">
        <v>-2</v>
      </c>
      <c r="EM110">
        <v>35.25644444444444</v>
      </c>
      <c r="EN110">
        <v>38.54133333333333</v>
      </c>
      <c r="EO110">
        <v>36.833</v>
      </c>
      <c r="EP110">
        <v>38.65944444444445</v>
      </c>
      <c r="EQ110">
        <v>37.27044444444444</v>
      </c>
      <c r="ER110">
        <v>0</v>
      </c>
      <c r="ES110">
        <v>0</v>
      </c>
      <c r="ET110">
        <v>0</v>
      </c>
      <c r="EU110">
        <v>1759095802</v>
      </c>
      <c r="EV110">
        <v>0</v>
      </c>
      <c r="EW110">
        <v>935.2423076923077</v>
      </c>
      <c r="EX110">
        <v>19.53162359979142</v>
      </c>
      <c r="EY110">
        <v>-14.41025618362903</v>
      </c>
      <c r="EZ110">
        <v>-19.81923076923077</v>
      </c>
      <c r="FA110">
        <v>15</v>
      </c>
      <c r="FB110">
        <v>0</v>
      </c>
      <c r="FC110" t="s">
        <v>422</v>
      </c>
      <c r="FD110">
        <v>1746989605.5</v>
      </c>
      <c r="FE110">
        <v>1746989593.5</v>
      </c>
      <c r="FF110">
        <v>0</v>
      </c>
      <c r="FG110">
        <v>-0.274</v>
      </c>
      <c r="FH110">
        <v>-0.002</v>
      </c>
      <c r="FI110">
        <v>2.549</v>
      </c>
      <c r="FJ110">
        <v>0.129</v>
      </c>
      <c r="FK110">
        <v>420</v>
      </c>
      <c r="FL110">
        <v>17</v>
      </c>
      <c r="FM110">
        <v>0.02</v>
      </c>
      <c r="FN110">
        <v>0.04</v>
      </c>
      <c r="FO110">
        <v>3.06461525</v>
      </c>
      <c r="FP110">
        <v>0.1108850656660454</v>
      </c>
      <c r="FQ110">
        <v>0.04324818620401898</v>
      </c>
      <c r="FR110">
        <v>1</v>
      </c>
      <c r="FS110">
        <v>936.0088235294118</v>
      </c>
      <c r="FT110">
        <v>-4.459893118499579</v>
      </c>
      <c r="FU110">
        <v>4.225090855066197</v>
      </c>
      <c r="FV110">
        <v>0</v>
      </c>
      <c r="FW110">
        <v>0.461370325</v>
      </c>
      <c r="FX110">
        <v>-0.003483816135084857</v>
      </c>
      <c r="FY110">
        <v>0.001288639425663752</v>
      </c>
      <c r="FZ110">
        <v>1</v>
      </c>
      <c r="GA110">
        <v>2</v>
      </c>
      <c r="GB110">
        <v>3</v>
      </c>
      <c r="GC110" t="s">
        <v>429</v>
      </c>
      <c r="GD110">
        <v>3.10274</v>
      </c>
      <c r="GE110">
        <v>2.72499</v>
      </c>
      <c r="GF110">
        <v>0.0888279</v>
      </c>
      <c r="GG110">
        <v>0.08824410000000001</v>
      </c>
      <c r="GH110">
        <v>0.104942</v>
      </c>
      <c r="GI110">
        <v>0.104918</v>
      </c>
      <c r="GJ110">
        <v>23804.4</v>
      </c>
      <c r="GK110">
        <v>21606.9</v>
      </c>
      <c r="GL110">
        <v>26688</v>
      </c>
      <c r="GM110">
        <v>23918.7</v>
      </c>
      <c r="GN110">
        <v>38218.8</v>
      </c>
      <c r="GO110">
        <v>31631</v>
      </c>
      <c r="GP110">
        <v>46601.6</v>
      </c>
      <c r="GQ110">
        <v>37822.3</v>
      </c>
      <c r="GR110">
        <v>1.87038</v>
      </c>
      <c r="GS110">
        <v>1.87665</v>
      </c>
      <c r="GT110">
        <v>0.07815660000000001</v>
      </c>
      <c r="GU110">
        <v>0</v>
      </c>
      <c r="GV110">
        <v>28.7198</v>
      </c>
      <c r="GW110">
        <v>999.9</v>
      </c>
      <c r="GX110">
        <v>46.3</v>
      </c>
      <c r="GY110">
        <v>31.2</v>
      </c>
      <c r="GZ110">
        <v>23.3066</v>
      </c>
      <c r="HA110">
        <v>61.0619</v>
      </c>
      <c r="HB110">
        <v>19.6154</v>
      </c>
      <c r="HC110">
        <v>1</v>
      </c>
      <c r="HD110">
        <v>0.107157</v>
      </c>
      <c r="HE110">
        <v>-1.40914</v>
      </c>
      <c r="HF110">
        <v>20.2913</v>
      </c>
      <c r="HG110">
        <v>5.21759</v>
      </c>
      <c r="HH110">
        <v>11.98</v>
      </c>
      <c r="HI110">
        <v>4.96445</v>
      </c>
      <c r="HJ110">
        <v>3.27533</v>
      </c>
      <c r="HK110">
        <v>9999</v>
      </c>
      <c r="HL110">
        <v>9999</v>
      </c>
      <c r="HM110">
        <v>9999</v>
      </c>
      <c r="HN110">
        <v>37.3</v>
      </c>
      <c r="HO110">
        <v>1.86391</v>
      </c>
      <c r="HP110">
        <v>1.86012</v>
      </c>
      <c r="HQ110">
        <v>1.85838</v>
      </c>
      <c r="HR110">
        <v>1.85975</v>
      </c>
      <c r="HS110">
        <v>1.85989</v>
      </c>
      <c r="HT110">
        <v>1.85837</v>
      </c>
      <c r="HU110">
        <v>1.85743</v>
      </c>
      <c r="HV110">
        <v>1.85242</v>
      </c>
      <c r="HW110">
        <v>0</v>
      </c>
      <c r="HX110">
        <v>0</v>
      </c>
      <c r="HY110">
        <v>0</v>
      </c>
      <c r="HZ110">
        <v>0</v>
      </c>
      <c r="IA110" t="s">
        <v>424</v>
      </c>
      <c r="IB110" t="s">
        <v>425</v>
      </c>
      <c r="IC110" t="s">
        <v>426</v>
      </c>
      <c r="ID110" t="s">
        <v>426</v>
      </c>
      <c r="IE110" t="s">
        <v>426</v>
      </c>
      <c r="IF110" t="s">
        <v>426</v>
      </c>
      <c r="IG110">
        <v>0</v>
      </c>
      <c r="IH110">
        <v>100</v>
      </c>
      <c r="II110">
        <v>100</v>
      </c>
      <c r="IJ110">
        <v>-0.893</v>
      </c>
      <c r="IK110">
        <v>0.3152</v>
      </c>
      <c r="IL110">
        <v>-0.819046093373875</v>
      </c>
      <c r="IM110">
        <v>-0.0008311593448893811</v>
      </c>
      <c r="IN110">
        <v>1.768286430498992E-06</v>
      </c>
      <c r="IO110">
        <v>-5.176383660599935E-10</v>
      </c>
      <c r="IP110">
        <v>0.01793090377665582</v>
      </c>
      <c r="IQ110">
        <v>0.002652576625932546</v>
      </c>
      <c r="IR110">
        <v>0.0004569377311329863</v>
      </c>
      <c r="IS110">
        <v>1.003524486243527E-07</v>
      </c>
      <c r="IT110">
        <v>2</v>
      </c>
      <c r="IU110">
        <v>1975</v>
      </c>
      <c r="IV110">
        <v>1</v>
      </c>
      <c r="IW110">
        <v>26</v>
      </c>
      <c r="IX110">
        <v>201770.1</v>
      </c>
      <c r="IY110">
        <v>201770.3</v>
      </c>
      <c r="IZ110">
        <v>1.09985</v>
      </c>
      <c r="JA110">
        <v>2.61963</v>
      </c>
      <c r="JB110">
        <v>1.49658</v>
      </c>
      <c r="JC110">
        <v>2.34985</v>
      </c>
      <c r="JD110">
        <v>1.54907</v>
      </c>
      <c r="JE110">
        <v>2.43652</v>
      </c>
      <c r="JF110">
        <v>36.0347</v>
      </c>
      <c r="JG110">
        <v>24.1926</v>
      </c>
      <c r="JH110">
        <v>18</v>
      </c>
      <c r="JI110">
        <v>480.834</v>
      </c>
      <c r="JJ110">
        <v>499.551</v>
      </c>
      <c r="JK110">
        <v>30.806</v>
      </c>
      <c r="JL110">
        <v>28.6679</v>
      </c>
      <c r="JM110">
        <v>30.0003</v>
      </c>
      <c r="JN110">
        <v>28.8208</v>
      </c>
      <c r="JO110">
        <v>28.8019</v>
      </c>
      <c r="JP110">
        <v>22.1118</v>
      </c>
      <c r="JQ110">
        <v>0</v>
      </c>
      <c r="JR110">
        <v>100</v>
      </c>
      <c r="JS110">
        <v>30.8071</v>
      </c>
      <c r="JT110">
        <v>420</v>
      </c>
      <c r="JU110">
        <v>23.1383</v>
      </c>
      <c r="JV110">
        <v>101.892</v>
      </c>
      <c r="JW110">
        <v>91.2316</v>
      </c>
    </row>
    <row r="111" spans="1:283">
      <c r="A111">
        <v>93</v>
      </c>
      <c r="B111">
        <v>1759095811.6</v>
      </c>
      <c r="C111">
        <v>1818.599999904633</v>
      </c>
      <c r="D111" t="s">
        <v>614</v>
      </c>
      <c r="E111" t="s">
        <v>615</v>
      </c>
      <c r="F111">
        <v>5</v>
      </c>
      <c r="G111" t="s">
        <v>611</v>
      </c>
      <c r="H111">
        <v>1759095808.9125</v>
      </c>
      <c r="I111">
        <f>(J111)/1000</f>
        <v>0</v>
      </c>
      <c r="J111">
        <f>1000*DJ111*AH111*(DF111-DG111)/(100*CY111*(1000-AH111*DF111))</f>
        <v>0</v>
      </c>
      <c r="K111">
        <f>DJ111*AH111*(DE111-DD111*(1000-AH111*DG111)/(1000-AH111*DF111))/(100*CY111)</f>
        <v>0</v>
      </c>
      <c r="L111">
        <f>DD111 - IF(AH111&gt;1, K111*CY111*100.0/(AJ111), 0)</f>
        <v>0</v>
      </c>
      <c r="M111">
        <f>((S111-I111/2)*L111-K111)/(S111+I111/2)</f>
        <v>0</v>
      </c>
      <c r="N111">
        <f>M111*(DK111+DL111)/1000.0</f>
        <v>0</v>
      </c>
      <c r="O111">
        <f>(DD111 - IF(AH111&gt;1, K111*CY111*100.0/(AJ111), 0))*(DK111+DL111)/1000.0</f>
        <v>0</v>
      </c>
      <c r="P111">
        <f>2.0/((1/R111-1/Q111)+SIGN(R111)*SQRT((1/R111-1/Q111)*(1/R111-1/Q111) + 4*CZ111/((CZ111+1)*(CZ111+1))*(2*1/R111*1/Q111-1/Q111*1/Q111)))</f>
        <v>0</v>
      </c>
      <c r="Q111">
        <f>IF(LEFT(DA111,1)&lt;&gt;"0",IF(LEFT(DA111,1)="1",3.0,DB111),$D$5+$E$5*(DR111*DK111/($K$5*1000))+$F$5*(DR111*DK111/($K$5*1000))*MAX(MIN(CY111,$J$5),$I$5)*MAX(MIN(CY111,$J$5),$I$5)+$G$5*MAX(MIN(CY111,$J$5),$I$5)*(DR111*DK111/($K$5*1000))+$H$5*(DR111*DK111/($K$5*1000))*(DR111*DK111/($K$5*1000)))</f>
        <v>0</v>
      </c>
      <c r="R111">
        <f>I111*(1000-(1000*0.61365*exp(17.502*V111/(240.97+V111))/(DK111+DL111)+DF111)/2)/(1000*0.61365*exp(17.502*V111/(240.97+V111))/(DK111+DL111)-DF111)</f>
        <v>0</v>
      </c>
      <c r="S111">
        <f>1/((CZ111+1)/(P111/1.6)+1/(Q111/1.37)) + CZ111/((CZ111+1)/(P111/1.6) + CZ111/(Q111/1.37))</f>
        <v>0</v>
      </c>
      <c r="T111">
        <f>(CU111*CX111)</f>
        <v>0</v>
      </c>
      <c r="U111">
        <f>(DM111+(T111+2*0.95*5.67E-8*(((DM111+$B$9)+273)^4-(DM111+273)^4)-44100*I111)/(1.84*29.3*Q111+8*0.95*5.67E-8*(DM111+273)^3))</f>
        <v>0</v>
      </c>
      <c r="V111">
        <f>($C$9*DN111+$D$9*DO111+$E$9*U111)</f>
        <v>0</v>
      </c>
      <c r="W111">
        <f>0.61365*exp(17.502*V111/(240.97+V111))</f>
        <v>0</v>
      </c>
      <c r="X111">
        <f>(Y111/Z111*100)</f>
        <v>0</v>
      </c>
      <c r="Y111">
        <f>DF111*(DK111+DL111)/1000</f>
        <v>0</v>
      </c>
      <c r="Z111">
        <f>0.61365*exp(17.502*DM111/(240.97+DM111))</f>
        <v>0</v>
      </c>
      <c r="AA111">
        <f>(W111-DF111*(DK111+DL111)/1000)</f>
        <v>0</v>
      </c>
      <c r="AB111">
        <f>(-I111*44100)</f>
        <v>0</v>
      </c>
      <c r="AC111">
        <f>2*29.3*Q111*0.92*(DM111-V111)</f>
        <v>0</v>
      </c>
      <c r="AD111">
        <f>2*0.95*5.67E-8*(((DM111+$B$9)+273)^4-(V111+273)^4)</f>
        <v>0</v>
      </c>
      <c r="AE111">
        <f>T111+AD111+AB111+AC111</f>
        <v>0</v>
      </c>
      <c r="AF111">
        <v>2</v>
      </c>
      <c r="AG111">
        <v>0</v>
      </c>
      <c r="AH111">
        <f>IF(AF111*$H$15&gt;=AJ111,1.0,(AJ111/(AJ111-AF111*$H$15)))</f>
        <v>0</v>
      </c>
      <c r="AI111">
        <f>(AH111-1)*100</f>
        <v>0</v>
      </c>
      <c r="AJ111">
        <f>MAX(0,($B$15+$C$15*DR111)/(1+$D$15*DR111)*DK111/(DM111+273)*$E$15)</f>
        <v>0</v>
      </c>
      <c r="AK111" t="s">
        <v>420</v>
      </c>
      <c r="AL111" t="s">
        <v>420</v>
      </c>
      <c r="AM111">
        <v>0</v>
      </c>
      <c r="AN111">
        <v>0</v>
      </c>
      <c r="AO111">
        <f>1-AM111/AN111</f>
        <v>0</v>
      </c>
      <c r="AP111">
        <v>0</v>
      </c>
      <c r="AQ111" t="s">
        <v>420</v>
      </c>
      <c r="AR111" t="s">
        <v>420</v>
      </c>
      <c r="AS111">
        <v>0</v>
      </c>
      <c r="AT111">
        <v>0</v>
      </c>
      <c r="AU111">
        <f>1-AS111/AT111</f>
        <v>0</v>
      </c>
      <c r="AV111">
        <v>0.5</v>
      </c>
      <c r="AW111">
        <f>CV111</f>
        <v>0</v>
      </c>
      <c r="AX111">
        <f>K111</f>
        <v>0</v>
      </c>
      <c r="AY111">
        <f>AU111*AV111*AW111</f>
        <v>0</v>
      </c>
      <c r="AZ111">
        <f>(AX111-AP111)/AW111</f>
        <v>0</v>
      </c>
      <c r="BA111">
        <f>(AN111-AT111)/AT111</f>
        <v>0</v>
      </c>
      <c r="BB111">
        <f>AM111/(AO111+AM111/AT111)</f>
        <v>0</v>
      </c>
      <c r="BC111" t="s">
        <v>420</v>
      </c>
      <c r="BD111">
        <v>0</v>
      </c>
      <c r="BE111">
        <f>IF(BD111&lt;&gt;0, BD111, BB111)</f>
        <v>0</v>
      </c>
      <c r="BF111">
        <f>1-BE111/AT111</f>
        <v>0</v>
      </c>
      <c r="BG111">
        <f>(AT111-AS111)/(AT111-BE111)</f>
        <v>0</v>
      </c>
      <c r="BH111">
        <f>(AN111-AT111)/(AN111-BE111)</f>
        <v>0</v>
      </c>
      <c r="BI111">
        <f>(AT111-AS111)/(AT111-AM111)</f>
        <v>0</v>
      </c>
      <c r="BJ111">
        <f>(AN111-AT111)/(AN111-AM111)</f>
        <v>0</v>
      </c>
      <c r="BK111">
        <f>(BG111*BE111/AS111)</f>
        <v>0</v>
      </c>
      <c r="BL111">
        <f>(1-BK111)</f>
        <v>0</v>
      </c>
      <c r="CU111">
        <f>$B$13*DS111+$C$13*DT111+$F$13*EE111*(1-EH111)</f>
        <v>0</v>
      </c>
      <c r="CV111">
        <f>CU111*CW111</f>
        <v>0</v>
      </c>
      <c r="CW111">
        <f>($B$13*$D$11+$C$13*$D$11+$F$13*((ER111+EJ111)/MAX(ER111+EJ111+ES111, 0.1)*$I$11+ES111/MAX(ER111+EJ111+ES111, 0.1)*$J$11))/($B$13+$C$13+$F$13)</f>
        <v>0</v>
      </c>
      <c r="CX111">
        <f>($B$13*$K$11+$C$13*$K$11+$F$13*((ER111+EJ111)/MAX(ER111+EJ111+ES111, 0.1)*$P$11+ES111/MAX(ER111+EJ111+ES111, 0.1)*$Q$11))/($B$13+$C$13+$F$13)</f>
        <v>0</v>
      </c>
      <c r="CY111">
        <v>6</v>
      </c>
      <c r="CZ111">
        <v>0.5</v>
      </c>
      <c r="DA111" t="s">
        <v>421</v>
      </c>
      <c r="DB111">
        <v>2</v>
      </c>
      <c r="DC111">
        <v>1759095808.9125</v>
      </c>
      <c r="DD111">
        <v>423.0706249999999</v>
      </c>
      <c r="DE111">
        <v>420.00775</v>
      </c>
      <c r="DF111">
        <v>23.0323375</v>
      </c>
      <c r="DG111">
        <v>22.571375</v>
      </c>
      <c r="DH111">
        <v>423.963625</v>
      </c>
      <c r="DI111">
        <v>22.7171625</v>
      </c>
      <c r="DJ111">
        <v>499.952625</v>
      </c>
      <c r="DK111">
        <v>90.6537625</v>
      </c>
      <c r="DL111">
        <v>0.067183875</v>
      </c>
      <c r="DM111">
        <v>30.4220375</v>
      </c>
      <c r="DN111">
        <v>29.9935</v>
      </c>
      <c r="DO111">
        <v>999.9</v>
      </c>
      <c r="DP111">
        <v>0</v>
      </c>
      <c r="DQ111">
        <v>0</v>
      </c>
      <c r="DR111">
        <v>9985.15625</v>
      </c>
      <c r="DS111">
        <v>0</v>
      </c>
      <c r="DT111">
        <v>3.28596125</v>
      </c>
      <c r="DU111">
        <v>3.06273</v>
      </c>
      <c r="DV111">
        <v>433.044625</v>
      </c>
      <c r="DW111">
        <v>429.706875</v>
      </c>
      <c r="DX111">
        <v>0.460960375</v>
      </c>
      <c r="DY111">
        <v>420.00775</v>
      </c>
      <c r="DZ111">
        <v>22.571375</v>
      </c>
      <c r="EA111">
        <v>2.0879675</v>
      </c>
      <c r="EB111">
        <v>2.0461775</v>
      </c>
      <c r="EC111">
        <v>18.127675</v>
      </c>
      <c r="ED111">
        <v>17.806275</v>
      </c>
      <c r="EE111">
        <v>0.00500078</v>
      </c>
      <c r="EF111">
        <v>0</v>
      </c>
      <c r="EG111">
        <v>0</v>
      </c>
      <c r="EH111">
        <v>0</v>
      </c>
      <c r="EI111">
        <v>938.6375</v>
      </c>
      <c r="EJ111">
        <v>0.00500078</v>
      </c>
      <c r="EK111">
        <v>-18.8875</v>
      </c>
      <c r="EL111">
        <v>-1.7625</v>
      </c>
      <c r="EM111">
        <v>35.2575</v>
      </c>
      <c r="EN111">
        <v>38.49975</v>
      </c>
      <c r="EO111">
        <v>36.74975</v>
      </c>
      <c r="EP111">
        <v>38.617</v>
      </c>
      <c r="EQ111">
        <v>37.288875</v>
      </c>
      <c r="ER111">
        <v>0</v>
      </c>
      <c r="ES111">
        <v>0</v>
      </c>
      <c r="ET111">
        <v>0</v>
      </c>
      <c r="EU111">
        <v>1759095804.4</v>
      </c>
      <c r="EV111">
        <v>0</v>
      </c>
      <c r="EW111">
        <v>935.7769230769231</v>
      </c>
      <c r="EX111">
        <v>12.25299124620716</v>
      </c>
      <c r="EY111">
        <v>-5.111111008282355</v>
      </c>
      <c r="EZ111">
        <v>-19.71153846153846</v>
      </c>
      <c r="FA111">
        <v>15</v>
      </c>
      <c r="FB111">
        <v>0</v>
      </c>
      <c r="FC111" t="s">
        <v>422</v>
      </c>
      <c r="FD111">
        <v>1746989605.5</v>
      </c>
      <c r="FE111">
        <v>1746989593.5</v>
      </c>
      <c r="FF111">
        <v>0</v>
      </c>
      <c r="FG111">
        <v>-0.274</v>
      </c>
      <c r="FH111">
        <v>-0.002</v>
      </c>
      <c r="FI111">
        <v>2.549</v>
      </c>
      <c r="FJ111">
        <v>0.129</v>
      </c>
      <c r="FK111">
        <v>420</v>
      </c>
      <c r="FL111">
        <v>17</v>
      </c>
      <c r="FM111">
        <v>0.02</v>
      </c>
      <c r="FN111">
        <v>0.04</v>
      </c>
      <c r="FO111">
        <v>3.065866341463415</v>
      </c>
      <c r="FP111">
        <v>0.07870034843206009</v>
      </c>
      <c r="FQ111">
        <v>0.04288773118987652</v>
      </c>
      <c r="FR111">
        <v>1</v>
      </c>
      <c r="FS111">
        <v>935.3970588235293</v>
      </c>
      <c r="FT111">
        <v>-2.339190271610101</v>
      </c>
      <c r="FU111">
        <v>4.146116914310069</v>
      </c>
      <c r="FV111">
        <v>0</v>
      </c>
      <c r="FW111">
        <v>0.4613836097560976</v>
      </c>
      <c r="FX111">
        <v>-0.003894668989546059</v>
      </c>
      <c r="FY111">
        <v>0.001269837033485849</v>
      </c>
      <c r="FZ111">
        <v>1</v>
      </c>
      <c r="GA111">
        <v>2</v>
      </c>
      <c r="GB111">
        <v>3</v>
      </c>
      <c r="GC111" t="s">
        <v>429</v>
      </c>
      <c r="GD111">
        <v>3.10272</v>
      </c>
      <c r="GE111">
        <v>2.72516</v>
      </c>
      <c r="GF111">
        <v>0.0888278</v>
      </c>
      <c r="GG111">
        <v>0.0882583</v>
      </c>
      <c r="GH111">
        <v>0.104941</v>
      </c>
      <c r="GI111">
        <v>0.104922</v>
      </c>
      <c r="GJ111">
        <v>23804.3</v>
      </c>
      <c r="GK111">
        <v>21606.6</v>
      </c>
      <c r="GL111">
        <v>26687.9</v>
      </c>
      <c r="GM111">
        <v>23918.7</v>
      </c>
      <c r="GN111">
        <v>38218.8</v>
      </c>
      <c r="GO111">
        <v>31631</v>
      </c>
      <c r="GP111">
        <v>46601.5</v>
      </c>
      <c r="GQ111">
        <v>37822.4</v>
      </c>
      <c r="GR111">
        <v>1.87027</v>
      </c>
      <c r="GS111">
        <v>1.87668</v>
      </c>
      <c r="GT111">
        <v>0.07807459999999999</v>
      </c>
      <c r="GU111">
        <v>0</v>
      </c>
      <c r="GV111">
        <v>28.7197</v>
      </c>
      <c r="GW111">
        <v>999.9</v>
      </c>
      <c r="GX111">
        <v>46.3</v>
      </c>
      <c r="GY111">
        <v>31.2</v>
      </c>
      <c r="GZ111">
        <v>23.3032</v>
      </c>
      <c r="HA111">
        <v>60.8919</v>
      </c>
      <c r="HB111">
        <v>19.5833</v>
      </c>
      <c r="HC111">
        <v>1</v>
      </c>
      <c r="HD111">
        <v>0.107149</v>
      </c>
      <c r="HE111">
        <v>-1.41556</v>
      </c>
      <c r="HF111">
        <v>20.2913</v>
      </c>
      <c r="HG111">
        <v>5.21804</v>
      </c>
      <c r="HH111">
        <v>11.98</v>
      </c>
      <c r="HI111">
        <v>4.96455</v>
      </c>
      <c r="HJ111">
        <v>3.27533</v>
      </c>
      <c r="HK111">
        <v>9999</v>
      </c>
      <c r="HL111">
        <v>9999</v>
      </c>
      <c r="HM111">
        <v>9999</v>
      </c>
      <c r="HN111">
        <v>37.3</v>
      </c>
      <c r="HO111">
        <v>1.8639</v>
      </c>
      <c r="HP111">
        <v>1.86011</v>
      </c>
      <c r="HQ111">
        <v>1.85837</v>
      </c>
      <c r="HR111">
        <v>1.85975</v>
      </c>
      <c r="HS111">
        <v>1.85989</v>
      </c>
      <c r="HT111">
        <v>1.85837</v>
      </c>
      <c r="HU111">
        <v>1.85743</v>
      </c>
      <c r="HV111">
        <v>1.85241</v>
      </c>
      <c r="HW111">
        <v>0</v>
      </c>
      <c r="HX111">
        <v>0</v>
      </c>
      <c r="HY111">
        <v>0</v>
      </c>
      <c r="HZ111">
        <v>0</v>
      </c>
      <c r="IA111" t="s">
        <v>424</v>
      </c>
      <c r="IB111" t="s">
        <v>425</v>
      </c>
      <c r="IC111" t="s">
        <v>426</v>
      </c>
      <c r="ID111" t="s">
        <v>426</v>
      </c>
      <c r="IE111" t="s">
        <v>426</v>
      </c>
      <c r="IF111" t="s">
        <v>426</v>
      </c>
      <c r="IG111">
        <v>0</v>
      </c>
      <c r="IH111">
        <v>100</v>
      </c>
      <c r="II111">
        <v>100</v>
      </c>
      <c r="IJ111">
        <v>-0.893</v>
      </c>
      <c r="IK111">
        <v>0.3152</v>
      </c>
      <c r="IL111">
        <v>-0.819046093373875</v>
      </c>
      <c r="IM111">
        <v>-0.0008311593448893811</v>
      </c>
      <c r="IN111">
        <v>1.768286430498992E-06</v>
      </c>
      <c r="IO111">
        <v>-5.176383660599935E-10</v>
      </c>
      <c r="IP111">
        <v>0.01793090377665582</v>
      </c>
      <c r="IQ111">
        <v>0.002652576625932546</v>
      </c>
      <c r="IR111">
        <v>0.0004569377311329863</v>
      </c>
      <c r="IS111">
        <v>1.003524486243527E-07</v>
      </c>
      <c r="IT111">
        <v>2</v>
      </c>
      <c r="IU111">
        <v>1975</v>
      </c>
      <c r="IV111">
        <v>1</v>
      </c>
      <c r="IW111">
        <v>26</v>
      </c>
      <c r="IX111">
        <v>201770.1</v>
      </c>
      <c r="IY111">
        <v>201770.3</v>
      </c>
      <c r="IZ111">
        <v>1.09985</v>
      </c>
      <c r="JA111">
        <v>2.61597</v>
      </c>
      <c r="JB111">
        <v>1.49658</v>
      </c>
      <c r="JC111">
        <v>2.34863</v>
      </c>
      <c r="JD111">
        <v>1.54907</v>
      </c>
      <c r="JE111">
        <v>2.4707</v>
      </c>
      <c r="JF111">
        <v>36.0347</v>
      </c>
      <c r="JG111">
        <v>24.1926</v>
      </c>
      <c r="JH111">
        <v>18</v>
      </c>
      <c r="JI111">
        <v>480.785</v>
      </c>
      <c r="JJ111">
        <v>499.573</v>
      </c>
      <c r="JK111">
        <v>30.8065</v>
      </c>
      <c r="JL111">
        <v>28.6682</v>
      </c>
      <c r="JM111">
        <v>30.0003</v>
      </c>
      <c r="JN111">
        <v>28.822</v>
      </c>
      <c r="JO111">
        <v>28.8024</v>
      </c>
      <c r="JP111">
        <v>22.1112</v>
      </c>
      <c r="JQ111">
        <v>0</v>
      </c>
      <c r="JR111">
        <v>100</v>
      </c>
      <c r="JS111">
        <v>30.8109</v>
      </c>
      <c r="JT111">
        <v>420</v>
      </c>
      <c r="JU111">
        <v>23.1383</v>
      </c>
      <c r="JV111">
        <v>101.892</v>
      </c>
      <c r="JW111">
        <v>91.23180000000001</v>
      </c>
    </row>
    <row r="112" spans="1:283">
      <c r="A112">
        <v>94</v>
      </c>
      <c r="B112">
        <v>1759095813.6</v>
      </c>
      <c r="C112">
        <v>1820.599999904633</v>
      </c>
      <c r="D112" t="s">
        <v>616</v>
      </c>
      <c r="E112" t="s">
        <v>617</v>
      </c>
      <c r="F112">
        <v>5</v>
      </c>
      <c r="G112" t="s">
        <v>611</v>
      </c>
      <c r="H112">
        <v>1759095810.6</v>
      </c>
      <c r="I112">
        <f>(J112)/1000</f>
        <v>0</v>
      </c>
      <c r="J112">
        <f>1000*DJ112*AH112*(DF112-DG112)/(100*CY112*(1000-AH112*DF112))</f>
        <v>0</v>
      </c>
      <c r="K112">
        <f>DJ112*AH112*(DE112-DD112*(1000-AH112*DG112)/(1000-AH112*DF112))/(100*CY112)</f>
        <v>0</v>
      </c>
      <c r="L112">
        <f>DD112 - IF(AH112&gt;1, K112*CY112*100.0/(AJ112), 0)</f>
        <v>0</v>
      </c>
      <c r="M112">
        <f>((S112-I112/2)*L112-K112)/(S112+I112/2)</f>
        <v>0</v>
      </c>
      <c r="N112">
        <f>M112*(DK112+DL112)/1000.0</f>
        <v>0</v>
      </c>
      <c r="O112">
        <f>(DD112 - IF(AH112&gt;1, K112*CY112*100.0/(AJ112), 0))*(DK112+DL112)/1000.0</f>
        <v>0</v>
      </c>
      <c r="P112">
        <f>2.0/((1/R112-1/Q112)+SIGN(R112)*SQRT((1/R112-1/Q112)*(1/R112-1/Q112) + 4*CZ112/((CZ112+1)*(CZ112+1))*(2*1/R112*1/Q112-1/Q112*1/Q112)))</f>
        <v>0</v>
      </c>
      <c r="Q112">
        <f>IF(LEFT(DA112,1)&lt;&gt;"0",IF(LEFT(DA112,1)="1",3.0,DB112),$D$5+$E$5*(DR112*DK112/($K$5*1000))+$F$5*(DR112*DK112/($K$5*1000))*MAX(MIN(CY112,$J$5),$I$5)*MAX(MIN(CY112,$J$5),$I$5)+$G$5*MAX(MIN(CY112,$J$5),$I$5)*(DR112*DK112/($K$5*1000))+$H$5*(DR112*DK112/($K$5*1000))*(DR112*DK112/($K$5*1000)))</f>
        <v>0</v>
      </c>
      <c r="R112">
        <f>I112*(1000-(1000*0.61365*exp(17.502*V112/(240.97+V112))/(DK112+DL112)+DF112)/2)/(1000*0.61365*exp(17.502*V112/(240.97+V112))/(DK112+DL112)-DF112)</f>
        <v>0</v>
      </c>
      <c r="S112">
        <f>1/((CZ112+1)/(P112/1.6)+1/(Q112/1.37)) + CZ112/((CZ112+1)/(P112/1.6) + CZ112/(Q112/1.37))</f>
        <v>0</v>
      </c>
      <c r="T112">
        <f>(CU112*CX112)</f>
        <v>0</v>
      </c>
      <c r="U112">
        <f>(DM112+(T112+2*0.95*5.67E-8*(((DM112+$B$9)+273)^4-(DM112+273)^4)-44100*I112)/(1.84*29.3*Q112+8*0.95*5.67E-8*(DM112+273)^3))</f>
        <v>0</v>
      </c>
      <c r="V112">
        <f>($C$9*DN112+$D$9*DO112+$E$9*U112)</f>
        <v>0</v>
      </c>
      <c r="W112">
        <f>0.61365*exp(17.502*V112/(240.97+V112))</f>
        <v>0</v>
      </c>
      <c r="X112">
        <f>(Y112/Z112*100)</f>
        <v>0</v>
      </c>
      <c r="Y112">
        <f>DF112*(DK112+DL112)/1000</f>
        <v>0</v>
      </c>
      <c r="Z112">
        <f>0.61365*exp(17.502*DM112/(240.97+DM112))</f>
        <v>0</v>
      </c>
      <c r="AA112">
        <f>(W112-DF112*(DK112+DL112)/1000)</f>
        <v>0</v>
      </c>
      <c r="AB112">
        <f>(-I112*44100)</f>
        <v>0</v>
      </c>
      <c r="AC112">
        <f>2*29.3*Q112*0.92*(DM112-V112)</f>
        <v>0</v>
      </c>
      <c r="AD112">
        <f>2*0.95*5.67E-8*(((DM112+$B$9)+273)^4-(V112+273)^4)</f>
        <v>0</v>
      </c>
      <c r="AE112">
        <f>T112+AD112+AB112+AC112</f>
        <v>0</v>
      </c>
      <c r="AF112">
        <v>2</v>
      </c>
      <c r="AG112">
        <v>0</v>
      </c>
      <c r="AH112">
        <f>IF(AF112*$H$15&gt;=AJ112,1.0,(AJ112/(AJ112-AF112*$H$15)))</f>
        <v>0</v>
      </c>
      <c r="AI112">
        <f>(AH112-1)*100</f>
        <v>0</v>
      </c>
      <c r="AJ112">
        <f>MAX(0,($B$15+$C$15*DR112)/(1+$D$15*DR112)*DK112/(DM112+273)*$E$15)</f>
        <v>0</v>
      </c>
      <c r="AK112" t="s">
        <v>420</v>
      </c>
      <c r="AL112" t="s">
        <v>420</v>
      </c>
      <c r="AM112">
        <v>0</v>
      </c>
      <c r="AN112">
        <v>0</v>
      </c>
      <c r="AO112">
        <f>1-AM112/AN112</f>
        <v>0</v>
      </c>
      <c r="AP112">
        <v>0</v>
      </c>
      <c r="AQ112" t="s">
        <v>420</v>
      </c>
      <c r="AR112" t="s">
        <v>420</v>
      </c>
      <c r="AS112">
        <v>0</v>
      </c>
      <c r="AT112">
        <v>0</v>
      </c>
      <c r="AU112">
        <f>1-AS112/AT112</f>
        <v>0</v>
      </c>
      <c r="AV112">
        <v>0.5</v>
      </c>
      <c r="AW112">
        <f>CV112</f>
        <v>0</v>
      </c>
      <c r="AX112">
        <f>K112</f>
        <v>0</v>
      </c>
      <c r="AY112">
        <f>AU112*AV112*AW112</f>
        <v>0</v>
      </c>
      <c r="AZ112">
        <f>(AX112-AP112)/AW112</f>
        <v>0</v>
      </c>
      <c r="BA112">
        <f>(AN112-AT112)/AT112</f>
        <v>0</v>
      </c>
      <c r="BB112">
        <f>AM112/(AO112+AM112/AT112)</f>
        <v>0</v>
      </c>
      <c r="BC112" t="s">
        <v>420</v>
      </c>
      <c r="BD112">
        <v>0</v>
      </c>
      <c r="BE112">
        <f>IF(BD112&lt;&gt;0, BD112, BB112)</f>
        <v>0</v>
      </c>
      <c r="BF112">
        <f>1-BE112/AT112</f>
        <v>0</v>
      </c>
      <c r="BG112">
        <f>(AT112-AS112)/(AT112-BE112)</f>
        <v>0</v>
      </c>
      <c r="BH112">
        <f>(AN112-AT112)/(AN112-BE112)</f>
        <v>0</v>
      </c>
      <c r="BI112">
        <f>(AT112-AS112)/(AT112-AM112)</f>
        <v>0</v>
      </c>
      <c r="BJ112">
        <f>(AN112-AT112)/(AN112-AM112)</f>
        <v>0</v>
      </c>
      <c r="BK112">
        <f>(BG112*BE112/AS112)</f>
        <v>0</v>
      </c>
      <c r="BL112">
        <f>(1-BK112)</f>
        <v>0</v>
      </c>
      <c r="CU112">
        <f>$B$13*DS112+$C$13*DT112+$F$13*EE112*(1-EH112)</f>
        <v>0</v>
      </c>
      <c r="CV112">
        <f>CU112*CW112</f>
        <v>0</v>
      </c>
      <c r="CW112">
        <f>($B$13*$D$11+$C$13*$D$11+$F$13*((ER112+EJ112)/MAX(ER112+EJ112+ES112, 0.1)*$I$11+ES112/MAX(ER112+EJ112+ES112, 0.1)*$J$11))/($B$13+$C$13+$F$13)</f>
        <v>0</v>
      </c>
      <c r="CX112">
        <f>($B$13*$K$11+$C$13*$K$11+$F$13*((ER112+EJ112)/MAX(ER112+EJ112+ES112, 0.1)*$P$11+ES112/MAX(ER112+EJ112+ES112, 0.1)*$Q$11))/($B$13+$C$13+$F$13)</f>
        <v>0</v>
      </c>
      <c r="CY112">
        <v>6</v>
      </c>
      <c r="CZ112">
        <v>0.5</v>
      </c>
      <c r="DA112" t="s">
        <v>421</v>
      </c>
      <c r="DB112">
        <v>2</v>
      </c>
      <c r="DC112">
        <v>1759095810.6</v>
      </c>
      <c r="DD112">
        <v>423.0727777777778</v>
      </c>
      <c r="DE112">
        <v>420.0271111111111</v>
      </c>
      <c r="DF112">
        <v>23.03257777777778</v>
      </c>
      <c r="DG112">
        <v>22.57203333333333</v>
      </c>
      <c r="DH112">
        <v>423.9657777777778</v>
      </c>
      <c r="DI112">
        <v>22.71741111111111</v>
      </c>
      <c r="DJ112">
        <v>499.9792222222222</v>
      </c>
      <c r="DK112">
        <v>90.65358888888889</v>
      </c>
      <c r="DL112">
        <v>0.06710398888888888</v>
      </c>
      <c r="DM112">
        <v>30.42092222222222</v>
      </c>
      <c r="DN112">
        <v>29.9933</v>
      </c>
      <c r="DO112">
        <v>999.9000000000001</v>
      </c>
      <c r="DP112">
        <v>0</v>
      </c>
      <c r="DQ112">
        <v>0</v>
      </c>
      <c r="DR112">
        <v>9991.805555555555</v>
      </c>
      <c r="DS112">
        <v>0</v>
      </c>
      <c r="DT112">
        <v>3.28868</v>
      </c>
      <c r="DU112">
        <v>3.045551111111111</v>
      </c>
      <c r="DV112">
        <v>433.0468888888889</v>
      </c>
      <c r="DW112">
        <v>429.7268888888889</v>
      </c>
      <c r="DX112">
        <v>0.4605411111111111</v>
      </c>
      <c r="DY112">
        <v>420.0271111111111</v>
      </c>
      <c r="DZ112">
        <v>22.57203333333333</v>
      </c>
      <c r="EA112">
        <v>2.087986666666667</v>
      </c>
      <c r="EB112">
        <v>2.046235555555556</v>
      </c>
      <c r="EC112">
        <v>18.12783333333334</v>
      </c>
      <c r="ED112">
        <v>17.80672222222222</v>
      </c>
      <c r="EE112">
        <v>0.00500078</v>
      </c>
      <c r="EF112">
        <v>0</v>
      </c>
      <c r="EG112">
        <v>0</v>
      </c>
      <c r="EH112">
        <v>0</v>
      </c>
      <c r="EI112">
        <v>937.6111111111111</v>
      </c>
      <c r="EJ112">
        <v>0.00500078</v>
      </c>
      <c r="EK112">
        <v>-16.56666666666667</v>
      </c>
      <c r="EL112">
        <v>-1.577777777777778</v>
      </c>
      <c r="EM112">
        <v>35.24977777777778</v>
      </c>
      <c r="EN112">
        <v>38.49977777777778</v>
      </c>
      <c r="EO112">
        <v>36.74988888888889</v>
      </c>
      <c r="EP112">
        <v>38.60388888888889</v>
      </c>
      <c r="EQ112">
        <v>37.30533333333333</v>
      </c>
      <c r="ER112">
        <v>0</v>
      </c>
      <c r="ES112">
        <v>0</v>
      </c>
      <c r="ET112">
        <v>0</v>
      </c>
      <c r="EU112">
        <v>1759095806.2</v>
      </c>
      <c r="EV112">
        <v>0</v>
      </c>
      <c r="EW112">
        <v>935.8320000000001</v>
      </c>
      <c r="EX112">
        <v>6.430769064486181</v>
      </c>
      <c r="EY112">
        <v>10.51538472909191</v>
      </c>
      <c r="EZ112">
        <v>-19.096</v>
      </c>
      <c r="FA112">
        <v>15</v>
      </c>
      <c r="FB112">
        <v>0</v>
      </c>
      <c r="FC112" t="s">
        <v>422</v>
      </c>
      <c r="FD112">
        <v>1746989605.5</v>
      </c>
      <c r="FE112">
        <v>1746989593.5</v>
      </c>
      <c r="FF112">
        <v>0</v>
      </c>
      <c r="FG112">
        <v>-0.274</v>
      </c>
      <c r="FH112">
        <v>-0.002</v>
      </c>
      <c r="FI112">
        <v>2.549</v>
      </c>
      <c r="FJ112">
        <v>0.129</v>
      </c>
      <c r="FK112">
        <v>420</v>
      </c>
      <c r="FL112">
        <v>17</v>
      </c>
      <c r="FM112">
        <v>0.02</v>
      </c>
      <c r="FN112">
        <v>0.04</v>
      </c>
      <c r="FO112">
        <v>3.06373775</v>
      </c>
      <c r="FP112">
        <v>-0.1544527204502922</v>
      </c>
      <c r="FQ112">
        <v>0.04672895432638632</v>
      </c>
      <c r="FR112">
        <v>1</v>
      </c>
      <c r="FS112">
        <v>935.3352941176471</v>
      </c>
      <c r="FT112">
        <v>8.510313119572515</v>
      </c>
      <c r="FU112">
        <v>4.357946248146038</v>
      </c>
      <c r="FV112">
        <v>0</v>
      </c>
      <c r="FW112">
        <v>0.46110545</v>
      </c>
      <c r="FX112">
        <v>-0.006674116322702417</v>
      </c>
      <c r="FY112">
        <v>0.001355251543994694</v>
      </c>
      <c r="FZ112">
        <v>1</v>
      </c>
      <c r="GA112">
        <v>2</v>
      </c>
      <c r="GB112">
        <v>3</v>
      </c>
      <c r="GC112" t="s">
        <v>429</v>
      </c>
      <c r="GD112">
        <v>3.10294</v>
      </c>
      <c r="GE112">
        <v>2.72531</v>
      </c>
      <c r="GF112">
        <v>0.0888304</v>
      </c>
      <c r="GG112">
        <v>0.08825139999999999</v>
      </c>
      <c r="GH112">
        <v>0.104939</v>
      </c>
      <c r="GI112">
        <v>0.104921</v>
      </c>
      <c r="GJ112">
        <v>23804.1</v>
      </c>
      <c r="GK112">
        <v>21606.7</v>
      </c>
      <c r="GL112">
        <v>26687.8</v>
      </c>
      <c r="GM112">
        <v>23918.7</v>
      </c>
      <c r="GN112">
        <v>38218.7</v>
      </c>
      <c r="GO112">
        <v>31631</v>
      </c>
      <c r="GP112">
        <v>46601.3</v>
      </c>
      <c r="GQ112">
        <v>37822.3</v>
      </c>
      <c r="GR112">
        <v>1.87073</v>
      </c>
      <c r="GS112">
        <v>1.87617</v>
      </c>
      <c r="GT112">
        <v>0.0783131</v>
      </c>
      <c r="GU112">
        <v>0</v>
      </c>
      <c r="GV112">
        <v>28.7184</v>
      </c>
      <c r="GW112">
        <v>999.9</v>
      </c>
      <c r="GX112">
        <v>46.3</v>
      </c>
      <c r="GY112">
        <v>31.2</v>
      </c>
      <c r="GZ112">
        <v>23.3059</v>
      </c>
      <c r="HA112">
        <v>60.8719</v>
      </c>
      <c r="HB112">
        <v>19.6554</v>
      </c>
      <c r="HC112">
        <v>1</v>
      </c>
      <c r="HD112">
        <v>0.107386</v>
      </c>
      <c r="HE112">
        <v>-1.42186</v>
      </c>
      <c r="HF112">
        <v>20.2919</v>
      </c>
      <c r="HG112">
        <v>5.22163</v>
      </c>
      <c r="HH112">
        <v>11.98</v>
      </c>
      <c r="HI112">
        <v>4.96525</v>
      </c>
      <c r="HJ112">
        <v>3.276</v>
      </c>
      <c r="HK112">
        <v>9999</v>
      </c>
      <c r="HL112">
        <v>9999</v>
      </c>
      <c r="HM112">
        <v>9999</v>
      </c>
      <c r="HN112">
        <v>37.3</v>
      </c>
      <c r="HO112">
        <v>1.8639</v>
      </c>
      <c r="HP112">
        <v>1.8601</v>
      </c>
      <c r="HQ112">
        <v>1.85837</v>
      </c>
      <c r="HR112">
        <v>1.85975</v>
      </c>
      <c r="HS112">
        <v>1.85989</v>
      </c>
      <c r="HT112">
        <v>1.85837</v>
      </c>
      <c r="HU112">
        <v>1.85744</v>
      </c>
      <c r="HV112">
        <v>1.85241</v>
      </c>
      <c r="HW112">
        <v>0</v>
      </c>
      <c r="HX112">
        <v>0</v>
      </c>
      <c r="HY112">
        <v>0</v>
      </c>
      <c r="HZ112">
        <v>0</v>
      </c>
      <c r="IA112" t="s">
        <v>424</v>
      </c>
      <c r="IB112" t="s">
        <v>425</v>
      </c>
      <c r="IC112" t="s">
        <v>426</v>
      </c>
      <c r="ID112" t="s">
        <v>426</v>
      </c>
      <c r="IE112" t="s">
        <v>426</v>
      </c>
      <c r="IF112" t="s">
        <v>426</v>
      </c>
      <c r="IG112">
        <v>0</v>
      </c>
      <c r="IH112">
        <v>100</v>
      </c>
      <c r="II112">
        <v>100</v>
      </c>
      <c r="IJ112">
        <v>-0.893</v>
      </c>
      <c r="IK112">
        <v>0.3151</v>
      </c>
      <c r="IL112">
        <v>-0.819046093373875</v>
      </c>
      <c r="IM112">
        <v>-0.0008311593448893811</v>
      </c>
      <c r="IN112">
        <v>1.768286430498992E-06</v>
      </c>
      <c r="IO112">
        <v>-5.176383660599935E-10</v>
      </c>
      <c r="IP112">
        <v>0.01793090377665582</v>
      </c>
      <c r="IQ112">
        <v>0.002652576625932546</v>
      </c>
      <c r="IR112">
        <v>0.0004569377311329863</v>
      </c>
      <c r="IS112">
        <v>1.003524486243527E-07</v>
      </c>
      <c r="IT112">
        <v>2</v>
      </c>
      <c r="IU112">
        <v>1975</v>
      </c>
      <c r="IV112">
        <v>1</v>
      </c>
      <c r="IW112">
        <v>26</v>
      </c>
      <c r="IX112">
        <v>201770.1</v>
      </c>
      <c r="IY112">
        <v>201770.3</v>
      </c>
      <c r="IZ112">
        <v>1.09985</v>
      </c>
      <c r="JA112">
        <v>2.61597</v>
      </c>
      <c r="JB112">
        <v>1.49658</v>
      </c>
      <c r="JC112">
        <v>2.34985</v>
      </c>
      <c r="JD112">
        <v>1.54907</v>
      </c>
      <c r="JE112">
        <v>2.48169</v>
      </c>
      <c r="JF112">
        <v>36.0347</v>
      </c>
      <c r="JG112">
        <v>24.2013</v>
      </c>
      <c r="JH112">
        <v>18</v>
      </c>
      <c r="JI112">
        <v>481.054</v>
      </c>
      <c r="JJ112">
        <v>499.245</v>
      </c>
      <c r="JK112">
        <v>30.8079</v>
      </c>
      <c r="JL112">
        <v>28.6682</v>
      </c>
      <c r="JM112">
        <v>30.0004</v>
      </c>
      <c r="JN112">
        <v>28.823</v>
      </c>
      <c r="JO112">
        <v>28.8031</v>
      </c>
      <c r="JP112">
        <v>22.1123</v>
      </c>
      <c r="JQ112">
        <v>0</v>
      </c>
      <c r="JR112">
        <v>100</v>
      </c>
      <c r="JS112">
        <v>30.8109</v>
      </c>
      <c r="JT112">
        <v>420</v>
      </c>
      <c r="JU112">
        <v>23.1383</v>
      </c>
      <c r="JV112">
        <v>101.891</v>
      </c>
      <c r="JW112">
        <v>91.2316</v>
      </c>
    </row>
    <row r="113" spans="1:283">
      <c r="A113">
        <v>95</v>
      </c>
      <c r="B113">
        <v>1759095815.6</v>
      </c>
      <c r="C113">
        <v>1822.599999904633</v>
      </c>
      <c r="D113" t="s">
        <v>618</v>
      </c>
      <c r="E113" t="s">
        <v>619</v>
      </c>
      <c r="F113">
        <v>5</v>
      </c>
      <c r="G113" t="s">
        <v>611</v>
      </c>
      <c r="H113">
        <v>1759095812.6</v>
      </c>
      <c r="I113">
        <f>(J113)/1000</f>
        <v>0</v>
      </c>
      <c r="J113">
        <f>1000*DJ113*AH113*(DF113-DG113)/(100*CY113*(1000-AH113*DF113))</f>
        <v>0</v>
      </c>
      <c r="K113">
        <f>DJ113*AH113*(DE113-DD113*(1000-AH113*DG113)/(1000-AH113*DF113))/(100*CY113)</f>
        <v>0</v>
      </c>
      <c r="L113">
        <f>DD113 - IF(AH113&gt;1, K113*CY113*100.0/(AJ113), 0)</f>
        <v>0</v>
      </c>
      <c r="M113">
        <f>((S113-I113/2)*L113-K113)/(S113+I113/2)</f>
        <v>0</v>
      </c>
      <c r="N113">
        <f>M113*(DK113+DL113)/1000.0</f>
        <v>0</v>
      </c>
      <c r="O113">
        <f>(DD113 - IF(AH113&gt;1, K113*CY113*100.0/(AJ113), 0))*(DK113+DL113)/1000.0</f>
        <v>0</v>
      </c>
      <c r="P113">
        <f>2.0/((1/R113-1/Q113)+SIGN(R113)*SQRT((1/R113-1/Q113)*(1/R113-1/Q113) + 4*CZ113/((CZ113+1)*(CZ113+1))*(2*1/R113*1/Q113-1/Q113*1/Q113)))</f>
        <v>0</v>
      </c>
      <c r="Q113">
        <f>IF(LEFT(DA113,1)&lt;&gt;"0",IF(LEFT(DA113,1)="1",3.0,DB113),$D$5+$E$5*(DR113*DK113/($K$5*1000))+$F$5*(DR113*DK113/($K$5*1000))*MAX(MIN(CY113,$J$5),$I$5)*MAX(MIN(CY113,$J$5),$I$5)+$G$5*MAX(MIN(CY113,$J$5),$I$5)*(DR113*DK113/($K$5*1000))+$H$5*(DR113*DK113/($K$5*1000))*(DR113*DK113/($K$5*1000)))</f>
        <v>0</v>
      </c>
      <c r="R113">
        <f>I113*(1000-(1000*0.61365*exp(17.502*V113/(240.97+V113))/(DK113+DL113)+DF113)/2)/(1000*0.61365*exp(17.502*V113/(240.97+V113))/(DK113+DL113)-DF113)</f>
        <v>0</v>
      </c>
      <c r="S113">
        <f>1/((CZ113+1)/(P113/1.6)+1/(Q113/1.37)) + CZ113/((CZ113+1)/(P113/1.6) + CZ113/(Q113/1.37))</f>
        <v>0</v>
      </c>
      <c r="T113">
        <f>(CU113*CX113)</f>
        <v>0</v>
      </c>
      <c r="U113">
        <f>(DM113+(T113+2*0.95*5.67E-8*(((DM113+$B$9)+273)^4-(DM113+273)^4)-44100*I113)/(1.84*29.3*Q113+8*0.95*5.67E-8*(DM113+273)^3))</f>
        <v>0</v>
      </c>
      <c r="V113">
        <f>($C$9*DN113+$D$9*DO113+$E$9*U113)</f>
        <v>0</v>
      </c>
      <c r="W113">
        <f>0.61365*exp(17.502*V113/(240.97+V113))</f>
        <v>0</v>
      </c>
      <c r="X113">
        <f>(Y113/Z113*100)</f>
        <v>0</v>
      </c>
      <c r="Y113">
        <f>DF113*(DK113+DL113)/1000</f>
        <v>0</v>
      </c>
      <c r="Z113">
        <f>0.61365*exp(17.502*DM113/(240.97+DM113))</f>
        <v>0</v>
      </c>
      <c r="AA113">
        <f>(W113-DF113*(DK113+DL113)/1000)</f>
        <v>0</v>
      </c>
      <c r="AB113">
        <f>(-I113*44100)</f>
        <v>0</v>
      </c>
      <c r="AC113">
        <f>2*29.3*Q113*0.92*(DM113-V113)</f>
        <v>0</v>
      </c>
      <c r="AD113">
        <f>2*0.95*5.67E-8*(((DM113+$B$9)+273)^4-(V113+273)^4)</f>
        <v>0</v>
      </c>
      <c r="AE113">
        <f>T113+AD113+AB113+AC113</f>
        <v>0</v>
      </c>
      <c r="AF113">
        <v>2</v>
      </c>
      <c r="AG113">
        <v>0</v>
      </c>
      <c r="AH113">
        <f>IF(AF113*$H$15&gt;=AJ113,1.0,(AJ113/(AJ113-AF113*$H$15)))</f>
        <v>0</v>
      </c>
      <c r="AI113">
        <f>(AH113-1)*100</f>
        <v>0</v>
      </c>
      <c r="AJ113">
        <f>MAX(0,($B$15+$C$15*DR113)/(1+$D$15*DR113)*DK113/(DM113+273)*$E$15)</f>
        <v>0</v>
      </c>
      <c r="AK113" t="s">
        <v>420</v>
      </c>
      <c r="AL113" t="s">
        <v>420</v>
      </c>
      <c r="AM113">
        <v>0</v>
      </c>
      <c r="AN113">
        <v>0</v>
      </c>
      <c r="AO113">
        <f>1-AM113/AN113</f>
        <v>0</v>
      </c>
      <c r="AP113">
        <v>0</v>
      </c>
      <c r="AQ113" t="s">
        <v>420</v>
      </c>
      <c r="AR113" t="s">
        <v>420</v>
      </c>
      <c r="AS113">
        <v>0</v>
      </c>
      <c r="AT113">
        <v>0</v>
      </c>
      <c r="AU113">
        <f>1-AS113/AT113</f>
        <v>0</v>
      </c>
      <c r="AV113">
        <v>0.5</v>
      </c>
      <c r="AW113">
        <f>CV113</f>
        <v>0</v>
      </c>
      <c r="AX113">
        <f>K113</f>
        <v>0</v>
      </c>
      <c r="AY113">
        <f>AU113*AV113*AW113</f>
        <v>0</v>
      </c>
      <c r="AZ113">
        <f>(AX113-AP113)/AW113</f>
        <v>0</v>
      </c>
      <c r="BA113">
        <f>(AN113-AT113)/AT113</f>
        <v>0</v>
      </c>
      <c r="BB113">
        <f>AM113/(AO113+AM113/AT113)</f>
        <v>0</v>
      </c>
      <c r="BC113" t="s">
        <v>420</v>
      </c>
      <c r="BD113">
        <v>0</v>
      </c>
      <c r="BE113">
        <f>IF(BD113&lt;&gt;0, BD113, BB113)</f>
        <v>0</v>
      </c>
      <c r="BF113">
        <f>1-BE113/AT113</f>
        <v>0</v>
      </c>
      <c r="BG113">
        <f>(AT113-AS113)/(AT113-BE113)</f>
        <v>0</v>
      </c>
      <c r="BH113">
        <f>(AN113-AT113)/(AN113-BE113)</f>
        <v>0</v>
      </c>
      <c r="BI113">
        <f>(AT113-AS113)/(AT113-AM113)</f>
        <v>0</v>
      </c>
      <c r="BJ113">
        <f>(AN113-AT113)/(AN113-AM113)</f>
        <v>0</v>
      </c>
      <c r="BK113">
        <f>(BG113*BE113/AS113)</f>
        <v>0</v>
      </c>
      <c r="BL113">
        <f>(1-BK113)</f>
        <v>0</v>
      </c>
      <c r="CU113">
        <f>$B$13*DS113+$C$13*DT113+$F$13*EE113*(1-EH113)</f>
        <v>0</v>
      </c>
      <c r="CV113">
        <f>CU113*CW113</f>
        <v>0</v>
      </c>
      <c r="CW113">
        <f>($B$13*$D$11+$C$13*$D$11+$F$13*((ER113+EJ113)/MAX(ER113+EJ113+ES113, 0.1)*$I$11+ES113/MAX(ER113+EJ113+ES113, 0.1)*$J$11))/($B$13+$C$13+$F$13)</f>
        <v>0</v>
      </c>
      <c r="CX113">
        <f>($B$13*$K$11+$C$13*$K$11+$F$13*((ER113+EJ113)/MAX(ER113+EJ113+ES113, 0.1)*$P$11+ES113/MAX(ER113+EJ113+ES113, 0.1)*$Q$11))/($B$13+$C$13+$F$13)</f>
        <v>0</v>
      </c>
      <c r="CY113">
        <v>6</v>
      </c>
      <c r="CZ113">
        <v>0.5</v>
      </c>
      <c r="DA113" t="s">
        <v>421</v>
      </c>
      <c r="DB113">
        <v>2</v>
      </c>
      <c r="DC113">
        <v>1759095812.6</v>
      </c>
      <c r="DD113">
        <v>423.0772222222222</v>
      </c>
      <c r="DE113">
        <v>420.03</v>
      </c>
      <c r="DF113">
        <v>23.03268888888889</v>
      </c>
      <c r="DG113">
        <v>22.57276666666667</v>
      </c>
      <c r="DH113">
        <v>423.9702222222223</v>
      </c>
      <c r="DI113">
        <v>22.71753333333334</v>
      </c>
      <c r="DJ113">
        <v>500.015</v>
      </c>
      <c r="DK113">
        <v>90.65287777777777</v>
      </c>
      <c r="DL113">
        <v>0.06706888888888889</v>
      </c>
      <c r="DM113">
        <v>30.42012222222223</v>
      </c>
      <c r="DN113">
        <v>29.99268888888889</v>
      </c>
      <c r="DO113">
        <v>999.9000000000001</v>
      </c>
      <c r="DP113">
        <v>0</v>
      </c>
      <c r="DQ113">
        <v>0</v>
      </c>
      <c r="DR113">
        <v>9994.444444444445</v>
      </c>
      <c r="DS113">
        <v>0</v>
      </c>
      <c r="DT113">
        <v>3.287161111111111</v>
      </c>
      <c r="DU113">
        <v>3.047147777777778</v>
      </c>
      <c r="DV113">
        <v>433.0514444444444</v>
      </c>
      <c r="DW113">
        <v>429.7303333333334</v>
      </c>
      <c r="DX113">
        <v>0.4599155555555556</v>
      </c>
      <c r="DY113">
        <v>420.03</v>
      </c>
      <c r="DZ113">
        <v>22.57276666666667</v>
      </c>
      <c r="EA113">
        <v>2.087981111111111</v>
      </c>
      <c r="EB113">
        <v>2.046287777777777</v>
      </c>
      <c r="EC113">
        <v>18.12777777777778</v>
      </c>
      <c r="ED113">
        <v>17.80713333333333</v>
      </c>
      <c r="EE113">
        <v>0.00500078</v>
      </c>
      <c r="EF113">
        <v>0</v>
      </c>
      <c r="EG113">
        <v>0</v>
      </c>
      <c r="EH113">
        <v>0</v>
      </c>
      <c r="EI113">
        <v>934.5666666666667</v>
      </c>
      <c r="EJ113">
        <v>0.00500078</v>
      </c>
      <c r="EK113">
        <v>-19.42222222222222</v>
      </c>
      <c r="EL113">
        <v>-1.444444444444444</v>
      </c>
      <c r="EM113">
        <v>35.15966666666667</v>
      </c>
      <c r="EN113">
        <v>38.465</v>
      </c>
      <c r="EO113">
        <v>36.70111111111111</v>
      </c>
      <c r="EP113">
        <v>38.59711111111111</v>
      </c>
      <c r="EQ113">
        <v>37.27077777777778</v>
      </c>
      <c r="ER113">
        <v>0</v>
      </c>
      <c r="ES113">
        <v>0</v>
      </c>
      <c r="ET113">
        <v>0</v>
      </c>
      <c r="EU113">
        <v>1759095808</v>
      </c>
      <c r="EV113">
        <v>0</v>
      </c>
      <c r="EW113">
        <v>935.3230769230769</v>
      </c>
      <c r="EX113">
        <v>-7.801709436481378</v>
      </c>
      <c r="EY113">
        <v>7.610256456961277</v>
      </c>
      <c r="EZ113">
        <v>-19.23076923076923</v>
      </c>
      <c r="FA113">
        <v>15</v>
      </c>
      <c r="FB113">
        <v>0</v>
      </c>
      <c r="FC113" t="s">
        <v>422</v>
      </c>
      <c r="FD113">
        <v>1746989605.5</v>
      </c>
      <c r="FE113">
        <v>1746989593.5</v>
      </c>
      <c r="FF113">
        <v>0</v>
      </c>
      <c r="FG113">
        <v>-0.274</v>
      </c>
      <c r="FH113">
        <v>-0.002</v>
      </c>
      <c r="FI113">
        <v>2.549</v>
      </c>
      <c r="FJ113">
        <v>0.129</v>
      </c>
      <c r="FK113">
        <v>420</v>
      </c>
      <c r="FL113">
        <v>17</v>
      </c>
      <c r="FM113">
        <v>0.02</v>
      </c>
      <c r="FN113">
        <v>0.04</v>
      </c>
      <c r="FO113">
        <v>3.066406585365854</v>
      </c>
      <c r="FP113">
        <v>-0.1686846689895534</v>
      </c>
      <c r="FQ113">
        <v>0.04566218057300522</v>
      </c>
      <c r="FR113">
        <v>1</v>
      </c>
      <c r="FS113">
        <v>935.3529411764706</v>
      </c>
      <c r="FT113">
        <v>3.141329151397435</v>
      </c>
      <c r="FU113">
        <v>4.242310364864163</v>
      </c>
      <c r="FV113">
        <v>0</v>
      </c>
      <c r="FW113">
        <v>0.4609284878048781</v>
      </c>
      <c r="FX113">
        <v>-0.006892871080139852</v>
      </c>
      <c r="FY113">
        <v>0.001362866099787079</v>
      </c>
      <c r="FZ113">
        <v>1</v>
      </c>
      <c r="GA113">
        <v>2</v>
      </c>
      <c r="GB113">
        <v>3</v>
      </c>
      <c r="GC113" t="s">
        <v>429</v>
      </c>
      <c r="GD113">
        <v>3.10263</v>
      </c>
      <c r="GE113">
        <v>2.72512</v>
      </c>
      <c r="GF113">
        <v>0.08882809999999999</v>
      </c>
      <c r="GG113">
        <v>0.0882353</v>
      </c>
      <c r="GH113">
        <v>0.10494</v>
      </c>
      <c r="GI113">
        <v>0.10492</v>
      </c>
      <c r="GJ113">
        <v>23804.1</v>
      </c>
      <c r="GK113">
        <v>21607.2</v>
      </c>
      <c r="GL113">
        <v>26687.8</v>
      </c>
      <c r="GM113">
        <v>23918.7</v>
      </c>
      <c r="GN113">
        <v>38218.6</v>
      </c>
      <c r="GO113">
        <v>31631</v>
      </c>
      <c r="GP113">
        <v>46601.3</v>
      </c>
      <c r="GQ113">
        <v>37822.4</v>
      </c>
      <c r="GR113">
        <v>1.8705</v>
      </c>
      <c r="GS113">
        <v>1.8765</v>
      </c>
      <c r="GT113">
        <v>0.0782311</v>
      </c>
      <c r="GU113">
        <v>0</v>
      </c>
      <c r="GV113">
        <v>28.7173</v>
      </c>
      <c r="GW113">
        <v>999.9</v>
      </c>
      <c r="GX113">
        <v>46.3</v>
      </c>
      <c r="GY113">
        <v>31.2</v>
      </c>
      <c r="GZ113">
        <v>23.3064</v>
      </c>
      <c r="HA113">
        <v>61.2419</v>
      </c>
      <c r="HB113">
        <v>19.8197</v>
      </c>
      <c r="HC113">
        <v>1</v>
      </c>
      <c r="HD113">
        <v>0.107543</v>
      </c>
      <c r="HE113">
        <v>-1.42168</v>
      </c>
      <c r="HF113">
        <v>20.2913</v>
      </c>
      <c r="HG113">
        <v>5.21804</v>
      </c>
      <c r="HH113">
        <v>11.98</v>
      </c>
      <c r="HI113">
        <v>4.96455</v>
      </c>
      <c r="HJ113">
        <v>3.2753</v>
      </c>
      <c r="HK113">
        <v>9999</v>
      </c>
      <c r="HL113">
        <v>9999</v>
      </c>
      <c r="HM113">
        <v>9999</v>
      </c>
      <c r="HN113">
        <v>37.3</v>
      </c>
      <c r="HO113">
        <v>1.8639</v>
      </c>
      <c r="HP113">
        <v>1.8601</v>
      </c>
      <c r="HQ113">
        <v>1.85837</v>
      </c>
      <c r="HR113">
        <v>1.85975</v>
      </c>
      <c r="HS113">
        <v>1.85989</v>
      </c>
      <c r="HT113">
        <v>1.85837</v>
      </c>
      <c r="HU113">
        <v>1.85745</v>
      </c>
      <c r="HV113">
        <v>1.85241</v>
      </c>
      <c r="HW113">
        <v>0</v>
      </c>
      <c r="HX113">
        <v>0</v>
      </c>
      <c r="HY113">
        <v>0</v>
      </c>
      <c r="HZ113">
        <v>0</v>
      </c>
      <c r="IA113" t="s">
        <v>424</v>
      </c>
      <c r="IB113" t="s">
        <v>425</v>
      </c>
      <c r="IC113" t="s">
        <v>426</v>
      </c>
      <c r="ID113" t="s">
        <v>426</v>
      </c>
      <c r="IE113" t="s">
        <v>426</v>
      </c>
      <c r="IF113" t="s">
        <v>426</v>
      </c>
      <c r="IG113">
        <v>0</v>
      </c>
      <c r="IH113">
        <v>100</v>
      </c>
      <c r="II113">
        <v>100</v>
      </c>
      <c r="IJ113">
        <v>-0.893</v>
      </c>
      <c r="IK113">
        <v>0.3152</v>
      </c>
      <c r="IL113">
        <v>-0.819046093373875</v>
      </c>
      <c r="IM113">
        <v>-0.0008311593448893811</v>
      </c>
      <c r="IN113">
        <v>1.768286430498992E-06</v>
      </c>
      <c r="IO113">
        <v>-5.176383660599935E-10</v>
      </c>
      <c r="IP113">
        <v>0.01793090377665582</v>
      </c>
      <c r="IQ113">
        <v>0.002652576625932546</v>
      </c>
      <c r="IR113">
        <v>0.0004569377311329863</v>
      </c>
      <c r="IS113">
        <v>1.003524486243527E-07</v>
      </c>
      <c r="IT113">
        <v>2</v>
      </c>
      <c r="IU113">
        <v>1975</v>
      </c>
      <c r="IV113">
        <v>1</v>
      </c>
      <c r="IW113">
        <v>26</v>
      </c>
      <c r="IX113">
        <v>201770.2</v>
      </c>
      <c r="IY113">
        <v>201770.4</v>
      </c>
      <c r="IZ113">
        <v>1.09985</v>
      </c>
      <c r="JA113">
        <v>2.62207</v>
      </c>
      <c r="JB113">
        <v>1.49658</v>
      </c>
      <c r="JC113">
        <v>2.34985</v>
      </c>
      <c r="JD113">
        <v>1.54907</v>
      </c>
      <c r="JE113">
        <v>2.50244</v>
      </c>
      <c r="JF113">
        <v>36.0582</v>
      </c>
      <c r="JG113">
        <v>24.1926</v>
      </c>
      <c r="JH113">
        <v>18</v>
      </c>
      <c r="JI113">
        <v>480.923</v>
      </c>
      <c r="JJ113">
        <v>499.472</v>
      </c>
      <c r="JK113">
        <v>30.8098</v>
      </c>
      <c r="JL113">
        <v>28.6682</v>
      </c>
      <c r="JM113">
        <v>30.0003</v>
      </c>
      <c r="JN113">
        <v>28.823</v>
      </c>
      <c r="JO113">
        <v>28.8043</v>
      </c>
      <c r="JP113">
        <v>22.1135</v>
      </c>
      <c r="JQ113">
        <v>0</v>
      </c>
      <c r="JR113">
        <v>100</v>
      </c>
      <c r="JS113">
        <v>30.8159</v>
      </c>
      <c r="JT113">
        <v>420</v>
      </c>
      <c r="JU113">
        <v>23.1383</v>
      </c>
      <c r="JV113">
        <v>101.891</v>
      </c>
      <c r="JW113">
        <v>91.23180000000001</v>
      </c>
    </row>
    <row r="114" spans="1:283">
      <c r="A114">
        <v>96</v>
      </c>
      <c r="B114">
        <v>1759095817.6</v>
      </c>
      <c r="C114">
        <v>1824.599999904633</v>
      </c>
      <c r="D114" t="s">
        <v>620</v>
      </c>
      <c r="E114" t="s">
        <v>621</v>
      </c>
      <c r="F114">
        <v>5</v>
      </c>
      <c r="G114" t="s">
        <v>611</v>
      </c>
      <c r="H114">
        <v>1759095814.6</v>
      </c>
      <c r="I114">
        <f>(J114)/1000</f>
        <v>0</v>
      </c>
      <c r="J114">
        <f>1000*DJ114*AH114*(DF114-DG114)/(100*CY114*(1000-AH114*DF114))</f>
        <v>0</v>
      </c>
      <c r="K114">
        <f>DJ114*AH114*(DE114-DD114*(1000-AH114*DG114)/(1000-AH114*DF114))/(100*CY114)</f>
        <v>0</v>
      </c>
      <c r="L114">
        <f>DD114 - IF(AH114&gt;1, K114*CY114*100.0/(AJ114), 0)</f>
        <v>0</v>
      </c>
      <c r="M114">
        <f>((S114-I114/2)*L114-K114)/(S114+I114/2)</f>
        <v>0</v>
      </c>
      <c r="N114">
        <f>M114*(DK114+DL114)/1000.0</f>
        <v>0</v>
      </c>
      <c r="O114">
        <f>(DD114 - IF(AH114&gt;1, K114*CY114*100.0/(AJ114), 0))*(DK114+DL114)/1000.0</f>
        <v>0</v>
      </c>
      <c r="P114">
        <f>2.0/((1/R114-1/Q114)+SIGN(R114)*SQRT((1/R114-1/Q114)*(1/R114-1/Q114) + 4*CZ114/((CZ114+1)*(CZ114+1))*(2*1/R114*1/Q114-1/Q114*1/Q114)))</f>
        <v>0</v>
      </c>
      <c r="Q114">
        <f>IF(LEFT(DA114,1)&lt;&gt;"0",IF(LEFT(DA114,1)="1",3.0,DB114),$D$5+$E$5*(DR114*DK114/($K$5*1000))+$F$5*(DR114*DK114/($K$5*1000))*MAX(MIN(CY114,$J$5),$I$5)*MAX(MIN(CY114,$J$5),$I$5)+$G$5*MAX(MIN(CY114,$J$5),$I$5)*(DR114*DK114/($K$5*1000))+$H$5*(DR114*DK114/($K$5*1000))*(DR114*DK114/($K$5*1000)))</f>
        <v>0</v>
      </c>
      <c r="R114">
        <f>I114*(1000-(1000*0.61365*exp(17.502*V114/(240.97+V114))/(DK114+DL114)+DF114)/2)/(1000*0.61365*exp(17.502*V114/(240.97+V114))/(DK114+DL114)-DF114)</f>
        <v>0</v>
      </c>
      <c r="S114">
        <f>1/((CZ114+1)/(P114/1.6)+1/(Q114/1.37)) + CZ114/((CZ114+1)/(P114/1.6) + CZ114/(Q114/1.37))</f>
        <v>0</v>
      </c>
      <c r="T114">
        <f>(CU114*CX114)</f>
        <v>0</v>
      </c>
      <c r="U114">
        <f>(DM114+(T114+2*0.95*5.67E-8*(((DM114+$B$9)+273)^4-(DM114+273)^4)-44100*I114)/(1.84*29.3*Q114+8*0.95*5.67E-8*(DM114+273)^3))</f>
        <v>0</v>
      </c>
      <c r="V114">
        <f>($C$9*DN114+$D$9*DO114+$E$9*U114)</f>
        <v>0</v>
      </c>
      <c r="W114">
        <f>0.61365*exp(17.502*V114/(240.97+V114))</f>
        <v>0</v>
      </c>
      <c r="X114">
        <f>(Y114/Z114*100)</f>
        <v>0</v>
      </c>
      <c r="Y114">
        <f>DF114*(DK114+DL114)/1000</f>
        <v>0</v>
      </c>
      <c r="Z114">
        <f>0.61365*exp(17.502*DM114/(240.97+DM114))</f>
        <v>0</v>
      </c>
      <c r="AA114">
        <f>(W114-DF114*(DK114+DL114)/1000)</f>
        <v>0</v>
      </c>
      <c r="AB114">
        <f>(-I114*44100)</f>
        <v>0</v>
      </c>
      <c r="AC114">
        <f>2*29.3*Q114*0.92*(DM114-V114)</f>
        <v>0</v>
      </c>
      <c r="AD114">
        <f>2*0.95*5.67E-8*(((DM114+$B$9)+273)^4-(V114+273)^4)</f>
        <v>0</v>
      </c>
      <c r="AE114">
        <f>T114+AD114+AB114+AC114</f>
        <v>0</v>
      </c>
      <c r="AF114">
        <v>2</v>
      </c>
      <c r="AG114">
        <v>0</v>
      </c>
      <c r="AH114">
        <f>IF(AF114*$H$15&gt;=AJ114,1.0,(AJ114/(AJ114-AF114*$H$15)))</f>
        <v>0</v>
      </c>
      <c r="AI114">
        <f>(AH114-1)*100</f>
        <v>0</v>
      </c>
      <c r="AJ114">
        <f>MAX(0,($B$15+$C$15*DR114)/(1+$D$15*DR114)*DK114/(DM114+273)*$E$15)</f>
        <v>0</v>
      </c>
      <c r="AK114" t="s">
        <v>420</v>
      </c>
      <c r="AL114" t="s">
        <v>420</v>
      </c>
      <c r="AM114">
        <v>0</v>
      </c>
      <c r="AN114">
        <v>0</v>
      </c>
      <c r="AO114">
        <f>1-AM114/AN114</f>
        <v>0</v>
      </c>
      <c r="AP114">
        <v>0</v>
      </c>
      <c r="AQ114" t="s">
        <v>420</v>
      </c>
      <c r="AR114" t="s">
        <v>420</v>
      </c>
      <c r="AS114">
        <v>0</v>
      </c>
      <c r="AT114">
        <v>0</v>
      </c>
      <c r="AU114">
        <f>1-AS114/AT114</f>
        <v>0</v>
      </c>
      <c r="AV114">
        <v>0.5</v>
      </c>
      <c r="AW114">
        <f>CV114</f>
        <v>0</v>
      </c>
      <c r="AX114">
        <f>K114</f>
        <v>0</v>
      </c>
      <c r="AY114">
        <f>AU114*AV114*AW114</f>
        <v>0</v>
      </c>
      <c r="AZ114">
        <f>(AX114-AP114)/AW114</f>
        <v>0</v>
      </c>
      <c r="BA114">
        <f>(AN114-AT114)/AT114</f>
        <v>0</v>
      </c>
      <c r="BB114">
        <f>AM114/(AO114+AM114/AT114)</f>
        <v>0</v>
      </c>
      <c r="BC114" t="s">
        <v>420</v>
      </c>
      <c r="BD114">
        <v>0</v>
      </c>
      <c r="BE114">
        <f>IF(BD114&lt;&gt;0, BD114, BB114)</f>
        <v>0</v>
      </c>
      <c r="BF114">
        <f>1-BE114/AT114</f>
        <v>0</v>
      </c>
      <c r="BG114">
        <f>(AT114-AS114)/(AT114-BE114)</f>
        <v>0</v>
      </c>
      <c r="BH114">
        <f>(AN114-AT114)/(AN114-BE114)</f>
        <v>0</v>
      </c>
      <c r="BI114">
        <f>(AT114-AS114)/(AT114-AM114)</f>
        <v>0</v>
      </c>
      <c r="BJ114">
        <f>(AN114-AT114)/(AN114-AM114)</f>
        <v>0</v>
      </c>
      <c r="BK114">
        <f>(BG114*BE114/AS114)</f>
        <v>0</v>
      </c>
      <c r="BL114">
        <f>(1-BK114)</f>
        <v>0</v>
      </c>
      <c r="CU114">
        <f>$B$13*DS114+$C$13*DT114+$F$13*EE114*(1-EH114)</f>
        <v>0</v>
      </c>
      <c r="CV114">
        <f>CU114*CW114</f>
        <v>0</v>
      </c>
      <c r="CW114">
        <f>($B$13*$D$11+$C$13*$D$11+$F$13*((ER114+EJ114)/MAX(ER114+EJ114+ES114, 0.1)*$I$11+ES114/MAX(ER114+EJ114+ES114, 0.1)*$J$11))/($B$13+$C$13+$F$13)</f>
        <v>0</v>
      </c>
      <c r="CX114">
        <f>($B$13*$K$11+$C$13*$K$11+$F$13*((ER114+EJ114)/MAX(ER114+EJ114+ES114, 0.1)*$P$11+ES114/MAX(ER114+EJ114+ES114, 0.1)*$Q$11))/($B$13+$C$13+$F$13)</f>
        <v>0</v>
      </c>
      <c r="CY114">
        <v>6</v>
      </c>
      <c r="CZ114">
        <v>0.5</v>
      </c>
      <c r="DA114" t="s">
        <v>421</v>
      </c>
      <c r="DB114">
        <v>2</v>
      </c>
      <c r="DC114">
        <v>1759095814.6</v>
      </c>
      <c r="DD114">
        <v>423.0795555555555</v>
      </c>
      <c r="DE114">
        <v>419.9928888888889</v>
      </c>
      <c r="DF114">
        <v>23.03291111111111</v>
      </c>
      <c r="DG114">
        <v>22.57334444444444</v>
      </c>
      <c r="DH114">
        <v>423.9725555555555</v>
      </c>
      <c r="DI114">
        <v>22.71773333333333</v>
      </c>
      <c r="DJ114">
        <v>500.0308888888889</v>
      </c>
      <c r="DK114">
        <v>90.65164444444446</v>
      </c>
      <c r="DL114">
        <v>0.06707186666666667</v>
      </c>
      <c r="DM114">
        <v>30.41924444444444</v>
      </c>
      <c r="DN114">
        <v>29.99254444444445</v>
      </c>
      <c r="DO114">
        <v>999.9000000000001</v>
      </c>
      <c r="DP114">
        <v>0</v>
      </c>
      <c r="DQ114">
        <v>0</v>
      </c>
      <c r="DR114">
        <v>9999.862222222224</v>
      </c>
      <c r="DS114">
        <v>0</v>
      </c>
      <c r="DT114">
        <v>3.282101111111111</v>
      </c>
      <c r="DU114">
        <v>3.086623333333334</v>
      </c>
      <c r="DV114">
        <v>433.054</v>
      </c>
      <c r="DW114">
        <v>429.6925555555556</v>
      </c>
      <c r="DX114">
        <v>0.4595524444444444</v>
      </c>
      <c r="DY114">
        <v>419.9928888888889</v>
      </c>
      <c r="DZ114">
        <v>22.57334444444444</v>
      </c>
      <c r="EA114">
        <v>2.087973333333333</v>
      </c>
      <c r="EB114">
        <v>2.046313333333333</v>
      </c>
      <c r="EC114">
        <v>18.12771111111111</v>
      </c>
      <c r="ED114">
        <v>17.80732222222223</v>
      </c>
      <c r="EE114">
        <v>0.00500078</v>
      </c>
      <c r="EF114">
        <v>0</v>
      </c>
      <c r="EG114">
        <v>0</v>
      </c>
      <c r="EH114">
        <v>0</v>
      </c>
      <c r="EI114">
        <v>933.7555555555555</v>
      </c>
      <c r="EJ114">
        <v>0.00500078</v>
      </c>
      <c r="EK114">
        <v>-17.27777777777778</v>
      </c>
      <c r="EL114">
        <v>-1.022222222222222</v>
      </c>
      <c r="EM114">
        <v>35.14566666666667</v>
      </c>
      <c r="EN114">
        <v>38.465</v>
      </c>
      <c r="EO114">
        <v>36.74977777777778</v>
      </c>
      <c r="EP114">
        <v>38.59711111111111</v>
      </c>
      <c r="EQ114">
        <v>37.28455555555556</v>
      </c>
      <c r="ER114">
        <v>0</v>
      </c>
      <c r="ES114">
        <v>0</v>
      </c>
      <c r="ET114">
        <v>0</v>
      </c>
      <c r="EU114">
        <v>1759095810.4</v>
      </c>
      <c r="EV114">
        <v>0</v>
      </c>
      <c r="EW114">
        <v>935.2076923076922</v>
      </c>
      <c r="EX114">
        <v>-3.993162389439833</v>
      </c>
      <c r="EY114">
        <v>36.80341878669863</v>
      </c>
      <c r="EZ114">
        <v>-18.91153846153846</v>
      </c>
      <c r="FA114">
        <v>15</v>
      </c>
      <c r="FB114">
        <v>0</v>
      </c>
      <c r="FC114" t="s">
        <v>422</v>
      </c>
      <c r="FD114">
        <v>1746989605.5</v>
      </c>
      <c r="FE114">
        <v>1746989593.5</v>
      </c>
      <c r="FF114">
        <v>0</v>
      </c>
      <c r="FG114">
        <v>-0.274</v>
      </c>
      <c r="FH114">
        <v>-0.002</v>
      </c>
      <c r="FI114">
        <v>2.549</v>
      </c>
      <c r="FJ114">
        <v>0.129</v>
      </c>
      <c r="FK114">
        <v>420</v>
      </c>
      <c r="FL114">
        <v>17</v>
      </c>
      <c r="FM114">
        <v>0.02</v>
      </c>
      <c r="FN114">
        <v>0.04</v>
      </c>
      <c r="FO114">
        <v>3.07842025</v>
      </c>
      <c r="FP114">
        <v>-0.03671155722327072</v>
      </c>
      <c r="FQ114">
        <v>0.05411672322339463</v>
      </c>
      <c r="FR114">
        <v>1</v>
      </c>
      <c r="FS114">
        <v>935.0999999999999</v>
      </c>
      <c r="FT114">
        <v>-4.653934369960959</v>
      </c>
      <c r="FU114">
        <v>4.332978869363772</v>
      </c>
      <c r="FV114">
        <v>0</v>
      </c>
      <c r="FW114">
        <v>0.46081165</v>
      </c>
      <c r="FX114">
        <v>-0.009495917448405632</v>
      </c>
      <c r="FY114">
        <v>0.001365168369652624</v>
      </c>
      <c r="FZ114">
        <v>1</v>
      </c>
      <c r="GA114">
        <v>2</v>
      </c>
      <c r="GB114">
        <v>3</v>
      </c>
      <c r="GC114" t="s">
        <v>429</v>
      </c>
      <c r="GD114">
        <v>3.1027</v>
      </c>
      <c r="GE114">
        <v>2.72524</v>
      </c>
      <c r="GF114">
        <v>0.08882470000000001</v>
      </c>
      <c r="GG114">
        <v>0.08823350000000001</v>
      </c>
      <c r="GH114">
        <v>0.104939</v>
      </c>
      <c r="GI114">
        <v>0.104921</v>
      </c>
      <c r="GJ114">
        <v>23804.1</v>
      </c>
      <c r="GK114">
        <v>21607.1</v>
      </c>
      <c r="GL114">
        <v>26687.7</v>
      </c>
      <c r="GM114">
        <v>23918.6</v>
      </c>
      <c r="GN114">
        <v>38218.5</v>
      </c>
      <c r="GO114">
        <v>31631</v>
      </c>
      <c r="GP114">
        <v>46601.1</v>
      </c>
      <c r="GQ114">
        <v>37822.3</v>
      </c>
      <c r="GR114">
        <v>1.87045</v>
      </c>
      <c r="GS114">
        <v>1.87643</v>
      </c>
      <c r="GT114">
        <v>0.0782311</v>
      </c>
      <c r="GU114">
        <v>0</v>
      </c>
      <c r="GV114">
        <v>28.7172</v>
      </c>
      <c r="GW114">
        <v>999.9</v>
      </c>
      <c r="GX114">
        <v>46.3</v>
      </c>
      <c r="GY114">
        <v>31.2</v>
      </c>
      <c r="GZ114">
        <v>23.3037</v>
      </c>
      <c r="HA114">
        <v>60.8919</v>
      </c>
      <c r="HB114">
        <v>19.8157</v>
      </c>
      <c r="HC114">
        <v>1</v>
      </c>
      <c r="HD114">
        <v>0.107503</v>
      </c>
      <c r="HE114">
        <v>-1.42969</v>
      </c>
      <c r="HF114">
        <v>20.2911</v>
      </c>
      <c r="HG114">
        <v>5.21804</v>
      </c>
      <c r="HH114">
        <v>11.98</v>
      </c>
      <c r="HI114">
        <v>4.9646</v>
      </c>
      <c r="HJ114">
        <v>3.2753</v>
      </c>
      <c r="HK114">
        <v>9999</v>
      </c>
      <c r="HL114">
        <v>9999</v>
      </c>
      <c r="HM114">
        <v>9999</v>
      </c>
      <c r="HN114">
        <v>37.3</v>
      </c>
      <c r="HO114">
        <v>1.8639</v>
      </c>
      <c r="HP114">
        <v>1.8601</v>
      </c>
      <c r="HQ114">
        <v>1.85837</v>
      </c>
      <c r="HR114">
        <v>1.85975</v>
      </c>
      <c r="HS114">
        <v>1.85989</v>
      </c>
      <c r="HT114">
        <v>1.85837</v>
      </c>
      <c r="HU114">
        <v>1.85745</v>
      </c>
      <c r="HV114">
        <v>1.85241</v>
      </c>
      <c r="HW114">
        <v>0</v>
      </c>
      <c r="HX114">
        <v>0</v>
      </c>
      <c r="HY114">
        <v>0</v>
      </c>
      <c r="HZ114">
        <v>0</v>
      </c>
      <c r="IA114" t="s">
        <v>424</v>
      </c>
      <c r="IB114" t="s">
        <v>425</v>
      </c>
      <c r="IC114" t="s">
        <v>426</v>
      </c>
      <c r="ID114" t="s">
        <v>426</v>
      </c>
      <c r="IE114" t="s">
        <v>426</v>
      </c>
      <c r="IF114" t="s">
        <v>426</v>
      </c>
      <c r="IG114">
        <v>0</v>
      </c>
      <c r="IH114">
        <v>100</v>
      </c>
      <c r="II114">
        <v>100</v>
      </c>
      <c r="IJ114">
        <v>-0.893</v>
      </c>
      <c r="IK114">
        <v>0.3152</v>
      </c>
      <c r="IL114">
        <v>-0.819046093373875</v>
      </c>
      <c r="IM114">
        <v>-0.0008311593448893811</v>
      </c>
      <c r="IN114">
        <v>1.768286430498992E-06</v>
      </c>
      <c r="IO114">
        <v>-5.176383660599935E-10</v>
      </c>
      <c r="IP114">
        <v>0.01793090377665582</v>
      </c>
      <c r="IQ114">
        <v>0.002652576625932546</v>
      </c>
      <c r="IR114">
        <v>0.0004569377311329863</v>
      </c>
      <c r="IS114">
        <v>1.003524486243527E-07</v>
      </c>
      <c r="IT114">
        <v>2</v>
      </c>
      <c r="IU114">
        <v>1975</v>
      </c>
      <c r="IV114">
        <v>1</v>
      </c>
      <c r="IW114">
        <v>26</v>
      </c>
      <c r="IX114">
        <v>201770.2</v>
      </c>
      <c r="IY114">
        <v>201770.4</v>
      </c>
      <c r="IZ114">
        <v>1.09985</v>
      </c>
      <c r="JA114">
        <v>2.62573</v>
      </c>
      <c r="JB114">
        <v>1.49658</v>
      </c>
      <c r="JC114">
        <v>2.34985</v>
      </c>
      <c r="JD114">
        <v>1.54907</v>
      </c>
      <c r="JE114">
        <v>2.44507</v>
      </c>
      <c r="JF114">
        <v>36.0582</v>
      </c>
      <c r="JG114">
        <v>24.1926</v>
      </c>
      <c r="JH114">
        <v>18</v>
      </c>
      <c r="JI114">
        <v>480.901</v>
      </c>
      <c r="JJ114">
        <v>499.427</v>
      </c>
      <c r="JK114">
        <v>30.8114</v>
      </c>
      <c r="JL114">
        <v>28.6691</v>
      </c>
      <c r="JM114">
        <v>30.0001</v>
      </c>
      <c r="JN114">
        <v>28.8238</v>
      </c>
      <c r="JO114">
        <v>28.8048</v>
      </c>
      <c r="JP114">
        <v>22.1134</v>
      </c>
      <c r="JQ114">
        <v>0</v>
      </c>
      <c r="JR114">
        <v>100</v>
      </c>
      <c r="JS114">
        <v>30.8159</v>
      </c>
      <c r="JT114">
        <v>420</v>
      </c>
      <c r="JU114">
        <v>23.1383</v>
      </c>
      <c r="JV114">
        <v>101.891</v>
      </c>
      <c r="JW114">
        <v>91.2315</v>
      </c>
    </row>
    <row r="115" spans="1:283">
      <c r="A115">
        <v>97</v>
      </c>
      <c r="B115">
        <v>1759095819.6</v>
      </c>
      <c r="C115">
        <v>1826.599999904633</v>
      </c>
      <c r="D115" t="s">
        <v>622</v>
      </c>
      <c r="E115" t="s">
        <v>623</v>
      </c>
      <c r="F115">
        <v>5</v>
      </c>
      <c r="G115" t="s">
        <v>611</v>
      </c>
      <c r="H115">
        <v>1759095816.6</v>
      </c>
      <c r="I115">
        <f>(J115)/1000</f>
        <v>0</v>
      </c>
      <c r="J115">
        <f>1000*DJ115*AH115*(DF115-DG115)/(100*CY115*(1000-AH115*DF115))</f>
        <v>0</v>
      </c>
      <c r="K115">
        <f>DJ115*AH115*(DE115-DD115*(1000-AH115*DG115)/(1000-AH115*DF115))/(100*CY115)</f>
        <v>0</v>
      </c>
      <c r="L115">
        <f>DD115 - IF(AH115&gt;1, K115*CY115*100.0/(AJ115), 0)</f>
        <v>0</v>
      </c>
      <c r="M115">
        <f>((S115-I115/2)*L115-K115)/(S115+I115/2)</f>
        <v>0</v>
      </c>
      <c r="N115">
        <f>M115*(DK115+DL115)/1000.0</f>
        <v>0</v>
      </c>
      <c r="O115">
        <f>(DD115 - IF(AH115&gt;1, K115*CY115*100.0/(AJ115), 0))*(DK115+DL115)/1000.0</f>
        <v>0</v>
      </c>
      <c r="P115">
        <f>2.0/((1/R115-1/Q115)+SIGN(R115)*SQRT((1/R115-1/Q115)*(1/R115-1/Q115) + 4*CZ115/((CZ115+1)*(CZ115+1))*(2*1/R115*1/Q115-1/Q115*1/Q115)))</f>
        <v>0</v>
      </c>
      <c r="Q115">
        <f>IF(LEFT(DA115,1)&lt;&gt;"0",IF(LEFT(DA115,1)="1",3.0,DB115),$D$5+$E$5*(DR115*DK115/($K$5*1000))+$F$5*(DR115*DK115/($K$5*1000))*MAX(MIN(CY115,$J$5),$I$5)*MAX(MIN(CY115,$J$5),$I$5)+$G$5*MAX(MIN(CY115,$J$5),$I$5)*(DR115*DK115/($K$5*1000))+$H$5*(DR115*DK115/($K$5*1000))*(DR115*DK115/($K$5*1000)))</f>
        <v>0</v>
      </c>
      <c r="R115">
        <f>I115*(1000-(1000*0.61365*exp(17.502*V115/(240.97+V115))/(DK115+DL115)+DF115)/2)/(1000*0.61365*exp(17.502*V115/(240.97+V115))/(DK115+DL115)-DF115)</f>
        <v>0</v>
      </c>
      <c r="S115">
        <f>1/((CZ115+1)/(P115/1.6)+1/(Q115/1.37)) + CZ115/((CZ115+1)/(P115/1.6) + CZ115/(Q115/1.37))</f>
        <v>0</v>
      </c>
      <c r="T115">
        <f>(CU115*CX115)</f>
        <v>0</v>
      </c>
      <c r="U115">
        <f>(DM115+(T115+2*0.95*5.67E-8*(((DM115+$B$9)+273)^4-(DM115+273)^4)-44100*I115)/(1.84*29.3*Q115+8*0.95*5.67E-8*(DM115+273)^3))</f>
        <v>0</v>
      </c>
      <c r="V115">
        <f>($C$9*DN115+$D$9*DO115+$E$9*U115)</f>
        <v>0</v>
      </c>
      <c r="W115">
        <f>0.61365*exp(17.502*V115/(240.97+V115))</f>
        <v>0</v>
      </c>
      <c r="X115">
        <f>(Y115/Z115*100)</f>
        <v>0</v>
      </c>
      <c r="Y115">
        <f>DF115*(DK115+DL115)/1000</f>
        <v>0</v>
      </c>
      <c r="Z115">
        <f>0.61365*exp(17.502*DM115/(240.97+DM115))</f>
        <v>0</v>
      </c>
      <c r="AA115">
        <f>(W115-DF115*(DK115+DL115)/1000)</f>
        <v>0</v>
      </c>
      <c r="AB115">
        <f>(-I115*44100)</f>
        <v>0</v>
      </c>
      <c r="AC115">
        <f>2*29.3*Q115*0.92*(DM115-V115)</f>
        <v>0</v>
      </c>
      <c r="AD115">
        <f>2*0.95*5.67E-8*(((DM115+$B$9)+273)^4-(V115+273)^4)</f>
        <v>0</v>
      </c>
      <c r="AE115">
        <f>T115+AD115+AB115+AC115</f>
        <v>0</v>
      </c>
      <c r="AF115">
        <v>2</v>
      </c>
      <c r="AG115">
        <v>0</v>
      </c>
      <c r="AH115">
        <f>IF(AF115*$H$15&gt;=AJ115,1.0,(AJ115/(AJ115-AF115*$H$15)))</f>
        <v>0</v>
      </c>
      <c r="AI115">
        <f>(AH115-1)*100</f>
        <v>0</v>
      </c>
      <c r="AJ115">
        <f>MAX(0,($B$15+$C$15*DR115)/(1+$D$15*DR115)*DK115/(DM115+273)*$E$15)</f>
        <v>0</v>
      </c>
      <c r="AK115" t="s">
        <v>420</v>
      </c>
      <c r="AL115" t="s">
        <v>420</v>
      </c>
      <c r="AM115">
        <v>0</v>
      </c>
      <c r="AN115">
        <v>0</v>
      </c>
      <c r="AO115">
        <f>1-AM115/AN115</f>
        <v>0</v>
      </c>
      <c r="AP115">
        <v>0</v>
      </c>
      <c r="AQ115" t="s">
        <v>420</v>
      </c>
      <c r="AR115" t="s">
        <v>420</v>
      </c>
      <c r="AS115">
        <v>0</v>
      </c>
      <c r="AT115">
        <v>0</v>
      </c>
      <c r="AU115">
        <f>1-AS115/AT115</f>
        <v>0</v>
      </c>
      <c r="AV115">
        <v>0.5</v>
      </c>
      <c r="AW115">
        <f>CV115</f>
        <v>0</v>
      </c>
      <c r="AX115">
        <f>K115</f>
        <v>0</v>
      </c>
      <c r="AY115">
        <f>AU115*AV115*AW115</f>
        <v>0</v>
      </c>
      <c r="AZ115">
        <f>(AX115-AP115)/AW115</f>
        <v>0</v>
      </c>
      <c r="BA115">
        <f>(AN115-AT115)/AT115</f>
        <v>0</v>
      </c>
      <c r="BB115">
        <f>AM115/(AO115+AM115/AT115)</f>
        <v>0</v>
      </c>
      <c r="BC115" t="s">
        <v>420</v>
      </c>
      <c r="BD115">
        <v>0</v>
      </c>
      <c r="BE115">
        <f>IF(BD115&lt;&gt;0, BD115, BB115)</f>
        <v>0</v>
      </c>
      <c r="BF115">
        <f>1-BE115/AT115</f>
        <v>0</v>
      </c>
      <c r="BG115">
        <f>(AT115-AS115)/(AT115-BE115)</f>
        <v>0</v>
      </c>
      <c r="BH115">
        <f>(AN115-AT115)/(AN115-BE115)</f>
        <v>0</v>
      </c>
      <c r="BI115">
        <f>(AT115-AS115)/(AT115-AM115)</f>
        <v>0</v>
      </c>
      <c r="BJ115">
        <f>(AN115-AT115)/(AN115-AM115)</f>
        <v>0</v>
      </c>
      <c r="BK115">
        <f>(BG115*BE115/AS115)</f>
        <v>0</v>
      </c>
      <c r="BL115">
        <f>(1-BK115)</f>
        <v>0</v>
      </c>
      <c r="CU115">
        <f>$B$13*DS115+$C$13*DT115+$F$13*EE115*(1-EH115)</f>
        <v>0</v>
      </c>
      <c r="CV115">
        <f>CU115*CW115</f>
        <v>0</v>
      </c>
      <c r="CW115">
        <f>($B$13*$D$11+$C$13*$D$11+$F$13*((ER115+EJ115)/MAX(ER115+EJ115+ES115, 0.1)*$I$11+ES115/MAX(ER115+EJ115+ES115, 0.1)*$J$11))/($B$13+$C$13+$F$13)</f>
        <v>0</v>
      </c>
      <c r="CX115">
        <f>($B$13*$K$11+$C$13*$K$11+$F$13*((ER115+EJ115)/MAX(ER115+EJ115+ES115, 0.1)*$P$11+ES115/MAX(ER115+EJ115+ES115, 0.1)*$Q$11))/($B$13+$C$13+$F$13)</f>
        <v>0</v>
      </c>
      <c r="CY115">
        <v>6</v>
      </c>
      <c r="CZ115">
        <v>0.5</v>
      </c>
      <c r="DA115" t="s">
        <v>421</v>
      </c>
      <c r="DB115">
        <v>2</v>
      </c>
      <c r="DC115">
        <v>1759095816.6</v>
      </c>
      <c r="DD115">
        <v>423.0663333333334</v>
      </c>
      <c r="DE115">
        <v>419.9478888888889</v>
      </c>
      <c r="DF115">
        <v>23.03315555555556</v>
      </c>
      <c r="DG115">
        <v>22.57343333333333</v>
      </c>
      <c r="DH115">
        <v>423.9594444444445</v>
      </c>
      <c r="DI115">
        <v>22.71795555555555</v>
      </c>
      <c r="DJ115">
        <v>500.0013333333333</v>
      </c>
      <c r="DK115">
        <v>90.65077777777778</v>
      </c>
      <c r="DL115">
        <v>0.06716263333333333</v>
      </c>
      <c r="DM115">
        <v>30.41814444444445</v>
      </c>
      <c r="DN115">
        <v>29.99227777777778</v>
      </c>
      <c r="DO115">
        <v>999.9000000000001</v>
      </c>
      <c r="DP115">
        <v>0</v>
      </c>
      <c r="DQ115">
        <v>0</v>
      </c>
      <c r="DR115">
        <v>9998.540000000001</v>
      </c>
      <c r="DS115">
        <v>0</v>
      </c>
      <c r="DT115">
        <v>3.27856</v>
      </c>
      <c r="DU115">
        <v>3.118627777777778</v>
      </c>
      <c r="DV115">
        <v>433.0406666666667</v>
      </c>
      <c r="DW115">
        <v>429.6464444444444</v>
      </c>
      <c r="DX115">
        <v>0.4597075555555555</v>
      </c>
      <c r="DY115">
        <v>419.9478888888889</v>
      </c>
      <c r="DZ115">
        <v>22.57343333333333</v>
      </c>
      <c r="EA115">
        <v>2.087974444444444</v>
      </c>
      <c r="EB115">
        <v>2.046301111111111</v>
      </c>
      <c r="EC115">
        <v>18.12771111111111</v>
      </c>
      <c r="ED115">
        <v>17.80722222222222</v>
      </c>
      <c r="EE115">
        <v>0.00500078</v>
      </c>
      <c r="EF115">
        <v>0</v>
      </c>
      <c r="EG115">
        <v>0</v>
      </c>
      <c r="EH115">
        <v>0</v>
      </c>
      <c r="EI115">
        <v>934.3333333333334</v>
      </c>
      <c r="EJ115">
        <v>0.00500078</v>
      </c>
      <c r="EK115">
        <v>-20.7</v>
      </c>
      <c r="EL115">
        <v>-1.1</v>
      </c>
      <c r="EM115">
        <v>35.13877777777778</v>
      </c>
      <c r="EN115">
        <v>38.444</v>
      </c>
      <c r="EO115">
        <v>36.70111111111111</v>
      </c>
      <c r="EP115">
        <v>38.59011111111111</v>
      </c>
      <c r="EQ115">
        <v>37.31233333333333</v>
      </c>
      <c r="ER115">
        <v>0</v>
      </c>
      <c r="ES115">
        <v>0</v>
      </c>
      <c r="ET115">
        <v>0</v>
      </c>
      <c r="EU115">
        <v>1759095812.2</v>
      </c>
      <c r="EV115">
        <v>0</v>
      </c>
      <c r="EW115">
        <v>935.5119999999999</v>
      </c>
      <c r="EX115">
        <v>-4.161538310537508</v>
      </c>
      <c r="EY115">
        <v>5.530769299238179</v>
      </c>
      <c r="EZ115">
        <v>-19.292</v>
      </c>
      <c r="FA115">
        <v>15</v>
      </c>
      <c r="FB115">
        <v>0</v>
      </c>
      <c r="FC115" t="s">
        <v>422</v>
      </c>
      <c r="FD115">
        <v>1746989605.5</v>
      </c>
      <c r="FE115">
        <v>1746989593.5</v>
      </c>
      <c r="FF115">
        <v>0</v>
      </c>
      <c r="FG115">
        <v>-0.274</v>
      </c>
      <c r="FH115">
        <v>-0.002</v>
      </c>
      <c r="FI115">
        <v>2.549</v>
      </c>
      <c r="FJ115">
        <v>0.129</v>
      </c>
      <c r="FK115">
        <v>420</v>
      </c>
      <c r="FL115">
        <v>17</v>
      </c>
      <c r="FM115">
        <v>0.02</v>
      </c>
      <c r="FN115">
        <v>0.04</v>
      </c>
      <c r="FO115">
        <v>3.079446585365853</v>
      </c>
      <c r="FP115">
        <v>0.01882891986062532</v>
      </c>
      <c r="FQ115">
        <v>0.05402348078516555</v>
      </c>
      <c r="FR115">
        <v>1</v>
      </c>
      <c r="FS115">
        <v>935.1970588235293</v>
      </c>
      <c r="FT115">
        <v>-3.090909127320022</v>
      </c>
      <c r="FU115">
        <v>4.370185437855663</v>
      </c>
      <c r="FV115">
        <v>0</v>
      </c>
      <c r="FW115">
        <v>0.4606940975609756</v>
      </c>
      <c r="FX115">
        <v>-0.009352808362369572</v>
      </c>
      <c r="FY115">
        <v>0.001365071744829054</v>
      </c>
      <c r="FZ115">
        <v>1</v>
      </c>
      <c r="GA115">
        <v>2</v>
      </c>
      <c r="GB115">
        <v>3</v>
      </c>
      <c r="GC115" t="s">
        <v>429</v>
      </c>
      <c r="GD115">
        <v>3.10287</v>
      </c>
      <c r="GE115">
        <v>2.72553</v>
      </c>
      <c r="GF115">
        <v>0.08882</v>
      </c>
      <c r="GG115">
        <v>0.0882347</v>
      </c>
      <c r="GH115">
        <v>0.104939</v>
      </c>
      <c r="GI115">
        <v>0.104921</v>
      </c>
      <c r="GJ115">
        <v>23804.2</v>
      </c>
      <c r="GK115">
        <v>21606.9</v>
      </c>
      <c r="GL115">
        <v>26687.6</v>
      </c>
      <c r="GM115">
        <v>23918.4</v>
      </c>
      <c r="GN115">
        <v>38218.4</v>
      </c>
      <c r="GO115">
        <v>31631</v>
      </c>
      <c r="GP115">
        <v>46600.9</v>
      </c>
      <c r="GQ115">
        <v>37822.4</v>
      </c>
      <c r="GR115">
        <v>1.87065</v>
      </c>
      <c r="GS115">
        <v>1.87623</v>
      </c>
      <c r="GT115">
        <v>0.07844719999999999</v>
      </c>
      <c r="GU115">
        <v>0</v>
      </c>
      <c r="GV115">
        <v>28.716</v>
      </c>
      <c r="GW115">
        <v>999.9</v>
      </c>
      <c r="GX115">
        <v>46.3</v>
      </c>
      <c r="GY115">
        <v>31.2</v>
      </c>
      <c r="GZ115">
        <v>23.306</v>
      </c>
      <c r="HA115">
        <v>61.1119</v>
      </c>
      <c r="HB115">
        <v>19.7356</v>
      </c>
      <c r="HC115">
        <v>1</v>
      </c>
      <c r="HD115">
        <v>0.107536</v>
      </c>
      <c r="HE115">
        <v>-1.43227</v>
      </c>
      <c r="HF115">
        <v>20.2916</v>
      </c>
      <c r="HG115">
        <v>5.22133</v>
      </c>
      <c r="HH115">
        <v>11.98</v>
      </c>
      <c r="HI115">
        <v>4.96525</v>
      </c>
      <c r="HJ115">
        <v>3.276</v>
      </c>
      <c r="HK115">
        <v>9999</v>
      </c>
      <c r="HL115">
        <v>9999</v>
      </c>
      <c r="HM115">
        <v>9999</v>
      </c>
      <c r="HN115">
        <v>37.3</v>
      </c>
      <c r="HO115">
        <v>1.8639</v>
      </c>
      <c r="HP115">
        <v>1.8601</v>
      </c>
      <c r="HQ115">
        <v>1.85837</v>
      </c>
      <c r="HR115">
        <v>1.85975</v>
      </c>
      <c r="HS115">
        <v>1.85989</v>
      </c>
      <c r="HT115">
        <v>1.85837</v>
      </c>
      <c r="HU115">
        <v>1.85745</v>
      </c>
      <c r="HV115">
        <v>1.85242</v>
      </c>
      <c r="HW115">
        <v>0</v>
      </c>
      <c r="HX115">
        <v>0</v>
      </c>
      <c r="HY115">
        <v>0</v>
      </c>
      <c r="HZ115">
        <v>0</v>
      </c>
      <c r="IA115" t="s">
        <v>424</v>
      </c>
      <c r="IB115" t="s">
        <v>425</v>
      </c>
      <c r="IC115" t="s">
        <v>426</v>
      </c>
      <c r="ID115" t="s">
        <v>426</v>
      </c>
      <c r="IE115" t="s">
        <v>426</v>
      </c>
      <c r="IF115" t="s">
        <v>426</v>
      </c>
      <c r="IG115">
        <v>0</v>
      </c>
      <c r="IH115">
        <v>100</v>
      </c>
      <c r="II115">
        <v>100</v>
      </c>
      <c r="IJ115">
        <v>-0.893</v>
      </c>
      <c r="IK115">
        <v>0.3152</v>
      </c>
      <c r="IL115">
        <v>-0.819046093373875</v>
      </c>
      <c r="IM115">
        <v>-0.0008311593448893811</v>
      </c>
      <c r="IN115">
        <v>1.768286430498992E-06</v>
      </c>
      <c r="IO115">
        <v>-5.176383660599935E-10</v>
      </c>
      <c r="IP115">
        <v>0.01793090377665582</v>
      </c>
      <c r="IQ115">
        <v>0.002652576625932546</v>
      </c>
      <c r="IR115">
        <v>0.0004569377311329863</v>
      </c>
      <c r="IS115">
        <v>1.003524486243527E-07</v>
      </c>
      <c r="IT115">
        <v>2</v>
      </c>
      <c r="IU115">
        <v>1975</v>
      </c>
      <c r="IV115">
        <v>1</v>
      </c>
      <c r="IW115">
        <v>26</v>
      </c>
      <c r="IX115">
        <v>201770.2</v>
      </c>
      <c r="IY115">
        <v>201770.4</v>
      </c>
      <c r="IZ115">
        <v>1.09985</v>
      </c>
      <c r="JA115">
        <v>2.62939</v>
      </c>
      <c r="JB115">
        <v>1.49658</v>
      </c>
      <c r="JC115">
        <v>2.34863</v>
      </c>
      <c r="JD115">
        <v>1.54907</v>
      </c>
      <c r="JE115">
        <v>2.43042</v>
      </c>
      <c r="JF115">
        <v>36.0582</v>
      </c>
      <c r="JG115">
        <v>24.1926</v>
      </c>
      <c r="JH115">
        <v>18</v>
      </c>
      <c r="JI115">
        <v>481.026</v>
      </c>
      <c r="JJ115">
        <v>499.299</v>
      </c>
      <c r="JK115">
        <v>30.8138</v>
      </c>
      <c r="JL115">
        <v>28.6703</v>
      </c>
      <c r="JM115">
        <v>30.0002</v>
      </c>
      <c r="JN115">
        <v>28.8251</v>
      </c>
      <c r="JO115">
        <v>28.8055</v>
      </c>
      <c r="JP115">
        <v>22.1155</v>
      </c>
      <c r="JQ115">
        <v>0</v>
      </c>
      <c r="JR115">
        <v>100</v>
      </c>
      <c r="JS115">
        <v>30.8159</v>
      </c>
      <c r="JT115">
        <v>420</v>
      </c>
      <c r="JU115">
        <v>23.1383</v>
      </c>
      <c r="JV115">
        <v>101.89</v>
      </c>
      <c r="JW115">
        <v>91.2313</v>
      </c>
    </row>
    <row r="116" spans="1:283">
      <c r="A116">
        <v>98</v>
      </c>
      <c r="B116">
        <v>1759095821.6</v>
      </c>
      <c r="C116">
        <v>1828.599999904633</v>
      </c>
      <c r="D116" t="s">
        <v>624</v>
      </c>
      <c r="E116" t="s">
        <v>625</v>
      </c>
      <c r="F116">
        <v>5</v>
      </c>
      <c r="G116" t="s">
        <v>611</v>
      </c>
      <c r="H116">
        <v>1759095818.6</v>
      </c>
      <c r="I116">
        <f>(J116)/1000</f>
        <v>0</v>
      </c>
      <c r="J116">
        <f>1000*DJ116*AH116*(DF116-DG116)/(100*CY116*(1000-AH116*DF116))</f>
        <v>0</v>
      </c>
      <c r="K116">
        <f>DJ116*AH116*(DE116-DD116*(1000-AH116*DG116)/(1000-AH116*DF116))/(100*CY116)</f>
        <v>0</v>
      </c>
      <c r="L116">
        <f>DD116 - IF(AH116&gt;1, K116*CY116*100.0/(AJ116), 0)</f>
        <v>0</v>
      </c>
      <c r="M116">
        <f>((S116-I116/2)*L116-K116)/(S116+I116/2)</f>
        <v>0</v>
      </c>
      <c r="N116">
        <f>M116*(DK116+DL116)/1000.0</f>
        <v>0</v>
      </c>
      <c r="O116">
        <f>(DD116 - IF(AH116&gt;1, K116*CY116*100.0/(AJ116), 0))*(DK116+DL116)/1000.0</f>
        <v>0</v>
      </c>
      <c r="P116">
        <f>2.0/((1/R116-1/Q116)+SIGN(R116)*SQRT((1/R116-1/Q116)*(1/R116-1/Q116) + 4*CZ116/((CZ116+1)*(CZ116+1))*(2*1/R116*1/Q116-1/Q116*1/Q116)))</f>
        <v>0</v>
      </c>
      <c r="Q116">
        <f>IF(LEFT(DA116,1)&lt;&gt;"0",IF(LEFT(DA116,1)="1",3.0,DB116),$D$5+$E$5*(DR116*DK116/($K$5*1000))+$F$5*(DR116*DK116/($K$5*1000))*MAX(MIN(CY116,$J$5),$I$5)*MAX(MIN(CY116,$J$5),$I$5)+$G$5*MAX(MIN(CY116,$J$5),$I$5)*(DR116*DK116/($K$5*1000))+$H$5*(DR116*DK116/($K$5*1000))*(DR116*DK116/($K$5*1000)))</f>
        <v>0</v>
      </c>
      <c r="R116">
        <f>I116*(1000-(1000*0.61365*exp(17.502*V116/(240.97+V116))/(DK116+DL116)+DF116)/2)/(1000*0.61365*exp(17.502*V116/(240.97+V116))/(DK116+DL116)-DF116)</f>
        <v>0</v>
      </c>
      <c r="S116">
        <f>1/((CZ116+1)/(P116/1.6)+1/(Q116/1.37)) + CZ116/((CZ116+1)/(P116/1.6) + CZ116/(Q116/1.37))</f>
        <v>0</v>
      </c>
      <c r="T116">
        <f>(CU116*CX116)</f>
        <v>0</v>
      </c>
      <c r="U116">
        <f>(DM116+(T116+2*0.95*5.67E-8*(((DM116+$B$9)+273)^4-(DM116+273)^4)-44100*I116)/(1.84*29.3*Q116+8*0.95*5.67E-8*(DM116+273)^3))</f>
        <v>0</v>
      </c>
      <c r="V116">
        <f>($C$9*DN116+$D$9*DO116+$E$9*U116)</f>
        <v>0</v>
      </c>
      <c r="W116">
        <f>0.61365*exp(17.502*V116/(240.97+V116))</f>
        <v>0</v>
      </c>
      <c r="X116">
        <f>(Y116/Z116*100)</f>
        <v>0</v>
      </c>
      <c r="Y116">
        <f>DF116*(DK116+DL116)/1000</f>
        <v>0</v>
      </c>
      <c r="Z116">
        <f>0.61365*exp(17.502*DM116/(240.97+DM116))</f>
        <v>0</v>
      </c>
      <c r="AA116">
        <f>(W116-DF116*(DK116+DL116)/1000)</f>
        <v>0</v>
      </c>
      <c r="AB116">
        <f>(-I116*44100)</f>
        <v>0</v>
      </c>
      <c r="AC116">
        <f>2*29.3*Q116*0.92*(DM116-V116)</f>
        <v>0</v>
      </c>
      <c r="AD116">
        <f>2*0.95*5.67E-8*(((DM116+$B$9)+273)^4-(V116+273)^4)</f>
        <v>0</v>
      </c>
      <c r="AE116">
        <f>T116+AD116+AB116+AC116</f>
        <v>0</v>
      </c>
      <c r="AF116">
        <v>2</v>
      </c>
      <c r="AG116">
        <v>0</v>
      </c>
      <c r="AH116">
        <f>IF(AF116*$H$15&gt;=AJ116,1.0,(AJ116/(AJ116-AF116*$H$15)))</f>
        <v>0</v>
      </c>
      <c r="AI116">
        <f>(AH116-1)*100</f>
        <v>0</v>
      </c>
      <c r="AJ116">
        <f>MAX(0,($B$15+$C$15*DR116)/(1+$D$15*DR116)*DK116/(DM116+273)*$E$15)</f>
        <v>0</v>
      </c>
      <c r="AK116" t="s">
        <v>420</v>
      </c>
      <c r="AL116" t="s">
        <v>420</v>
      </c>
      <c r="AM116">
        <v>0</v>
      </c>
      <c r="AN116">
        <v>0</v>
      </c>
      <c r="AO116">
        <f>1-AM116/AN116</f>
        <v>0</v>
      </c>
      <c r="AP116">
        <v>0</v>
      </c>
      <c r="AQ116" t="s">
        <v>420</v>
      </c>
      <c r="AR116" t="s">
        <v>420</v>
      </c>
      <c r="AS116">
        <v>0</v>
      </c>
      <c r="AT116">
        <v>0</v>
      </c>
      <c r="AU116">
        <f>1-AS116/AT116</f>
        <v>0</v>
      </c>
      <c r="AV116">
        <v>0.5</v>
      </c>
      <c r="AW116">
        <f>CV116</f>
        <v>0</v>
      </c>
      <c r="AX116">
        <f>K116</f>
        <v>0</v>
      </c>
      <c r="AY116">
        <f>AU116*AV116*AW116</f>
        <v>0</v>
      </c>
      <c r="AZ116">
        <f>(AX116-AP116)/AW116</f>
        <v>0</v>
      </c>
      <c r="BA116">
        <f>(AN116-AT116)/AT116</f>
        <v>0</v>
      </c>
      <c r="BB116">
        <f>AM116/(AO116+AM116/AT116)</f>
        <v>0</v>
      </c>
      <c r="BC116" t="s">
        <v>420</v>
      </c>
      <c r="BD116">
        <v>0</v>
      </c>
      <c r="BE116">
        <f>IF(BD116&lt;&gt;0, BD116, BB116)</f>
        <v>0</v>
      </c>
      <c r="BF116">
        <f>1-BE116/AT116</f>
        <v>0</v>
      </c>
      <c r="BG116">
        <f>(AT116-AS116)/(AT116-BE116)</f>
        <v>0</v>
      </c>
      <c r="BH116">
        <f>(AN116-AT116)/(AN116-BE116)</f>
        <v>0</v>
      </c>
      <c r="BI116">
        <f>(AT116-AS116)/(AT116-AM116)</f>
        <v>0</v>
      </c>
      <c r="BJ116">
        <f>(AN116-AT116)/(AN116-AM116)</f>
        <v>0</v>
      </c>
      <c r="BK116">
        <f>(BG116*BE116/AS116)</f>
        <v>0</v>
      </c>
      <c r="BL116">
        <f>(1-BK116)</f>
        <v>0</v>
      </c>
      <c r="CU116">
        <f>$B$13*DS116+$C$13*DT116+$F$13*EE116*(1-EH116)</f>
        <v>0</v>
      </c>
      <c r="CV116">
        <f>CU116*CW116</f>
        <v>0</v>
      </c>
      <c r="CW116">
        <f>($B$13*$D$11+$C$13*$D$11+$F$13*((ER116+EJ116)/MAX(ER116+EJ116+ES116, 0.1)*$I$11+ES116/MAX(ER116+EJ116+ES116, 0.1)*$J$11))/($B$13+$C$13+$F$13)</f>
        <v>0</v>
      </c>
      <c r="CX116">
        <f>($B$13*$K$11+$C$13*$K$11+$F$13*((ER116+EJ116)/MAX(ER116+EJ116+ES116, 0.1)*$P$11+ES116/MAX(ER116+EJ116+ES116, 0.1)*$Q$11))/($B$13+$C$13+$F$13)</f>
        <v>0</v>
      </c>
      <c r="CY116">
        <v>6</v>
      </c>
      <c r="CZ116">
        <v>0.5</v>
      </c>
      <c r="DA116" t="s">
        <v>421</v>
      </c>
      <c r="DB116">
        <v>2</v>
      </c>
      <c r="DC116">
        <v>1759095818.6</v>
      </c>
      <c r="DD116">
        <v>423.0556666666667</v>
      </c>
      <c r="DE116">
        <v>419.9438888888889</v>
      </c>
      <c r="DF116">
        <v>23.03326666666667</v>
      </c>
      <c r="DG116">
        <v>22.57334444444444</v>
      </c>
      <c r="DH116">
        <v>423.9487777777778</v>
      </c>
      <c r="DI116">
        <v>22.71805555555555</v>
      </c>
      <c r="DJ116">
        <v>499.9774444444444</v>
      </c>
      <c r="DK116">
        <v>90.6504888888889</v>
      </c>
      <c r="DL116">
        <v>0.06722922222222223</v>
      </c>
      <c r="DM116">
        <v>30.41766666666667</v>
      </c>
      <c r="DN116">
        <v>29.99308888888889</v>
      </c>
      <c r="DO116">
        <v>999.9000000000001</v>
      </c>
      <c r="DP116">
        <v>0</v>
      </c>
      <c r="DQ116">
        <v>0</v>
      </c>
      <c r="DR116">
        <v>10007.76777777778</v>
      </c>
      <c r="DS116">
        <v>0</v>
      </c>
      <c r="DT116">
        <v>3.27856</v>
      </c>
      <c r="DU116">
        <v>3.111964444444444</v>
      </c>
      <c r="DV116">
        <v>433.0297777777778</v>
      </c>
      <c r="DW116">
        <v>429.6422222222222</v>
      </c>
      <c r="DX116">
        <v>0.4599047777777778</v>
      </c>
      <c r="DY116">
        <v>419.9438888888889</v>
      </c>
      <c r="DZ116">
        <v>22.57334444444444</v>
      </c>
      <c r="EA116">
        <v>2.087976666666667</v>
      </c>
      <c r="EB116">
        <v>2.046285555555555</v>
      </c>
      <c r="EC116">
        <v>18.12772222222222</v>
      </c>
      <c r="ED116">
        <v>17.8071</v>
      </c>
      <c r="EE116">
        <v>0.00500078</v>
      </c>
      <c r="EF116">
        <v>0</v>
      </c>
      <c r="EG116">
        <v>0</v>
      </c>
      <c r="EH116">
        <v>0</v>
      </c>
      <c r="EI116">
        <v>934.8222222222224</v>
      </c>
      <c r="EJ116">
        <v>0.00500078</v>
      </c>
      <c r="EK116">
        <v>-18</v>
      </c>
      <c r="EL116">
        <v>-0.8222222222222224</v>
      </c>
      <c r="EM116">
        <v>35.18722222222222</v>
      </c>
      <c r="EN116">
        <v>38.43711111111111</v>
      </c>
      <c r="EO116">
        <v>36.68044444444445</v>
      </c>
      <c r="EP116">
        <v>38.583</v>
      </c>
      <c r="EQ116">
        <v>37.31922222222222</v>
      </c>
      <c r="ER116">
        <v>0</v>
      </c>
      <c r="ES116">
        <v>0</v>
      </c>
      <c r="ET116">
        <v>0</v>
      </c>
      <c r="EU116">
        <v>1759095814</v>
      </c>
      <c r="EV116">
        <v>0</v>
      </c>
      <c r="EW116">
        <v>935.5653846153845</v>
      </c>
      <c r="EX116">
        <v>-11.21709375240594</v>
      </c>
      <c r="EY116">
        <v>10.27350411517385</v>
      </c>
      <c r="EZ116">
        <v>-18.79615384615385</v>
      </c>
      <c r="FA116">
        <v>15</v>
      </c>
      <c r="FB116">
        <v>0</v>
      </c>
      <c r="FC116" t="s">
        <v>422</v>
      </c>
      <c r="FD116">
        <v>1746989605.5</v>
      </c>
      <c r="FE116">
        <v>1746989593.5</v>
      </c>
      <c r="FF116">
        <v>0</v>
      </c>
      <c r="FG116">
        <v>-0.274</v>
      </c>
      <c r="FH116">
        <v>-0.002</v>
      </c>
      <c r="FI116">
        <v>2.549</v>
      </c>
      <c r="FJ116">
        <v>0.129</v>
      </c>
      <c r="FK116">
        <v>420</v>
      </c>
      <c r="FL116">
        <v>17</v>
      </c>
      <c r="FM116">
        <v>0.02</v>
      </c>
      <c r="FN116">
        <v>0.04</v>
      </c>
      <c r="FO116">
        <v>3.07446225</v>
      </c>
      <c r="FP116">
        <v>0.1445393245778568</v>
      </c>
      <c r="FQ116">
        <v>0.05216036605927436</v>
      </c>
      <c r="FR116">
        <v>1</v>
      </c>
      <c r="FS116">
        <v>935.1323529411765</v>
      </c>
      <c r="FT116">
        <v>1.006875509850917</v>
      </c>
      <c r="FU116">
        <v>4.243245191806083</v>
      </c>
      <c r="FV116">
        <v>0</v>
      </c>
      <c r="FW116">
        <v>0.460227875</v>
      </c>
      <c r="FX116">
        <v>-0.004712611632271323</v>
      </c>
      <c r="FY116">
        <v>0.0009755268112025397</v>
      </c>
      <c r="FZ116">
        <v>1</v>
      </c>
      <c r="GA116">
        <v>2</v>
      </c>
      <c r="GB116">
        <v>3</v>
      </c>
      <c r="GC116" t="s">
        <v>429</v>
      </c>
      <c r="GD116">
        <v>3.10288</v>
      </c>
      <c r="GE116">
        <v>2.72554</v>
      </c>
      <c r="GF116">
        <v>0.0888212</v>
      </c>
      <c r="GG116">
        <v>0.088239</v>
      </c>
      <c r="GH116">
        <v>0.104942</v>
      </c>
      <c r="GI116">
        <v>0.104918</v>
      </c>
      <c r="GJ116">
        <v>23804.3</v>
      </c>
      <c r="GK116">
        <v>21606.9</v>
      </c>
      <c r="GL116">
        <v>26687.7</v>
      </c>
      <c r="GM116">
        <v>23918.5</v>
      </c>
      <c r="GN116">
        <v>38218.5</v>
      </c>
      <c r="GO116">
        <v>31631</v>
      </c>
      <c r="GP116">
        <v>46601.2</v>
      </c>
      <c r="GQ116">
        <v>37822.3</v>
      </c>
      <c r="GR116">
        <v>1.87077</v>
      </c>
      <c r="GS116">
        <v>1.87615</v>
      </c>
      <c r="GT116">
        <v>0.0787452</v>
      </c>
      <c r="GU116">
        <v>0</v>
      </c>
      <c r="GV116">
        <v>28.7149</v>
      </c>
      <c r="GW116">
        <v>999.9</v>
      </c>
      <c r="GX116">
        <v>46.3</v>
      </c>
      <c r="GY116">
        <v>31.2</v>
      </c>
      <c r="GZ116">
        <v>23.305</v>
      </c>
      <c r="HA116">
        <v>60.8219</v>
      </c>
      <c r="HB116">
        <v>19.5954</v>
      </c>
      <c r="HC116">
        <v>1</v>
      </c>
      <c r="HD116">
        <v>0.107571</v>
      </c>
      <c r="HE116">
        <v>-1.43423</v>
      </c>
      <c r="HF116">
        <v>20.2916</v>
      </c>
      <c r="HG116">
        <v>5.22148</v>
      </c>
      <c r="HH116">
        <v>11.98</v>
      </c>
      <c r="HI116">
        <v>4.96525</v>
      </c>
      <c r="HJ116">
        <v>3.27598</v>
      </c>
      <c r="HK116">
        <v>9999</v>
      </c>
      <c r="HL116">
        <v>9999</v>
      </c>
      <c r="HM116">
        <v>9999</v>
      </c>
      <c r="HN116">
        <v>37.3</v>
      </c>
      <c r="HO116">
        <v>1.86392</v>
      </c>
      <c r="HP116">
        <v>1.8601</v>
      </c>
      <c r="HQ116">
        <v>1.85837</v>
      </c>
      <c r="HR116">
        <v>1.85975</v>
      </c>
      <c r="HS116">
        <v>1.85989</v>
      </c>
      <c r="HT116">
        <v>1.85837</v>
      </c>
      <c r="HU116">
        <v>1.85745</v>
      </c>
      <c r="HV116">
        <v>1.8524</v>
      </c>
      <c r="HW116">
        <v>0</v>
      </c>
      <c r="HX116">
        <v>0</v>
      </c>
      <c r="HY116">
        <v>0</v>
      </c>
      <c r="HZ116">
        <v>0</v>
      </c>
      <c r="IA116" t="s">
        <v>424</v>
      </c>
      <c r="IB116" t="s">
        <v>425</v>
      </c>
      <c r="IC116" t="s">
        <v>426</v>
      </c>
      <c r="ID116" t="s">
        <v>426</v>
      </c>
      <c r="IE116" t="s">
        <v>426</v>
      </c>
      <c r="IF116" t="s">
        <v>426</v>
      </c>
      <c r="IG116">
        <v>0</v>
      </c>
      <c r="IH116">
        <v>100</v>
      </c>
      <c r="II116">
        <v>100</v>
      </c>
      <c r="IJ116">
        <v>-0.893</v>
      </c>
      <c r="IK116">
        <v>0.3153</v>
      </c>
      <c r="IL116">
        <v>-0.819046093373875</v>
      </c>
      <c r="IM116">
        <v>-0.0008311593448893811</v>
      </c>
      <c r="IN116">
        <v>1.768286430498992E-06</v>
      </c>
      <c r="IO116">
        <v>-5.176383660599935E-10</v>
      </c>
      <c r="IP116">
        <v>0.01793090377665582</v>
      </c>
      <c r="IQ116">
        <v>0.002652576625932546</v>
      </c>
      <c r="IR116">
        <v>0.0004569377311329863</v>
      </c>
      <c r="IS116">
        <v>1.003524486243527E-07</v>
      </c>
      <c r="IT116">
        <v>2</v>
      </c>
      <c r="IU116">
        <v>1975</v>
      </c>
      <c r="IV116">
        <v>1</v>
      </c>
      <c r="IW116">
        <v>26</v>
      </c>
      <c r="IX116">
        <v>201770.3</v>
      </c>
      <c r="IY116">
        <v>201770.5</v>
      </c>
      <c r="IZ116">
        <v>1.09985</v>
      </c>
      <c r="JA116">
        <v>2.63428</v>
      </c>
      <c r="JB116">
        <v>1.49658</v>
      </c>
      <c r="JC116">
        <v>2.34863</v>
      </c>
      <c r="JD116">
        <v>1.54907</v>
      </c>
      <c r="JE116">
        <v>2.36572</v>
      </c>
      <c r="JF116">
        <v>36.0582</v>
      </c>
      <c r="JG116">
        <v>24.1926</v>
      </c>
      <c r="JH116">
        <v>18</v>
      </c>
      <c r="JI116">
        <v>481.101</v>
      </c>
      <c r="JJ116">
        <v>499.26</v>
      </c>
      <c r="JK116">
        <v>30.816</v>
      </c>
      <c r="JL116">
        <v>28.6707</v>
      </c>
      <c r="JM116">
        <v>30.0002</v>
      </c>
      <c r="JN116">
        <v>28.8254</v>
      </c>
      <c r="JO116">
        <v>28.8068</v>
      </c>
      <c r="JP116">
        <v>22.1149</v>
      </c>
      <c r="JQ116">
        <v>0</v>
      </c>
      <c r="JR116">
        <v>100</v>
      </c>
      <c r="JS116">
        <v>30.8213</v>
      </c>
      <c r="JT116">
        <v>420</v>
      </c>
      <c r="JU116">
        <v>23.1383</v>
      </c>
      <c r="JV116">
        <v>101.891</v>
      </c>
      <c r="JW116">
        <v>91.2313</v>
      </c>
    </row>
    <row r="117" spans="1:283">
      <c r="A117">
        <v>99</v>
      </c>
      <c r="B117">
        <v>1759095823.6</v>
      </c>
      <c r="C117">
        <v>1830.599999904633</v>
      </c>
      <c r="D117" t="s">
        <v>626</v>
      </c>
      <c r="E117" t="s">
        <v>627</v>
      </c>
      <c r="F117">
        <v>5</v>
      </c>
      <c r="G117" t="s">
        <v>611</v>
      </c>
      <c r="H117">
        <v>1759095820.6</v>
      </c>
      <c r="I117">
        <f>(J117)/1000</f>
        <v>0</v>
      </c>
      <c r="J117">
        <f>1000*DJ117*AH117*(DF117-DG117)/(100*CY117*(1000-AH117*DF117))</f>
        <v>0</v>
      </c>
      <c r="K117">
        <f>DJ117*AH117*(DE117-DD117*(1000-AH117*DG117)/(1000-AH117*DF117))/(100*CY117)</f>
        <v>0</v>
      </c>
      <c r="L117">
        <f>DD117 - IF(AH117&gt;1, K117*CY117*100.0/(AJ117), 0)</f>
        <v>0</v>
      </c>
      <c r="M117">
        <f>((S117-I117/2)*L117-K117)/(S117+I117/2)</f>
        <v>0</v>
      </c>
      <c r="N117">
        <f>M117*(DK117+DL117)/1000.0</f>
        <v>0</v>
      </c>
      <c r="O117">
        <f>(DD117 - IF(AH117&gt;1, K117*CY117*100.0/(AJ117), 0))*(DK117+DL117)/1000.0</f>
        <v>0</v>
      </c>
      <c r="P117">
        <f>2.0/((1/R117-1/Q117)+SIGN(R117)*SQRT((1/R117-1/Q117)*(1/R117-1/Q117) + 4*CZ117/((CZ117+1)*(CZ117+1))*(2*1/R117*1/Q117-1/Q117*1/Q117)))</f>
        <v>0</v>
      </c>
      <c r="Q117">
        <f>IF(LEFT(DA117,1)&lt;&gt;"0",IF(LEFT(DA117,1)="1",3.0,DB117),$D$5+$E$5*(DR117*DK117/($K$5*1000))+$F$5*(DR117*DK117/($K$5*1000))*MAX(MIN(CY117,$J$5),$I$5)*MAX(MIN(CY117,$J$5),$I$5)+$G$5*MAX(MIN(CY117,$J$5),$I$5)*(DR117*DK117/($K$5*1000))+$H$5*(DR117*DK117/($K$5*1000))*(DR117*DK117/($K$5*1000)))</f>
        <v>0</v>
      </c>
      <c r="R117">
        <f>I117*(1000-(1000*0.61365*exp(17.502*V117/(240.97+V117))/(DK117+DL117)+DF117)/2)/(1000*0.61365*exp(17.502*V117/(240.97+V117))/(DK117+DL117)-DF117)</f>
        <v>0</v>
      </c>
      <c r="S117">
        <f>1/((CZ117+1)/(P117/1.6)+1/(Q117/1.37)) + CZ117/((CZ117+1)/(P117/1.6) + CZ117/(Q117/1.37))</f>
        <v>0</v>
      </c>
      <c r="T117">
        <f>(CU117*CX117)</f>
        <v>0</v>
      </c>
      <c r="U117">
        <f>(DM117+(T117+2*0.95*5.67E-8*(((DM117+$B$9)+273)^4-(DM117+273)^4)-44100*I117)/(1.84*29.3*Q117+8*0.95*5.67E-8*(DM117+273)^3))</f>
        <v>0</v>
      </c>
      <c r="V117">
        <f>($C$9*DN117+$D$9*DO117+$E$9*U117)</f>
        <v>0</v>
      </c>
      <c r="W117">
        <f>0.61365*exp(17.502*V117/(240.97+V117))</f>
        <v>0</v>
      </c>
      <c r="X117">
        <f>(Y117/Z117*100)</f>
        <v>0</v>
      </c>
      <c r="Y117">
        <f>DF117*(DK117+DL117)/1000</f>
        <v>0</v>
      </c>
      <c r="Z117">
        <f>0.61365*exp(17.502*DM117/(240.97+DM117))</f>
        <v>0</v>
      </c>
      <c r="AA117">
        <f>(W117-DF117*(DK117+DL117)/1000)</f>
        <v>0</v>
      </c>
      <c r="AB117">
        <f>(-I117*44100)</f>
        <v>0</v>
      </c>
      <c r="AC117">
        <f>2*29.3*Q117*0.92*(DM117-V117)</f>
        <v>0</v>
      </c>
      <c r="AD117">
        <f>2*0.95*5.67E-8*(((DM117+$B$9)+273)^4-(V117+273)^4)</f>
        <v>0</v>
      </c>
      <c r="AE117">
        <f>T117+AD117+AB117+AC117</f>
        <v>0</v>
      </c>
      <c r="AF117">
        <v>2</v>
      </c>
      <c r="AG117">
        <v>0</v>
      </c>
      <c r="AH117">
        <f>IF(AF117*$H$15&gt;=AJ117,1.0,(AJ117/(AJ117-AF117*$H$15)))</f>
        <v>0</v>
      </c>
      <c r="AI117">
        <f>(AH117-1)*100</f>
        <v>0</v>
      </c>
      <c r="AJ117">
        <f>MAX(0,($B$15+$C$15*DR117)/(1+$D$15*DR117)*DK117/(DM117+273)*$E$15)</f>
        <v>0</v>
      </c>
      <c r="AK117" t="s">
        <v>420</v>
      </c>
      <c r="AL117" t="s">
        <v>420</v>
      </c>
      <c r="AM117">
        <v>0</v>
      </c>
      <c r="AN117">
        <v>0</v>
      </c>
      <c r="AO117">
        <f>1-AM117/AN117</f>
        <v>0</v>
      </c>
      <c r="AP117">
        <v>0</v>
      </c>
      <c r="AQ117" t="s">
        <v>420</v>
      </c>
      <c r="AR117" t="s">
        <v>420</v>
      </c>
      <c r="AS117">
        <v>0</v>
      </c>
      <c r="AT117">
        <v>0</v>
      </c>
      <c r="AU117">
        <f>1-AS117/AT117</f>
        <v>0</v>
      </c>
      <c r="AV117">
        <v>0.5</v>
      </c>
      <c r="AW117">
        <f>CV117</f>
        <v>0</v>
      </c>
      <c r="AX117">
        <f>K117</f>
        <v>0</v>
      </c>
      <c r="AY117">
        <f>AU117*AV117*AW117</f>
        <v>0</v>
      </c>
      <c r="AZ117">
        <f>(AX117-AP117)/AW117</f>
        <v>0</v>
      </c>
      <c r="BA117">
        <f>(AN117-AT117)/AT117</f>
        <v>0</v>
      </c>
      <c r="BB117">
        <f>AM117/(AO117+AM117/AT117)</f>
        <v>0</v>
      </c>
      <c r="BC117" t="s">
        <v>420</v>
      </c>
      <c r="BD117">
        <v>0</v>
      </c>
      <c r="BE117">
        <f>IF(BD117&lt;&gt;0, BD117, BB117)</f>
        <v>0</v>
      </c>
      <c r="BF117">
        <f>1-BE117/AT117</f>
        <v>0</v>
      </c>
      <c r="BG117">
        <f>(AT117-AS117)/(AT117-BE117)</f>
        <v>0</v>
      </c>
      <c r="BH117">
        <f>(AN117-AT117)/(AN117-BE117)</f>
        <v>0</v>
      </c>
      <c r="BI117">
        <f>(AT117-AS117)/(AT117-AM117)</f>
        <v>0</v>
      </c>
      <c r="BJ117">
        <f>(AN117-AT117)/(AN117-AM117)</f>
        <v>0</v>
      </c>
      <c r="BK117">
        <f>(BG117*BE117/AS117)</f>
        <v>0</v>
      </c>
      <c r="BL117">
        <f>(1-BK117)</f>
        <v>0</v>
      </c>
      <c r="CU117">
        <f>$B$13*DS117+$C$13*DT117+$F$13*EE117*(1-EH117)</f>
        <v>0</v>
      </c>
      <c r="CV117">
        <f>CU117*CW117</f>
        <v>0</v>
      </c>
      <c r="CW117">
        <f>($B$13*$D$11+$C$13*$D$11+$F$13*((ER117+EJ117)/MAX(ER117+EJ117+ES117, 0.1)*$I$11+ES117/MAX(ER117+EJ117+ES117, 0.1)*$J$11))/($B$13+$C$13+$F$13)</f>
        <v>0</v>
      </c>
      <c r="CX117">
        <f>($B$13*$K$11+$C$13*$K$11+$F$13*((ER117+EJ117)/MAX(ER117+EJ117+ES117, 0.1)*$P$11+ES117/MAX(ER117+EJ117+ES117, 0.1)*$Q$11))/($B$13+$C$13+$F$13)</f>
        <v>0</v>
      </c>
      <c r="CY117">
        <v>6</v>
      </c>
      <c r="CZ117">
        <v>0.5</v>
      </c>
      <c r="DA117" t="s">
        <v>421</v>
      </c>
      <c r="DB117">
        <v>2</v>
      </c>
      <c r="DC117">
        <v>1759095820.6</v>
      </c>
      <c r="DD117">
        <v>423.0551111111111</v>
      </c>
      <c r="DE117">
        <v>419.9675555555556</v>
      </c>
      <c r="DF117">
        <v>23.0336</v>
      </c>
      <c r="DG117">
        <v>22.57318888888889</v>
      </c>
      <c r="DH117">
        <v>423.9482222222222</v>
      </c>
      <c r="DI117">
        <v>22.7184</v>
      </c>
      <c r="DJ117">
        <v>499.992888888889</v>
      </c>
      <c r="DK117">
        <v>90.6508</v>
      </c>
      <c r="DL117">
        <v>0.06735474444444445</v>
      </c>
      <c r="DM117">
        <v>30.41795555555555</v>
      </c>
      <c r="DN117">
        <v>29.99551111111111</v>
      </c>
      <c r="DO117">
        <v>999.9000000000001</v>
      </c>
      <c r="DP117">
        <v>0</v>
      </c>
      <c r="DQ117">
        <v>0</v>
      </c>
      <c r="DR117">
        <v>10002.90555555556</v>
      </c>
      <c r="DS117">
        <v>0</v>
      </c>
      <c r="DT117">
        <v>3.27856</v>
      </c>
      <c r="DU117">
        <v>3.087858888888889</v>
      </c>
      <c r="DV117">
        <v>433.0293333333333</v>
      </c>
      <c r="DW117">
        <v>429.6663333333333</v>
      </c>
      <c r="DX117">
        <v>0.4604053333333333</v>
      </c>
      <c r="DY117">
        <v>419.9675555555556</v>
      </c>
      <c r="DZ117">
        <v>22.57318888888889</v>
      </c>
      <c r="EA117">
        <v>2.088014444444444</v>
      </c>
      <c r="EB117">
        <v>2.046276666666667</v>
      </c>
      <c r="EC117">
        <v>18.12802222222222</v>
      </c>
      <c r="ED117">
        <v>17.80704444444444</v>
      </c>
      <c r="EE117">
        <v>0.00500078</v>
      </c>
      <c r="EF117">
        <v>0</v>
      </c>
      <c r="EG117">
        <v>0</v>
      </c>
      <c r="EH117">
        <v>0</v>
      </c>
      <c r="EI117">
        <v>933.6555555555556</v>
      </c>
      <c r="EJ117">
        <v>0.00500078</v>
      </c>
      <c r="EK117">
        <v>-21.55555555555556</v>
      </c>
      <c r="EL117">
        <v>-1.2</v>
      </c>
      <c r="EM117">
        <v>35.18722222222222</v>
      </c>
      <c r="EN117">
        <v>38.43011111111111</v>
      </c>
      <c r="EO117">
        <v>36.63877777777778</v>
      </c>
      <c r="EP117">
        <v>38.54822222222222</v>
      </c>
      <c r="EQ117">
        <v>37.33322222222223</v>
      </c>
      <c r="ER117">
        <v>0</v>
      </c>
      <c r="ES117">
        <v>0</v>
      </c>
      <c r="ET117">
        <v>0</v>
      </c>
      <c r="EU117">
        <v>1759095816.4</v>
      </c>
      <c r="EV117">
        <v>0</v>
      </c>
      <c r="EW117">
        <v>935.0153846153845</v>
      </c>
      <c r="EX117">
        <v>-10.4478627377736</v>
      </c>
      <c r="EY117">
        <v>-21.35726507948907</v>
      </c>
      <c r="EZ117">
        <v>-18.30384615384615</v>
      </c>
      <c r="FA117">
        <v>15</v>
      </c>
      <c r="FB117">
        <v>0</v>
      </c>
      <c r="FC117" t="s">
        <v>422</v>
      </c>
      <c r="FD117">
        <v>1746989605.5</v>
      </c>
      <c r="FE117">
        <v>1746989593.5</v>
      </c>
      <c r="FF117">
        <v>0</v>
      </c>
      <c r="FG117">
        <v>-0.274</v>
      </c>
      <c r="FH117">
        <v>-0.002</v>
      </c>
      <c r="FI117">
        <v>2.549</v>
      </c>
      <c r="FJ117">
        <v>0.129</v>
      </c>
      <c r="FK117">
        <v>420</v>
      </c>
      <c r="FL117">
        <v>17</v>
      </c>
      <c r="FM117">
        <v>0.02</v>
      </c>
      <c r="FN117">
        <v>0.04</v>
      </c>
      <c r="FO117">
        <v>3.07227756097561</v>
      </c>
      <c r="FP117">
        <v>0.2112602090592382</v>
      </c>
      <c r="FQ117">
        <v>0.0495154811357008</v>
      </c>
      <c r="FR117">
        <v>1</v>
      </c>
      <c r="FS117">
        <v>934.9</v>
      </c>
      <c r="FT117">
        <v>-7.174942617926157</v>
      </c>
      <c r="FU117">
        <v>4.727640874188107</v>
      </c>
      <c r="FV117">
        <v>0</v>
      </c>
      <c r="FW117">
        <v>0.4601916829268293</v>
      </c>
      <c r="FX117">
        <v>-0.0007397770034843938</v>
      </c>
      <c r="FY117">
        <v>0.0008471381215749736</v>
      </c>
      <c r="FZ117">
        <v>1</v>
      </c>
      <c r="GA117">
        <v>2</v>
      </c>
      <c r="GB117">
        <v>3</v>
      </c>
      <c r="GC117" t="s">
        <v>429</v>
      </c>
      <c r="GD117">
        <v>3.10267</v>
      </c>
      <c r="GE117">
        <v>2.72552</v>
      </c>
      <c r="GF117">
        <v>0.0888265</v>
      </c>
      <c r="GG117">
        <v>0.08824269999999999</v>
      </c>
      <c r="GH117">
        <v>0.104943</v>
      </c>
      <c r="GI117">
        <v>0.10492</v>
      </c>
      <c r="GJ117">
        <v>23804.2</v>
      </c>
      <c r="GK117">
        <v>21606.9</v>
      </c>
      <c r="GL117">
        <v>26687.8</v>
      </c>
      <c r="GM117">
        <v>23918.6</v>
      </c>
      <c r="GN117">
        <v>38218.4</v>
      </c>
      <c r="GO117">
        <v>31630.8</v>
      </c>
      <c r="GP117">
        <v>46601.1</v>
      </c>
      <c r="GQ117">
        <v>37822.1</v>
      </c>
      <c r="GR117">
        <v>1.87042</v>
      </c>
      <c r="GS117">
        <v>1.87643</v>
      </c>
      <c r="GT117">
        <v>0.0785589</v>
      </c>
      <c r="GU117">
        <v>0</v>
      </c>
      <c r="GV117">
        <v>28.7149</v>
      </c>
      <c r="GW117">
        <v>999.9</v>
      </c>
      <c r="GX117">
        <v>46.3</v>
      </c>
      <c r="GY117">
        <v>31.2</v>
      </c>
      <c r="GZ117">
        <v>23.3041</v>
      </c>
      <c r="HA117">
        <v>61.1919</v>
      </c>
      <c r="HB117">
        <v>19.6314</v>
      </c>
      <c r="HC117">
        <v>1</v>
      </c>
      <c r="HD117">
        <v>0.107607</v>
      </c>
      <c r="HE117">
        <v>-1.43972</v>
      </c>
      <c r="HF117">
        <v>20.2915</v>
      </c>
      <c r="HG117">
        <v>5.22178</v>
      </c>
      <c r="HH117">
        <v>11.98</v>
      </c>
      <c r="HI117">
        <v>4.96535</v>
      </c>
      <c r="HJ117">
        <v>3.27598</v>
      </c>
      <c r="HK117">
        <v>9999</v>
      </c>
      <c r="HL117">
        <v>9999</v>
      </c>
      <c r="HM117">
        <v>9999</v>
      </c>
      <c r="HN117">
        <v>37.3</v>
      </c>
      <c r="HO117">
        <v>1.86391</v>
      </c>
      <c r="HP117">
        <v>1.8601</v>
      </c>
      <c r="HQ117">
        <v>1.85837</v>
      </c>
      <c r="HR117">
        <v>1.85975</v>
      </c>
      <c r="HS117">
        <v>1.85989</v>
      </c>
      <c r="HT117">
        <v>1.85837</v>
      </c>
      <c r="HU117">
        <v>1.85745</v>
      </c>
      <c r="HV117">
        <v>1.8524</v>
      </c>
      <c r="HW117">
        <v>0</v>
      </c>
      <c r="HX117">
        <v>0</v>
      </c>
      <c r="HY117">
        <v>0</v>
      </c>
      <c r="HZ117">
        <v>0</v>
      </c>
      <c r="IA117" t="s">
        <v>424</v>
      </c>
      <c r="IB117" t="s">
        <v>425</v>
      </c>
      <c r="IC117" t="s">
        <v>426</v>
      </c>
      <c r="ID117" t="s">
        <v>426</v>
      </c>
      <c r="IE117" t="s">
        <v>426</v>
      </c>
      <c r="IF117" t="s">
        <v>426</v>
      </c>
      <c r="IG117">
        <v>0</v>
      </c>
      <c r="IH117">
        <v>100</v>
      </c>
      <c r="II117">
        <v>100</v>
      </c>
      <c r="IJ117">
        <v>-0.893</v>
      </c>
      <c r="IK117">
        <v>0.3152</v>
      </c>
      <c r="IL117">
        <v>-0.819046093373875</v>
      </c>
      <c r="IM117">
        <v>-0.0008311593448893811</v>
      </c>
      <c r="IN117">
        <v>1.768286430498992E-06</v>
      </c>
      <c r="IO117">
        <v>-5.176383660599935E-10</v>
      </c>
      <c r="IP117">
        <v>0.01793090377665582</v>
      </c>
      <c r="IQ117">
        <v>0.002652576625932546</v>
      </c>
      <c r="IR117">
        <v>0.0004569377311329863</v>
      </c>
      <c r="IS117">
        <v>1.003524486243527E-07</v>
      </c>
      <c r="IT117">
        <v>2</v>
      </c>
      <c r="IU117">
        <v>1975</v>
      </c>
      <c r="IV117">
        <v>1</v>
      </c>
      <c r="IW117">
        <v>26</v>
      </c>
      <c r="IX117">
        <v>201770.3</v>
      </c>
      <c r="IY117">
        <v>201770.5</v>
      </c>
      <c r="IZ117">
        <v>1.09985</v>
      </c>
      <c r="JA117">
        <v>2.62451</v>
      </c>
      <c r="JB117">
        <v>1.49658</v>
      </c>
      <c r="JC117">
        <v>2.34863</v>
      </c>
      <c r="JD117">
        <v>1.54907</v>
      </c>
      <c r="JE117">
        <v>2.41699</v>
      </c>
      <c r="JF117">
        <v>36.0582</v>
      </c>
      <c r="JG117">
        <v>24.1926</v>
      </c>
      <c r="JH117">
        <v>18</v>
      </c>
      <c r="JI117">
        <v>480.9</v>
      </c>
      <c r="JJ117">
        <v>499.448</v>
      </c>
      <c r="JK117">
        <v>30.8184</v>
      </c>
      <c r="JL117">
        <v>28.6707</v>
      </c>
      <c r="JM117">
        <v>30.0002</v>
      </c>
      <c r="JN117">
        <v>28.8257</v>
      </c>
      <c r="JO117">
        <v>28.8073</v>
      </c>
      <c r="JP117">
        <v>22.1164</v>
      </c>
      <c r="JQ117">
        <v>0</v>
      </c>
      <c r="JR117">
        <v>100</v>
      </c>
      <c r="JS117">
        <v>30.8213</v>
      </c>
      <c r="JT117">
        <v>420</v>
      </c>
      <c r="JU117">
        <v>23.1383</v>
      </c>
      <c r="JV117">
        <v>101.891</v>
      </c>
      <c r="JW117">
        <v>91.2313</v>
      </c>
    </row>
    <row r="118" spans="1:283">
      <c r="A118">
        <v>100</v>
      </c>
      <c r="B118">
        <v>1759095825.6</v>
      </c>
      <c r="C118">
        <v>1832.599999904633</v>
      </c>
      <c r="D118" t="s">
        <v>628</v>
      </c>
      <c r="E118" t="s">
        <v>629</v>
      </c>
      <c r="F118">
        <v>5</v>
      </c>
      <c r="G118" t="s">
        <v>611</v>
      </c>
      <c r="H118">
        <v>1759095822.6</v>
      </c>
      <c r="I118">
        <f>(J118)/1000</f>
        <v>0</v>
      </c>
      <c r="J118">
        <f>1000*DJ118*AH118*(DF118-DG118)/(100*CY118*(1000-AH118*DF118))</f>
        <v>0</v>
      </c>
      <c r="K118">
        <f>DJ118*AH118*(DE118-DD118*(1000-AH118*DG118)/(1000-AH118*DF118))/(100*CY118)</f>
        <v>0</v>
      </c>
      <c r="L118">
        <f>DD118 - IF(AH118&gt;1, K118*CY118*100.0/(AJ118), 0)</f>
        <v>0</v>
      </c>
      <c r="M118">
        <f>((S118-I118/2)*L118-K118)/(S118+I118/2)</f>
        <v>0</v>
      </c>
      <c r="N118">
        <f>M118*(DK118+DL118)/1000.0</f>
        <v>0</v>
      </c>
      <c r="O118">
        <f>(DD118 - IF(AH118&gt;1, K118*CY118*100.0/(AJ118), 0))*(DK118+DL118)/1000.0</f>
        <v>0</v>
      </c>
      <c r="P118">
        <f>2.0/((1/R118-1/Q118)+SIGN(R118)*SQRT((1/R118-1/Q118)*(1/R118-1/Q118) + 4*CZ118/((CZ118+1)*(CZ118+1))*(2*1/R118*1/Q118-1/Q118*1/Q118)))</f>
        <v>0</v>
      </c>
      <c r="Q118">
        <f>IF(LEFT(DA118,1)&lt;&gt;"0",IF(LEFT(DA118,1)="1",3.0,DB118),$D$5+$E$5*(DR118*DK118/($K$5*1000))+$F$5*(DR118*DK118/($K$5*1000))*MAX(MIN(CY118,$J$5),$I$5)*MAX(MIN(CY118,$J$5),$I$5)+$G$5*MAX(MIN(CY118,$J$5),$I$5)*(DR118*DK118/($K$5*1000))+$H$5*(DR118*DK118/($K$5*1000))*(DR118*DK118/($K$5*1000)))</f>
        <v>0</v>
      </c>
      <c r="R118">
        <f>I118*(1000-(1000*0.61365*exp(17.502*V118/(240.97+V118))/(DK118+DL118)+DF118)/2)/(1000*0.61365*exp(17.502*V118/(240.97+V118))/(DK118+DL118)-DF118)</f>
        <v>0</v>
      </c>
      <c r="S118">
        <f>1/((CZ118+1)/(P118/1.6)+1/(Q118/1.37)) + CZ118/((CZ118+1)/(P118/1.6) + CZ118/(Q118/1.37))</f>
        <v>0</v>
      </c>
      <c r="T118">
        <f>(CU118*CX118)</f>
        <v>0</v>
      </c>
      <c r="U118">
        <f>(DM118+(T118+2*0.95*5.67E-8*(((DM118+$B$9)+273)^4-(DM118+273)^4)-44100*I118)/(1.84*29.3*Q118+8*0.95*5.67E-8*(DM118+273)^3))</f>
        <v>0</v>
      </c>
      <c r="V118">
        <f>($C$9*DN118+$D$9*DO118+$E$9*U118)</f>
        <v>0</v>
      </c>
      <c r="W118">
        <f>0.61365*exp(17.502*V118/(240.97+V118))</f>
        <v>0</v>
      </c>
      <c r="X118">
        <f>(Y118/Z118*100)</f>
        <v>0</v>
      </c>
      <c r="Y118">
        <f>DF118*(DK118+DL118)/1000</f>
        <v>0</v>
      </c>
      <c r="Z118">
        <f>0.61365*exp(17.502*DM118/(240.97+DM118))</f>
        <v>0</v>
      </c>
      <c r="AA118">
        <f>(W118-DF118*(DK118+DL118)/1000)</f>
        <v>0</v>
      </c>
      <c r="AB118">
        <f>(-I118*44100)</f>
        <v>0</v>
      </c>
      <c r="AC118">
        <f>2*29.3*Q118*0.92*(DM118-V118)</f>
        <v>0</v>
      </c>
      <c r="AD118">
        <f>2*0.95*5.67E-8*(((DM118+$B$9)+273)^4-(V118+273)^4)</f>
        <v>0</v>
      </c>
      <c r="AE118">
        <f>T118+AD118+AB118+AC118</f>
        <v>0</v>
      </c>
      <c r="AF118">
        <v>2</v>
      </c>
      <c r="AG118">
        <v>0</v>
      </c>
      <c r="AH118">
        <f>IF(AF118*$H$15&gt;=AJ118,1.0,(AJ118/(AJ118-AF118*$H$15)))</f>
        <v>0</v>
      </c>
      <c r="AI118">
        <f>(AH118-1)*100</f>
        <v>0</v>
      </c>
      <c r="AJ118">
        <f>MAX(0,($B$15+$C$15*DR118)/(1+$D$15*DR118)*DK118/(DM118+273)*$E$15)</f>
        <v>0</v>
      </c>
      <c r="AK118" t="s">
        <v>420</v>
      </c>
      <c r="AL118" t="s">
        <v>420</v>
      </c>
      <c r="AM118">
        <v>0</v>
      </c>
      <c r="AN118">
        <v>0</v>
      </c>
      <c r="AO118">
        <f>1-AM118/AN118</f>
        <v>0</v>
      </c>
      <c r="AP118">
        <v>0</v>
      </c>
      <c r="AQ118" t="s">
        <v>420</v>
      </c>
      <c r="AR118" t="s">
        <v>420</v>
      </c>
      <c r="AS118">
        <v>0</v>
      </c>
      <c r="AT118">
        <v>0</v>
      </c>
      <c r="AU118">
        <f>1-AS118/AT118</f>
        <v>0</v>
      </c>
      <c r="AV118">
        <v>0.5</v>
      </c>
      <c r="AW118">
        <f>CV118</f>
        <v>0</v>
      </c>
      <c r="AX118">
        <f>K118</f>
        <v>0</v>
      </c>
      <c r="AY118">
        <f>AU118*AV118*AW118</f>
        <v>0</v>
      </c>
      <c r="AZ118">
        <f>(AX118-AP118)/AW118</f>
        <v>0</v>
      </c>
      <c r="BA118">
        <f>(AN118-AT118)/AT118</f>
        <v>0</v>
      </c>
      <c r="BB118">
        <f>AM118/(AO118+AM118/AT118)</f>
        <v>0</v>
      </c>
      <c r="BC118" t="s">
        <v>420</v>
      </c>
      <c r="BD118">
        <v>0</v>
      </c>
      <c r="BE118">
        <f>IF(BD118&lt;&gt;0, BD118, BB118)</f>
        <v>0</v>
      </c>
      <c r="BF118">
        <f>1-BE118/AT118</f>
        <v>0</v>
      </c>
      <c r="BG118">
        <f>(AT118-AS118)/(AT118-BE118)</f>
        <v>0</v>
      </c>
      <c r="BH118">
        <f>(AN118-AT118)/(AN118-BE118)</f>
        <v>0</v>
      </c>
      <c r="BI118">
        <f>(AT118-AS118)/(AT118-AM118)</f>
        <v>0</v>
      </c>
      <c r="BJ118">
        <f>(AN118-AT118)/(AN118-AM118)</f>
        <v>0</v>
      </c>
      <c r="BK118">
        <f>(BG118*BE118/AS118)</f>
        <v>0</v>
      </c>
      <c r="BL118">
        <f>(1-BK118)</f>
        <v>0</v>
      </c>
      <c r="CU118">
        <f>$B$13*DS118+$C$13*DT118+$F$13*EE118*(1-EH118)</f>
        <v>0</v>
      </c>
      <c r="CV118">
        <f>CU118*CW118</f>
        <v>0</v>
      </c>
      <c r="CW118">
        <f>($B$13*$D$11+$C$13*$D$11+$F$13*((ER118+EJ118)/MAX(ER118+EJ118+ES118, 0.1)*$I$11+ES118/MAX(ER118+EJ118+ES118, 0.1)*$J$11))/($B$13+$C$13+$F$13)</f>
        <v>0</v>
      </c>
      <c r="CX118">
        <f>($B$13*$K$11+$C$13*$K$11+$F$13*((ER118+EJ118)/MAX(ER118+EJ118+ES118, 0.1)*$P$11+ES118/MAX(ER118+EJ118+ES118, 0.1)*$Q$11))/($B$13+$C$13+$F$13)</f>
        <v>0</v>
      </c>
      <c r="CY118">
        <v>6</v>
      </c>
      <c r="CZ118">
        <v>0.5</v>
      </c>
      <c r="DA118" t="s">
        <v>421</v>
      </c>
      <c r="DB118">
        <v>2</v>
      </c>
      <c r="DC118">
        <v>1759095822.6</v>
      </c>
      <c r="DD118">
        <v>423.0641111111111</v>
      </c>
      <c r="DE118">
        <v>419.9735555555555</v>
      </c>
      <c r="DF118">
        <v>23.0342</v>
      </c>
      <c r="DG118">
        <v>22.57322222222222</v>
      </c>
      <c r="DH118">
        <v>423.9571111111111</v>
      </c>
      <c r="DI118">
        <v>22.71898888888889</v>
      </c>
      <c r="DJ118">
        <v>499.9571111111111</v>
      </c>
      <c r="DK118">
        <v>90.65122222222222</v>
      </c>
      <c r="DL118">
        <v>0.06746365555555556</v>
      </c>
      <c r="DM118">
        <v>30.4181</v>
      </c>
      <c r="DN118">
        <v>29.99537777777778</v>
      </c>
      <c r="DO118">
        <v>999.9000000000001</v>
      </c>
      <c r="DP118">
        <v>0</v>
      </c>
      <c r="DQ118">
        <v>0</v>
      </c>
      <c r="DR118">
        <v>9993.394444444444</v>
      </c>
      <c r="DS118">
        <v>0</v>
      </c>
      <c r="DT118">
        <v>3.27856</v>
      </c>
      <c r="DU118">
        <v>3.090722222222223</v>
      </c>
      <c r="DV118">
        <v>433.0388888888889</v>
      </c>
      <c r="DW118">
        <v>429.6726666666667</v>
      </c>
      <c r="DX118">
        <v>0.460974111111111</v>
      </c>
      <c r="DY118">
        <v>419.9735555555555</v>
      </c>
      <c r="DZ118">
        <v>22.57322222222222</v>
      </c>
      <c r="EA118">
        <v>2.088077777777778</v>
      </c>
      <c r="EB118">
        <v>2.046288888888889</v>
      </c>
      <c r="EC118">
        <v>18.12851111111111</v>
      </c>
      <c r="ED118">
        <v>17.80713333333334</v>
      </c>
      <c r="EE118">
        <v>0.00500078</v>
      </c>
      <c r="EF118">
        <v>0</v>
      </c>
      <c r="EG118">
        <v>0</v>
      </c>
      <c r="EH118">
        <v>0</v>
      </c>
      <c r="EI118">
        <v>934.4333333333333</v>
      </c>
      <c r="EJ118">
        <v>0.00500078</v>
      </c>
      <c r="EK118">
        <v>-19.8</v>
      </c>
      <c r="EL118">
        <v>-1.111111111111111</v>
      </c>
      <c r="EM118">
        <v>35.16622222222222</v>
      </c>
      <c r="EN118">
        <v>38.43011111111111</v>
      </c>
      <c r="EO118">
        <v>36.63866666666667</v>
      </c>
      <c r="EP118">
        <v>38.53444444444445</v>
      </c>
      <c r="EQ118">
        <v>37.29155555555556</v>
      </c>
      <c r="ER118">
        <v>0</v>
      </c>
      <c r="ES118">
        <v>0</v>
      </c>
      <c r="ET118">
        <v>0</v>
      </c>
      <c r="EU118">
        <v>1759095818.2</v>
      </c>
      <c r="EV118">
        <v>0</v>
      </c>
      <c r="EW118">
        <v>934.96</v>
      </c>
      <c r="EX118">
        <v>-5.07692275903129</v>
      </c>
      <c r="EY118">
        <v>-20.13076948202577</v>
      </c>
      <c r="EZ118">
        <v>-19.02</v>
      </c>
      <c r="FA118">
        <v>15</v>
      </c>
      <c r="FB118">
        <v>0</v>
      </c>
      <c r="FC118" t="s">
        <v>422</v>
      </c>
      <c r="FD118">
        <v>1746989605.5</v>
      </c>
      <c r="FE118">
        <v>1746989593.5</v>
      </c>
      <c r="FF118">
        <v>0</v>
      </c>
      <c r="FG118">
        <v>-0.274</v>
      </c>
      <c r="FH118">
        <v>-0.002</v>
      </c>
      <c r="FI118">
        <v>2.549</v>
      </c>
      <c r="FJ118">
        <v>0.129</v>
      </c>
      <c r="FK118">
        <v>420</v>
      </c>
      <c r="FL118">
        <v>17</v>
      </c>
      <c r="FM118">
        <v>0.02</v>
      </c>
      <c r="FN118">
        <v>0.04</v>
      </c>
      <c r="FO118">
        <v>3.07775975</v>
      </c>
      <c r="FP118">
        <v>0.2294844652908055</v>
      </c>
      <c r="FQ118">
        <v>0.0482118013295241</v>
      </c>
      <c r="FR118">
        <v>1</v>
      </c>
      <c r="FS118">
        <v>935.2264705882353</v>
      </c>
      <c r="FT118">
        <v>-4.044308470537155</v>
      </c>
      <c r="FU118">
        <v>4.704085134754394</v>
      </c>
      <c r="FV118">
        <v>0</v>
      </c>
      <c r="FW118">
        <v>0.460322625</v>
      </c>
      <c r="FX118">
        <v>0.001976994371481787</v>
      </c>
      <c r="FY118">
        <v>0.000880377041031282</v>
      </c>
      <c r="FZ118">
        <v>1</v>
      </c>
      <c r="GA118">
        <v>2</v>
      </c>
      <c r="GB118">
        <v>3</v>
      </c>
      <c r="GC118" t="s">
        <v>429</v>
      </c>
      <c r="GD118">
        <v>3.10274</v>
      </c>
      <c r="GE118">
        <v>2.72551</v>
      </c>
      <c r="GF118">
        <v>0.08882520000000001</v>
      </c>
      <c r="GG118">
        <v>0.0882385</v>
      </c>
      <c r="GH118">
        <v>0.104944</v>
      </c>
      <c r="GI118">
        <v>0.104926</v>
      </c>
      <c r="GJ118">
        <v>23804.1</v>
      </c>
      <c r="GK118">
        <v>21606.9</v>
      </c>
      <c r="GL118">
        <v>26687.7</v>
      </c>
      <c r="GM118">
        <v>23918.5</v>
      </c>
      <c r="GN118">
        <v>38218.3</v>
      </c>
      <c r="GO118">
        <v>31630.7</v>
      </c>
      <c r="GP118">
        <v>46601.1</v>
      </c>
      <c r="GQ118">
        <v>37822.2</v>
      </c>
      <c r="GR118">
        <v>1.87042</v>
      </c>
      <c r="GS118">
        <v>1.87637</v>
      </c>
      <c r="GT118">
        <v>0.07863340000000001</v>
      </c>
      <c r="GU118">
        <v>0</v>
      </c>
      <c r="GV118">
        <v>28.7148</v>
      </c>
      <c r="GW118">
        <v>999.9</v>
      </c>
      <c r="GX118">
        <v>46.3</v>
      </c>
      <c r="GY118">
        <v>31.2</v>
      </c>
      <c r="GZ118">
        <v>23.3059</v>
      </c>
      <c r="HA118">
        <v>60.8119</v>
      </c>
      <c r="HB118">
        <v>19.5833</v>
      </c>
      <c r="HC118">
        <v>1</v>
      </c>
      <c r="HD118">
        <v>0.107703</v>
      </c>
      <c r="HE118">
        <v>-1.4349</v>
      </c>
      <c r="HF118">
        <v>20.2915</v>
      </c>
      <c r="HG118">
        <v>5.22178</v>
      </c>
      <c r="HH118">
        <v>11.98</v>
      </c>
      <c r="HI118">
        <v>4.9654</v>
      </c>
      <c r="HJ118">
        <v>3.276</v>
      </c>
      <c r="HK118">
        <v>9999</v>
      </c>
      <c r="HL118">
        <v>9999</v>
      </c>
      <c r="HM118">
        <v>9999</v>
      </c>
      <c r="HN118">
        <v>37.3</v>
      </c>
      <c r="HO118">
        <v>1.86391</v>
      </c>
      <c r="HP118">
        <v>1.86009</v>
      </c>
      <c r="HQ118">
        <v>1.85837</v>
      </c>
      <c r="HR118">
        <v>1.85975</v>
      </c>
      <c r="HS118">
        <v>1.85989</v>
      </c>
      <c r="HT118">
        <v>1.85837</v>
      </c>
      <c r="HU118">
        <v>1.85745</v>
      </c>
      <c r="HV118">
        <v>1.85241</v>
      </c>
      <c r="HW118">
        <v>0</v>
      </c>
      <c r="HX118">
        <v>0</v>
      </c>
      <c r="HY118">
        <v>0</v>
      </c>
      <c r="HZ118">
        <v>0</v>
      </c>
      <c r="IA118" t="s">
        <v>424</v>
      </c>
      <c r="IB118" t="s">
        <v>425</v>
      </c>
      <c r="IC118" t="s">
        <v>426</v>
      </c>
      <c r="ID118" t="s">
        <v>426</v>
      </c>
      <c r="IE118" t="s">
        <v>426</v>
      </c>
      <c r="IF118" t="s">
        <v>426</v>
      </c>
      <c r="IG118">
        <v>0</v>
      </c>
      <c r="IH118">
        <v>100</v>
      </c>
      <c r="II118">
        <v>100</v>
      </c>
      <c r="IJ118">
        <v>-0.893</v>
      </c>
      <c r="IK118">
        <v>0.3152</v>
      </c>
      <c r="IL118">
        <v>-0.819046093373875</v>
      </c>
      <c r="IM118">
        <v>-0.0008311593448893811</v>
      </c>
      <c r="IN118">
        <v>1.768286430498992E-06</v>
      </c>
      <c r="IO118">
        <v>-5.176383660599935E-10</v>
      </c>
      <c r="IP118">
        <v>0.01793090377665582</v>
      </c>
      <c r="IQ118">
        <v>0.002652576625932546</v>
      </c>
      <c r="IR118">
        <v>0.0004569377311329863</v>
      </c>
      <c r="IS118">
        <v>1.003524486243527E-07</v>
      </c>
      <c r="IT118">
        <v>2</v>
      </c>
      <c r="IU118">
        <v>1975</v>
      </c>
      <c r="IV118">
        <v>1</v>
      </c>
      <c r="IW118">
        <v>26</v>
      </c>
      <c r="IX118">
        <v>201770.3</v>
      </c>
      <c r="IY118">
        <v>201770.5</v>
      </c>
      <c r="IZ118">
        <v>1.09985</v>
      </c>
      <c r="JA118">
        <v>2.62085</v>
      </c>
      <c r="JB118">
        <v>1.49658</v>
      </c>
      <c r="JC118">
        <v>2.34863</v>
      </c>
      <c r="JD118">
        <v>1.54907</v>
      </c>
      <c r="JE118">
        <v>2.4707</v>
      </c>
      <c r="JF118">
        <v>36.0582</v>
      </c>
      <c r="JG118">
        <v>24.1926</v>
      </c>
      <c r="JH118">
        <v>18</v>
      </c>
      <c r="JI118">
        <v>480.909</v>
      </c>
      <c r="JJ118">
        <v>499.415</v>
      </c>
      <c r="JK118">
        <v>30.8211</v>
      </c>
      <c r="JL118">
        <v>28.6709</v>
      </c>
      <c r="JM118">
        <v>30.0003</v>
      </c>
      <c r="JN118">
        <v>28.8269</v>
      </c>
      <c r="JO118">
        <v>28.8074</v>
      </c>
      <c r="JP118">
        <v>22.1147</v>
      </c>
      <c r="JQ118">
        <v>0</v>
      </c>
      <c r="JR118">
        <v>100</v>
      </c>
      <c r="JS118">
        <v>30.8244</v>
      </c>
      <c r="JT118">
        <v>420</v>
      </c>
      <c r="JU118">
        <v>23.1383</v>
      </c>
      <c r="JV118">
        <v>101.891</v>
      </c>
      <c r="JW118">
        <v>91.2312</v>
      </c>
    </row>
    <row r="119" spans="1:283">
      <c r="A119">
        <v>101</v>
      </c>
      <c r="B119">
        <v>1759095827.6</v>
      </c>
      <c r="C119">
        <v>1834.599999904633</v>
      </c>
      <c r="D119" t="s">
        <v>630</v>
      </c>
      <c r="E119" t="s">
        <v>631</v>
      </c>
      <c r="F119">
        <v>5</v>
      </c>
      <c r="G119" t="s">
        <v>611</v>
      </c>
      <c r="H119">
        <v>1759095824.6</v>
      </c>
      <c r="I119">
        <f>(J119)/1000</f>
        <v>0</v>
      </c>
      <c r="J119">
        <f>1000*DJ119*AH119*(DF119-DG119)/(100*CY119*(1000-AH119*DF119))</f>
        <v>0</v>
      </c>
      <c r="K119">
        <f>DJ119*AH119*(DE119-DD119*(1000-AH119*DG119)/(1000-AH119*DF119))/(100*CY119)</f>
        <v>0</v>
      </c>
      <c r="L119">
        <f>DD119 - IF(AH119&gt;1, K119*CY119*100.0/(AJ119), 0)</f>
        <v>0</v>
      </c>
      <c r="M119">
        <f>((S119-I119/2)*L119-K119)/(S119+I119/2)</f>
        <v>0</v>
      </c>
      <c r="N119">
        <f>M119*(DK119+DL119)/1000.0</f>
        <v>0</v>
      </c>
      <c r="O119">
        <f>(DD119 - IF(AH119&gt;1, K119*CY119*100.0/(AJ119), 0))*(DK119+DL119)/1000.0</f>
        <v>0</v>
      </c>
      <c r="P119">
        <f>2.0/((1/R119-1/Q119)+SIGN(R119)*SQRT((1/R119-1/Q119)*(1/R119-1/Q119) + 4*CZ119/((CZ119+1)*(CZ119+1))*(2*1/R119*1/Q119-1/Q119*1/Q119)))</f>
        <v>0</v>
      </c>
      <c r="Q119">
        <f>IF(LEFT(DA119,1)&lt;&gt;"0",IF(LEFT(DA119,1)="1",3.0,DB119),$D$5+$E$5*(DR119*DK119/($K$5*1000))+$F$5*(DR119*DK119/($K$5*1000))*MAX(MIN(CY119,$J$5),$I$5)*MAX(MIN(CY119,$J$5),$I$5)+$G$5*MAX(MIN(CY119,$J$5),$I$5)*(DR119*DK119/($K$5*1000))+$H$5*(DR119*DK119/($K$5*1000))*(DR119*DK119/($K$5*1000)))</f>
        <v>0</v>
      </c>
      <c r="R119">
        <f>I119*(1000-(1000*0.61365*exp(17.502*V119/(240.97+V119))/(DK119+DL119)+DF119)/2)/(1000*0.61365*exp(17.502*V119/(240.97+V119))/(DK119+DL119)-DF119)</f>
        <v>0</v>
      </c>
      <c r="S119">
        <f>1/((CZ119+1)/(P119/1.6)+1/(Q119/1.37)) + CZ119/((CZ119+1)/(P119/1.6) + CZ119/(Q119/1.37))</f>
        <v>0</v>
      </c>
      <c r="T119">
        <f>(CU119*CX119)</f>
        <v>0</v>
      </c>
      <c r="U119">
        <f>(DM119+(T119+2*0.95*5.67E-8*(((DM119+$B$9)+273)^4-(DM119+273)^4)-44100*I119)/(1.84*29.3*Q119+8*0.95*5.67E-8*(DM119+273)^3))</f>
        <v>0</v>
      </c>
      <c r="V119">
        <f>($C$9*DN119+$D$9*DO119+$E$9*U119)</f>
        <v>0</v>
      </c>
      <c r="W119">
        <f>0.61365*exp(17.502*V119/(240.97+V119))</f>
        <v>0</v>
      </c>
      <c r="X119">
        <f>(Y119/Z119*100)</f>
        <v>0</v>
      </c>
      <c r="Y119">
        <f>DF119*(DK119+DL119)/1000</f>
        <v>0</v>
      </c>
      <c r="Z119">
        <f>0.61365*exp(17.502*DM119/(240.97+DM119))</f>
        <v>0</v>
      </c>
      <c r="AA119">
        <f>(W119-DF119*(DK119+DL119)/1000)</f>
        <v>0</v>
      </c>
      <c r="AB119">
        <f>(-I119*44100)</f>
        <v>0</v>
      </c>
      <c r="AC119">
        <f>2*29.3*Q119*0.92*(DM119-V119)</f>
        <v>0</v>
      </c>
      <c r="AD119">
        <f>2*0.95*5.67E-8*(((DM119+$B$9)+273)^4-(V119+273)^4)</f>
        <v>0</v>
      </c>
      <c r="AE119">
        <f>T119+AD119+AB119+AC119</f>
        <v>0</v>
      </c>
      <c r="AF119">
        <v>2</v>
      </c>
      <c r="AG119">
        <v>0</v>
      </c>
      <c r="AH119">
        <f>IF(AF119*$H$15&gt;=AJ119,1.0,(AJ119/(AJ119-AF119*$H$15)))</f>
        <v>0</v>
      </c>
      <c r="AI119">
        <f>(AH119-1)*100</f>
        <v>0</v>
      </c>
      <c r="AJ119">
        <f>MAX(0,($B$15+$C$15*DR119)/(1+$D$15*DR119)*DK119/(DM119+273)*$E$15)</f>
        <v>0</v>
      </c>
      <c r="AK119" t="s">
        <v>420</v>
      </c>
      <c r="AL119" t="s">
        <v>420</v>
      </c>
      <c r="AM119">
        <v>0</v>
      </c>
      <c r="AN119">
        <v>0</v>
      </c>
      <c r="AO119">
        <f>1-AM119/AN119</f>
        <v>0</v>
      </c>
      <c r="AP119">
        <v>0</v>
      </c>
      <c r="AQ119" t="s">
        <v>420</v>
      </c>
      <c r="AR119" t="s">
        <v>420</v>
      </c>
      <c r="AS119">
        <v>0</v>
      </c>
      <c r="AT119">
        <v>0</v>
      </c>
      <c r="AU119">
        <f>1-AS119/AT119</f>
        <v>0</v>
      </c>
      <c r="AV119">
        <v>0.5</v>
      </c>
      <c r="AW119">
        <f>CV119</f>
        <v>0</v>
      </c>
      <c r="AX119">
        <f>K119</f>
        <v>0</v>
      </c>
      <c r="AY119">
        <f>AU119*AV119*AW119</f>
        <v>0</v>
      </c>
      <c r="AZ119">
        <f>(AX119-AP119)/AW119</f>
        <v>0</v>
      </c>
      <c r="BA119">
        <f>(AN119-AT119)/AT119</f>
        <v>0</v>
      </c>
      <c r="BB119">
        <f>AM119/(AO119+AM119/AT119)</f>
        <v>0</v>
      </c>
      <c r="BC119" t="s">
        <v>420</v>
      </c>
      <c r="BD119">
        <v>0</v>
      </c>
      <c r="BE119">
        <f>IF(BD119&lt;&gt;0, BD119, BB119)</f>
        <v>0</v>
      </c>
      <c r="BF119">
        <f>1-BE119/AT119</f>
        <v>0</v>
      </c>
      <c r="BG119">
        <f>(AT119-AS119)/(AT119-BE119)</f>
        <v>0</v>
      </c>
      <c r="BH119">
        <f>(AN119-AT119)/(AN119-BE119)</f>
        <v>0</v>
      </c>
      <c r="BI119">
        <f>(AT119-AS119)/(AT119-AM119)</f>
        <v>0</v>
      </c>
      <c r="BJ119">
        <f>(AN119-AT119)/(AN119-AM119)</f>
        <v>0</v>
      </c>
      <c r="BK119">
        <f>(BG119*BE119/AS119)</f>
        <v>0</v>
      </c>
      <c r="BL119">
        <f>(1-BK119)</f>
        <v>0</v>
      </c>
      <c r="CU119">
        <f>$B$13*DS119+$C$13*DT119+$F$13*EE119*(1-EH119)</f>
        <v>0</v>
      </c>
      <c r="CV119">
        <f>CU119*CW119</f>
        <v>0</v>
      </c>
      <c r="CW119">
        <f>($B$13*$D$11+$C$13*$D$11+$F$13*((ER119+EJ119)/MAX(ER119+EJ119+ES119, 0.1)*$I$11+ES119/MAX(ER119+EJ119+ES119, 0.1)*$J$11))/($B$13+$C$13+$F$13)</f>
        <v>0</v>
      </c>
      <c r="CX119">
        <f>($B$13*$K$11+$C$13*$K$11+$F$13*((ER119+EJ119)/MAX(ER119+EJ119+ES119, 0.1)*$P$11+ES119/MAX(ER119+EJ119+ES119, 0.1)*$Q$11))/($B$13+$C$13+$F$13)</f>
        <v>0</v>
      </c>
      <c r="CY119">
        <v>6</v>
      </c>
      <c r="CZ119">
        <v>0.5</v>
      </c>
      <c r="DA119" t="s">
        <v>421</v>
      </c>
      <c r="DB119">
        <v>2</v>
      </c>
      <c r="DC119">
        <v>1759095824.6</v>
      </c>
      <c r="DD119">
        <v>423.0665555555556</v>
      </c>
      <c r="DE119">
        <v>419.9905555555555</v>
      </c>
      <c r="DF119">
        <v>23.03457777777778</v>
      </c>
      <c r="DG119">
        <v>22.57412222222222</v>
      </c>
      <c r="DH119">
        <v>423.9595555555555</v>
      </c>
      <c r="DI119">
        <v>22.71936666666667</v>
      </c>
      <c r="DJ119">
        <v>499.9536666666667</v>
      </c>
      <c r="DK119">
        <v>90.65136666666666</v>
      </c>
      <c r="DL119">
        <v>0.06749593333333333</v>
      </c>
      <c r="DM119">
        <v>30.41768888888889</v>
      </c>
      <c r="DN119">
        <v>29.99611111111112</v>
      </c>
      <c r="DO119">
        <v>999.9000000000001</v>
      </c>
      <c r="DP119">
        <v>0</v>
      </c>
      <c r="DQ119">
        <v>0</v>
      </c>
      <c r="DR119">
        <v>9989.577777777777</v>
      </c>
      <c r="DS119">
        <v>0</v>
      </c>
      <c r="DT119">
        <v>3.27856</v>
      </c>
      <c r="DU119">
        <v>3.076046666666667</v>
      </c>
      <c r="DV119">
        <v>433.0416666666667</v>
      </c>
      <c r="DW119">
        <v>429.6904444444444</v>
      </c>
      <c r="DX119">
        <v>0.460467</v>
      </c>
      <c r="DY119">
        <v>419.9905555555555</v>
      </c>
      <c r="DZ119">
        <v>22.57412222222222</v>
      </c>
      <c r="EA119">
        <v>2.088116666666666</v>
      </c>
      <c r="EB119">
        <v>2.046372222222222</v>
      </c>
      <c r="EC119">
        <v>18.12881111111111</v>
      </c>
      <c r="ED119">
        <v>17.80778888888889</v>
      </c>
      <c r="EE119">
        <v>0.00500078</v>
      </c>
      <c r="EF119">
        <v>0</v>
      </c>
      <c r="EG119">
        <v>0</v>
      </c>
      <c r="EH119">
        <v>0</v>
      </c>
      <c r="EI119">
        <v>932.8888888888889</v>
      </c>
      <c r="EJ119">
        <v>0.00500078</v>
      </c>
      <c r="EK119">
        <v>-19.9</v>
      </c>
      <c r="EL119">
        <v>-1.122222222222222</v>
      </c>
      <c r="EM119">
        <v>35.15944444444444</v>
      </c>
      <c r="EN119">
        <v>38.41633333333333</v>
      </c>
      <c r="EO119">
        <v>36.63166666666666</v>
      </c>
      <c r="EP119">
        <v>38.51377777777778</v>
      </c>
      <c r="EQ119">
        <v>37.29155555555556</v>
      </c>
      <c r="ER119">
        <v>0</v>
      </c>
      <c r="ES119">
        <v>0</v>
      </c>
      <c r="ET119">
        <v>0</v>
      </c>
      <c r="EU119">
        <v>1759095820</v>
      </c>
      <c r="EV119">
        <v>0</v>
      </c>
      <c r="EW119">
        <v>933.8384615384616</v>
      </c>
      <c r="EX119">
        <v>-3.083760326515497</v>
      </c>
      <c r="EY119">
        <v>-13.21709436917352</v>
      </c>
      <c r="EZ119">
        <v>-18.65384615384615</v>
      </c>
      <c r="FA119">
        <v>15</v>
      </c>
      <c r="FB119">
        <v>0</v>
      </c>
      <c r="FC119" t="s">
        <v>422</v>
      </c>
      <c r="FD119">
        <v>1746989605.5</v>
      </c>
      <c r="FE119">
        <v>1746989593.5</v>
      </c>
      <c r="FF119">
        <v>0</v>
      </c>
      <c r="FG119">
        <v>-0.274</v>
      </c>
      <c r="FH119">
        <v>-0.002</v>
      </c>
      <c r="FI119">
        <v>2.549</v>
      </c>
      <c r="FJ119">
        <v>0.129</v>
      </c>
      <c r="FK119">
        <v>420</v>
      </c>
      <c r="FL119">
        <v>17</v>
      </c>
      <c r="FM119">
        <v>0.02</v>
      </c>
      <c r="FN119">
        <v>0.04</v>
      </c>
      <c r="FO119">
        <v>3.08265</v>
      </c>
      <c r="FP119">
        <v>0.1487869418386426</v>
      </c>
      <c r="FQ119">
        <v>0.04347004066020644</v>
      </c>
      <c r="FR119">
        <v>1</v>
      </c>
      <c r="FS119">
        <v>934.9735294117646</v>
      </c>
      <c r="FT119">
        <v>-12.82047343090926</v>
      </c>
      <c r="FU119">
        <v>4.995898837077405</v>
      </c>
      <c r="FV119">
        <v>0</v>
      </c>
      <c r="FW119">
        <v>0.46031625</v>
      </c>
      <c r="FX119">
        <v>-0.0001707917448400288</v>
      </c>
      <c r="FY119">
        <v>0.0008932657429343161</v>
      </c>
      <c r="FZ119">
        <v>1</v>
      </c>
      <c r="GA119">
        <v>2</v>
      </c>
      <c r="GB119">
        <v>3</v>
      </c>
      <c r="GC119" t="s">
        <v>429</v>
      </c>
      <c r="GD119">
        <v>3.10287</v>
      </c>
      <c r="GE119">
        <v>2.72549</v>
      </c>
      <c r="GF119">
        <v>0.0888249</v>
      </c>
      <c r="GG119">
        <v>0.0882603</v>
      </c>
      <c r="GH119">
        <v>0.104942</v>
      </c>
      <c r="GI119">
        <v>0.104929</v>
      </c>
      <c r="GJ119">
        <v>23804</v>
      </c>
      <c r="GK119">
        <v>21606.3</v>
      </c>
      <c r="GL119">
        <v>26687.6</v>
      </c>
      <c r="GM119">
        <v>23918.5</v>
      </c>
      <c r="GN119">
        <v>38218.2</v>
      </c>
      <c r="GO119">
        <v>31630.6</v>
      </c>
      <c r="GP119">
        <v>46600.9</v>
      </c>
      <c r="GQ119">
        <v>37822.3</v>
      </c>
      <c r="GR119">
        <v>1.87075</v>
      </c>
      <c r="GS119">
        <v>1.87623</v>
      </c>
      <c r="GT119">
        <v>0.07885689999999999</v>
      </c>
      <c r="GU119">
        <v>0</v>
      </c>
      <c r="GV119">
        <v>28.7135</v>
      </c>
      <c r="GW119">
        <v>999.9</v>
      </c>
      <c r="GX119">
        <v>46.3</v>
      </c>
      <c r="GY119">
        <v>31.2</v>
      </c>
      <c r="GZ119">
        <v>23.3046</v>
      </c>
      <c r="HA119">
        <v>61.2119</v>
      </c>
      <c r="HB119">
        <v>19.6995</v>
      </c>
      <c r="HC119">
        <v>1</v>
      </c>
      <c r="HD119">
        <v>0.107736</v>
      </c>
      <c r="HE119">
        <v>-1.43504</v>
      </c>
      <c r="HF119">
        <v>20.2915</v>
      </c>
      <c r="HG119">
        <v>5.22148</v>
      </c>
      <c r="HH119">
        <v>11.98</v>
      </c>
      <c r="HI119">
        <v>4.96525</v>
      </c>
      <c r="HJ119">
        <v>3.276</v>
      </c>
      <c r="HK119">
        <v>9999</v>
      </c>
      <c r="HL119">
        <v>9999</v>
      </c>
      <c r="HM119">
        <v>9999</v>
      </c>
      <c r="HN119">
        <v>37.3</v>
      </c>
      <c r="HO119">
        <v>1.86392</v>
      </c>
      <c r="HP119">
        <v>1.8601</v>
      </c>
      <c r="HQ119">
        <v>1.85837</v>
      </c>
      <c r="HR119">
        <v>1.85975</v>
      </c>
      <c r="HS119">
        <v>1.85989</v>
      </c>
      <c r="HT119">
        <v>1.85837</v>
      </c>
      <c r="HU119">
        <v>1.85745</v>
      </c>
      <c r="HV119">
        <v>1.85241</v>
      </c>
      <c r="HW119">
        <v>0</v>
      </c>
      <c r="HX119">
        <v>0</v>
      </c>
      <c r="HY119">
        <v>0</v>
      </c>
      <c r="HZ119">
        <v>0</v>
      </c>
      <c r="IA119" t="s">
        <v>424</v>
      </c>
      <c r="IB119" t="s">
        <v>425</v>
      </c>
      <c r="IC119" t="s">
        <v>426</v>
      </c>
      <c r="ID119" t="s">
        <v>426</v>
      </c>
      <c r="IE119" t="s">
        <v>426</v>
      </c>
      <c r="IF119" t="s">
        <v>426</v>
      </c>
      <c r="IG119">
        <v>0</v>
      </c>
      <c r="IH119">
        <v>100</v>
      </c>
      <c r="II119">
        <v>100</v>
      </c>
      <c r="IJ119">
        <v>-0.893</v>
      </c>
      <c r="IK119">
        <v>0.3152</v>
      </c>
      <c r="IL119">
        <v>-0.819046093373875</v>
      </c>
      <c r="IM119">
        <v>-0.0008311593448893811</v>
      </c>
      <c r="IN119">
        <v>1.768286430498992E-06</v>
      </c>
      <c r="IO119">
        <v>-5.176383660599935E-10</v>
      </c>
      <c r="IP119">
        <v>0.01793090377665582</v>
      </c>
      <c r="IQ119">
        <v>0.002652576625932546</v>
      </c>
      <c r="IR119">
        <v>0.0004569377311329863</v>
      </c>
      <c r="IS119">
        <v>1.003524486243527E-07</v>
      </c>
      <c r="IT119">
        <v>2</v>
      </c>
      <c r="IU119">
        <v>1975</v>
      </c>
      <c r="IV119">
        <v>1</v>
      </c>
      <c r="IW119">
        <v>26</v>
      </c>
      <c r="IX119">
        <v>201770.4</v>
      </c>
      <c r="IY119">
        <v>201770.6</v>
      </c>
      <c r="IZ119">
        <v>1.09985</v>
      </c>
      <c r="JA119">
        <v>2.61841</v>
      </c>
      <c r="JB119">
        <v>1.49658</v>
      </c>
      <c r="JC119">
        <v>2.34863</v>
      </c>
      <c r="JD119">
        <v>1.54907</v>
      </c>
      <c r="JE119">
        <v>2.49634</v>
      </c>
      <c r="JF119">
        <v>36.0582</v>
      </c>
      <c r="JG119">
        <v>24.2013</v>
      </c>
      <c r="JH119">
        <v>18</v>
      </c>
      <c r="JI119">
        <v>481.106</v>
      </c>
      <c r="JJ119">
        <v>499.326</v>
      </c>
      <c r="JK119">
        <v>30.8228</v>
      </c>
      <c r="JL119">
        <v>28.6722</v>
      </c>
      <c r="JM119">
        <v>30.0002</v>
      </c>
      <c r="JN119">
        <v>28.8279</v>
      </c>
      <c r="JO119">
        <v>28.8086</v>
      </c>
      <c r="JP119">
        <v>22.1096</v>
      </c>
      <c r="JQ119">
        <v>0</v>
      </c>
      <c r="JR119">
        <v>100</v>
      </c>
      <c r="JS119">
        <v>30.8244</v>
      </c>
      <c r="JT119">
        <v>420</v>
      </c>
      <c r="JU119">
        <v>23.1383</v>
      </c>
      <c r="JV119">
        <v>101.89</v>
      </c>
      <c r="JW119">
        <v>91.2313</v>
      </c>
    </row>
    <row r="120" spans="1:283">
      <c r="A120">
        <v>102</v>
      </c>
      <c r="B120">
        <v>1759095829.6</v>
      </c>
      <c r="C120">
        <v>1836.599999904633</v>
      </c>
      <c r="D120" t="s">
        <v>632</v>
      </c>
      <c r="E120" t="s">
        <v>633</v>
      </c>
      <c r="F120">
        <v>5</v>
      </c>
      <c r="G120" t="s">
        <v>611</v>
      </c>
      <c r="H120">
        <v>1759095826.6</v>
      </c>
      <c r="I120">
        <f>(J120)/1000</f>
        <v>0</v>
      </c>
      <c r="J120">
        <f>1000*DJ120*AH120*(DF120-DG120)/(100*CY120*(1000-AH120*DF120))</f>
        <v>0</v>
      </c>
      <c r="K120">
        <f>DJ120*AH120*(DE120-DD120*(1000-AH120*DG120)/(1000-AH120*DF120))/(100*CY120)</f>
        <v>0</v>
      </c>
      <c r="L120">
        <f>DD120 - IF(AH120&gt;1, K120*CY120*100.0/(AJ120), 0)</f>
        <v>0</v>
      </c>
      <c r="M120">
        <f>((S120-I120/2)*L120-K120)/(S120+I120/2)</f>
        <v>0</v>
      </c>
      <c r="N120">
        <f>M120*(DK120+DL120)/1000.0</f>
        <v>0</v>
      </c>
      <c r="O120">
        <f>(DD120 - IF(AH120&gt;1, K120*CY120*100.0/(AJ120), 0))*(DK120+DL120)/1000.0</f>
        <v>0</v>
      </c>
      <c r="P120">
        <f>2.0/((1/R120-1/Q120)+SIGN(R120)*SQRT((1/R120-1/Q120)*(1/R120-1/Q120) + 4*CZ120/((CZ120+1)*(CZ120+1))*(2*1/R120*1/Q120-1/Q120*1/Q120)))</f>
        <v>0</v>
      </c>
      <c r="Q120">
        <f>IF(LEFT(DA120,1)&lt;&gt;"0",IF(LEFT(DA120,1)="1",3.0,DB120),$D$5+$E$5*(DR120*DK120/($K$5*1000))+$F$5*(DR120*DK120/($K$5*1000))*MAX(MIN(CY120,$J$5),$I$5)*MAX(MIN(CY120,$J$5),$I$5)+$G$5*MAX(MIN(CY120,$J$5),$I$5)*(DR120*DK120/($K$5*1000))+$H$5*(DR120*DK120/($K$5*1000))*(DR120*DK120/($K$5*1000)))</f>
        <v>0</v>
      </c>
      <c r="R120">
        <f>I120*(1000-(1000*0.61365*exp(17.502*V120/(240.97+V120))/(DK120+DL120)+DF120)/2)/(1000*0.61365*exp(17.502*V120/(240.97+V120))/(DK120+DL120)-DF120)</f>
        <v>0</v>
      </c>
      <c r="S120">
        <f>1/((CZ120+1)/(P120/1.6)+1/(Q120/1.37)) + CZ120/((CZ120+1)/(P120/1.6) + CZ120/(Q120/1.37))</f>
        <v>0</v>
      </c>
      <c r="T120">
        <f>(CU120*CX120)</f>
        <v>0</v>
      </c>
      <c r="U120">
        <f>(DM120+(T120+2*0.95*5.67E-8*(((DM120+$B$9)+273)^4-(DM120+273)^4)-44100*I120)/(1.84*29.3*Q120+8*0.95*5.67E-8*(DM120+273)^3))</f>
        <v>0</v>
      </c>
      <c r="V120">
        <f>($C$9*DN120+$D$9*DO120+$E$9*U120)</f>
        <v>0</v>
      </c>
      <c r="W120">
        <f>0.61365*exp(17.502*V120/(240.97+V120))</f>
        <v>0</v>
      </c>
      <c r="X120">
        <f>(Y120/Z120*100)</f>
        <v>0</v>
      </c>
      <c r="Y120">
        <f>DF120*(DK120+DL120)/1000</f>
        <v>0</v>
      </c>
      <c r="Z120">
        <f>0.61365*exp(17.502*DM120/(240.97+DM120))</f>
        <v>0</v>
      </c>
      <c r="AA120">
        <f>(W120-DF120*(DK120+DL120)/1000)</f>
        <v>0</v>
      </c>
      <c r="AB120">
        <f>(-I120*44100)</f>
        <v>0</v>
      </c>
      <c r="AC120">
        <f>2*29.3*Q120*0.92*(DM120-V120)</f>
        <v>0</v>
      </c>
      <c r="AD120">
        <f>2*0.95*5.67E-8*(((DM120+$B$9)+273)^4-(V120+273)^4)</f>
        <v>0</v>
      </c>
      <c r="AE120">
        <f>T120+AD120+AB120+AC120</f>
        <v>0</v>
      </c>
      <c r="AF120">
        <v>2</v>
      </c>
      <c r="AG120">
        <v>0</v>
      </c>
      <c r="AH120">
        <f>IF(AF120*$H$15&gt;=AJ120,1.0,(AJ120/(AJ120-AF120*$H$15)))</f>
        <v>0</v>
      </c>
      <c r="AI120">
        <f>(AH120-1)*100</f>
        <v>0</v>
      </c>
      <c r="AJ120">
        <f>MAX(0,($B$15+$C$15*DR120)/(1+$D$15*DR120)*DK120/(DM120+273)*$E$15)</f>
        <v>0</v>
      </c>
      <c r="AK120" t="s">
        <v>420</v>
      </c>
      <c r="AL120" t="s">
        <v>420</v>
      </c>
      <c r="AM120">
        <v>0</v>
      </c>
      <c r="AN120">
        <v>0</v>
      </c>
      <c r="AO120">
        <f>1-AM120/AN120</f>
        <v>0</v>
      </c>
      <c r="AP120">
        <v>0</v>
      </c>
      <c r="AQ120" t="s">
        <v>420</v>
      </c>
      <c r="AR120" t="s">
        <v>420</v>
      </c>
      <c r="AS120">
        <v>0</v>
      </c>
      <c r="AT120">
        <v>0</v>
      </c>
      <c r="AU120">
        <f>1-AS120/AT120</f>
        <v>0</v>
      </c>
      <c r="AV120">
        <v>0.5</v>
      </c>
      <c r="AW120">
        <f>CV120</f>
        <v>0</v>
      </c>
      <c r="AX120">
        <f>K120</f>
        <v>0</v>
      </c>
      <c r="AY120">
        <f>AU120*AV120*AW120</f>
        <v>0</v>
      </c>
      <c r="AZ120">
        <f>(AX120-AP120)/AW120</f>
        <v>0</v>
      </c>
      <c r="BA120">
        <f>(AN120-AT120)/AT120</f>
        <v>0</v>
      </c>
      <c r="BB120">
        <f>AM120/(AO120+AM120/AT120)</f>
        <v>0</v>
      </c>
      <c r="BC120" t="s">
        <v>420</v>
      </c>
      <c r="BD120">
        <v>0</v>
      </c>
      <c r="BE120">
        <f>IF(BD120&lt;&gt;0, BD120, BB120)</f>
        <v>0</v>
      </c>
      <c r="BF120">
        <f>1-BE120/AT120</f>
        <v>0</v>
      </c>
      <c r="BG120">
        <f>(AT120-AS120)/(AT120-BE120)</f>
        <v>0</v>
      </c>
      <c r="BH120">
        <f>(AN120-AT120)/(AN120-BE120)</f>
        <v>0</v>
      </c>
      <c r="BI120">
        <f>(AT120-AS120)/(AT120-AM120)</f>
        <v>0</v>
      </c>
      <c r="BJ120">
        <f>(AN120-AT120)/(AN120-AM120)</f>
        <v>0</v>
      </c>
      <c r="BK120">
        <f>(BG120*BE120/AS120)</f>
        <v>0</v>
      </c>
      <c r="BL120">
        <f>(1-BK120)</f>
        <v>0</v>
      </c>
      <c r="CU120">
        <f>$B$13*DS120+$C$13*DT120+$F$13*EE120*(1-EH120)</f>
        <v>0</v>
      </c>
      <c r="CV120">
        <f>CU120*CW120</f>
        <v>0</v>
      </c>
      <c r="CW120">
        <f>($B$13*$D$11+$C$13*$D$11+$F$13*((ER120+EJ120)/MAX(ER120+EJ120+ES120, 0.1)*$I$11+ES120/MAX(ER120+EJ120+ES120, 0.1)*$J$11))/($B$13+$C$13+$F$13)</f>
        <v>0</v>
      </c>
      <c r="CX120">
        <f>($B$13*$K$11+$C$13*$K$11+$F$13*((ER120+EJ120)/MAX(ER120+EJ120+ES120, 0.1)*$P$11+ES120/MAX(ER120+EJ120+ES120, 0.1)*$Q$11))/($B$13+$C$13+$F$13)</f>
        <v>0</v>
      </c>
      <c r="CY120">
        <v>6</v>
      </c>
      <c r="CZ120">
        <v>0.5</v>
      </c>
      <c r="DA120" t="s">
        <v>421</v>
      </c>
      <c r="DB120">
        <v>2</v>
      </c>
      <c r="DC120">
        <v>1759095826.6</v>
      </c>
      <c r="DD120">
        <v>423.0733333333333</v>
      </c>
      <c r="DE120">
        <v>420.0381111111112</v>
      </c>
      <c r="DF120">
        <v>23.03431111111111</v>
      </c>
      <c r="DG120">
        <v>22.57511111111111</v>
      </c>
      <c r="DH120">
        <v>423.9663333333333</v>
      </c>
      <c r="DI120">
        <v>22.7191</v>
      </c>
      <c r="DJ120">
        <v>499.9743333333333</v>
      </c>
      <c r="DK120">
        <v>90.6514</v>
      </c>
      <c r="DL120">
        <v>0.06746142222222223</v>
      </c>
      <c r="DM120">
        <v>30.41683333333334</v>
      </c>
      <c r="DN120">
        <v>29.99545555555555</v>
      </c>
      <c r="DO120">
        <v>999.9000000000001</v>
      </c>
      <c r="DP120">
        <v>0</v>
      </c>
      <c r="DQ120">
        <v>0</v>
      </c>
      <c r="DR120">
        <v>9995.272222222222</v>
      </c>
      <c r="DS120">
        <v>0</v>
      </c>
      <c r="DT120">
        <v>3.27856</v>
      </c>
      <c r="DU120">
        <v>3.035184444444444</v>
      </c>
      <c r="DV120">
        <v>433.0484444444444</v>
      </c>
      <c r="DW120">
        <v>429.7395555555555</v>
      </c>
      <c r="DX120">
        <v>0.4592094444444444</v>
      </c>
      <c r="DY120">
        <v>420.0381111111112</v>
      </c>
      <c r="DZ120">
        <v>22.57511111111111</v>
      </c>
      <c r="EA120">
        <v>2.088093333333334</v>
      </c>
      <c r="EB120">
        <v>2.046464444444444</v>
      </c>
      <c r="EC120">
        <v>18.12862222222222</v>
      </c>
      <c r="ED120">
        <v>17.8085</v>
      </c>
      <c r="EE120">
        <v>0.00500078</v>
      </c>
      <c r="EF120">
        <v>0</v>
      </c>
      <c r="EG120">
        <v>0</v>
      </c>
      <c r="EH120">
        <v>0</v>
      </c>
      <c r="EI120">
        <v>934.2222222222222</v>
      </c>
      <c r="EJ120">
        <v>0.00500078</v>
      </c>
      <c r="EK120">
        <v>-20.81111111111111</v>
      </c>
      <c r="EL120">
        <v>-1.644444444444445</v>
      </c>
      <c r="EM120">
        <v>35.13866666666667</v>
      </c>
      <c r="EN120">
        <v>38.39566666666666</v>
      </c>
      <c r="EO120">
        <v>36.61077777777778</v>
      </c>
      <c r="EP120">
        <v>38.50688888888889</v>
      </c>
      <c r="EQ120">
        <v>37.27755555555556</v>
      </c>
      <c r="ER120">
        <v>0</v>
      </c>
      <c r="ES120">
        <v>0</v>
      </c>
      <c r="ET120">
        <v>0</v>
      </c>
      <c r="EU120">
        <v>1759095822.4</v>
      </c>
      <c r="EV120">
        <v>0</v>
      </c>
      <c r="EW120">
        <v>933.8692307692309</v>
      </c>
      <c r="EX120">
        <v>-3.206837379902544</v>
      </c>
      <c r="EY120">
        <v>-18.89230808510532</v>
      </c>
      <c r="EZ120">
        <v>-20.10769230769231</v>
      </c>
      <c r="FA120">
        <v>15</v>
      </c>
      <c r="FB120">
        <v>0</v>
      </c>
      <c r="FC120" t="s">
        <v>422</v>
      </c>
      <c r="FD120">
        <v>1746989605.5</v>
      </c>
      <c r="FE120">
        <v>1746989593.5</v>
      </c>
      <c r="FF120">
        <v>0</v>
      </c>
      <c r="FG120">
        <v>-0.274</v>
      </c>
      <c r="FH120">
        <v>-0.002</v>
      </c>
      <c r="FI120">
        <v>2.549</v>
      </c>
      <c r="FJ120">
        <v>0.129</v>
      </c>
      <c r="FK120">
        <v>420</v>
      </c>
      <c r="FL120">
        <v>17</v>
      </c>
      <c r="FM120">
        <v>0.02</v>
      </c>
      <c r="FN120">
        <v>0.04</v>
      </c>
      <c r="FO120">
        <v>3.069056</v>
      </c>
      <c r="FP120">
        <v>-0.1084565853658594</v>
      </c>
      <c r="FQ120">
        <v>0.05627927384037573</v>
      </c>
      <c r="FR120">
        <v>1</v>
      </c>
      <c r="FS120">
        <v>934.2558823529412</v>
      </c>
      <c r="FT120">
        <v>-6.278074738058737</v>
      </c>
      <c r="FU120">
        <v>4.866523773004496</v>
      </c>
      <c r="FV120">
        <v>0</v>
      </c>
      <c r="FW120">
        <v>0.459879775</v>
      </c>
      <c r="FX120">
        <v>-0.003751058161351294</v>
      </c>
      <c r="FY120">
        <v>0.001149742438276938</v>
      </c>
      <c r="FZ120">
        <v>1</v>
      </c>
      <c r="GA120">
        <v>2</v>
      </c>
      <c r="GB120">
        <v>3</v>
      </c>
      <c r="GC120" t="s">
        <v>429</v>
      </c>
      <c r="GD120">
        <v>3.10275</v>
      </c>
      <c r="GE120">
        <v>2.72551</v>
      </c>
      <c r="GF120">
        <v>0.0888318</v>
      </c>
      <c r="GG120">
        <v>0.0882642</v>
      </c>
      <c r="GH120">
        <v>0.10494</v>
      </c>
      <c r="GI120">
        <v>0.104927</v>
      </c>
      <c r="GJ120">
        <v>23803.8</v>
      </c>
      <c r="GK120">
        <v>21606.3</v>
      </c>
      <c r="GL120">
        <v>26687.6</v>
      </c>
      <c r="GM120">
        <v>23918.6</v>
      </c>
      <c r="GN120">
        <v>38218.2</v>
      </c>
      <c r="GO120">
        <v>31630.5</v>
      </c>
      <c r="GP120">
        <v>46600.7</v>
      </c>
      <c r="GQ120">
        <v>37822</v>
      </c>
      <c r="GR120">
        <v>1.87062</v>
      </c>
      <c r="GS120">
        <v>1.87635</v>
      </c>
      <c r="GT120">
        <v>0.0784695</v>
      </c>
      <c r="GU120">
        <v>0</v>
      </c>
      <c r="GV120">
        <v>28.7124</v>
      </c>
      <c r="GW120">
        <v>999.9</v>
      </c>
      <c r="GX120">
        <v>46.3</v>
      </c>
      <c r="GY120">
        <v>31.2</v>
      </c>
      <c r="GZ120">
        <v>23.3061</v>
      </c>
      <c r="HA120">
        <v>61.0719</v>
      </c>
      <c r="HB120">
        <v>19.7556</v>
      </c>
      <c r="HC120">
        <v>1</v>
      </c>
      <c r="HD120">
        <v>0.107706</v>
      </c>
      <c r="HE120">
        <v>-1.43426</v>
      </c>
      <c r="HF120">
        <v>20.2915</v>
      </c>
      <c r="HG120">
        <v>5.22163</v>
      </c>
      <c r="HH120">
        <v>11.98</v>
      </c>
      <c r="HI120">
        <v>4.96525</v>
      </c>
      <c r="HJ120">
        <v>3.276</v>
      </c>
      <c r="HK120">
        <v>9999</v>
      </c>
      <c r="HL120">
        <v>9999</v>
      </c>
      <c r="HM120">
        <v>9999</v>
      </c>
      <c r="HN120">
        <v>37.3</v>
      </c>
      <c r="HO120">
        <v>1.86392</v>
      </c>
      <c r="HP120">
        <v>1.8601</v>
      </c>
      <c r="HQ120">
        <v>1.85837</v>
      </c>
      <c r="HR120">
        <v>1.85974</v>
      </c>
      <c r="HS120">
        <v>1.85988</v>
      </c>
      <c r="HT120">
        <v>1.85837</v>
      </c>
      <c r="HU120">
        <v>1.85745</v>
      </c>
      <c r="HV120">
        <v>1.85241</v>
      </c>
      <c r="HW120">
        <v>0</v>
      </c>
      <c r="HX120">
        <v>0</v>
      </c>
      <c r="HY120">
        <v>0</v>
      </c>
      <c r="HZ120">
        <v>0</v>
      </c>
      <c r="IA120" t="s">
        <v>424</v>
      </c>
      <c r="IB120" t="s">
        <v>425</v>
      </c>
      <c r="IC120" t="s">
        <v>426</v>
      </c>
      <c r="ID120" t="s">
        <v>426</v>
      </c>
      <c r="IE120" t="s">
        <v>426</v>
      </c>
      <c r="IF120" t="s">
        <v>426</v>
      </c>
      <c r="IG120">
        <v>0</v>
      </c>
      <c r="IH120">
        <v>100</v>
      </c>
      <c r="II120">
        <v>100</v>
      </c>
      <c r="IJ120">
        <v>-0.893</v>
      </c>
      <c r="IK120">
        <v>0.3153</v>
      </c>
      <c r="IL120">
        <v>-0.819046093373875</v>
      </c>
      <c r="IM120">
        <v>-0.0008311593448893811</v>
      </c>
      <c r="IN120">
        <v>1.768286430498992E-06</v>
      </c>
      <c r="IO120">
        <v>-5.176383660599935E-10</v>
      </c>
      <c r="IP120">
        <v>0.01793090377665582</v>
      </c>
      <c r="IQ120">
        <v>0.002652576625932546</v>
      </c>
      <c r="IR120">
        <v>0.0004569377311329863</v>
      </c>
      <c r="IS120">
        <v>1.003524486243527E-07</v>
      </c>
      <c r="IT120">
        <v>2</v>
      </c>
      <c r="IU120">
        <v>1975</v>
      </c>
      <c r="IV120">
        <v>1</v>
      </c>
      <c r="IW120">
        <v>26</v>
      </c>
      <c r="IX120">
        <v>201770.4</v>
      </c>
      <c r="IY120">
        <v>201770.6</v>
      </c>
      <c r="IZ120">
        <v>1.09985</v>
      </c>
      <c r="JA120">
        <v>2.62329</v>
      </c>
      <c r="JB120">
        <v>1.49658</v>
      </c>
      <c r="JC120">
        <v>2.34863</v>
      </c>
      <c r="JD120">
        <v>1.54907</v>
      </c>
      <c r="JE120">
        <v>2.49878</v>
      </c>
      <c r="JF120">
        <v>36.0582</v>
      </c>
      <c r="JG120">
        <v>24.1926</v>
      </c>
      <c r="JH120">
        <v>18</v>
      </c>
      <c r="JI120">
        <v>481.033</v>
      </c>
      <c r="JJ120">
        <v>499.419</v>
      </c>
      <c r="JK120">
        <v>30.8242</v>
      </c>
      <c r="JL120">
        <v>28.6732</v>
      </c>
      <c r="JM120">
        <v>30.0002</v>
      </c>
      <c r="JN120">
        <v>28.8279</v>
      </c>
      <c r="JO120">
        <v>28.8097</v>
      </c>
      <c r="JP120">
        <v>22.111</v>
      </c>
      <c r="JQ120">
        <v>0</v>
      </c>
      <c r="JR120">
        <v>100</v>
      </c>
      <c r="JS120">
        <v>30.8244</v>
      </c>
      <c r="JT120">
        <v>420</v>
      </c>
      <c r="JU120">
        <v>23.1383</v>
      </c>
      <c r="JV120">
        <v>101.89</v>
      </c>
      <c r="JW120">
        <v>91.23099999999999</v>
      </c>
    </row>
    <row r="121" spans="1:283">
      <c r="A121">
        <v>103</v>
      </c>
      <c r="B121">
        <v>1759095831.6</v>
      </c>
      <c r="C121">
        <v>1838.599999904633</v>
      </c>
      <c r="D121" t="s">
        <v>634</v>
      </c>
      <c r="E121" t="s">
        <v>635</v>
      </c>
      <c r="F121">
        <v>5</v>
      </c>
      <c r="G121" t="s">
        <v>611</v>
      </c>
      <c r="H121">
        <v>1759095828.6</v>
      </c>
      <c r="I121">
        <f>(J121)/1000</f>
        <v>0</v>
      </c>
      <c r="J121">
        <f>1000*DJ121*AH121*(DF121-DG121)/(100*CY121*(1000-AH121*DF121))</f>
        <v>0</v>
      </c>
      <c r="K121">
        <f>DJ121*AH121*(DE121-DD121*(1000-AH121*DG121)/(1000-AH121*DF121))/(100*CY121)</f>
        <v>0</v>
      </c>
      <c r="L121">
        <f>DD121 - IF(AH121&gt;1, K121*CY121*100.0/(AJ121), 0)</f>
        <v>0</v>
      </c>
      <c r="M121">
        <f>((S121-I121/2)*L121-K121)/(S121+I121/2)</f>
        <v>0</v>
      </c>
      <c r="N121">
        <f>M121*(DK121+DL121)/1000.0</f>
        <v>0</v>
      </c>
      <c r="O121">
        <f>(DD121 - IF(AH121&gt;1, K121*CY121*100.0/(AJ121), 0))*(DK121+DL121)/1000.0</f>
        <v>0</v>
      </c>
      <c r="P121">
        <f>2.0/((1/R121-1/Q121)+SIGN(R121)*SQRT((1/R121-1/Q121)*(1/R121-1/Q121) + 4*CZ121/((CZ121+1)*(CZ121+1))*(2*1/R121*1/Q121-1/Q121*1/Q121)))</f>
        <v>0</v>
      </c>
      <c r="Q121">
        <f>IF(LEFT(DA121,1)&lt;&gt;"0",IF(LEFT(DA121,1)="1",3.0,DB121),$D$5+$E$5*(DR121*DK121/($K$5*1000))+$F$5*(DR121*DK121/($K$5*1000))*MAX(MIN(CY121,$J$5),$I$5)*MAX(MIN(CY121,$J$5),$I$5)+$G$5*MAX(MIN(CY121,$J$5),$I$5)*(DR121*DK121/($K$5*1000))+$H$5*(DR121*DK121/($K$5*1000))*(DR121*DK121/($K$5*1000)))</f>
        <v>0</v>
      </c>
      <c r="R121">
        <f>I121*(1000-(1000*0.61365*exp(17.502*V121/(240.97+V121))/(DK121+DL121)+DF121)/2)/(1000*0.61365*exp(17.502*V121/(240.97+V121))/(DK121+DL121)-DF121)</f>
        <v>0</v>
      </c>
      <c r="S121">
        <f>1/((CZ121+1)/(P121/1.6)+1/(Q121/1.37)) + CZ121/((CZ121+1)/(P121/1.6) + CZ121/(Q121/1.37))</f>
        <v>0</v>
      </c>
      <c r="T121">
        <f>(CU121*CX121)</f>
        <v>0</v>
      </c>
      <c r="U121">
        <f>(DM121+(T121+2*0.95*5.67E-8*(((DM121+$B$9)+273)^4-(DM121+273)^4)-44100*I121)/(1.84*29.3*Q121+8*0.95*5.67E-8*(DM121+273)^3))</f>
        <v>0</v>
      </c>
      <c r="V121">
        <f>($C$9*DN121+$D$9*DO121+$E$9*U121)</f>
        <v>0</v>
      </c>
      <c r="W121">
        <f>0.61365*exp(17.502*V121/(240.97+V121))</f>
        <v>0</v>
      </c>
      <c r="X121">
        <f>(Y121/Z121*100)</f>
        <v>0</v>
      </c>
      <c r="Y121">
        <f>DF121*(DK121+DL121)/1000</f>
        <v>0</v>
      </c>
      <c r="Z121">
        <f>0.61365*exp(17.502*DM121/(240.97+DM121))</f>
        <v>0</v>
      </c>
      <c r="AA121">
        <f>(W121-DF121*(DK121+DL121)/1000)</f>
        <v>0</v>
      </c>
      <c r="AB121">
        <f>(-I121*44100)</f>
        <v>0</v>
      </c>
      <c r="AC121">
        <f>2*29.3*Q121*0.92*(DM121-V121)</f>
        <v>0</v>
      </c>
      <c r="AD121">
        <f>2*0.95*5.67E-8*(((DM121+$B$9)+273)^4-(V121+273)^4)</f>
        <v>0</v>
      </c>
      <c r="AE121">
        <f>T121+AD121+AB121+AC121</f>
        <v>0</v>
      </c>
      <c r="AF121">
        <v>2</v>
      </c>
      <c r="AG121">
        <v>0</v>
      </c>
      <c r="AH121">
        <f>IF(AF121*$H$15&gt;=AJ121,1.0,(AJ121/(AJ121-AF121*$H$15)))</f>
        <v>0</v>
      </c>
      <c r="AI121">
        <f>(AH121-1)*100</f>
        <v>0</v>
      </c>
      <c r="AJ121">
        <f>MAX(0,($B$15+$C$15*DR121)/(1+$D$15*DR121)*DK121/(DM121+273)*$E$15)</f>
        <v>0</v>
      </c>
      <c r="AK121" t="s">
        <v>420</v>
      </c>
      <c r="AL121" t="s">
        <v>420</v>
      </c>
      <c r="AM121">
        <v>0</v>
      </c>
      <c r="AN121">
        <v>0</v>
      </c>
      <c r="AO121">
        <f>1-AM121/AN121</f>
        <v>0</v>
      </c>
      <c r="AP121">
        <v>0</v>
      </c>
      <c r="AQ121" t="s">
        <v>420</v>
      </c>
      <c r="AR121" t="s">
        <v>420</v>
      </c>
      <c r="AS121">
        <v>0</v>
      </c>
      <c r="AT121">
        <v>0</v>
      </c>
      <c r="AU121">
        <f>1-AS121/AT121</f>
        <v>0</v>
      </c>
      <c r="AV121">
        <v>0.5</v>
      </c>
      <c r="AW121">
        <f>CV121</f>
        <v>0</v>
      </c>
      <c r="AX121">
        <f>K121</f>
        <v>0</v>
      </c>
      <c r="AY121">
        <f>AU121*AV121*AW121</f>
        <v>0</v>
      </c>
      <c r="AZ121">
        <f>(AX121-AP121)/AW121</f>
        <v>0</v>
      </c>
      <c r="BA121">
        <f>(AN121-AT121)/AT121</f>
        <v>0</v>
      </c>
      <c r="BB121">
        <f>AM121/(AO121+AM121/AT121)</f>
        <v>0</v>
      </c>
      <c r="BC121" t="s">
        <v>420</v>
      </c>
      <c r="BD121">
        <v>0</v>
      </c>
      <c r="BE121">
        <f>IF(BD121&lt;&gt;0, BD121, BB121)</f>
        <v>0</v>
      </c>
      <c r="BF121">
        <f>1-BE121/AT121</f>
        <v>0</v>
      </c>
      <c r="BG121">
        <f>(AT121-AS121)/(AT121-BE121)</f>
        <v>0</v>
      </c>
      <c r="BH121">
        <f>(AN121-AT121)/(AN121-BE121)</f>
        <v>0</v>
      </c>
      <c r="BI121">
        <f>(AT121-AS121)/(AT121-AM121)</f>
        <v>0</v>
      </c>
      <c r="BJ121">
        <f>(AN121-AT121)/(AN121-AM121)</f>
        <v>0</v>
      </c>
      <c r="BK121">
        <f>(BG121*BE121/AS121)</f>
        <v>0</v>
      </c>
      <c r="BL121">
        <f>(1-BK121)</f>
        <v>0</v>
      </c>
      <c r="CU121">
        <f>$B$13*DS121+$C$13*DT121+$F$13*EE121*(1-EH121)</f>
        <v>0</v>
      </c>
      <c r="CV121">
        <f>CU121*CW121</f>
        <v>0</v>
      </c>
      <c r="CW121">
        <f>($B$13*$D$11+$C$13*$D$11+$F$13*((ER121+EJ121)/MAX(ER121+EJ121+ES121, 0.1)*$I$11+ES121/MAX(ER121+EJ121+ES121, 0.1)*$J$11))/($B$13+$C$13+$F$13)</f>
        <v>0</v>
      </c>
      <c r="CX121">
        <f>($B$13*$K$11+$C$13*$K$11+$F$13*((ER121+EJ121)/MAX(ER121+EJ121+ES121, 0.1)*$P$11+ES121/MAX(ER121+EJ121+ES121, 0.1)*$Q$11))/($B$13+$C$13+$F$13)</f>
        <v>0</v>
      </c>
      <c r="CY121">
        <v>6</v>
      </c>
      <c r="CZ121">
        <v>0.5</v>
      </c>
      <c r="DA121" t="s">
        <v>421</v>
      </c>
      <c r="DB121">
        <v>2</v>
      </c>
      <c r="DC121">
        <v>1759095828.6</v>
      </c>
      <c r="DD121">
        <v>423.0983333333334</v>
      </c>
      <c r="DE121">
        <v>420.061</v>
      </c>
      <c r="DF121">
        <v>23.03385555555556</v>
      </c>
      <c r="DG121">
        <v>22.57573333333333</v>
      </c>
      <c r="DH121">
        <v>423.9913333333334</v>
      </c>
      <c r="DI121">
        <v>22.71863333333333</v>
      </c>
      <c r="DJ121">
        <v>500.0117777777778</v>
      </c>
      <c r="DK121">
        <v>90.65140000000001</v>
      </c>
      <c r="DL121">
        <v>0.06746393333333332</v>
      </c>
      <c r="DM121">
        <v>30.41625555555556</v>
      </c>
      <c r="DN121">
        <v>29.99481111111111</v>
      </c>
      <c r="DO121">
        <v>999.9000000000001</v>
      </c>
      <c r="DP121">
        <v>0</v>
      </c>
      <c r="DQ121">
        <v>0</v>
      </c>
      <c r="DR121">
        <v>9996.244444444445</v>
      </c>
      <c r="DS121">
        <v>0</v>
      </c>
      <c r="DT121">
        <v>3.27856</v>
      </c>
      <c r="DU121">
        <v>3.037364444444444</v>
      </c>
      <c r="DV121">
        <v>433.0736666666667</v>
      </c>
      <c r="DW121">
        <v>429.7631111111111</v>
      </c>
      <c r="DX121">
        <v>0.4581124444444444</v>
      </c>
      <c r="DY121">
        <v>420.061</v>
      </c>
      <c r="DZ121">
        <v>22.57573333333333</v>
      </c>
      <c r="EA121">
        <v>2.088051111111111</v>
      </c>
      <c r="EB121">
        <v>2.046522222222222</v>
      </c>
      <c r="EC121">
        <v>18.12831111111111</v>
      </c>
      <c r="ED121">
        <v>17.80894444444445</v>
      </c>
      <c r="EE121">
        <v>0.00500078</v>
      </c>
      <c r="EF121">
        <v>0</v>
      </c>
      <c r="EG121">
        <v>0</v>
      </c>
      <c r="EH121">
        <v>0</v>
      </c>
      <c r="EI121">
        <v>931.6666666666666</v>
      </c>
      <c r="EJ121">
        <v>0.00500078</v>
      </c>
      <c r="EK121">
        <v>-22.6</v>
      </c>
      <c r="EL121">
        <v>-2.044444444444444</v>
      </c>
      <c r="EM121">
        <v>35.14577777777778</v>
      </c>
      <c r="EN121">
        <v>38.361</v>
      </c>
      <c r="EO121">
        <v>36.61788888888889</v>
      </c>
      <c r="EP121">
        <v>38.5</v>
      </c>
      <c r="EQ121">
        <v>37.29133333333333</v>
      </c>
      <c r="ER121">
        <v>0</v>
      </c>
      <c r="ES121">
        <v>0</v>
      </c>
      <c r="ET121">
        <v>0</v>
      </c>
      <c r="EU121">
        <v>1759095824.2</v>
      </c>
      <c r="EV121">
        <v>0</v>
      </c>
      <c r="EW121">
        <v>933.5880000000002</v>
      </c>
      <c r="EX121">
        <v>-26.94615370493721</v>
      </c>
      <c r="EY121">
        <v>-6.861538581359142</v>
      </c>
      <c r="EZ121">
        <v>-20.968</v>
      </c>
      <c r="FA121">
        <v>15</v>
      </c>
      <c r="FB121">
        <v>0</v>
      </c>
      <c r="FC121" t="s">
        <v>422</v>
      </c>
      <c r="FD121">
        <v>1746989605.5</v>
      </c>
      <c r="FE121">
        <v>1746989593.5</v>
      </c>
      <c r="FF121">
        <v>0</v>
      </c>
      <c r="FG121">
        <v>-0.274</v>
      </c>
      <c r="FH121">
        <v>-0.002</v>
      </c>
      <c r="FI121">
        <v>2.549</v>
      </c>
      <c r="FJ121">
        <v>0.129</v>
      </c>
      <c r="FK121">
        <v>420</v>
      </c>
      <c r="FL121">
        <v>17</v>
      </c>
      <c r="FM121">
        <v>0.02</v>
      </c>
      <c r="FN121">
        <v>0.04</v>
      </c>
      <c r="FO121">
        <v>3.067465365853659</v>
      </c>
      <c r="FP121">
        <v>-0.09754787456445274</v>
      </c>
      <c r="FQ121">
        <v>0.05774140181362707</v>
      </c>
      <c r="FR121">
        <v>1</v>
      </c>
      <c r="FS121">
        <v>933.9735294117647</v>
      </c>
      <c r="FT121">
        <v>-14.31474398776595</v>
      </c>
      <c r="FU121">
        <v>5.097941269798167</v>
      </c>
      <c r="FV121">
        <v>0</v>
      </c>
      <c r="FW121">
        <v>0.4596763170731708</v>
      </c>
      <c r="FX121">
        <v>-0.00436114285714215</v>
      </c>
      <c r="FY121">
        <v>0.001180382543180424</v>
      </c>
      <c r="FZ121">
        <v>1</v>
      </c>
      <c r="GA121">
        <v>2</v>
      </c>
      <c r="GB121">
        <v>3</v>
      </c>
      <c r="GC121" t="s">
        <v>429</v>
      </c>
      <c r="GD121">
        <v>3.10269</v>
      </c>
      <c r="GE121">
        <v>2.7256</v>
      </c>
      <c r="GF121">
        <v>0.08883580000000001</v>
      </c>
      <c r="GG121">
        <v>0.088241</v>
      </c>
      <c r="GH121">
        <v>0.10494</v>
      </c>
      <c r="GI121">
        <v>0.104928</v>
      </c>
      <c r="GJ121">
        <v>23803.8</v>
      </c>
      <c r="GK121">
        <v>21606.8</v>
      </c>
      <c r="GL121">
        <v>26687.6</v>
      </c>
      <c r="GM121">
        <v>23918.5</v>
      </c>
      <c r="GN121">
        <v>38218.3</v>
      </c>
      <c r="GO121">
        <v>31630.3</v>
      </c>
      <c r="GP121">
        <v>46600.9</v>
      </c>
      <c r="GQ121">
        <v>37821.9</v>
      </c>
      <c r="GR121">
        <v>1.87038</v>
      </c>
      <c r="GS121">
        <v>1.8763</v>
      </c>
      <c r="GT121">
        <v>0.0786632</v>
      </c>
      <c r="GU121">
        <v>0</v>
      </c>
      <c r="GV121">
        <v>28.7124</v>
      </c>
      <c r="GW121">
        <v>999.9</v>
      </c>
      <c r="GX121">
        <v>46.3</v>
      </c>
      <c r="GY121">
        <v>31.2</v>
      </c>
      <c r="GZ121">
        <v>23.3063</v>
      </c>
      <c r="HA121">
        <v>61.4119</v>
      </c>
      <c r="HB121">
        <v>19.8397</v>
      </c>
      <c r="HC121">
        <v>1</v>
      </c>
      <c r="HD121">
        <v>0.10783</v>
      </c>
      <c r="HE121">
        <v>-1.43415</v>
      </c>
      <c r="HF121">
        <v>20.2914</v>
      </c>
      <c r="HG121">
        <v>5.22148</v>
      </c>
      <c r="HH121">
        <v>11.98</v>
      </c>
      <c r="HI121">
        <v>4.96525</v>
      </c>
      <c r="HJ121">
        <v>3.27595</v>
      </c>
      <c r="HK121">
        <v>9999</v>
      </c>
      <c r="HL121">
        <v>9999</v>
      </c>
      <c r="HM121">
        <v>9999</v>
      </c>
      <c r="HN121">
        <v>37.3</v>
      </c>
      <c r="HO121">
        <v>1.86392</v>
      </c>
      <c r="HP121">
        <v>1.86008</v>
      </c>
      <c r="HQ121">
        <v>1.85837</v>
      </c>
      <c r="HR121">
        <v>1.85975</v>
      </c>
      <c r="HS121">
        <v>1.85989</v>
      </c>
      <c r="HT121">
        <v>1.85837</v>
      </c>
      <c r="HU121">
        <v>1.85745</v>
      </c>
      <c r="HV121">
        <v>1.8524</v>
      </c>
      <c r="HW121">
        <v>0</v>
      </c>
      <c r="HX121">
        <v>0</v>
      </c>
      <c r="HY121">
        <v>0</v>
      </c>
      <c r="HZ121">
        <v>0</v>
      </c>
      <c r="IA121" t="s">
        <v>424</v>
      </c>
      <c r="IB121" t="s">
        <v>425</v>
      </c>
      <c r="IC121" t="s">
        <v>426</v>
      </c>
      <c r="ID121" t="s">
        <v>426</v>
      </c>
      <c r="IE121" t="s">
        <v>426</v>
      </c>
      <c r="IF121" t="s">
        <v>426</v>
      </c>
      <c r="IG121">
        <v>0</v>
      </c>
      <c r="IH121">
        <v>100</v>
      </c>
      <c r="II121">
        <v>100</v>
      </c>
      <c r="IJ121">
        <v>-0.893</v>
      </c>
      <c r="IK121">
        <v>0.3152</v>
      </c>
      <c r="IL121">
        <v>-0.819046093373875</v>
      </c>
      <c r="IM121">
        <v>-0.0008311593448893811</v>
      </c>
      <c r="IN121">
        <v>1.768286430498992E-06</v>
      </c>
      <c r="IO121">
        <v>-5.176383660599935E-10</v>
      </c>
      <c r="IP121">
        <v>0.01793090377665582</v>
      </c>
      <c r="IQ121">
        <v>0.002652576625932546</v>
      </c>
      <c r="IR121">
        <v>0.0004569377311329863</v>
      </c>
      <c r="IS121">
        <v>1.003524486243527E-07</v>
      </c>
      <c r="IT121">
        <v>2</v>
      </c>
      <c r="IU121">
        <v>1975</v>
      </c>
      <c r="IV121">
        <v>1</v>
      </c>
      <c r="IW121">
        <v>26</v>
      </c>
      <c r="IX121">
        <v>201770.4</v>
      </c>
      <c r="IY121">
        <v>201770.6</v>
      </c>
      <c r="IZ121">
        <v>1.09985</v>
      </c>
      <c r="JA121">
        <v>2.62451</v>
      </c>
      <c r="JB121">
        <v>1.49658</v>
      </c>
      <c r="JC121">
        <v>2.34985</v>
      </c>
      <c r="JD121">
        <v>1.54907</v>
      </c>
      <c r="JE121">
        <v>2.45361</v>
      </c>
      <c r="JF121">
        <v>36.0582</v>
      </c>
      <c r="JG121">
        <v>24.1926</v>
      </c>
      <c r="JH121">
        <v>18</v>
      </c>
      <c r="JI121">
        <v>480.894</v>
      </c>
      <c r="JJ121">
        <v>499.385</v>
      </c>
      <c r="JK121">
        <v>30.8254</v>
      </c>
      <c r="JL121">
        <v>28.6732</v>
      </c>
      <c r="JM121">
        <v>30.0003</v>
      </c>
      <c r="JN121">
        <v>28.8287</v>
      </c>
      <c r="JO121">
        <v>28.8097</v>
      </c>
      <c r="JP121">
        <v>22.112</v>
      </c>
      <c r="JQ121">
        <v>0</v>
      </c>
      <c r="JR121">
        <v>100</v>
      </c>
      <c r="JS121">
        <v>30.8276</v>
      </c>
      <c r="JT121">
        <v>420</v>
      </c>
      <c r="JU121">
        <v>23.1383</v>
      </c>
      <c r="JV121">
        <v>101.89</v>
      </c>
      <c r="JW121">
        <v>91.2308</v>
      </c>
    </row>
    <row r="122" spans="1:283">
      <c r="A122">
        <v>104</v>
      </c>
      <c r="B122">
        <v>1759095833.6</v>
      </c>
      <c r="C122">
        <v>1840.599999904633</v>
      </c>
      <c r="D122" t="s">
        <v>636</v>
      </c>
      <c r="E122" t="s">
        <v>637</v>
      </c>
      <c r="F122">
        <v>5</v>
      </c>
      <c r="G122" t="s">
        <v>611</v>
      </c>
      <c r="H122">
        <v>1759095830.6</v>
      </c>
      <c r="I122">
        <f>(J122)/1000</f>
        <v>0</v>
      </c>
      <c r="J122">
        <f>1000*DJ122*AH122*(DF122-DG122)/(100*CY122*(1000-AH122*DF122))</f>
        <v>0</v>
      </c>
      <c r="K122">
        <f>DJ122*AH122*(DE122-DD122*(1000-AH122*DG122)/(1000-AH122*DF122))/(100*CY122)</f>
        <v>0</v>
      </c>
      <c r="L122">
        <f>DD122 - IF(AH122&gt;1, K122*CY122*100.0/(AJ122), 0)</f>
        <v>0</v>
      </c>
      <c r="M122">
        <f>((S122-I122/2)*L122-K122)/(S122+I122/2)</f>
        <v>0</v>
      </c>
      <c r="N122">
        <f>M122*(DK122+DL122)/1000.0</f>
        <v>0</v>
      </c>
      <c r="O122">
        <f>(DD122 - IF(AH122&gt;1, K122*CY122*100.0/(AJ122), 0))*(DK122+DL122)/1000.0</f>
        <v>0</v>
      </c>
      <c r="P122">
        <f>2.0/((1/R122-1/Q122)+SIGN(R122)*SQRT((1/R122-1/Q122)*(1/R122-1/Q122) + 4*CZ122/((CZ122+1)*(CZ122+1))*(2*1/R122*1/Q122-1/Q122*1/Q122)))</f>
        <v>0</v>
      </c>
      <c r="Q122">
        <f>IF(LEFT(DA122,1)&lt;&gt;"0",IF(LEFT(DA122,1)="1",3.0,DB122),$D$5+$E$5*(DR122*DK122/($K$5*1000))+$F$5*(DR122*DK122/($K$5*1000))*MAX(MIN(CY122,$J$5),$I$5)*MAX(MIN(CY122,$J$5),$I$5)+$G$5*MAX(MIN(CY122,$J$5),$I$5)*(DR122*DK122/($K$5*1000))+$H$5*(DR122*DK122/($K$5*1000))*(DR122*DK122/($K$5*1000)))</f>
        <v>0</v>
      </c>
      <c r="R122">
        <f>I122*(1000-(1000*0.61365*exp(17.502*V122/(240.97+V122))/(DK122+DL122)+DF122)/2)/(1000*0.61365*exp(17.502*V122/(240.97+V122))/(DK122+DL122)-DF122)</f>
        <v>0</v>
      </c>
      <c r="S122">
        <f>1/((CZ122+1)/(P122/1.6)+1/(Q122/1.37)) + CZ122/((CZ122+1)/(P122/1.6) + CZ122/(Q122/1.37))</f>
        <v>0</v>
      </c>
      <c r="T122">
        <f>(CU122*CX122)</f>
        <v>0</v>
      </c>
      <c r="U122">
        <f>(DM122+(T122+2*0.95*5.67E-8*(((DM122+$B$9)+273)^4-(DM122+273)^4)-44100*I122)/(1.84*29.3*Q122+8*0.95*5.67E-8*(DM122+273)^3))</f>
        <v>0</v>
      </c>
      <c r="V122">
        <f>($C$9*DN122+$D$9*DO122+$E$9*U122)</f>
        <v>0</v>
      </c>
      <c r="W122">
        <f>0.61365*exp(17.502*V122/(240.97+V122))</f>
        <v>0</v>
      </c>
      <c r="X122">
        <f>(Y122/Z122*100)</f>
        <v>0</v>
      </c>
      <c r="Y122">
        <f>DF122*(DK122+DL122)/1000</f>
        <v>0</v>
      </c>
      <c r="Z122">
        <f>0.61365*exp(17.502*DM122/(240.97+DM122))</f>
        <v>0</v>
      </c>
      <c r="AA122">
        <f>(W122-DF122*(DK122+DL122)/1000)</f>
        <v>0</v>
      </c>
      <c r="AB122">
        <f>(-I122*44100)</f>
        <v>0</v>
      </c>
      <c r="AC122">
        <f>2*29.3*Q122*0.92*(DM122-V122)</f>
        <v>0</v>
      </c>
      <c r="AD122">
        <f>2*0.95*5.67E-8*(((DM122+$B$9)+273)^4-(V122+273)^4)</f>
        <v>0</v>
      </c>
      <c r="AE122">
        <f>T122+AD122+AB122+AC122</f>
        <v>0</v>
      </c>
      <c r="AF122">
        <v>2</v>
      </c>
      <c r="AG122">
        <v>0</v>
      </c>
      <c r="AH122">
        <f>IF(AF122*$H$15&gt;=AJ122,1.0,(AJ122/(AJ122-AF122*$H$15)))</f>
        <v>0</v>
      </c>
      <c r="AI122">
        <f>(AH122-1)*100</f>
        <v>0</v>
      </c>
      <c r="AJ122">
        <f>MAX(0,($B$15+$C$15*DR122)/(1+$D$15*DR122)*DK122/(DM122+273)*$E$15)</f>
        <v>0</v>
      </c>
      <c r="AK122" t="s">
        <v>420</v>
      </c>
      <c r="AL122" t="s">
        <v>420</v>
      </c>
      <c r="AM122">
        <v>0</v>
      </c>
      <c r="AN122">
        <v>0</v>
      </c>
      <c r="AO122">
        <f>1-AM122/AN122</f>
        <v>0</v>
      </c>
      <c r="AP122">
        <v>0</v>
      </c>
      <c r="AQ122" t="s">
        <v>420</v>
      </c>
      <c r="AR122" t="s">
        <v>420</v>
      </c>
      <c r="AS122">
        <v>0</v>
      </c>
      <c r="AT122">
        <v>0</v>
      </c>
      <c r="AU122">
        <f>1-AS122/AT122</f>
        <v>0</v>
      </c>
      <c r="AV122">
        <v>0.5</v>
      </c>
      <c r="AW122">
        <f>CV122</f>
        <v>0</v>
      </c>
      <c r="AX122">
        <f>K122</f>
        <v>0</v>
      </c>
      <c r="AY122">
        <f>AU122*AV122*AW122</f>
        <v>0</v>
      </c>
      <c r="AZ122">
        <f>(AX122-AP122)/AW122</f>
        <v>0</v>
      </c>
      <c r="BA122">
        <f>(AN122-AT122)/AT122</f>
        <v>0</v>
      </c>
      <c r="BB122">
        <f>AM122/(AO122+AM122/AT122)</f>
        <v>0</v>
      </c>
      <c r="BC122" t="s">
        <v>420</v>
      </c>
      <c r="BD122">
        <v>0</v>
      </c>
      <c r="BE122">
        <f>IF(BD122&lt;&gt;0, BD122, BB122)</f>
        <v>0</v>
      </c>
      <c r="BF122">
        <f>1-BE122/AT122</f>
        <v>0</v>
      </c>
      <c r="BG122">
        <f>(AT122-AS122)/(AT122-BE122)</f>
        <v>0</v>
      </c>
      <c r="BH122">
        <f>(AN122-AT122)/(AN122-BE122)</f>
        <v>0</v>
      </c>
      <c r="BI122">
        <f>(AT122-AS122)/(AT122-AM122)</f>
        <v>0</v>
      </c>
      <c r="BJ122">
        <f>(AN122-AT122)/(AN122-AM122)</f>
        <v>0</v>
      </c>
      <c r="BK122">
        <f>(BG122*BE122/AS122)</f>
        <v>0</v>
      </c>
      <c r="BL122">
        <f>(1-BK122)</f>
        <v>0</v>
      </c>
      <c r="CU122">
        <f>$B$13*DS122+$C$13*DT122+$F$13*EE122*(1-EH122)</f>
        <v>0</v>
      </c>
      <c r="CV122">
        <f>CU122*CW122</f>
        <v>0</v>
      </c>
      <c r="CW122">
        <f>($B$13*$D$11+$C$13*$D$11+$F$13*((ER122+EJ122)/MAX(ER122+EJ122+ES122, 0.1)*$I$11+ES122/MAX(ER122+EJ122+ES122, 0.1)*$J$11))/($B$13+$C$13+$F$13)</f>
        <v>0</v>
      </c>
      <c r="CX122">
        <f>($B$13*$K$11+$C$13*$K$11+$F$13*((ER122+EJ122)/MAX(ER122+EJ122+ES122, 0.1)*$P$11+ES122/MAX(ER122+EJ122+ES122, 0.1)*$Q$11))/($B$13+$C$13+$F$13)</f>
        <v>0</v>
      </c>
      <c r="CY122">
        <v>6</v>
      </c>
      <c r="CZ122">
        <v>0.5</v>
      </c>
      <c r="DA122" t="s">
        <v>421</v>
      </c>
      <c r="DB122">
        <v>2</v>
      </c>
      <c r="DC122">
        <v>1759095830.6</v>
      </c>
      <c r="DD122">
        <v>423.1231111111111</v>
      </c>
      <c r="DE122">
        <v>420.042</v>
      </c>
      <c r="DF122">
        <v>23.0337</v>
      </c>
      <c r="DG122">
        <v>22.57583333333334</v>
      </c>
      <c r="DH122">
        <v>424.0161111111111</v>
      </c>
      <c r="DI122">
        <v>22.71846666666666</v>
      </c>
      <c r="DJ122">
        <v>500.0028888888889</v>
      </c>
      <c r="DK122">
        <v>90.65168888888888</v>
      </c>
      <c r="DL122">
        <v>0.06755703333333334</v>
      </c>
      <c r="DM122">
        <v>30.41581111111111</v>
      </c>
      <c r="DN122">
        <v>29.99425555555556</v>
      </c>
      <c r="DO122">
        <v>999.9000000000001</v>
      </c>
      <c r="DP122">
        <v>0</v>
      </c>
      <c r="DQ122">
        <v>0</v>
      </c>
      <c r="DR122">
        <v>9989.305555555555</v>
      </c>
      <c r="DS122">
        <v>0</v>
      </c>
      <c r="DT122">
        <v>3.27856</v>
      </c>
      <c r="DU122">
        <v>3.081042222222222</v>
      </c>
      <c r="DV122">
        <v>433.0987777777778</v>
      </c>
      <c r="DW122">
        <v>429.7437777777777</v>
      </c>
      <c r="DX122">
        <v>0.4578312222222222</v>
      </c>
      <c r="DY122">
        <v>420.042</v>
      </c>
      <c r="DZ122">
        <v>22.57583333333334</v>
      </c>
      <c r="EA122">
        <v>2.088042222222223</v>
      </c>
      <c r="EB122">
        <v>2.04654</v>
      </c>
      <c r="EC122">
        <v>18.12824444444444</v>
      </c>
      <c r="ED122">
        <v>17.80906666666667</v>
      </c>
      <c r="EE122">
        <v>0.00500078</v>
      </c>
      <c r="EF122">
        <v>0</v>
      </c>
      <c r="EG122">
        <v>0</v>
      </c>
      <c r="EH122">
        <v>0</v>
      </c>
      <c r="EI122">
        <v>930.6444444444444</v>
      </c>
      <c r="EJ122">
        <v>0.00500078</v>
      </c>
      <c r="EK122">
        <v>-23.47777777777777</v>
      </c>
      <c r="EL122">
        <v>-2.3</v>
      </c>
      <c r="EM122">
        <v>35.07633333333334</v>
      </c>
      <c r="EN122">
        <v>38.347</v>
      </c>
      <c r="EO122">
        <v>36.62488888888889</v>
      </c>
      <c r="EP122">
        <v>38.41666666666666</v>
      </c>
      <c r="EQ122">
        <v>37.31911111111111</v>
      </c>
      <c r="ER122">
        <v>0</v>
      </c>
      <c r="ES122">
        <v>0</v>
      </c>
      <c r="ET122">
        <v>0</v>
      </c>
      <c r="EU122">
        <v>1759095826</v>
      </c>
      <c r="EV122">
        <v>0</v>
      </c>
      <c r="EW122">
        <v>932.45</v>
      </c>
      <c r="EX122">
        <v>-32.55726488890961</v>
      </c>
      <c r="EY122">
        <v>8.229059878973972</v>
      </c>
      <c r="EZ122">
        <v>-21.06538461538461</v>
      </c>
      <c r="FA122">
        <v>15</v>
      </c>
      <c r="FB122">
        <v>0</v>
      </c>
      <c r="FC122" t="s">
        <v>422</v>
      </c>
      <c r="FD122">
        <v>1746989605.5</v>
      </c>
      <c r="FE122">
        <v>1746989593.5</v>
      </c>
      <c r="FF122">
        <v>0</v>
      </c>
      <c r="FG122">
        <v>-0.274</v>
      </c>
      <c r="FH122">
        <v>-0.002</v>
      </c>
      <c r="FI122">
        <v>2.549</v>
      </c>
      <c r="FJ122">
        <v>0.129</v>
      </c>
      <c r="FK122">
        <v>420</v>
      </c>
      <c r="FL122">
        <v>17</v>
      </c>
      <c r="FM122">
        <v>0.02</v>
      </c>
      <c r="FN122">
        <v>0.04</v>
      </c>
      <c r="FO122">
        <v>3.0878865</v>
      </c>
      <c r="FP122">
        <v>-0.1109284052532921</v>
      </c>
      <c r="FQ122">
        <v>0.05858805998452242</v>
      </c>
      <c r="FR122">
        <v>1</v>
      </c>
      <c r="FS122">
        <v>932.7382352941177</v>
      </c>
      <c r="FT122">
        <v>-17.66386550754625</v>
      </c>
      <c r="FU122">
        <v>5.253627021954745</v>
      </c>
      <c r="FV122">
        <v>0</v>
      </c>
      <c r="FW122">
        <v>0.4594044</v>
      </c>
      <c r="FX122">
        <v>-0.007820532833022009</v>
      </c>
      <c r="FY122">
        <v>0.001321814241866075</v>
      </c>
      <c r="FZ122">
        <v>1</v>
      </c>
      <c r="GA122">
        <v>2</v>
      </c>
      <c r="GB122">
        <v>3</v>
      </c>
      <c r="GC122" t="s">
        <v>429</v>
      </c>
      <c r="GD122">
        <v>3.10264</v>
      </c>
      <c r="GE122">
        <v>2.72575</v>
      </c>
      <c r="GF122">
        <v>0.0888343</v>
      </c>
      <c r="GG122">
        <v>0.0882346</v>
      </c>
      <c r="GH122">
        <v>0.10494</v>
      </c>
      <c r="GI122">
        <v>0.104928</v>
      </c>
      <c r="GJ122">
        <v>23803.9</v>
      </c>
      <c r="GK122">
        <v>21607</v>
      </c>
      <c r="GL122">
        <v>26687.7</v>
      </c>
      <c r="GM122">
        <v>23918.5</v>
      </c>
      <c r="GN122">
        <v>38218.2</v>
      </c>
      <c r="GO122">
        <v>31630.5</v>
      </c>
      <c r="GP122">
        <v>46600.8</v>
      </c>
      <c r="GQ122">
        <v>37822.1</v>
      </c>
      <c r="GR122">
        <v>1.8702</v>
      </c>
      <c r="GS122">
        <v>1.87645</v>
      </c>
      <c r="GT122">
        <v>0.0787824</v>
      </c>
      <c r="GU122">
        <v>0</v>
      </c>
      <c r="GV122">
        <v>28.7117</v>
      </c>
      <c r="GW122">
        <v>999.9</v>
      </c>
      <c r="GX122">
        <v>46.3</v>
      </c>
      <c r="GY122">
        <v>31.2</v>
      </c>
      <c r="GZ122">
        <v>23.3061</v>
      </c>
      <c r="HA122">
        <v>61.1519</v>
      </c>
      <c r="HB122">
        <v>19.7957</v>
      </c>
      <c r="HC122">
        <v>1</v>
      </c>
      <c r="HD122">
        <v>0.107932</v>
      </c>
      <c r="HE122">
        <v>-1.43627</v>
      </c>
      <c r="HF122">
        <v>20.2914</v>
      </c>
      <c r="HG122">
        <v>5.22103</v>
      </c>
      <c r="HH122">
        <v>11.98</v>
      </c>
      <c r="HI122">
        <v>4.9651</v>
      </c>
      <c r="HJ122">
        <v>3.27593</v>
      </c>
      <c r="HK122">
        <v>9999</v>
      </c>
      <c r="HL122">
        <v>9999</v>
      </c>
      <c r="HM122">
        <v>9999</v>
      </c>
      <c r="HN122">
        <v>37.3</v>
      </c>
      <c r="HO122">
        <v>1.86391</v>
      </c>
      <c r="HP122">
        <v>1.86008</v>
      </c>
      <c r="HQ122">
        <v>1.85837</v>
      </c>
      <c r="HR122">
        <v>1.85976</v>
      </c>
      <c r="HS122">
        <v>1.85988</v>
      </c>
      <c r="HT122">
        <v>1.85837</v>
      </c>
      <c r="HU122">
        <v>1.85745</v>
      </c>
      <c r="HV122">
        <v>1.8524</v>
      </c>
      <c r="HW122">
        <v>0</v>
      </c>
      <c r="HX122">
        <v>0</v>
      </c>
      <c r="HY122">
        <v>0</v>
      </c>
      <c r="HZ122">
        <v>0</v>
      </c>
      <c r="IA122" t="s">
        <v>424</v>
      </c>
      <c r="IB122" t="s">
        <v>425</v>
      </c>
      <c r="IC122" t="s">
        <v>426</v>
      </c>
      <c r="ID122" t="s">
        <v>426</v>
      </c>
      <c r="IE122" t="s">
        <v>426</v>
      </c>
      <c r="IF122" t="s">
        <v>426</v>
      </c>
      <c r="IG122">
        <v>0</v>
      </c>
      <c r="IH122">
        <v>100</v>
      </c>
      <c r="II122">
        <v>100</v>
      </c>
      <c r="IJ122">
        <v>-0.893</v>
      </c>
      <c r="IK122">
        <v>0.3152</v>
      </c>
      <c r="IL122">
        <v>-0.819046093373875</v>
      </c>
      <c r="IM122">
        <v>-0.0008311593448893811</v>
      </c>
      <c r="IN122">
        <v>1.768286430498992E-06</v>
      </c>
      <c r="IO122">
        <v>-5.176383660599935E-10</v>
      </c>
      <c r="IP122">
        <v>0.01793090377665582</v>
      </c>
      <c r="IQ122">
        <v>0.002652576625932546</v>
      </c>
      <c r="IR122">
        <v>0.0004569377311329863</v>
      </c>
      <c r="IS122">
        <v>1.003524486243527E-07</v>
      </c>
      <c r="IT122">
        <v>2</v>
      </c>
      <c r="IU122">
        <v>1975</v>
      </c>
      <c r="IV122">
        <v>1</v>
      </c>
      <c r="IW122">
        <v>26</v>
      </c>
      <c r="IX122">
        <v>201770.5</v>
      </c>
      <c r="IY122">
        <v>201770.7</v>
      </c>
      <c r="IZ122">
        <v>1.09985</v>
      </c>
      <c r="JA122">
        <v>2.62939</v>
      </c>
      <c r="JB122">
        <v>1.49658</v>
      </c>
      <c r="JC122">
        <v>2.34985</v>
      </c>
      <c r="JD122">
        <v>1.54907</v>
      </c>
      <c r="JE122">
        <v>2.4292</v>
      </c>
      <c r="JF122">
        <v>36.0347</v>
      </c>
      <c r="JG122">
        <v>24.1926</v>
      </c>
      <c r="JH122">
        <v>18</v>
      </c>
      <c r="JI122">
        <v>480.802</v>
      </c>
      <c r="JJ122">
        <v>499.491</v>
      </c>
      <c r="JK122">
        <v>30.8267</v>
      </c>
      <c r="JL122">
        <v>28.6732</v>
      </c>
      <c r="JM122">
        <v>30.0002</v>
      </c>
      <c r="JN122">
        <v>28.83</v>
      </c>
      <c r="JO122">
        <v>28.8104</v>
      </c>
      <c r="JP122">
        <v>22.1148</v>
      </c>
      <c r="JQ122">
        <v>0</v>
      </c>
      <c r="JR122">
        <v>100</v>
      </c>
      <c r="JS122">
        <v>30.8276</v>
      </c>
      <c r="JT122">
        <v>420</v>
      </c>
      <c r="JU122">
        <v>23.1383</v>
      </c>
      <c r="JV122">
        <v>101.89</v>
      </c>
      <c r="JW122">
        <v>91.2311</v>
      </c>
    </row>
    <row r="123" spans="1:283">
      <c r="A123">
        <v>105</v>
      </c>
      <c r="B123">
        <v>1759095835.6</v>
      </c>
      <c r="C123">
        <v>1842.599999904633</v>
      </c>
      <c r="D123" t="s">
        <v>638</v>
      </c>
      <c r="E123" t="s">
        <v>639</v>
      </c>
      <c r="F123">
        <v>5</v>
      </c>
      <c r="G123" t="s">
        <v>611</v>
      </c>
      <c r="H123">
        <v>1759095832.6</v>
      </c>
      <c r="I123">
        <f>(J123)/1000</f>
        <v>0</v>
      </c>
      <c r="J123">
        <f>1000*DJ123*AH123*(DF123-DG123)/(100*CY123*(1000-AH123*DF123))</f>
        <v>0</v>
      </c>
      <c r="K123">
        <f>DJ123*AH123*(DE123-DD123*(1000-AH123*DG123)/(1000-AH123*DF123))/(100*CY123)</f>
        <v>0</v>
      </c>
      <c r="L123">
        <f>DD123 - IF(AH123&gt;1, K123*CY123*100.0/(AJ123), 0)</f>
        <v>0</v>
      </c>
      <c r="M123">
        <f>((S123-I123/2)*L123-K123)/(S123+I123/2)</f>
        <v>0</v>
      </c>
      <c r="N123">
        <f>M123*(DK123+DL123)/1000.0</f>
        <v>0</v>
      </c>
      <c r="O123">
        <f>(DD123 - IF(AH123&gt;1, K123*CY123*100.0/(AJ123), 0))*(DK123+DL123)/1000.0</f>
        <v>0</v>
      </c>
      <c r="P123">
        <f>2.0/((1/R123-1/Q123)+SIGN(R123)*SQRT((1/R123-1/Q123)*(1/R123-1/Q123) + 4*CZ123/((CZ123+1)*(CZ123+1))*(2*1/R123*1/Q123-1/Q123*1/Q123)))</f>
        <v>0</v>
      </c>
      <c r="Q123">
        <f>IF(LEFT(DA123,1)&lt;&gt;"0",IF(LEFT(DA123,1)="1",3.0,DB123),$D$5+$E$5*(DR123*DK123/($K$5*1000))+$F$5*(DR123*DK123/($K$5*1000))*MAX(MIN(CY123,$J$5),$I$5)*MAX(MIN(CY123,$J$5),$I$5)+$G$5*MAX(MIN(CY123,$J$5),$I$5)*(DR123*DK123/($K$5*1000))+$H$5*(DR123*DK123/($K$5*1000))*(DR123*DK123/($K$5*1000)))</f>
        <v>0</v>
      </c>
      <c r="R123">
        <f>I123*(1000-(1000*0.61365*exp(17.502*V123/(240.97+V123))/(DK123+DL123)+DF123)/2)/(1000*0.61365*exp(17.502*V123/(240.97+V123))/(DK123+DL123)-DF123)</f>
        <v>0</v>
      </c>
      <c r="S123">
        <f>1/((CZ123+1)/(P123/1.6)+1/(Q123/1.37)) + CZ123/((CZ123+1)/(P123/1.6) + CZ123/(Q123/1.37))</f>
        <v>0</v>
      </c>
      <c r="T123">
        <f>(CU123*CX123)</f>
        <v>0</v>
      </c>
      <c r="U123">
        <f>(DM123+(T123+2*0.95*5.67E-8*(((DM123+$B$9)+273)^4-(DM123+273)^4)-44100*I123)/(1.84*29.3*Q123+8*0.95*5.67E-8*(DM123+273)^3))</f>
        <v>0</v>
      </c>
      <c r="V123">
        <f>($C$9*DN123+$D$9*DO123+$E$9*U123)</f>
        <v>0</v>
      </c>
      <c r="W123">
        <f>0.61365*exp(17.502*V123/(240.97+V123))</f>
        <v>0</v>
      </c>
      <c r="X123">
        <f>(Y123/Z123*100)</f>
        <v>0</v>
      </c>
      <c r="Y123">
        <f>DF123*(DK123+DL123)/1000</f>
        <v>0</v>
      </c>
      <c r="Z123">
        <f>0.61365*exp(17.502*DM123/(240.97+DM123))</f>
        <v>0</v>
      </c>
      <c r="AA123">
        <f>(W123-DF123*(DK123+DL123)/1000)</f>
        <v>0</v>
      </c>
      <c r="AB123">
        <f>(-I123*44100)</f>
        <v>0</v>
      </c>
      <c r="AC123">
        <f>2*29.3*Q123*0.92*(DM123-V123)</f>
        <v>0</v>
      </c>
      <c r="AD123">
        <f>2*0.95*5.67E-8*(((DM123+$B$9)+273)^4-(V123+273)^4)</f>
        <v>0</v>
      </c>
      <c r="AE123">
        <f>T123+AD123+AB123+AC123</f>
        <v>0</v>
      </c>
      <c r="AF123">
        <v>2</v>
      </c>
      <c r="AG123">
        <v>0</v>
      </c>
      <c r="AH123">
        <f>IF(AF123*$H$15&gt;=AJ123,1.0,(AJ123/(AJ123-AF123*$H$15)))</f>
        <v>0</v>
      </c>
      <c r="AI123">
        <f>(AH123-1)*100</f>
        <v>0</v>
      </c>
      <c r="AJ123">
        <f>MAX(0,($B$15+$C$15*DR123)/(1+$D$15*DR123)*DK123/(DM123+273)*$E$15)</f>
        <v>0</v>
      </c>
      <c r="AK123" t="s">
        <v>420</v>
      </c>
      <c r="AL123" t="s">
        <v>420</v>
      </c>
      <c r="AM123">
        <v>0</v>
      </c>
      <c r="AN123">
        <v>0</v>
      </c>
      <c r="AO123">
        <f>1-AM123/AN123</f>
        <v>0</v>
      </c>
      <c r="AP123">
        <v>0</v>
      </c>
      <c r="AQ123" t="s">
        <v>420</v>
      </c>
      <c r="AR123" t="s">
        <v>420</v>
      </c>
      <c r="AS123">
        <v>0</v>
      </c>
      <c r="AT123">
        <v>0</v>
      </c>
      <c r="AU123">
        <f>1-AS123/AT123</f>
        <v>0</v>
      </c>
      <c r="AV123">
        <v>0.5</v>
      </c>
      <c r="AW123">
        <f>CV123</f>
        <v>0</v>
      </c>
      <c r="AX123">
        <f>K123</f>
        <v>0</v>
      </c>
      <c r="AY123">
        <f>AU123*AV123*AW123</f>
        <v>0</v>
      </c>
      <c r="AZ123">
        <f>(AX123-AP123)/AW123</f>
        <v>0</v>
      </c>
      <c r="BA123">
        <f>(AN123-AT123)/AT123</f>
        <v>0</v>
      </c>
      <c r="BB123">
        <f>AM123/(AO123+AM123/AT123)</f>
        <v>0</v>
      </c>
      <c r="BC123" t="s">
        <v>420</v>
      </c>
      <c r="BD123">
        <v>0</v>
      </c>
      <c r="BE123">
        <f>IF(BD123&lt;&gt;0, BD123, BB123)</f>
        <v>0</v>
      </c>
      <c r="BF123">
        <f>1-BE123/AT123</f>
        <v>0</v>
      </c>
      <c r="BG123">
        <f>(AT123-AS123)/(AT123-BE123)</f>
        <v>0</v>
      </c>
      <c r="BH123">
        <f>(AN123-AT123)/(AN123-BE123)</f>
        <v>0</v>
      </c>
      <c r="BI123">
        <f>(AT123-AS123)/(AT123-AM123)</f>
        <v>0</v>
      </c>
      <c r="BJ123">
        <f>(AN123-AT123)/(AN123-AM123)</f>
        <v>0</v>
      </c>
      <c r="BK123">
        <f>(BG123*BE123/AS123)</f>
        <v>0</v>
      </c>
      <c r="BL123">
        <f>(1-BK123)</f>
        <v>0</v>
      </c>
      <c r="CU123">
        <f>$B$13*DS123+$C$13*DT123+$F$13*EE123*(1-EH123)</f>
        <v>0</v>
      </c>
      <c r="CV123">
        <f>CU123*CW123</f>
        <v>0</v>
      </c>
      <c r="CW123">
        <f>($B$13*$D$11+$C$13*$D$11+$F$13*((ER123+EJ123)/MAX(ER123+EJ123+ES123, 0.1)*$I$11+ES123/MAX(ER123+EJ123+ES123, 0.1)*$J$11))/($B$13+$C$13+$F$13)</f>
        <v>0</v>
      </c>
      <c r="CX123">
        <f>($B$13*$K$11+$C$13*$K$11+$F$13*((ER123+EJ123)/MAX(ER123+EJ123+ES123, 0.1)*$P$11+ES123/MAX(ER123+EJ123+ES123, 0.1)*$Q$11))/($B$13+$C$13+$F$13)</f>
        <v>0</v>
      </c>
      <c r="CY123">
        <v>6</v>
      </c>
      <c r="CZ123">
        <v>0.5</v>
      </c>
      <c r="DA123" t="s">
        <v>421</v>
      </c>
      <c r="DB123">
        <v>2</v>
      </c>
      <c r="DC123">
        <v>1759095832.6</v>
      </c>
      <c r="DD123">
        <v>423.119</v>
      </c>
      <c r="DE123">
        <v>419.9808888888889</v>
      </c>
      <c r="DF123">
        <v>23.03348888888889</v>
      </c>
      <c r="DG123">
        <v>22.57566666666666</v>
      </c>
      <c r="DH123">
        <v>424.012</v>
      </c>
      <c r="DI123">
        <v>22.71825555555555</v>
      </c>
      <c r="DJ123">
        <v>499.9771111111111</v>
      </c>
      <c r="DK123">
        <v>90.65201111111112</v>
      </c>
      <c r="DL123">
        <v>0.06754515555555557</v>
      </c>
      <c r="DM123">
        <v>30.41526666666666</v>
      </c>
      <c r="DN123">
        <v>29.99296666666667</v>
      </c>
      <c r="DO123">
        <v>999.9000000000001</v>
      </c>
      <c r="DP123">
        <v>0</v>
      </c>
      <c r="DQ123">
        <v>0</v>
      </c>
      <c r="DR123">
        <v>9999.161111111111</v>
      </c>
      <c r="DS123">
        <v>0</v>
      </c>
      <c r="DT123">
        <v>3.27856</v>
      </c>
      <c r="DU123">
        <v>3.138075555555555</v>
      </c>
      <c r="DV123">
        <v>433.0944444444445</v>
      </c>
      <c r="DW123">
        <v>429.6811111111111</v>
      </c>
      <c r="DX123">
        <v>0.4577787777777778</v>
      </c>
      <c r="DY123">
        <v>419.9808888888889</v>
      </c>
      <c r="DZ123">
        <v>22.57566666666666</v>
      </c>
      <c r="EA123">
        <v>2.088028888888889</v>
      </c>
      <c r="EB123">
        <v>2.046531111111111</v>
      </c>
      <c r="EC123">
        <v>18.12814444444444</v>
      </c>
      <c r="ED123">
        <v>17.809</v>
      </c>
      <c r="EE123">
        <v>0.00500078</v>
      </c>
      <c r="EF123">
        <v>0</v>
      </c>
      <c r="EG123">
        <v>0</v>
      </c>
      <c r="EH123">
        <v>0</v>
      </c>
      <c r="EI123">
        <v>930.5777777777779</v>
      </c>
      <c r="EJ123">
        <v>0.00500078</v>
      </c>
      <c r="EK123">
        <v>-22.93333333333333</v>
      </c>
      <c r="EL123">
        <v>-2.066666666666666</v>
      </c>
      <c r="EM123">
        <v>35.06944444444444</v>
      </c>
      <c r="EN123">
        <v>38.34</v>
      </c>
      <c r="EO123">
        <v>36.618</v>
      </c>
      <c r="EP123">
        <v>38.39566666666667</v>
      </c>
      <c r="EQ123">
        <v>37.347</v>
      </c>
      <c r="ER123">
        <v>0</v>
      </c>
      <c r="ES123">
        <v>0</v>
      </c>
      <c r="ET123">
        <v>0</v>
      </c>
      <c r="EU123">
        <v>1759095828.4</v>
      </c>
      <c r="EV123">
        <v>0</v>
      </c>
      <c r="EW123">
        <v>932.073076923077</v>
      </c>
      <c r="EX123">
        <v>-15.9213676009572</v>
      </c>
      <c r="EY123">
        <v>1.439316483095682</v>
      </c>
      <c r="EZ123">
        <v>-20.58076923076923</v>
      </c>
      <c r="FA123">
        <v>15</v>
      </c>
      <c r="FB123">
        <v>0</v>
      </c>
      <c r="FC123" t="s">
        <v>422</v>
      </c>
      <c r="FD123">
        <v>1746989605.5</v>
      </c>
      <c r="FE123">
        <v>1746989593.5</v>
      </c>
      <c r="FF123">
        <v>0</v>
      </c>
      <c r="FG123">
        <v>-0.274</v>
      </c>
      <c r="FH123">
        <v>-0.002</v>
      </c>
      <c r="FI123">
        <v>2.549</v>
      </c>
      <c r="FJ123">
        <v>0.129</v>
      </c>
      <c r="FK123">
        <v>420</v>
      </c>
      <c r="FL123">
        <v>17</v>
      </c>
      <c r="FM123">
        <v>0.02</v>
      </c>
      <c r="FN123">
        <v>0.04</v>
      </c>
      <c r="FO123">
        <v>3.094179024390244</v>
      </c>
      <c r="FP123">
        <v>-0.05552445993031189</v>
      </c>
      <c r="FQ123">
        <v>0.06025659145423286</v>
      </c>
      <c r="FR123">
        <v>1</v>
      </c>
      <c r="FS123">
        <v>933.0441176470587</v>
      </c>
      <c r="FT123">
        <v>-11.04812837578555</v>
      </c>
      <c r="FU123">
        <v>5.505782584566161</v>
      </c>
      <c r="FV123">
        <v>0</v>
      </c>
      <c r="FW123">
        <v>0.4592555853658537</v>
      </c>
      <c r="FX123">
        <v>-0.009217693379790007</v>
      </c>
      <c r="FY123">
        <v>0.001390976810236281</v>
      </c>
      <c r="FZ123">
        <v>1</v>
      </c>
      <c r="GA123">
        <v>2</v>
      </c>
      <c r="GB123">
        <v>3</v>
      </c>
      <c r="GC123" t="s">
        <v>429</v>
      </c>
      <c r="GD123">
        <v>3.10289</v>
      </c>
      <c r="GE123">
        <v>2.72563</v>
      </c>
      <c r="GF123">
        <v>0.0888255</v>
      </c>
      <c r="GG123">
        <v>0.08823</v>
      </c>
      <c r="GH123">
        <v>0.10494</v>
      </c>
      <c r="GI123">
        <v>0.104928</v>
      </c>
      <c r="GJ123">
        <v>23804</v>
      </c>
      <c r="GK123">
        <v>21607</v>
      </c>
      <c r="GL123">
        <v>26687.6</v>
      </c>
      <c r="GM123">
        <v>23918.5</v>
      </c>
      <c r="GN123">
        <v>38218.2</v>
      </c>
      <c r="GO123">
        <v>31630.6</v>
      </c>
      <c r="GP123">
        <v>46600.7</v>
      </c>
      <c r="GQ123">
        <v>37822.2</v>
      </c>
      <c r="GR123">
        <v>1.87065</v>
      </c>
      <c r="GS123">
        <v>1.87617</v>
      </c>
      <c r="GT123">
        <v>0.0786632</v>
      </c>
      <c r="GU123">
        <v>0</v>
      </c>
      <c r="GV123">
        <v>28.7104</v>
      </c>
      <c r="GW123">
        <v>999.9</v>
      </c>
      <c r="GX123">
        <v>46.3</v>
      </c>
      <c r="GY123">
        <v>31.2</v>
      </c>
      <c r="GZ123">
        <v>23.3059</v>
      </c>
      <c r="HA123">
        <v>60.7119</v>
      </c>
      <c r="HB123">
        <v>19.6554</v>
      </c>
      <c r="HC123">
        <v>1</v>
      </c>
      <c r="HD123">
        <v>0.107937</v>
      </c>
      <c r="HE123">
        <v>-1.43502</v>
      </c>
      <c r="HF123">
        <v>20.2914</v>
      </c>
      <c r="HG123">
        <v>5.22133</v>
      </c>
      <c r="HH123">
        <v>11.98</v>
      </c>
      <c r="HI123">
        <v>4.9652</v>
      </c>
      <c r="HJ123">
        <v>3.27588</v>
      </c>
      <c r="HK123">
        <v>9999</v>
      </c>
      <c r="HL123">
        <v>9999</v>
      </c>
      <c r="HM123">
        <v>9999</v>
      </c>
      <c r="HN123">
        <v>37.3</v>
      </c>
      <c r="HO123">
        <v>1.8639</v>
      </c>
      <c r="HP123">
        <v>1.86008</v>
      </c>
      <c r="HQ123">
        <v>1.85838</v>
      </c>
      <c r="HR123">
        <v>1.85975</v>
      </c>
      <c r="HS123">
        <v>1.85988</v>
      </c>
      <c r="HT123">
        <v>1.85837</v>
      </c>
      <c r="HU123">
        <v>1.85744</v>
      </c>
      <c r="HV123">
        <v>1.8524</v>
      </c>
      <c r="HW123">
        <v>0</v>
      </c>
      <c r="HX123">
        <v>0</v>
      </c>
      <c r="HY123">
        <v>0</v>
      </c>
      <c r="HZ123">
        <v>0</v>
      </c>
      <c r="IA123" t="s">
        <v>424</v>
      </c>
      <c r="IB123" t="s">
        <v>425</v>
      </c>
      <c r="IC123" t="s">
        <v>426</v>
      </c>
      <c r="ID123" t="s">
        <v>426</v>
      </c>
      <c r="IE123" t="s">
        <v>426</v>
      </c>
      <c r="IF123" t="s">
        <v>426</v>
      </c>
      <c r="IG123">
        <v>0</v>
      </c>
      <c r="IH123">
        <v>100</v>
      </c>
      <c r="II123">
        <v>100</v>
      </c>
      <c r="IJ123">
        <v>-0.893</v>
      </c>
      <c r="IK123">
        <v>0.3152</v>
      </c>
      <c r="IL123">
        <v>-0.819046093373875</v>
      </c>
      <c r="IM123">
        <v>-0.0008311593448893811</v>
      </c>
      <c r="IN123">
        <v>1.768286430498992E-06</v>
      </c>
      <c r="IO123">
        <v>-5.176383660599935E-10</v>
      </c>
      <c r="IP123">
        <v>0.01793090377665582</v>
      </c>
      <c r="IQ123">
        <v>0.002652576625932546</v>
      </c>
      <c r="IR123">
        <v>0.0004569377311329863</v>
      </c>
      <c r="IS123">
        <v>1.003524486243527E-07</v>
      </c>
      <c r="IT123">
        <v>2</v>
      </c>
      <c r="IU123">
        <v>1975</v>
      </c>
      <c r="IV123">
        <v>1</v>
      </c>
      <c r="IW123">
        <v>26</v>
      </c>
      <c r="IX123">
        <v>201770.5</v>
      </c>
      <c r="IY123">
        <v>201770.7</v>
      </c>
      <c r="IZ123">
        <v>1.09985</v>
      </c>
      <c r="JA123">
        <v>2.6355</v>
      </c>
      <c r="JB123">
        <v>1.49658</v>
      </c>
      <c r="JC123">
        <v>2.34863</v>
      </c>
      <c r="JD123">
        <v>1.54907</v>
      </c>
      <c r="JE123">
        <v>2.37671</v>
      </c>
      <c r="JF123">
        <v>36.0347</v>
      </c>
      <c r="JG123">
        <v>24.1926</v>
      </c>
      <c r="JH123">
        <v>18</v>
      </c>
      <c r="JI123">
        <v>481.066</v>
      </c>
      <c r="JJ123">
        <v>499.318</v>
      </c>
      <c r="JK123">
        <v>30.828</v>
      </c>
      <c r="JL123">
        <v>28.674</v>
      </c>
      <c r="JM123">
        <v>30.0001</v>
      </c>
      <c r="JN123">
        <v>28.8304</v>
      </c>
      <c r="JO123">
        <v>28.8116</v>
      </c>
      <c r="JP123">
        <v>22.1157</v>
      </c>
      <c r="JQ123">
        <v>0</v>
      </c>
      <c r="JR123">
        <v>100</v>
      </c>
      <c r="JS123">
        <v>30.832</v>
      </c>
      <c r="JT123">
        <v>420</v>
      </c>
      <c r="JU123">
        <v>23.1383</v>
      </c>
      <c r="JV123">
        <v>101.89</v>
      </c>
      <c r="JW123">
        <v>91.2311</v>
      </c>
    </row>
    <row r="124" spans="1:283">
      <c r="A124">
        <v>106</v>
      </c>
      <c r="B124">
        <v>1759095837.6</v>
      </c>
      <c r="C124">
        <v>1844.599999904633</v>
      </c>
      <c r="D124" t="s">
        <v>640</v>
      </c>
      <c r="E124" t="s">
        <v>641</v>
      </c>
      <c r="F124">
        <v>5</v>
      </c>
      <c r="G124" t="s">
        <v>611</v>
      </c>
      <c r="H124">
        <v>1759095834.6</v>
      </c>
      <c r="I124">
        <f>(J124)/1000</f>
        <v>0</v>
      </c>
      <c r="J124">
        <f>1000*DJ124*AH124*(DF124-DG124)/(100*CY124*(1000-AH124*DF124))</f>
        <v>0</v>
      </c>
      <c r="K124">
        <f>DJ124*AH124*(DE124-DD124*(1000-AH124*DG124)/(1000-AH124*DF124))/(100*CY124)</f>
        <v>0</v>
      </c>
      <c r="L124">
        <f>DD124 - IF(AH124&gt;1, K124*CY124*100.0/(AJ124), 0)</f>
        <v>0</v>
      </c>
      <c r="M124">
        <f>((S124-I124/2)*L124-K124)/(S124+I124/2)</f>
        <v>0</v>
      </c>
      <c r="N124">
        <f>M124*(DK124+DL124)/1000.0</f>
        <v>0</v>
      </c>
      <c r="O124">
        <f>(DD124 - IF(AH124&gt;1, K124*CY124*100.0/(AJ124), 0))*(DK124+DL124)/1000.0</f>
        <v>0</v>
      </c>
      <c r="P124">
        <f>2.0/((1/R124-1/Q124)+SIGN(R124)*SQRT((1/R124-1/Q124)*(1/R124-1/Q124) + 4*CZ124/((CZ124+1)*(CZ124+1))*(2*1/R124*1/Q124-1/Q124*1/Q124)))</f>
        <v>0</v>
      </c>
      <c r="Q124">
        <f>IF(LEFT(DA124,1)&lt;&gt;"0",IF(LEFT(DA124,1)="1",3.0,DB124),$D$5+$E$5*(DR124*DK124/($K$5*1000))+$F$5*(DR124*DK124/($K$5*1000))*MAX(MIN(CY124,$J$5),$I$5)*MAX(MIN(CY124,$J$5),$I$5)+$G$5*MAX(MIN(CY124,$J$5),$I$5)*(DR124*DK124/($K$5*1000))+$H$5*(DR124*DK124/($K$5*1000))*(DR124*DK124/($K$5*1000)))</f>
        <v>0</v>
      </c>
      <c r="R124">
        <f>I124*(1000-(1000*0.61365*exp(17.502*V124/(240.97+V124))/(DK124+DL124)+DF124)/2)/(1000*0.61365*exp(17.502*V124/(240.97+V124))/(DK124+DL124)-DF124)</f>
        <v>0</v>
      </c>
      <c r="S124">
        <f>1/((CZ124+1)/(P124/1.6)+1/(Q124/1.37)) + CZ124/((CZ124+1)/(P124/1.6) + CZ124/(Q124/1.37))</f>
        <v>0</v>
      </c>
      <c r="T124">
        <f>(CU124*CX124)</f>
        <v>0</v>
      </c>
      <c r="U124">
        <f>(DM124+(T124+2*0.95*5.67E-8*(((DM124+$B$9)+273)^4-(DM124+273)^4)-44100*I124)/(1.84*29.3*Q124+8*0.95*5.67E-8*(DM124+273)^3))</f>
        <v>0</v>
      </c>
      <c r="V124">
        <f>($C$9*DN124+$D$9*DO124+$E$9*U124)</f>
        <v>0</v>
      </c>
      <c r="W124">
        <f>0.61365*exp(17.502*V124/(240.97+V124))</f>
        <v>0</v>
      </c>
      <c r="X124">
        <f>(Y124/Z124*100)</f>
        <v>0</v>
      </c>
      <c r="Y124">
        <f>DF124*(DK124+DL124)/1000</f>
        <v>0</v>
      </c>
      <c r="Z124">
        <f>0.61365*exp(17.502*DM124/(240.97+DM124))</f>
        <v>0</v>
      </c>
      <c r="AA124">
        <f>(W124-DF124*(DK124+DL124)/1000)</f>
        <v>0</v>
      </c>
      <c r="AB124">
        <f>(-I124*44100)</f>
        <v>0</v>
      </c>
      <c r="AC124">
        <f>2*29.3*Q124*0.92*(DM124-V124)</f>
        <v>0</v>
      </c>
      <c r="AD124">
        <f>2*0.95*5.67E-8*(((DM124+$B$9)+273)^4-(V124+273)^4)</f>
        <v>0</v>
      </c>
      <c r="AE124">
        <f>T124+AD124+AB124+AC124</f>
        <v>0</v>
      </c>
      <c r="AF124">
        <v>2</v>
      </c>
      <c r="AG124">
        <v>0</v>
      </c>
      <c r="AH124">
        <f>IF(AF124*$H$15&gt;=AJ124,1.0,(AJ124/(AJ124-AF124*$H$15)))</f>
        <v>0</v>
      </c>
      <c r="AI124">
        <f>(AH124-1)*100</f>
        <v>0</v>
      </c>
      <c r="AJ124">
        <f>MAX(0,($B$15+$C$15*DR124)/(1+$D$15*DR124)*DK124/(DM124+273)*$E$15)</f>
        <v>0</v>
      </c>
      <c r="AK124" t="s">
        <v>420</v>
      </c>
      <c r="AL124" t="s">
        <v>420</v>
      </c>
      <c r="AM124">
        <v>0</v>
      </c>
      <c r="AN124">
        <v>0</v>
      </c>
      <c r="AO124">
        <f>1-AM124/AN124</f>
        <v>0</v>
      </c>
      <c r="AP124">
        <v>0</v>
      </c>
      <c r="AQ124" t="s">
        <v>420</v>
      </c>
      <c r="AR124" t="s">
        <v>420</v>
      </c>
      <c r="AS124">
        <v>0</v>
      </c>
      <c r="AT124">
        <v>0</v>
      </c>
      <c r="AU124">
        <f>1-AS124/AT124</f>
        <v>0</v>
      </c>
      <c r="AV124">
        <v>0.5</v>
      </c>
      <c r="AW124">
        <f>CV124</f>
        <v>0</v>
      </c>
      <c r="AX124">
        <f>K124</f>
        <v>0</v>
      </c>
      <c r="AY124">
        <f>AU124*AV124*AW124</f>
        <v>0</v>
      </c>
      <c r="AZ124">
        <f>(AX124-AP124)/AW124</f>
        <v>0</v>
      </c>
      <c r="BA124">
        <f>(AN124-AT124)/AT124</f>
        <v>0</v>
      </c>
      <c r="BB124">
        <f>AM124/(AO124+AM124/AT124)</f>
        <v>0</v>
      </c>
      <c r="BC124" t="s">
        <v>420</v>
      </c>
      <c r="BD124">
        <v>0</v>
      </c>
      <c r="BE124">
        <f>IF(BD124&lt;&gt;0, BD124, BB124)</f>
        <v>0</v>
      </c>
      <c r="BF124">
        <f>1-BE124/AT124</f>
        <v>0</v>
      </c>
      <c r="BG124">
        <f>(AT124-AS124)/(AT124-BE124)</f>
        <v>0</v>
      </c>
      <c r="BH124">
        <f>(AN124-AT124)/(AN124-BE124)</f>
        <v>0</v>
      </c>
      <c r="BI124">
        <f>(AT124-AS124)/(AT124-AM124)</f>
        <v>0</v>
      </c>
      <c r="BJ124">
        <f>(AN124-AT124)/(AN124-AM124)</f>
        <v>0</v>
      </c>
      <c r="BK124">
        <f>(BG124*BE124/AS124)</f>
        <v>0</v>
      </c>
      <c r="BL124">
        <f>(1-BK124)</f>
        <v>0</v>
      </c>
      <c r="CU124">
        <f>$B$13*DS124+$C$13*DT124+$F$13*EE124*(1-EH124)</f>
        <v>0</v>
      </c>
      <c r="CV124">
        <f>CU124*CW124</f>
        <v>0</v>
      </c>
      <c r="CW124">
        <f>($B$13*$D$11+$C$13*$D$11+$F$13*((ER124+EJ124)/MAX(ER124+EJ124+ES124, 0.1)*$I$11+ES124/MAX(ER124+EJ124+ES124, 0.1)*$J$11))/($B$13+$C$13+$F$13)</f>
        <v>0</v>
      </c>
      <c r="CX124">
        <f>($B$13*$K$11+$C$13*$K$11+$F$13*((ER124+EJ124)/MAX(ER124+EJ124+ES124, 0.1)*$P$11+ES124/MAX(ER124+EJ124+ES124, 0.1)*$Q$11))/($B$13+$C$13+$F$13)</f>
        <v>0</v>
      </c>
      <c r="CY124">
        <v>6</v>
      </c>
      <c r="CZ124">
        <v>0.5</v>
      </c>
      <c r="DA124" t="s">
        <v>421</v>
      </c>
      <c r="DB124">
        <v>2</v>
      </c>
      <c r="DC124">
        <v>1759095834.6</v>
      </c>
      <c r="DD124">
        <v>423.086</v>
      </c>
      <c r="DE124">
        <v>419.9343333333334</v>
      </c>
      <c r="DF124">
        <v>23.03338888888889</v>
      </c>
      <c r="DG124">
        <v>22.57572222222223</v>
      </c>
      <c r="DH124">
        <v>423.979</v>
      </c>
      <c r="DI124">
        <v>22.71817777777778</v>
      </c>
      <c r="DJ124">
        <v>500.0368888888888</v>
      </c>
      <c r="DK124">
        <v>90.65204444444444</v>
      </c>
      <c r="DL124">
        <v>0.06737613333333332</v>
      </c>
      <c r="DM124">
        <v>30.4143</v>
      </c>
      <c r="DN124">
        <v>29.99362222222222</v>
      </c>
      <c r="DO124">
        <v>999.9000000000001</v>
      </c>
      <c r="DP124">
        <v>0</v>
      </c>
      <c r="DQ124">
        <v>0</v>
      </c>
      <c r="DR124">
        <v>10014.01111111111</v>
      </c>
      <c r="DS124">
        <v>0</v>
      </c>
      <c r="DT124">
        <v>3.27856</v>
      </c>
      <c r="DU124">
        <v>3.151563333333334</v>
      </c>
      <c r="DV124">
        <v>433.0606666666667</v>
      </c>
      <c r="DW124">
        <v>429.6335555555555</v>
      </c>
      <c r="DX124">
        <v>0.4576404444444445</v>
      </c>
      <c r="DY124">
        <v>419.9343333333334</v>
      </c>
      <c r="DZ124">
        <v>22.57572222222223</v>
      </c>
      <c r="EA124">
        <v>2.088023333333334</v>
      </c>
      <c r="EB124">
        <v>2.046536666666666</v>
      </c>
      <c r="EC124">
        <v>18.12807777777778</v>
      </c>
      <c r="ED124">
        <v>17.80904444444444</v>
      </c>
      <c r="EE124">
        <v>0.00500078</v>
      </c>
      <c r="EF124">
        <v>0</v>
      </c>
      <c r="EG124">
        <v>0</v>
      </c>
      <c r="EH124">
        <v>0</v>
      </c>
      <c r="EI124">
        <v>931.7555555555555</v>
      </c>
      <c r="EJ124">
        <v>0.00500078</v>
      </c>
      <c r="EK124">
        <v>-20.28888888888888</v>
      </c>
      <c r="EL124">
        <v>-1.433333333333333</v>
      </c>
      <c r="EM124">
        <v>35.07633333333334</v>
      </c>
      <c r="EN124">
        <v>38.347</v>
      </c>
      <c r="EO124">
        <v>36.57622222222223</v>
      </c>
      <c r="EP124">
        <v>38.36088888888889</v>
      </c>
      <c r="EQ124">
        <v>37.486</v>
      </c>
      <c r="ER124">
        <v>0</v>
      </c>
      <c r="ES124">
        <v>0</v>
      </c>
      <c r="ET124">
        <v>0</v>
      </c>
      <c r="EU124">
        <v>1759095830.2</v>
      </c>
      <c r="EV124">
        <v>0</v>
      </c>
      <c r="EW124">
        <v>932.828</v>
      </c>
      <c r="EX124">
        <v>-2.623077322273016</v>
      </c>
      <c r="EY124">
        <v>2.169231057167007</v>
      </c>
      <c r="EZ124">
        <v>-21.3</v>
      </c>
      <c r="FA124">
        <v>15</v>
      </c>
      <c r="FB124">
        <v>0</v>
      </c>
      <c r="FC124" t="s">
        <v>422</v>
      </c>
      <c r="FD124">
        <v>1746989605.5</v>
      </c>
      <c r="FE124">
        <v>1746989593.5</v>
      </c>
      <c r="FF124">
        <v>0</v>
      </c>
      <c r="FG124">
        <v>-0.274</v>
      </c>
      <c r="FH124">
        <v>-0.002</v>
      </c>
      <c r="FI124">
        <v>2.549</v>
      </c>
      <c r="FJ124">
        <v>0.129</v>
      </c>
      <c r="FK124">
        <v>420</v>
      </c>
      <c r="FL124">
        <v>17</v>
      </c>
      <c r="FM124">
        <v>0.02</v>
      </c>
      <c r="FN124">
        <v>0.04</v>
      </c>
      <c r="FO124">
        <v>3.093704</v>
      </c>
      <c r="FP124">
        <v>0.2065098686679065</v>
      </c>
      <c r="FQ124">
        <v>0.06066181982103731</v>
      </c>
      <c r="FR124">
        <v>1</v>
      </c>
      <c r="FS124">
        <v>933.1029411764706</v>
      </c>
      <c r="FT124">
        <v>-15.18258220878364</v>
      </c>
      <c r="FU124">
        <v>6.087860886469918</v>
      </c>
      <c r="FV124">
        <v>0</v>
      </c>
      <c r="FW124">
        <v>0.4589689999999999</v>
      </c>
      <c r="FX124">
        <v>-0.01152535834897003</v>
      </c>
      <c r="FY124">
        <v>0.001479280433183642</v>
      </c>
      <c r="FZ124">
        <v>1</v>
      </c>
      <c r="GA124">
        <v>2</v>
      </c>
      <c r="GB124">
        <v>3</v>
      </c>
      <c r="GC124" t="s">
        <v>429</v>
      </c>
      <c r="GD124">
        <v>3.10297</v>
      </c>
      <c r="GE124">
        <v>2.72537</v>
      </c>
      <c r="GF124">
        <v>0.08881559999999999</v>
      </c>
      <c r="GG124">
        <v>0.088227</v>
      </c>
      <c r="GH124">
        <v>0.104939</v>
      </c>
      <c r="GI124">
        <v>0.104929</v>
      </c>
      <c r="GJ124">
        <v>23804.2</v>
      </c>
      <c r="GK124">
        <v>21607.1</v>
      </c>
      <c r="GL124">
        <v>26687.5</v>
      </c>
      <c r="GM124">
        <v>23918.5</v>
      </c>
      <c r="GN124">
        <v>38218.2</v>
      </c>
      <c r="GO124">
        <v>31630.5</v>
      </c>
      <c r="GP124">
        <v>46600.7</v>
      </c>
      <c r="GQ124">
        <v>37822.1</v>
      </c>
      <c r="GR124">
        <v>1.87085</v>
      </c>
      <c r="GS124">
        <v>1.87595</v>
      </c>
      <c r="GT124">
        <v>0.0789538</v>
      </c>
      <c r="GU124">
        <v>0</v>
      </c>
      <c r="GV124">
        <v>28.7086</v>
      </c>
      <c r="GW124">
        <v>999.9</v>
      </c>
      <c r="GX124">
        <v>46.3</v>
      </c>
      <c r="GY124">
        <v>31.2</v>
      </c>
      <c r="GZ124">
        <v>23.3081</v>
      </c>
      <c r="HA124">
        <v>60.9019</v>
      </c>
      <c r="HB124">
        <v>19.5513</v>
      </c>
      <c r="HC124">
        <v>1</v>
      </c>
      <c r="HD124">
        <v>0.107993</v>
      </c>
      <c r="HE124">
        <v>-1.44079</v>
      </c>
      <c r="HF124">
        <v>20.2914</v>
      </c>
      <c r="HG124">
        <v>5.22163</v>
      </c>
      <c r="HH124">
        <v>11.98</v>
      </c>
      <c r="HI124">
        <v>4.9653</v>
      </c>
      <c r="HJ124">
        <v>3.27585</v>
      </c>
      <c r="HK124">
        <v>9999</v>
      </c>
      <c r="HL124">
        <v>9999</v>
      </c>
      <c r="HM124">
        <v>9999</v>
      </c>
      <c r="HN124">
        <v>37.3</v>
      </c>
      <c r="HO124">
        <v>1.8639</v>
      </c>
      <c r="HP124">
        <v>1.86008</v>
      </c>
      <c r="HQ124">
        <v>1.85838</v>
      </c>
      <c r="HR124">
        <v>1.85974</v>
      </c>
      <c r="HS124">
        <v>1.85989</v>
      </c>
      <c r="HT124">
        <v>1.85837</v>
      </c>
      <c r="HU124">
        <v>1.85744</v>
      </c>
      <c r="HV124">
        <v>1.85241</v>
      </c>
      <c r="HW124">
        <v>0</v>
      </c>
      <c r="HX124">
        <v>0</v>
      </c>
      <c r="HY124">
        <v>0</v>
      </c>
      <c r="HZ124">
        <v>0</v>
      </c>
      <c r="IA124" t="s">
        <v>424</v>
      </c>
      <c r="IB124" t="s">
        <v>425</v>
      </c>
      <c r="IC124" t="s">
        <v>426</v>
      </c>
      <c r="ID124" t="s">
        <v>426</v>
      </c>
      <c r="IE124" t="s">
        <v>426</v>
      </c>
      <c r="IF124" t="s">
        <v>426</v>
      </c>
      <c r="IG124">
        <v>0</v>
      </c>
      <c r="IH124">
        <v>100</v>
      </c>
      <c r="II124">
        <v>100</v>
      </c>
      <c r="IJ124">
        <v>-0.893</v>
      </c>
      <c r="IK124">
        <v>0.3152</v>
      </c>
      <c r="IL124">
        <v>-0.819046093373875</v>
      </c>
      <c r="IM124">
        <v>-0.0008311593448893811</v>
      </c>
      <c r="IN124">
        <v>1.768286430498992E-06</v>
      </c>
      <c r="IO124">
        <v>-5.176383660599935E-10</v>
      </c>
      <c r="IP124">
        <v>0.01793090377665582</v>
      </c>
      <c r="IQ124">
        <v>0.002652576625932546</v>
      </c>
      <c r="IR124">
        <v>0.0004569377311329863</v>
      </c>
      <c r="IS124">
        <v>1.003524486243527E-07</v>
      </c>
      <c r="IT124">
        <v>2</v>
      </c>
      <c r="IU124">
        <v>1975</v>
      </c>
      <c r="IV124">
        <v>1</v>
      </c>
      <c r="IW124">
        <v>26</v>
      </c>
      <c r="IX124">
        <v>201770.5</v>
      </c>
      <c r="IY124">
        <v>201770.7</v>
      </c>
      <c r="IZ124">
        <v>1.09985</v>
      </c>
      <c r="JA124">
        <v>2.62085</v>
      </c>
      <c r="JB124">
        <v>1.49658</v>
      </c>
      <c r="JC124">
        <v>2.34985</v>
      </c>
      <c r="JD124">
        <v>1.54907</v>
      </c>
      <c r="JE124">
        <v>2.4585</v>
      </c>
      <c r="JF124">
        <v>36.0347</v>
      </c>
      <c r="JG124">
        <v>24.1926</v>
      </c>
      <c r="JH124">
        <v>18</v>
      </c>
      <c r="JI124">
        <v>481.183</v>
      </c>
      <c r="JJ124">
        <v>499.173</v>
      </c>
      <c r="JK124">
        <v>30.8292</v>
      </c>
      <c r="JL124">
        <v>28.6752</v>
      </c>
      <c r="JM124">
        <v>30.0001</v>
      </c>
      <c r="JN124">
        <v>28.8306</v>
      </c>
      <c r="JO124">
        <v>28.8121</v>
      </c>
      <c r="JP124">
        <v>22.1166</v>
      </c>
      <c r="JQ124">
        <v>0</v>
      </c>
      <c r="JR124">
        <v>100</v>
      </c>
      <c r="JS124">
        <v>30.832</v>
      </c>
      <c r="JT124">
        <v>420</v>
      </c>
      <c r="JU124">
        <v>23.1383</v>
      </c>
      <c r="JV124">
        <v>101.89</v>
      </c>
      <c r="JW124">
        <v>91.23099999999999</v>
      </c>
    </row>
    <row r="125" spans="1:283">
      <c r="A125">
        <v>107</v>
      </c>
      <c r="B125">
        <v>1759095839.6</v>
      </c>
      <c r="C125">
        <v>1846.599999904633</v>
      </c>
      <c r="D125" t="s">
        <v>642</v>
      </c>
      <c r="E125" t="s">
        <v>643</v>
      </c>
      <c r="F125">
        <v>5</v>
      </c>
      <c r="G125" t="s">
        <v>611</v>
      </c>
      <c r="H125">
        <v>1759095836.6</v>
      </c>
      <c r="I125">
        <f>(J125)/1000</f>
        <v>0</v>
      </c>
      <c r="J125">
        <f>1000*DJ125*AH125*(DF125-DG125)/(100*CY125*(1000-AH125*DF125))</f>
        <v>0</v>
      </c>
      <c r="K125">
        <f>DJ125*AH125*(DE125-DD125*(1000-AH125*DG125)/(1000-AH125*DF125))/(100*CY125)</f>
        <v>0</v>
      </c>
      <c r="L125">
        <f>DD125 - IF(AH125&gt;1, K125*CY125*100.0/(AJ125), 0)</f>
        <v>0</v>
      </c>
      <c r="M125">
        <f>((S125-I125/2)*L125-K125)/(S125+I125/2)</f>
        <v>0</v>
      </c>
      <c r="N125">
        <f>M125*(DK125+DL125)/1000.0</f>
        <v>0</v>
      </c>
      <c r="O125">
        <f>(DD125 - IF(AH125&gt;1, K125*CY125*100.0/(AJ125), 0))*(DK125+DL125)/1000.0</f>
        <v>0</v>
      </c>
      <c r="P125">
        <f>2.0/((1/R125-1/Q125)+SIGN(R125)*SQRT((1/R125-1/Q125)*(1/R125-1/Q125) + 4*CZ125/((CZ125+1)*(CZ125+1))*(2*1/R125*1/Q125-1/Q125*1/Q125)))</f>
        <v>0</v>
      </c>
      <c r="Q125">
        <f>IF(LEFT(DA125,1)&lt;&gt;"0",IF(LEFT(DA125,1)="1",3.0,DB125),$D$5+$E$5*(DR125*DK125/($K$5*1000))+$F$5*(DR125*DK125/($K$5*1000))*MAX(MIN(CY125,$J$5),$I$5)*MAX(MIN(CY125,$J$5),$I$5)+$G$5*MAX(MIN(CY125,$J$5),$I$5)*(DR125*DK125/($K$5*1000))+$H$5*(DR125*DK125/($K$5*1000))*(DR125*DK125/($K$5*1000)))</f>
        <v>0</v>
      </c>
      <c r="R125">
        <f>I125*(1000-(1000*0.61365*exp(17.502*V125/(240.97+V125))/(DK125+DL125)+DF125)/2)/(1000*0.61365*exp(17.502*V125/(240.97+V125))/(DK125+DL125)-DF125)</f>
        <v>0</v>
      </c>
      <c r="S125">
        <f>1/((CZ125+1)/(P125/1.6)+1/(Q125/1.37)) + CZ125/((CZ125+1)/(P125/1.6) + CZ125/(Q125/1.37))</f>
        <v>0</v>
      </c>
      <c r="T125">
        <f>(CU125*CX125)</f>
        <v>0</v>
      </c>
      <c r="U125">
        <f>(DM125+(T125+2*0.95*5.67E-8*(((DM125+$B$9)+273)^4-(DM125+273)^4)-44100*I125)/(1.84*29.3*Q125+8*0.95*5.67E-8*(DM125+273)^3))</f>
        <v>0</v>
      </c>
      <c r="V125">
        <f>($C$9*DN125+$D$9*DO125+$E$9*U125)</f>
        <v>0</v>
      </c>
      <c r="W125">
        <f>0.61365*exp(17.502*V125/(240.97+V125))</f>
        <v>0</v>
      </c>
      <c r="X125">
        <f>(Y125/Z125*100)</f>
        <v>0</v>
      </c>
      <c r="Y125">
        <f>DF125*(DK125+DL125)/1000</f>
        <v>0</v>
      </c>
      <c r="Z125">
        <f>0.61365*exp(17.502*DM125/(240.97+DM125))</f>
        <v>0</v>
      </c>
      <c r="AA125">
        <f>(W125-DF125*(DK125+DL125)/1000)</f>
        <v>0</v>
      </c>
      <c r="AB125">
        <f>(-I125*44100)</f>
        <v>0</v>
      </c>
      <c r="AC125">
        <f>2*29.3*Q125*0.92*(DM125-V125)</f>
        <v>0</v>
      </c>
      <c r="AD125">
        <f>2*0.95*5.67E-8*(((DM125+$B$9)+273)^4-(V125+273)^4)</f>
        <v>0</v>
      </c>
      <c r="AE125">
        <f>T125+AD125+AB125+AC125</f>
        <v>0</v>
      </c>
      <c r="AF125">
        <v>2</v>
      </c>
      <c r="AG125">
        <v>0</v>
      </c>
      <c r="AH125">
        <f>IF(AF125*$H$15&gt;=AJ125,1.0,(AJ125/(AJ125-AF125*$H$15)))</f>
        <v>0</v>
      </c>
      <c r="AI125">
        <f>(AH125-1)*100</f>
        <v>0</v>
      </c>
      <c r="AJ125">
        <f>MAX(0,($B$15+$C$15*DR125)/(1+$D$15*DR125)*DK125/(DM125+273)*$E$15)</f>
        <v>0</v>
      </c>
      <c r="AK125" t="s">
        <v>420</v>
      </c>
      <c r="AL125" t="s">
        <v>420</v>
      </c>
      <c r="AM125">
        <v>0</v>
      </c>
      <c r="AN125">
        <v>0</v>
      </c>
      <c r="AO125">
        <f>1-AM125/AN125</f>
        <v>0</v>
      </c>
      <c r="AP125">
        <v>0</v>
      </c>
      <c r="AQ125" t="s">
        <v>420</v>
      </c>
      <c r="AR125" t="s">
        <v>420</v>
      </c>
      <c r="AS125">
        <v>0</v>
      </c>
      <c r="AT125">
        <v>0</v>
      </c>
      <c r="AU125">
        <f>1-AS125/AT125</f>
        <v>0</v>
      </c>
      <c r="AV125">
        <v>0.5</v>
      </c>
      <c r="AW125">
        <f>CV125</f>
        <v>0</v>
      </c>
      <c r="AX125">
        <f>K125</f>
        <v>0</v>
      </c>
      <c r="AY125">
        <f>AU125*AV125*AW125</f>
        <v>0</v>
      </c>
      <c r="AZ125">
        <f>(AX125-AP125)/AW125</f>
        <v>0</v>
      </c>
      <c r="BA125">
        <f>(AN125-AT125)/AT125</f>
        <v>0</v>
      </c>
      <c r="BB125">
        <f>AM125/(AO125+AM125/AT125)</f>
        <v>0</v>
      </c>
      <c r="BC125" t="s">
        <v>420</v>
      </c>
      <c r="BD125">
        <v>0</v>
      </c>
      <c r="BE125">
        <f>IF(BD125&lt;&gt;0, BD125, BB125)</f>
        <v>0</v>
      </c>
      <c r="BF125">
        <f>1-BE125/AT125</f>
        <v>0</v>
      </c>
      <c r="BG125">
        <f>(AT125-AS125)/(AT125-BE125)</f>
        <v>0</v>
      </c>
      <c r="BH125">
        <f>(AN125-AT125)/(AN125-BE125)</f>
        <v>0</v>
      </c>
      <c r="BI125">
        <f>(AT125-AS125)/(AT125-AM125)</f>
        <v>0</v>
      </c>
      <c r="BJ125">
        <f>(AN125-AT125)/(AN125-AM125)</f>
        <v>0</v>
      </c>
      <c r="BK125">
        <f>(BG125*BE125/AS125)</f>
        <v>0</v>
      </c>
      <c r="BL125">
        <f>(1-BK125)</f>
        <v>0</v>
      </c>
      <c r="CU125">
        <f>$B$13*DS125+$C$13*DT125+$F$13*EE125*(1-EH125)</f>
        <v>0</v>
      </c>
      <c r="CV125">
        <f>CU125*CW125</f>
        <v>0</v>
      </c>
      <c r="CW125">
        <f>($B$13*$D$11+$C$13*$D$11+$F$13*((ER125+EJ125)/MAX(ER125+EJ125+ES125, 0.1)*$I$11+ES125/MAX(ER125+EJ125+ES125, 0.1)*$J$11))/($B$13+$C$13+$F$13)</f>
        <v>0</v>
      </c>
      <c r="CX125">
        <f>($B$13*$K$11+$C$13*$K$11+$F$13*((ER125+EJ125)/MAX(ER125+EJ125+ES125, 0.1)*$P$11+ES125/MAX(ER125+EJ125+ES125, 0.1)*$Q$11))/($B$13+$C$13+$F$13)</f>
        <v>0</v>
      </c>
      <c r="CY125">
        <v>6</v>
      </c>
      <c r="CZ125">
        <v>0.5</v>
      </c>
      <c r="DA125" t="s">
        <v>421</v>
      </c>
      <c r="DB125">
        <v>2</v>
      </c>
      <c r="DC125">
        <v>1759095836.6</v>
      </c>
      <c r="DD125">
        <v>423.0514444444444</v>
      </c>
      <c r="DE125">
        <v>419.9218888888889</v>
      </c>
      <c r="DF125">
        <v>23.0333</v>
      </c>
      <c r="DG125">
        <v>22.57614444444444</v>
      </c>
      <c r="DH125">
        <v>423.9444444444445</v>
      </c>
      <c r="DI125">
        <v>22.7181</v>
      </c>
      <c r="DJ125">
        <v>500.0697777777777</v>
      </c>
      <c r="DK125">
        <v>90.65173333333334</v>
      </c>
      <c r="DL125">
        <v>0.06720156666666667</v>
      </c>
      <c r="DM125">
        <v>30.41340000000001</v>
      </c>
      <c r="DN125">
        <v>29.99318888888889</v>
      </c>
      <c r="DO125">
        <v>999.9000000000001</v>
      </c>
      <c r="DP125">
        <v>0</v>
      </c>
      <c r="DQ125">
        <v>0</v>
      </c>
      <c r="DR125">
        <v>10016.58333333333</v>
      </c>
      <c r="DS125">
        <v>0</v>
      </c>
      <c r="DT125">
        <v>3.27856</v>
      </c>
      <c r="DU125">
        <v>3.129641111111111</v>
      </c>
      <c r="DV125">
        <v>433.0254444444445</v>
      </c>
      <c r="DW125">
        <v>429.621</v>
      </c>
      <c r="DX125">
        <v>0.4571502222222222</v>
      </c>
      <c r="DY125">
        <v>419.9218888888889</v>
      </c>
      <c r="DZ125">
        <v>22.57614444444444</v>
      </c>
      <c r="EA125">
        <v>2.088008888888889</v>
      </c>
      <c r="EB125">
        <v>2.046566666666667</v>
      </c>
      <c r="EC125">
        <v>18.12797777777778</v>
      </c>
      <c r="ED125">
        <v>17.80927777777778</v>
      </c>
      <c r="EE125">
        <v>0.00500078</v>
      </c>
      <c r="EF125">
        <v>0</v>
      </c>
      <c r="EG125">
        <v>0</v>
      </c>
      <c r="EH125">
        <v>0</v>
      </c>
      <c r="EI125">
        <v>934.0888888888888</v>
      </c>
      <c r="EJ125">
        <v>0.00500078</v>
      </c>
      <c r="EK125">
        <v>-20.8</v>
      </c>
      <c r="EL125">
        <v>-1.344444444444445</v>
      </c>
      <c r="EM125">
        <v>35.12488888888889</v>
      </c>
      <c r="EN125">
        <v>38.34</v>
      </c>
      <c r="EO125">
        <v>36.54133333333333</v>
      </c>
      <c r="EP125">
        <v>38.42322222222222</v>
      </c>
      <c r="EQ125">
        <v>37.59022222222222</v>
      </c>
      <c r="ER125">
        <v>0</v>
      </c>
      <c r="ES125">
        <v>0</v>
      </c>
      <c r="ET125">
        <v>0</v>
      </c>
      <c r="EU125">
        <v>1759095832</v>
      </c>
      <c r="EV125">
        <v>0</v>
      </c>
      <c r="EW125">
        <v>932.4000000000001</v>
      </c>
      <c r="EX125">
        <v>6.605127884508441</v>
      </c>
      <c r="EY125">
        <v>2.105982994813141</v>
      </c>
      <c r="EZ125">
        <v>-20.91538461538461</v>
      </c>
      <c r="FA125">
        <v>15</v>
      </c>
      <c r="FB125">
        <v>0</v>
      </c>
      <c r="FC125" t="s">
        <v>422</v>
      </c>
      <c r="FD125">
        <v>1746989605.5</v>
      </c>
      <c r="FE125">
        <v>1746989593.5</v>
      </c>
      <c r="FF125">
        <v>0</v>
      </c>
      <c r="FG125">
        <v>-0.274</v>
      </c>
      <c r="FH125">
        <v>-0.002</v>
      </c>
      <c r="FI125">
        <v>2.549</v>
      </c>
      <c r="FJ125">
        <v>0.129</v>
      </c>
      <c r="FK125">
        <v>420</v>
      </c>
      <c r="FL125">
        <v>17</v>
      </c>
      <c r="FM125">
        <v>0.02</v>
      </c>
      <c r="FN125">
        <v>0.04</v>
      </c>
      <c r="FO125">
        <v>3.093090243902439</v>
      </c>
      <c r="FP125">
        <v>0.2209498954703878</v>
      </c>
      <c r="FQ125">
        <v>0.05970980768757214</v>
      </c>
      <c r="FR125">
        <v>1</v>
      </c>
      <c r="FS125">
        <v>932.8794117647059</v>
      </c>
      <c r="FT125">
        <v>-7.750954915945982</v>
      </c>
      <c r="FU125">
        <v>6.744574264319452</v>
      </c>
      <c r="FV125">
        <v>0</v>
      </c>
      <c r="FW125">
        <v>0.4587667073170732</v>
      </c>
      <c r="FX125">
        <v>-0.01319222299651485</v>
      </c>
      <c r="FY125">
        <v>0.001591984192897106</v>
      </c>
      <c r="FZ125">
        <v>1</v>
      </c>
      <c r="GA125">
        <v>2</v>
      </c>
      <c r="GB125">
        <v>3</v>
      </c>
      <c r="GC125" t="s">
        <v>429</v>
      </c>
      <c r="GD125">
        <v>3.10278</v>
      </c>
      <c r="GE125">
        <v>2.7251</v>
      </c>
      <c r="GF125">
        <v>0.08881790000000001</v>
      </c>
      <c r="GG125">
        <v>0.08823250000000001</v>
      </c>
      <c r="GH125">
        <v>0.104938</v>
      </c>
      <c r="GI125">
        <v>0.104932</v>
      </c>
      <c r="GJ125">
        <v>23804.3</v>
      </c>
      <c r="GK125">
        <v>21606.9</v>
      </c>
      <c r="GL125">
        <v>26687.7</v>
      </c>
      <c r="GM125">
        <v>23918.4</v>
      </c>
      <c r="GN125">
        <v>38218.3</v>
      </c>
      <c r="GO125">
        <v>31630.4</v>
      </c>
      <c r="GP125">
        <v>46600.7</v>
      </c>
      <c r="GQ125">
        <v>37822.1</v>
      </c>
      <c r="GR125">
        <v>1.8705</v>
      </c>
      <c r="GS125">
        <v>1.87623</v>
      </c>
      <c r="GT125">
        <v>0.0788867</v>
      </c>
      <c r="GU125">
        <v>0</v>
      </c>
      <c r="GV125">
        <v>28.7068</v>
      </c>
      <c r="GW125">
        <v>999.9</v>
      </c>
      <c r="GX125">
        <v>46.3</v>
      </c>
      <c r="GY125">
        <v>31.2</v>
      </c>
      <c r="GZ125">
        <v>23.3055</v>
      </c>
      <c r="HA125">
        <v>61.1819</v>
      </c>
      <c r="HB125">
        <v>19.5873</v>
      </c>
      <c r="HC125">
        <v>1</v>
      </c>
      <c r="HD125">
        <v>0.108059</v>
      </c>
      <c r="HE125">
        <v>-1.44128</v>
      </c>
      <c r="HF125">
        <v>20.291</v>
      </c>
      <c r="HG125">
        <v>5.21804</v>
      </c>
      <c r="HH125">
        <v>11.98</v>
      </c>
      <c r="HI125">
        <v>4.96445</v>
      </c>
      <c r="HJ125">
        <v>3.27528</v>
      </c>
      <c r="HK125">
        <v>9999</v>
      </c>
      <c r="HL125">
        <v>9999</v>
      </c>
      <c r="HM125">
        <v>9999</v>
      </c>
      <c r="HN125">
        <v>37.3</v>
      </c>
      <c r="HO125">
        <v>1.86391</v>
      </c>
      <c r="HP125">
        <v>1.86008</v>
      </c>
      <c r="HQ125">
        <v>1.85837</v>
      </c>
      <c r="HR125">
        <v>1.85976</v>
      </c>
      <c r="HS125">
        <v>1.85989</v>
      </c>
      <c r="HT125">
        <v>1.85837</v>
      </c>
      <c r="HU125">
        <v>1.85745</v>
      </c>
      <c r="HV125">
        <v>1.85241</v>
      </c>
      <c r="HW125">
        <v>0</v>
      </c>
      <c r="HX125">
        <v>0</v>
      </c>
      <c r="HY125">
        <v>0</v>
      </c>
      <c r="HZ125">
        <v>0</v>
      </c>
      <c r="IA125" t="s">
        <v>424</v>
      </c>
      <c r="IB125" t="s">
        <v>425</v>
      </c>
      <c r="IC125" t="s">
        <v>426</v>
      </c>
      <c r="ID125" t="s">
        <v>426</v>
      </c>
      <c r="IE125" t="s">
        <v>426</v>
      </c>
      <c r="IF125" t="s">
        <v>426</v>
      </c>
      <c r="IG125">
        <v>0</v>
      </c>
      <c r="IH125">
        <v>100</v>
      </c>
      <c r="II125">
        <v>100</v>
      </c>
      <c r="IJ125">
        <v>-0.893</v>
      </c>
      <c r="IK125">
        <v>0.3152</v>
      </c>
      <c r="IL125">
        <v>-0.819046093373875</v>
      </c>
      <c r="IM125">
        <v>-0.0008311593448893811</v>
      </c>
      <c r="IN125">
        <v>1.768286430498992E-06</v>
      </c>
      <c r="IO125">
        <v>-5.176383660599935E-10</v>
      </c>
      <c r="IP125">
        <v>0.01793090377665582</v>
      </c>
      <c r="IQ125">
        <v>0.002652576625932546</v>
      </c>
      <c r="IR125">
        <v>0.0004569377311329863</v>
      </c>
      <c r="IS125">
        <v>1.003524486243527E-07</v>
      </c>
      <c r="IT125">
        <v>2</v>
      </c>
      <c r="IU125">
        <v>1975</v>
      </c>
      <c r="IV125">
        <v>1</v>
      </c>
      <c r="IW125">
        <v>26</v>
      </c>
      <c r="IX125">
        <v>201770.6</v>
      </c>
      <c r="IY125">
        <v>201770.8</v>
      </c>
      <c r="IZ125">
        <v>1.09985</v>
      </c>
      <c r="JA125">
        <v>2.61841</v>
      </c>
      <c r="JB125">
        <v>1.49658</v>
      </c>
      <c r="JC125">
        <v>2.34863</v>
      </c>
      <c r="JD125">
        <v>1.54907</v>
      </c>
      <c r="JE125">
        <v>2.46582</v>
      </c>
      <c r="JF125">
        <v>36.0347</v>
      </c>
      <c r="JG125">
        <v>24.1926</v>
      </c>
      <c r="JH125">
        <v>18</v>
      </c>
      <c r="JI125">
        <v>480.99</v>
      </c>
      <c r="JJ125">
        <v>499.356</v>
      </c>
      <c r="JK125">
        <v>30.8312</v>
      </c>
      <c r="JL125">
        <v>28.6756</v>
      </c>
      <c r="JM125">
        <v>30.0001</v>
      </c>
      <c r="JN125">
        <v>28.8318</v>
      </c>
      <c r="JO125">
        <v>28.8122</v>
      </c>
      <c r="JP125">
        <v>22.1174</v>
      </c>
      <c r="JQ125">
        <v>0</v>
      </c>
      <c r="JR125">
        <v>100</v>
      </c>
      <c r="JS125">
        <v>30.832</v>
      </c>
      <c r="JT125">
        <v>420</v>
      </c>
      <c r="JU125">
        <v>23.1383</v>
      </c>
      <c r="JV125">
        <v>101.89</v>
      </c>
      <c r="JW125">
        <v>91.23099999999999</v>
      </c>
    </row>
    <row r="126" spans="1:283">
      <c r="A126">
        <v>108</v>
      </c>
      <c r="B126">
        <v>1759095841.6</v>
      </c>
      <c r="C126">
        <v>1848.599999904633</v>
      </c>
      <c r="D126" t="s">
        <v>644</v>
      </c>
      <c r="E126" t="s">
        <v>645</v>
      </c>
      <c r="F126">
        <v>5</v>
      </c>
      <c r="G126" t="s">
        <v>611</v>
      </c>
      <c r="H126">
        <v>1759095838.6</v>
      </c>
      <c r="I126">
        <f>(J126)/1000</f>
        <v>0</v>
      </c>
      <c r="J126">
        <f>1000*DJ126*AH126*(DF126-DG126)/(100*CY126*(1000-AH126*DF126))</f>
        <v>0</v>
      </c>
      <c r="K126">
        <f>DJ126*AH126*(DE126-DD126*(1000-AH126*DG126)/(1000-AH126*DF126))/(100*CY126)</f>
        <v>0</v>
      </c>
      <c r="L126">
        <f>DD126 - IF(AH126&gt;1, K126*CY126*100.0/(AJ126), 0)</f>
        <v>0</v>
      </c>
      <c r="M126">
        <f>((S126-I126/2)*L126-K126)/(S126+I126/2)</f>
        <v>0</v>
      </c>
      <c r="N126">
        <f>M126*(DK126+DL126)/1000.0</f>
        <v>0</v>
      </c>
      <c r="O126">
        <f>(DD126 - IF(AH126&gt;1, K126*CY126*100.0/(AJ126), 0))*(DK126+DL126)/1000.0</f>
        <v>0</v>
      </c>
      <c r="P126">
        <f>2.0/((1/R126-1/Q126)+SIGN(R126)*SQRT((1/R126-1/Q126)*(1/R126-1/Q126) + 4*CZ126/((CZ126+1)*(CZ126+1))*(2*1/R126*1/Q126-1/Q126*1/Q126)))</f>
        <v>0</v>
      </c>
      <c r="Q126">
        <f>IF(LEFT(DA126,1)&lt;&gt;"0",IF(LEFT(DA126,1)="1",3.0,DB126),$D$5+$E$5*(DR126*DK126/($K$5*1000))+$F$5*(DR126*DK126/($K$5*1000))*MAX(MIN(CY126,$J$5),$I$5)*MAX(MIN(CY126,$J$5),$I$5)+$G$5*MAX(MIN(CY126,$J$5),$I$5)*(DR126*DK126/($K$5*1000))+$H$5*(DR126*DK126/($K$5*1000))*(DR126*DK126/($K$5*1000)))</f>
        <v>0</v>
      </c>
      <c r="R126">
        <f>I126*(1000-(1000*0.61365*exp(17.502*V126/(240.97+V126))/(DK126+DL126)+DF126)/2)/(1000*0.61365*exp(17.502*V126/(240.97+V126))/(DK126+DL126)-DF126)</f>
        <v>0</v>
      </c>
      <c r="S126">
        <f>1/((CZ126+1)/(P126/1.6)+1/(Q126/1.37)) + CZ126/((CZ126+1)/(P126/1.6) + CZ126/(Q126/1.37))</f>
        <v>0</v>
      </c>
      <c r="T126">
        <f>(CU126*CX126)</f>
        <v>0</v>
      </c>
      <c r="U126">
        <f>(DM126+(T126+2*0.95*5.67E-8*(((DM126+$B$9)+273)^4-(DM126+273)^4)-44100*I126)/(1.84*29.3*Q126+8*0.95*5.67E-8*(DM126+273)^3))</f>
        <v>0</v>
      </c>
      <c r="V126">
        <f>($C$9*DN126+$D$9*DO126+$E$9*U126)</f>
        <v>0</v>
      </c>
      <c r="W126">
        <f>0.61365*exp(17.502*V126/(240.97+V126))</f>
        <v>0</v>
      </c>
      <c r="X126">
        <f>(Y126/Z126*100)</f>
        <v>0</v>
      </c>
      <c r="Y126">
        <f>DF126*(DK126+DL126)/1000</f>
        <v>0</v>
      </c>
      <c r="Z126">
        <f>0.61365*exp(17.502*DM126/(240.97+DM126))</f>
        <v>0</v>
      </c>
      <c r="AA126">
        <f>(W126-DF126*(DK126+DL126)/1000)</f>
        <v>0</v>
      </c>
      <c r="AB126">
        <f>(-I126*44100)</f>
        <v>0</v>
      </c>
      <c r="AC126">
        <f>2*29.3*Q126*0.92*(DM126-V126)</f>
        <v>0</v>
      </c>
      <c r="AD126">
        <f>2*0.95*5.67E-8*(((DM126+$B$9)+273)^4-(V126+273)^4)</f>
        <v>0</v>
      </c>
      <c r="AE126">
        <f>T126+AD126+AB126+AC126</f>
        <v>0</v>
      </c>
      <c r="AF126">
        <v>2</v>
      </c>
      <c r="AG126">
        <v>0</v>
      </c>
      <c r="AH126">
        <f>IF(AF126*$H$15&gt;=AJ126,1.0,(AJ126/(AJ126-AF126*$H$15)))</f>
        <v>0</v>
      </c>
      <c r="AI126">
        <f>(AH126-1)*100</f>
        <v>0</v>
      </c>
      <c r="AJ126">
        <f>MAX(0,($B$15+$C$15*DR126)/(1+$D$15*DR126)*DK126/(DM126+273)*$E$15)</f>
        <v>0</v>
      </c>
      <c r="AK126" t="s">
        <v>420</v>
      </c>
      <c r="AL126" t="s">
        <v>420</v>
      </c>
      <c r="AM126">
        <v>0</v>
      </c>
      <c r="AN126">
        <v>0</v>
      </c>
      <c r="AO126">
        <f>1-AM126/AN126</f>
        <v>0</v>
      </c>
      <c r="AP126">
        <v>0</v>
      </c>
      <c r="AQ126" t="s">
        <v>420</v>
      </c>
      <c r="AR126" t="s">
        <v>420</v>
      </c>
      <c r="AS126">
        <v>0</v>
      </c>
      <c r="AT126">
        <v>0</v>
      </c>
      <c r="AU126">
        <f>1-AS126/AT126</f>
        <v>0</v>
      </c>
      <c r="AV126">
        <v>0.5</v>
      </c>
      <c r="AW126">
        <f>CV126</f>
        <v>0</v>
      </c>
      <c r="AX126">
        <f>K126</f>
        <v>0</v>
      </c>
      <c r="AY126">
        <f>AU126*AV126*AW126</f>
        <v>0</v>
      </c>
      <c r="AZ126">
        <f>(AX126-AP126)/AW126</f>
        <v>0</v>
      </c>
      <c r="BA126">
        <f>(AN126-AT126)/AT126</f>
        <v>0</v>
      </c>
      <c r="BB126">
        <f>AM126/(AO126+AM126/AT126)</f>
        <v>0</v>
      </c>
      <c r="BC126" t="s">
        <v>420</v>
      </c>
      <c r="BD126">
        <v>0</v>
      </c>
      <c r="BE126">
        <f>IF(BD126&lt;&gt;0, BD126, BB126)</f>
        <v>0</v>
      </c>
      <c r="BF126">
        <f>1-BE126/AT126</f>
        <v>0</v>
      </c>
      <c r="BG126">
        <f>(AT126-AS126)/(AT126-BE126)</f>
        <v>0</v>
      </c>
      <c r="BH126">
        <f>(AN126-AT126)/(AN126-BE126)</f>
        <v>0</v>
      </c>
      <c r="BI126">
        <f>(AT126-AS126)/(AT126-AM126)</f>
        <v>0</v>
      </c>
      <c r="BJ126">
        <f>(AN126-AT126)/(AN126-AM126)</f>
        <v>0</v>
      </c>
      <c r="BK126">
        <f>(BG126*BE126/AS126)</f>
        <v>0</v>
      </c>
      <c r="BL126">
        <f>(1-BK126)</f>
        <v>0</v>
      </c>
      <c r="CU126">
        <f>$B$13*DS126+$C$13*DT126+$F$13*EE126*(1-EH126)</f>
        <v>0</v>
      </c>
      <c r="CV126">
        <f>CU126*CW126</f>
        <v>0</v>
      </c>
      <c r="CW126">
        <f>($B$13*$D$11+$C$13*$D$11+$F$13*((ER126+EJ126)/MAX(ER126+EJ126+ES126, 0.1)*$I$11+ES126/MAX(ER126+EJ126+ES126, 0.1)*$J$11))/($B$13+$C$13+$F$13)</f>
        <v>0</v>
      </c>
      <c r="CX126">
        <f>($B$13*$K$11+$C$13*$K$11+$F$13*((ER126+EJ126)/MAX(ER126+EJ126+ES126, 0.1)*$P$11+ES126/MAX(ER126+EJ126+ES126, 0.1)*$Q$11))/($B$13+$C$13+$F$13)</f>
        <v>0</v>
      </c>
      <c r="CY126">
        <v>6</v>
      </c>
      <c r="CZ126">
        <v>0.5</v>
      </c>
      <c r="DA126" t="s">
        <v>421</v>
      </c>
      <c r="DB126">
        <v>2</v>
      </c>
      <c r="DC126">
        <v>1759095838.6</v>
      </c>
      <c r="DD126">
        <v>423.0315555555555</v>
      </c>
      <c r="DE126">
        <v>419.9224444444444</v>
      </c>
      <c r="DF126">
        <v>23.03322222222222</v>
      </c>
      <c r="DG126">
        <v>22.57721111111111</v>
      </c>
      <c r="DH126">
        <v>423.9245555555556</v>
      </c>
      <c r="DI126">
        <v>22.71803333333333</v>
      </c>
      <c r="DJ126">
        <v>500.0403333333334</v>
      </c>
      <c r="DK126">
        <v>90.65156666666667</v>
      </c>
      <c r="DL126">
        <v>0.06721177777777779</v>
      </c>
      <c r="DM126">
        <v>30.41306666666667</v>
      </c>
      <c r="DN126">
        <v>29.99186666666667</v>
      </c>
      <c r="DO126">
        <v>999.9000000000001</v>
      </c>
      <c r="DP126">
        <v>0</v>
      </c>
      <c r="DQ126">
        <v>0</v>
      </c>
      <c r="DR126">
        <v>9996.588888888889</v>
      </c>
      <c r="DS126">
        <v>0</v>
      </c>
      <c r="DT126">
        <v>3.27856</v>
      </c>
      <c r="DU126">
        <v>3.109156666666667</v>
      </c>
      <c r="DV126">
        <v>433.005</v>
      </c>
      <c r="DW126">
        <v>429.6221111111111</v>
      </c>
      <c r="DX126">
        <v>0.4560192222222222</v>
      </c>
      <c r="DY126">
        <v>419.9224444444444</v>
      </c>
      <c r="DZ126">
        <v>22.57721111111111</v>
      </c>
      <c r="EA126">
        <v>2.088</v>
      </c>
      <c r="EB126">
        <v>2.046661111111111</v>
      </c>
      <c r="EC126">
        <v>18.12792222222222</v>
      </c>
      <c r="ED126">
        <v>17.81</v>
      </c>
      <c r="EE126">
        <v>0.00500078</v>
      </c>
      <c r="EF126">
        <v>0</v>
      </c>
      <c r="EG126">
        <v>0</v>
      </c>
      <c r="EH126">
        <v>0</v>
      </c>
      <c r="EI126">
        <v>934.6777777777778</v>
      </c>
      <c r="EJ126">
        <v>0.00500078</v>
      </c>
      <c r="EK126">
        <v>-19.91111111111111</v>
      </c>
      <c r="EL126">
        <v>-1.144444444444445</v>
      </c>
      <c r="EM126">
        <v>35.11088888888889</v>
      </c>
      <c r="EN126">
        <v>38.32599999999999</v>
      </c>
      <c r="EO126">
        <v>36.54822222222222</v>
      </c>
      <c r="EP126">
        <v>38.42322222222222</v>
      </c>
      <c r="EQ126">
        <v>37.69422222222223</v>
      </c>
      <c r="ER126">
        <v>0</v>
      </c>
      <c r="ES126">
        <v>0</v>
      </c>
      <c r="ET126">
        <v>0</v>
      </c>
      <c r="EU126">
        <v>1759095834.4</v>
      </c>
      <c r="EV126">
        <v>0</v>
      </c>
      <c r="EW126">
        <v>933.2692307692307</v>
      </c>
      <c r="EX126">
        <v>28.86837591927495</v>
      </c>
      <c r="EY126">
        <v>6.967521643654266</v>
      </c>
      <c r="EZ126">
        <v>-21.80769230769231</v>
      </c>
      <c r="FA126">
        <v>15</v>
      </c>
      <c r="FB126">
        <v>0</v>
      </c>
      <c r="FC126" t="s">
        <v>422</v>
      </c>
      <c r="FD126">
        <v>1746989605.5</v>
      </c>
      <c r="FE126">
        <v>1746989593.5</v>
      </c>
      <c r="FF126">
        <v>0</v>
      </c>
      <c r="FG126">
        <v>-0.274</v>
      </c>
      <c r="FH126">
        <v>-0.002</v>
      </c>
      <c r="FI126">
        <v>2.549</v>
      </c>
      <c r="FJ126">
        <v>0.129</v>
      </c>
      <c r="FK126">
        <v>420</v>
      </c>
      <c r="FL126">
        <v>17</v>
      </c>
      <c r="FM126">
        <v>0.02</v>
      </c>
      <c r="FN126">
        <v>0.04</v>
      </c>
      <c r="FO126">
        <v>3.093605</v>
      </c>
      <c r="FP126">
        <v>0.205777936210133</v>
      </c>
      <c r="FQ126">
        <v>0.06041180294445776</v>
      </c>
      <c r="FR126">
        <v>1</v>
      </c>
      <c r="FS126">
        <v>932.7529411764707</v>
      </c>
      <c r="FT126">
        <v>7.951107682557566</v>
      </c>
      <c r="FU126">
        <v>6.640483473456247</v>
      </c>
      <c r="FV126">
        <v>0</v>
      </c>
      <c r="FW126">
        <v>0.45811475</v>
      </c>
      <c r="FX126">
        <v>-0.01864158348968101</v>
      </c>
      <c r="FY126">
        <v>0.001985762507829168</v>
      </c>
      <c r="FZ126">
        <v>1</v>
      </c>
      <c r="GA126">
        <v>2</v>
      </c>
      <c r="GB126">
        <v>3</v>
      </c>
      <c r="GC126" t="s">
        <v>429</v>
      </c>
      <c r="GD126">
        <v>3.10268</v>
      </c>
      <c r="GE126">
        <v>2.72532</v>
      </c>
      <c r="GF126">
        <v>0.0888191</v>
      </c>
      <c r="GG126">
        <v>0.0882433</v>
      </c>
      <c r="GH126">
        <v>0.104938</v>
      </c>
      <c r="GI126">
        <v>0.104935</v>
      </c>
      <c r="GJ126">
        <v>23804.1</v>
      </c>
      <c r="GK126">
        <v>21606.6</v>
      </c>
      <c r="GL126">
        <v>26687.5</v>
      </c>
      <c r="GM126">
        <v>23918.4</v>
      </c>
      <c r="GN126">
        <v>38218.1</v>
      </c>
      <c r="GO126">
        <v>31630.4</v>
      </c>
      <c r="GP126">
        <v>46600.6</v>
      </c>
      <c r="GQ126">
        <v>37822.2</v>
      </c>
      <c r="GR126">
        <v>1.87038</v>
      </c>
      <c r="GS126">
        <v>1.87647</v>
      </c>
      <c r="GT126">
        <v>0.0784919</v>
      </c>
      <c r="GU126">
        <v>0</v>
      </c>
      <c r="GV126">
        <v>28.7055</v>
      </c>
      <c r="GW126">
        <v>999.9</v>
      </c>
      <c r="GX126">
        <v>46.3</v>
      </c>
      <c r="GY126">
        <v>31.2</v>
      </c>
      <c r="GZ126">
        <v>23.3075</v>
      </c>
      <c r="HA126">
        <v>61.0419</v>
      </c>
      <c r="HB126">
        <v>19.6635</v>
      </c>
      <c r="HC126">
        <v>1</v>
      </c>
      <c r="HD126">
        <v>0.107825</v>
      </c>
      <c r="HE126">
        <v>-1.44341</v>
      </c>
      <c r="HF126">
        <v>20.2909</v>
      </c>
      <c r="HG126">
        <v>5.21789</v>
      </c>
      <c r="HH126">
        <v>11.98</v>
      </c>
      <c r="HI126">
        <v>4.96455</v>
      </c>
      <c r="HJ126">
        <v>3.2753</v>
      </c>
      <c r="HK126">
        <v>9999</v>
      </c>
      <c r="HL126">
        <v>9999</v>
      </c>
      <c r="HM126">
        <v>9999</v>
      </c>
      <c r="HN126">
        <v>37.3</v>
      </c>
      <c r="HO126">
        <v>1.8639</v>
      </c>
      <c r="HP126">
        <v>1.86007</v>
      </c>
      <c r="HQ126">
        <v>1.85837</v>
      </c>
      <c r="HR126">
        <v>1.85976</v>
      </c>
      <c r="HS126">
        <v>1.85988</v>
      </c>
      <c r="HT126">
        <v>1.85837</v>
      </c>
      <c r="HU126">
        <v>1.85745</v>
      </c>
      <c r="HV126">
        <v>1.85241</v>
      </c>
      <c r="HW126">
        <v>0</v>
      </c>
      <c r="HX126">
        <v>0</v>
      </c>
      <c r="HY126">
        <v>0</v>
      </c>
      <c r="HZ126">
        <v>0</v>
      </c>
      <c r="IA126" t="s">
        <v>424</v>
      </c>
      <c r="IB126" t="s">
        <v>425</v>
      </c>
      <c r="IC126" t="s">
        <v>426</v>
      </c>
      <c r="ID126" t="s">
        <v>426</v>
      </c>
      <c r="IE126" t="s">
        <v>426</v>
      </c>
      <c r="IF126" t="s">
        <v>426</v>
      </c>
      <c r="IG126">
        <v>0</v>
      </c>
      <c r="IH126">
        <v>100</v>
      </c>
      <c r="II126">
        <v>100</v>
      </c>
      <c r="IJ126">
        <v>-0.893</v>
      </c>
      <c r="IK126">
        <v>0.3152</v>
      </c>
      <c r="IL126">
        <v>-0.819046093373875</v>
      </c>
      <c r="IM126">
        <v>-0.0008311593448893811</v>
      </c>
      <c r="IN126">
        <v>1.768286430498992E-06</v>
      </c>
      <c r="IO126">
        <v>-5.176383660599935E-10</v>
      </c>
      <c r="IP126">
        <v>0.01793090377665582</v>
      </c>
      <c r="IQ126">
        <v>0.002652576625932546</v>
      </c>
      <c r="IR126">
        <v>0.0004569377311329863</v>
      </c>
      <c r="IS126">
        <v>1.003524486243527E-07</v>
      </c>
      <c r="IT126">
        <v>2</v>
      </c>
      <c r="IU126">
        <v>1975</v>
      </c>
      <c r="IV126">
        <v>1</v>
      </c>
      <c r="IW126">
        <v>26</v>
      </c>
      <c r="IX126">
        <v>201770.6</v>
      </c>
      <c r="IY126">
        <v>201770.8</v>
      </c>
      <c r="IZ126">
        <v>1.09985</v>
      </c>
      <c r="JA126">
        <v>2.61597</v>
      </c>
      <c r="JB126">
        <v>1.49658</v>
      </c>
      <c r="JC126">
        <v>2.34985</v>
      </c>
      <c r="JD126">
        <v>1.54907</v>
      </c>
      <c r="JE126">
        <v>2.47925</v>
      </c>
      <c r="JF126">
        <v>36.0582</v>
      </c>
      <c r="JG126">
        <v>24.2013</v>
      </c>
      <c r="JH126">
        <v>18</v>
      </c>
      <c r="JI126">
        <v>480.925</v>
      </c>
      <c r="JJ126">
        <v>499.533</v>
      </c>
      <c r="JK126">
        <v>30.8327</v>
      </c>
      <c r="JL126">
        <v>28.6756</v>
      </c>
      <c r="JM126">
        <v>30.0001</v>
      </c>
      <c r="JN126">
        <v>28.8328</v>
      </c>
      <c r="JO126">
        <v>28.8135</v>
      </c>
      <c r="JP126">
        <v>22.1149</v>
      </c>
      <c r="JQ126">
        <v>0</v>
      </c>
      <c r="JR126">
        <v>100</v>
      </c>
      <c r="JS126">
        <v>30.8367</v>
      </c>
      <c r="JT126">
        <v>420</v>
      </c>
      <c r="JU126">
        <v>23.1383</v>
      </c>
      <c r="JV126">
        <v>101.89</v>
      </c>
      <c r="JW126">
        <v>91.2311</v>
      </c>
    </row>
    <row r="127" spans="1:283">
      <c r="A127">
        <v>109</v>
      </c>
      <c r="B127">
        <v>1759095843.6</v>
      </c>
      <c r="C127">
        <v>1850.599999904633</v>
      </c>
      <c r="D127" t="s">
        <v>646</v>
      </c>
      <c r="E127" t="s">
        <v>647</v>
      </c>
      <c r="F127">
        <v>5</v>
      </c>
      <c r="G127" t="s">
        <v>611</v>
      </c>
      <c r="H127">
        <v>1759095840.6</v>
      </c>
      <c r="I127">
        <f>(J127)/1000</f>
        <v>0</v>
      </c>
      <c r="J127">
        <f>1000*DJ127*AH127*(DF127-DG127)/(100*CY127*(1000-AH127*DF127))</f>
        <v>0</v>
      </c>
      <c r="K127">
        <f>DJ127*AH127*(DE127-DD127*(1000-AH127*DG127)/(1000-AH127*DF127))/(100*CY127)</f>
        <v>0</v>
      </c>
      <c r="L127">
        <f>DD127 - IF(AH127&gt;1, K127*CY127*100.0/(AJ127), 0)</f>
        <v>0</v>
      </c>
      <c r="M127">
        <f>((S127-I127/2)*L127-K127)/(S127+I127/2)</f>
        <v>0</v>
      </c>
      <c r="N127">
        <f>M127*(DK127+DL127)/1000.0</f>
        <v>0</v>
      </c>
      <c r="O127">
        <f>(DD127 - IF(AH127&gt;1, K127*CY127*100.0/(AJ127), 0))*(DK127+DL127)/1000.0</f>
        <v>0</v>
      </c>
      <c r="P127">
        <f>2.0/((1/R127-1/Q127)+SIGN(R127)*SQRT((1/R127-1/Q127)*(1/R127-1/Q127) + 4*CZ127/((CZ127+1)*(CZ127+1))*(2*1/R127*1/Q127-1/Q127*1/Q127)))</f>
        <v>0</v>
      </c>
      <c r="Q127">
        <f>IF(LEFT(DA127,1)&lt;&gt;"0",IF(LEFT(DA127,1)="1",3.0,DB127),$D$5+$E$5*(DR127*DK127/($K$5*1000))+$F$5*(DR127*DK127/($K$5*1000))*MAX(MIN(CY127,$J$5),$I$5)*MAX(MIN(CY127,$J$5),$I$5)+$G$5*MAX(MIN(CY127,$J$5),$I$5)*(DR127*DK127/($K$5*1000))+$H$5*(DR127*DK127/($K$5*1000))*(DR127*DK127/($K$5*1000)))</f>
        <v>0</v>
      </c>
      <c r="R127">
        <f>I127*(1000-(1000*0.61365*exp(17.502*V127/(240.97+V127))/(DK127+DL127)+DF127)/2)/(1000*0.61365*exp(17.502*V127/(240.97+V127))/(DK127+DL127)-DF127)</f>
        <v>0</v>
      </c>
      <c r="S127">
        <f>1/((CZ127+1)/(P127/1.6)+1/(Q127/1.37)) + CZ127/((CZ127+1)/(P127/1.6) + CZ127/(Q127/1.37))</f>
        <v>0</v>
      </c>
      <c r="T127">
        <f>(CU127*CX127)</f>
        <v>0</v>
      </c>
      <c r="U127">
        <f>(DM127+(T127+2*0.95*5.67E-8*(((DM127+$B$9)+273)^4-(DM127+273)^4)-44100*I127)/(1.84*29.3*Q127+8*0.95*5.67E-8*(DM127+273)^3))</f>
        <v>0</v>
      </c>
      <c r="V127">
        <f>($C$9*DN127+$D$9*DO127+$E$9*U127)</f>
        <v>0</v>
      </c>
      <c r="W127">
        <f>0.61365*exp(17.502*V127/(240.97+V127))</f>
        <v>0</v>
      </c>
      <c r="X127">
        <f>(Y127/Z127*100)</f>
        <v>0</v>
      </c>
      <c r="Y127">
        <f>DF127*(DK127+DL127)/1000</f>
        <v>0</v>
      </c>
      <c r="Z127">
        <f>0.61365*exp(17.502*DM127/(240.97+DM127))</f>
        <v>0</v>
      </c>
      <c r="AA127">
        <f>(W127-DF127*(DK127+DL127)/1000)</f>
        <v>0</v>
      </c>
      <c r="AB127">
        <f>(-I127*44100)</f>
        <v>0</v>
      </c>
      <c r="AC127">
        <f>2*29.3*Q127*0.92*(DM127-V127)</f>
        <v>0</v>
      </c>
      <c r="AD127">
        <f>2*0.95*5.67E-8*(((DM127+$B$9)+273)^4-(V127+273)^4)</f>
        <v>0</v>
      </c>
      <c r="AE127">
        <f>T127+AD127+AB127+AC127</f>
        <v>0</v>
      </c>
      <c r="AF127">
        <v>2</v>
      </c>
      <c r="AG127">
        <v>0</v>
      </c>
      <c r="AH127">
        <f>IF(AF127*$H$15&gt;=AJ127,1.0,(AJ127/(AJ127-AF127*$H$15)))</f>
        <v>0</v>
      </c>
      <c r="AI127">
        <f>(AH127-1)*100</f>
        <v>0</v>
      </c>
      <c r="AJ127">
        <f>MAX(0,($B$15+$C$15*DR127)/(1+$D$15*DR127)*DK127/(DM127+273)*$E$15)</f>
        <v>0</v>
      </c>
      <c r="AK127" t="s">
        <v>420</v>
      </c>
      <c r="AL127" t="s">
        <v>420</v>
      </c>
      <c r="AM127">
        <v>0</v>
      </c>
      <c r="AN127">
        <v>0</v>
      </c>
      <c r="AO127">
        <f>1-AM127/AN127</f>
        <v>0</v>
      </c>
      <c r="AP127">
        <v>0</v>
      </c>
      <c r="AQ127" t="s">
        <v>420</v>
      </c>
      <c r="AR127" t="s">
        <v>420</v>
      </c>
      <c r="AS127">
        <v>0</v>
      </c>
      <c r="AT127">
        <v>0</v>
      </c>
      <c r="AU127">
        <f>1-AS127/AT127</f>
        <v>0</v>
      </c>
      <c r="AV127">
        <v>0.5</v>
      </c>
      <c r="AW127">
        <f>CV127</f>
        <v>0</v>
      </c>
      <c r="AX127">
        <f>K127</f>
        <v>0</v>
      </c>
      <c r="AY127">
        <f>AU127*AV127*AW127</f>
        <v>0</v>
      </c>
      <c r="AZ127">
        <f>(AX127-AP127)/AW127</f>
        <v>0</v>
      </c>
      <c r="BA127">
        <f>(AN127-AT127)/AT127</f>
        <v>0</v>
      </c>
      <c r="BB127">
        <f>AM127/(AO127+AM127/AT127)</f>
        <v>0</v>
      </c>
      <c r="BC127" t="s">
        <v>420</v>
      </c>
      <c r="BD127">
        <v>0</v>
      </c>
      <c r="BE127">
        <f>IF(BD127&lt;&gt;0, BD127, BB127)</f>
        <v>0</v>
      </c>
      <c r="BF127">
        <f>1-BE127/AT127</f>
        <v>0</v>
      </c>
      <c r="BG127">
        <f>(AT127-AS127)/(AT127-BE127)</f>
        <v>0</v>
      </c>
      <c r="BH127">
        <f>(AN127-AT127)/(AN127-BE127)</f>
        <v>0</v>
      </c>
      <c r="BI127">
        <f>(AT127-AS127)/(AT127-AM127)</f>
        <v>0</v>
      </c>
      <c r="BJ127">
        <f>(AN127-AT127)/(AN127-AM127)</f>
        <v>0</v>
      </c>
      <c r="BK127">
        <f>(BG127*BE127/AS127)</f>
        <v>0</v>
      </c>
      <c r="BL127">
        <f>(1-BK127)</f>
        <v>0</v>
      </c>
      <c r="CU127">
        <f>$B$13*DS127+$C$13*DT127+$F$13*EE127*(1-EH127)</f>
        <v>0</v>
      </c>
      <c r="CV127">
        <f>CU127*CW127</f>
        <v>0</v>
      </c>
      <c r="CW127">
        <f>($B$13*$D$11+$C$13*$D$11+$F$13*((ER127+EJ127)/MAX(ER127+EJ127+ES127, 0.1)*$I$11+ES127/MAX(ER127+EJ127+ES127, 0.1)*$J$11))/($B$13+$C$13+$F$13)</f>
        <v>0</v>
      </c>
      <c r="CX127">
        <f>($B$13*$K$11+$C$13*$K$11+$F$13*((ER127+EJ127)/MAX(ER127+EJ127+ES127, 0.1)*$P$11+ES127/MAX(ER127+EJ127+ES127, 0.1)*$Q$11))/($B$13+$C$13+$F$13)</f>
        <v>0</v>
      </c>
      <c r="CY127">
        <v>6</v>
      </c>
      <c r="CZ127">
        <v>0.5</v>
      </c>
      <c r="DA127" t="s">
        <v>421</v>
      </c>
      <c r="DB127">
        <v>2</v>
      </c>
      <c r="DC127">
        <v>1759095840.6</v>
      </c>
      <c r="DD127">
        <v>423.0252222222222</v>
      </c>
      <c r="DE127">
        <v>419.966</v>
      </c>
      <c r="DF127">
        <v>23.03324444444445</v>
      </c>
      <c r="DG127">
        <v>22.57825555555555</v>
      </c>
      <c r="DH127">
        <v>423.9182222222223</v>
      </c>
      <c r="DI127">
        <v>22.71804444444444</v>
      </c>
      <c r="DJ127">
        <v>499.9783333333334</v>
      </c>
      <c r="DK127">
        <v>90.65143333333333</v>
      </c>
      <c r="DL127">
        <v>0.06728023333333333</v>
      </c>
      <c r="DM127">
        <v>30.41254444444444</v>
      </c>
      <c r="DN127">
        <v>29.98958888888889</v>
      </c>
      <c r="DO127">
        <v>999.9000000000001</v>
      </c>
      <c r="DP127">
        <v>0</v>
      </c>
      <c r="DQ127">
        <v>0</v>
      </c>
      <c r="DR127">
        <v>9988.753333333334</v>
      </c>
      <c r="DS127">
        <v>0</v>
      </c>
      <c r="DT127">
        <v>3.27856</v>
      </c>
      <c r="DU127">
        <v>3.059291111111111</v>
      </c>
      <c r="DV127">
        <v>432.9985555555556</v>
      </c>
      <c r="DW127">
        <v>429.6672222222222</v>
      </c>
      <c r="DX127">
        <v>0.45499</v>
      </c>
      <c r="DY127">
        <v>419.966</v>
      </c>
      <c r="DZ127">
        <v>22.57825555555555</v>
      </c>
      <c r="EA127">
        <v>2.087997777777778</v>
      </c>
      <c r="EB127">
        <v>2.046753333333333</v>
      </c>
      <c r="EC127">
        <v>18.12792222222222</v>
      </c>
      <c r="ED127">
        <v>17.81072222222222</v>
      </c>
      <c r="EE127">
        <v>0.00500078</v>
      </c>
      <c r="EF127">
        <v>0</v>
      </c>
      <c r="EG127">
        <v>0</v>
      </c>
      <c r="EH127">
        <v>0</v>
      </c>
      <c r="EI127">
        <v>935.4222222222221</v>
      </c>
      <c r="EJ127">
        <v>0.00500078</v>
      </c>
      <c r="EK127">
        <v>-20.8</v>
      </c>
      <c r="EL127">
        <v>-1.3</v>
      </c>
      <c r="EM127">
        <v>35.06922222222222</v>
      </c>
      <c r="EN127">
        <v>38.312</v>
      </c>
      <c r="EO127">
        <v>36.52044444444444</v>
      </c>
      <c r="EP127">
        <v>38.40922222222222</v>
      </c>
      <c r="EQ127">
        <v>37.63866666666667</v>
      </c>
      <c r="ER127">
        <v>0</v>
      </c>
      <c r="ES127">
        <v>0</v>
      </c>
      <c r="ET127">
        <v>0</v>
      </c>
      <c r="EU127">
        <v>1759095836.2</v>
      </c>
      <c r="EV127">
        <v>0</v>
      </c>
      <c r="EW127">
        <v>933.36</v>
      </c>
      <c r="EX127">
        <v>29.09230774488061</v>
      </c>
      <c r="EY127">
        <v>12.3000003496806</v>
      </c>
      <c r="EZ127">
        <v>-21.308</v>
      </c>
      <c r="FA127">
        <v>15</v>
      </c>
      <c r="FB127">
        <v>0</v>
      </c>
      <c r="FC127" t="s">
        <v>422</v>
      </c>
      <c r="FD127">
        <v>1746989605.5</v>
      </c>
      <c r="FE127">
        <v>1746989593.5</v>
      </c>
      <c r="FF127">
        <v>0</v>
      </c>
      <c r="FG127">
        <v>-0.274</v>
      </c>
      <c r="FH127">
        <v>-0.002</v>
      </c>
      <c r="FI127">
        <v>2.549</v>
      </c>
      <c r="FJ127">
        <v>0.129</v>
      </c>
      <c r="FK127">
        <v>420</v>
      </c>
      <c r="FL127">
        <v>17</v>
      </c>
      <c r="FM127">
        <v>0.02</v>
      </c>
      <c r="FN127">
        <v>0.04</v>
      </c>
      <c r="FO127">
        <v>3.08895268292683</v>
      </c>
      <c r="FP127">
        <v>0.09723951219512247</v>
      </c>
      <c r="FQ127">
        <v>0.06252036897447376</v>
      </c>
      <c r="FR127">
        <v>1</v>
      </c>
      <c r="FS127">
        <v>933.6941176470589</v>
      </c>
      <c r="FT127">
        <v>10.81741785538707</v>
      </c>
      <c r="FU127">
        <v>6.825899689740127</v>
      </c>
      <c r="FV127">
        <v>0</v>
      </c>
      <c r="FW127">
        <v>0.4576975365853659</v>
      </c>
      <c r="FX127">
        <v>-0.0182149547038338</v>
      </c>
      <c r="FY127">
        <v>0.001980332247285064</v>
      </c>
      <c r="FZ127">
        <v>1</v>
      </c>
      <c r="GA127">
        <v>2</v>
      </c>
      <c r="GB127">
        <v>3</v>
      </c>
      <c r="GC127" t="s">
        <v>429</v>
      </c>
      <c r="GD127">
        <v>3.10282</v>
      </c>
      <c r="GE127">
        <v>2.72547</v>
      </c>
      <c r="GF127">
        <v>0.08881600000000001</v>
      </c>
      <c r="GG127">
        <v>0.0882496</v>
      </c>
      <c r="GH127">
        <v>0.104939</v>
      </c>
      <c r="GI127">
        <v>0.104936</v>
      </c>
      <c r="GJ127">
        <v>23804.2</v>
      </c>
      <c r="GK127">
        <v>21606.6</v>
      </c>
      <c r="GL127">
        <v>26687.5</v>
      </c>
      <c r="GM127">
        <v>23918.5</v>
      </c>
      <c r="GN127">
        <v>38218</v>
      </c>
      <c r="GO127">
        <v>31630.4</v>
      </c>
      <c r="GP127">
        <v>46600.4</v>
      </c>
      <c r="GQ127">
        <v>37822.3</v>
      </c>
      <c r="GR127">
        <v>1.87073</v>
      </c>
      <c r="GS127">
        <v>1.87612</v>
      </c>
      <c r="GT127">
        <v>0.0786111</v>
      </c>
      <c r="GU127">
        <v>0</v>
      </c>
      <c r="GV127">
        <v>28.7043</v>
      </c>
      <c r="GW127">
        <v>999.9</v>
      </c>
      <c r="GX127">
        <v>46.3</v>
      </c>
      <c r="GY127">
        <v>31.2</v>
      </c>
      <c r="GZ127">
        <v>23.3088</v>
      </c>
      <c r="HA127">
        <v>60.8119</v>
      </c>
      <c r="HB127">
        <v>19.7476</v>
      </c>
      <c r="HC127">
        <v>1</v>
      </c>
      <c r="HD127">
        <v>0.107934</v>
      </c>
      <c r="HE127">
        <v>-1.44846</v>
      </c>
      <c r="HF127">
        <v>20.2914</v>
      </c>
      <c r="HG127">
        <v>5.22133</v>
      </c>
      <c r="HH127">
        <v>11.98</v>
      </c>
      <c r="HI127">
        <v>4.96535</v>
      </c>
      <c r="HJ127">
        <v>3.27598</v>
      </c>
      <c r="HK127">
        <v>9999</v>
      </c>
      <c r="HL127">
        <v>9999</v>
      </c>
      <c r="HM127">
        <v>9999</v>
      </c>
      <c r="HN127">
        <v>37.3</v>
      </c>
      <c r="HO127">
        <v>1.8639</v>
      </c>
      <c r="HP127">
        <v>1.86007</v>
      </c>
      <c r="HQ127">
        <v>1.85837</v>
      </c>
      <c r="HR127">
        <v>1.85975</v>
      </c>
      <c r="HS127">
        <v>1.85988</v>
      </c>
      <c r="HT127">
        <v>1.85837</v>
      </c>
      <c r="HU127">
        <v>1.85745</v>
      </c>
      <c r="HV127">
        <v>1.8524</v>
      </c>
      <c r="HW127">
        <v>0</v>
      </c>
      <c r="HX127">
        <v>0</v>
      </c>
      <c r="HY127">
        <v>0</v>
      </c>
      <c r="HZ127">
        <v>0</v>
      </c>
      <c r="IA127" t="s">
        <v>424</v>
      </c>
      <c r="IB127" t="s">
        <v>425</v>
      </c>
      <c r="IC127" t="s">
        <v>426</v>
      </c>
      <c r="ID127" t="s">
        <v>426</v>
      </c>
      <c r="IE127" t="s">
        <v>426</v>
      </c>
      <c r="IF127" t="s">
        <v>426</v>
      </c>
      <c r="IG127">
        <v>0</v>
      </c>
      <c r="IH127">
        <v>100</v>
      </c>
      <c r="II127">
        <v>100</v>
      </c>
      <c r="IJ127">
        <v>-0.893</v>
      </c>
      <c r="IK127">
        <v>0.3152</v>
      </c>
      <c r="IL127">
        <v>-0.819046093373875</v>
      </c>
      <c r="IM127">
        <v>-0.0008311593448893811</v>
      </c>
      <c r="IN127">
        <v>1.768286430498992E-06</v>
      </c>
      <c r="IO127">
        <v>-5.176383660599935E-10</v>
      </c>
      <c r="IP127">
        <v>0.01793090377665582</v>
      </c>
      <c r="IQ127">
        <v>0.002652576625932546</v>
      </c>
      <c r="IR127">
        <v>0.0004569377311329863</v>
      </c>
      <c r="IS127">
        <v>1.003524486243527E-07</v>
      </c>
      <c r="IT127">
        <v>2</v>
      </c>
      <c r="IU127">
        <v>1975</v>
      </c>
      <c r="IV127">
        <v>1</v>
      </c>
      <c r="IW127">
        <v>26</v>
      </c>
      <c r="IX127">
        <v>201770.6</v>
      </c>
      <c r="IY127">
        <v>201770.8</v>
      </c>
      <c r="IZ127">
        <v>1.09985</v>
      </c>
      <c r="JA127">
        <v>2.61719</v>
      </c>
      <c r="JB127">
        <v>1.49658</v>
      </c>
      <c r="JC127">
        <v>2.34863</v>
      </c>
      <c r="JD127">
        <v>1.54907</v>
      </c>
      <c r="JE127">
        <v>2.49634</v>
      </c>
      <c r="JF127">
        <v>36.0582</v>
      </c>
      <c r="JG127">
        <v>24.1926</v>
      </c>
      <c r="JH127">
        <v>18</v>
      </c>
      <c r="JI127">
        <v>481.128</v>
      </c>
      <c r="JJ127">
        <v>499.31</v>
      </c>
      <c r="JK127">
        <v>30.8345</v>
      </c>
      <c r="JL127">
        <v>28.6764</v>
      </c>
      <c r="JM127">
        <v>30.0002</v>
      </c>
      <c r="JN127">
        <v>28.8328</v>
      </c>
      <c r="JO127">
        <v>28.8146</v>
      </c>
      <c r="JP127">
        <v>22.1155</v>
      </c>
      <c r="JQ127">
        <v>0</v>
      </c>
      <c r="JR127">
        <v>100</v>
      </c>
      <c r="JS127">
        <v>30.8367</v>
      </c>
      <c r="JT127">
        <v>420</v>
      </c>
      <c r="JU127">
        <v>23.1383</v>
      </c>
      <c r="JV127">
        <v>101.89</v>
      </c>
      <c r="JW127">
        <v>91.2313</v>
      </c>
    </row>
    <row r="128" spans="1:283">
      <c r="A128">
        <v>110</v>
      </c>
      <c r="B128">
        <v>1759095845.6</v>
      </c>
      <c r="C128">
        <v>1852.599999904633</v>
      </c>
      <c r="D128" t="s">
        <v>648</v>
      </c>
      <c r="E128" t="s">
        <v>649</v>
      </c>
      <c r="F128">
        <v>5</v>
      </c>
      <c r="G128" t="s">
        <v>611</v>
      </c>
      <c r="H128">
        <v>1759095842.6</v>
      </c>
      <c r="I128">
        <f>(J128)/1000</f>
        <v>0</v>
      </c>
      <c r="J128">
        <f>1000*DJ128*AH128*(DF128-DG128)/(100*CY128*(1000-AH128*DF128))</f>
        <v>0</v>
      </c>
      <c r="K128">
        <f>DJ128*AH128*(DE128-DD128*(1000-AH128*DG128)/(1000-AH128*DF128))/(100*CY128)</f>
        <v>0</v>
      </c>
      <c r="L128">
        <f>DD128 - IF(AH128&gt;1, K128*CY128*100.0/(AJ128), 0)</f>
        <v>0</v>
      </c>
      <c r="M128">
        <f>((S128-I128/2)*L128-K128)/(S128+I128/2)</f>
        <v>0</v>
      </c>
      <c r="N128">
        <f>M128*(DK128+DL128)/1000.0</f>
        <v>0</v>
      </c>
      <c r="O128">
        <f>(DD128 - IF(AH128&gt;1, K128*CY128*100.0/(AJ128), 0))*(DK128+DL128)/1000.0</f>
        <v>0</v>
      </c>
      <c r="P128">
        <f>2.0/((1/R128-1/Q128)+SIGN(R128)*SQRT((1/R128-1/Q128)*(1/R128-1/Q128) + 4*CZ128/((CZ128+1)*(CZ128+1))*(2*1/R128*1/Q128-1/Q128*1/Q128)))</f>
        <v>0</v>
      </c>
      <c r="Q128">
        <f>IF(LEFT(DA128,1)&lt;&gt;"0",IF(LEFT(DA128,1)="1",3.0,DB128),$D$5+$E$5*(DR128*DK128/($K$5*1000))+$F$5*(DR128*DK128/($K$5*1000))*MAX(MIN(CY128,$J$5),$I$5)*MAX(MIN(CY128,$J$5),$I$5)+$G$5*MAX(MIN(CY128,$J$5),$I$5)*(DR128*DK128/($K$5*1000))+$H$5*(DR128*DK128/($K$5*1000))*(DR128*DK128/($K$5*1000)))</f>
        <v>0</v>
      </c>
      <c r="R128">
        <f>I128*(1000-(1000*0.61365*exp(17.502*V128/(240.97+V128))/(DK128+DL128)+DF128)/2)/(1000*0.61365*exp(17.502*V128/(240.97+V128))/(DK128+DL128)-DF128)</f>
        <v>0</v>
      </c>
      <c r="S128">
        <f>1/((CZ128+1)/(P128/1.6)+1/(Q128/1.37)) + CZ128/((CZ128+1)/(P128/1.6) + CZ128/(Q128/1.37))</f>
        <v>0</v>
      </c>
      <c r="T128">
        <f>(CU128*CX128)</f>
        <v>0</v>
      </c>
      <c r="U128">
        <f>(DM128+(T128+2*0.95*5.67E-8*(((DM128+$B$9)+273)^4-(DM128+273)^4)-44100*I128)/(1.84*29.3*Q128+8*0.95*5.67E-8*(DM128+273)^3))</f>
        <v>0</v>
      </c>
      <c r="V128">
        <f>($C$9*DN128+$D$9*DO128+$E$9*U128)</f>
        <v>0</v>
      </c>
      <c r="W128">
        <f>0.61365*exp(17.502*V128/(240.97+V128))</f>
        <v>0</v>
      </c>
      <c r="X128">
        <f>(Y128/Z128*100)</f>
        <v>0</v>
      </c>
      <c r="Y128">
        <f>DF128*(DK128+DL128)/1000</f>
        <v>0</v>
      </c>
      <c r="Z128">
        <f>0.61365*exp(17.502*DM128/(240.97+DM128))</f>
        <v>0</v>
      </c>
      <c r="AA128">
        <f>(W128-DF128*(DK128+DL128)/1000)</f>
        <v>0</v>
      </c>
      <c r="AB128">
        <f>(-I128*44100)</f>
        <v>0</v>
      </c>
      <c r="AC128">
        <f>2*29.3*Q128*0.92*(DM128-V128)</f>
        <v>0</v>
      </c>
      <c r="AD128">
        <f>2*0.95*5.67E-8*(((DM128+$B$9)+273)^4-(V128+273)^4)</f>
        <v>0</v>
      </c>
      <c r="AE128">
        <f>T128+AD128+AB128+AC128</f>
        <v>0</v>
      </c>
      <c r="AF128">
        <v>2</v>
      </c>
      <c r="AG128">
        <v>0</v>
      </c>
      <c r="AH128">
        <f>IF(AF128*$H$15&gt;=AJ128,1.0,(AJ128/(AJ128-AF128*$H$15)))</f>
        <v>0</v>
      </c>
      <c r="AI128">
        <f>(AH128-1)*100</f>
        <v>0</v>
      </c>
      <c r="AJ128">
        <f>MAX(0,($B$15+$C$15*DR128)/(1+$D$15*DR128)*DK128/(DM128+273)*$E$15)</f>
        <v>0</v>
      </c>
      <c r="AK128" t="s">
        <v>420</v>
      </c>
      <c r="AL128" t="s">
        <v>420</v>
      </c>
      <c r="AM128">
        <v>0</v>
      </c>
      <c r="AN128">
        <v>0</v>
      </c>
      <c r="AO128">
        <f>1-AM128/AN128</f>
        <v>0</v>
      </c>
      <c r="AP128">
        <v>0</v>
      </c>
      <c r="AQ128" t="s">
        <v>420</v>
      </c>
      <c r="AR128" t="s">
        <v>420</v>
      </c>
      <c r="AS128">
        <v>0</v>
      </c>
      <c r="AT128">
        <v>0</v>
      </c>
      <c r="AU128">
        <f>1-AS128/AT128</f>
        <v>0</v>
      </c>
      <c r="AV128">
        <v>0.5</v>
      </c>
      <c r="AW128">
        <f>CV128</f>
        <v>0</v>
      </c>
      <c r="AX128">
        <f>K128</f>
        <v>0</v>
      </c>
      <c r="AY128">
        <f>AU128*AV128*AW128</f>
        <v>0</v>
      </c>
      <c r="AZ128">
        <f>(AX128-AP128)/AW128</f>
        <v>0</v>
      </c>
      <c r="BA128">
        <f>(AN128-AT128)/AT128</f>
        <v>0</v>
      </c>
      <c r="BB128">
        <f>AM128/(AO128+AM128/AT128)</f>
        <v>0</v>
      </c>
      <c r="BC128" t="s">
        <v>420</v>
      </c>
      <c r="BD128">
        <v>0</v>
      </c>
      <c r="BE128">
        <f>IF(BD128&lt;&gt;0, BD128, BB128)</f>
        <v>0</v>
      </c>
      <c r="BF128">
        <f>1-BE128/AT128</f>
        <v>0</v>
      </c>
      <c r="BG128">
        <f>(AT128-AS128)/(AT128-BE128)</f>
        <v>0</v>
      </c>
      <c r="BH128">
        <f>(AN128-AT128)/(AN128-BE128)</f>
        <v>0</v>
      </c>
      <c r="BI128">
        <f>(AT128-AS128)/(AT128-AM128)</f>
        <v>0</v>
      </c>
      <c r="BJ128">
        <f>(AN128-AT128)/(AN128-AM128)</f>
        <v>0</v>
      </c>
      <c r="BK128">
        <f>(BG128*BE128/AS128)</f>
        <v>0</v>
      </c>
      <c r="BL128">
        <f>(1-BK128)</f>
        <v>0</v>
      </c>
      <c r="CU128">
        <f>$B$13*DS128+$C$13*DT128+$F$13*EE128*(1-EH128)</f>
        <v>0</v>
      </c>
      <c r="CV128">
        <f>CU128*CW128</f>
        <v>0</v>
      </c>
      <c r="CW128">
        <f>($B$13*$D$11+$C$13*$D$11+$F$13*((ER128+EJ128)/MAX(ER128+EJ128+ES128, 0.1)*$I$11+ES128/MAX(ER128+EJ128+ES128, 0.1)*$J$11))/($B$13+$C$13+$F$13)</f>
        <v>0</v>
      </c>
      <c r="CX128">
        <f>($B$13*$K$11+$C$13*$K$11+$F$13*((ER128+EJ128)/MAX(ER128+EJ128+ES128, 0.1)*$P$11+ES128/MAX(ER128+EJ128+ES128, 0.1)*$Q$11))/($B$13+$C$13+$F$13)</f>
        <v>0</v>
      </c>
      <c r="CY128">
        <v>6</v>
      </c>
      <c r="CZ128">
        <v>0.5</v>
      </c>
      <c r="DA128" t="s">
        <v>421</v>
      </c>
      <c r="DB128">
        <v>2</v>
      </c>
      <c r="DC128">
        <v>1759095842.6</v>
      </c>
      <c r="DD128">
        <v>423.0271111111111</v>
      </c>
      <c r="DE128">
        <v>420.0201111111111</v>
      </c>
      <c r="DF128">
        <v>23.03343333333333</v>
      </c>
      <c r="DG128">
        <v>22.57875555555556</v>
      </c>
      <c r="DH128">
        <v>423.9201111111111</v>
      </c>
      <c r="DI128">
        <v>22.71823333333333</v>
      </c>
      <c r="DJ128">
        <v>500.0056666666667</v>
      </c>
      <c r="DK128">
        <v>90.65106666666667</v>
      </c>
      <c r="DL128">
        <v>0.06728694444444444</v>
      </c>
      <c r="DM128">
        <v>30.41187777777778</v>
      </c>
      <c r="DN128">
        <v>29.98581111111111</v>
      </c>
      <c r="DO128">
        <v>999.9000000000001</v>
      </c>
      <c r="DP128">
        <v>0</v>
      </c>
      <c r="DQ128">
        <v>0</v>
      </c>
      <c r="DR128">
        <v>9993.82</v>
      </c>
      <c r="DS128">
        <v>0</v>
      </c>
      <c r="DT128">
        <v>3.27856</v>
      </c>
      <c r="DU128">
        <v>3.006956666666667</v>
      </c>
      <c r="DV128">
        <v>433.0004444444445</v>
      </c>
      <c r="DW128">
        <v>429.7227777777778</v>
      </c>
      <c r="DX128">
        <v>0.4546683333333333</v>
      </c>
      <c r="DY128">
        <v>420.0201111111111</v>
      </c>
      <c r="DZ128">
        <v>22.57875555555556</v>
      </c>
      <c r="EA128">
        <v>2.088006666666667</v>
      </c>
      <c r="EB128">
        <v>2.046791111111111</v>
      </c>
      <c r="EC128">
        <v>18.12797777777778</v>
      </c>
      <c r="ED128">
        <v>17.81101111111111</v>
      </c>
      <c r="EE128">
        <v>0.00500078</v>
      </c>
      <c r="EF128">
        <v>0</v>
      </c>
      <c r="EG128">
        <v>0</v>
      </c>
      <c r="EH128">
        <v>0</v>
      </c>
      <c r="EI128">
        <v>934.2444444444445</v>
      </c>
      <c r="EJ128">
        <v>0.00500078</v>
      </c>
      <c r="EK128">
        <v>-15.22222222222222</v>
      </c>
      <c r="EL128">
        <v>-0.2111111111111111</v>
      </c>
      <c r="EM128">
        <v>35.05522222222222</v>
      </c>
      <c r="EN128">
        <v>38.30511111111111</v>
      </c>
      <c r="EO128">
        <v>36.47888888888888</v>
      </c>
      <c r="EP128">
        <v>38.38855555555555</v>
      </c>
      <c r="EQ128">
        <v>37.63866666666667</v>
      </c>
      <c r="ER128">
        <v>0</v>
      </c>
      <c r="ES128">
        <v>0</v>
      </c>
      <c r="ET128">
        <v>0</v>
      </c>
      <c r="EU128">
        <v>1759095838</v>
      </c>
      <c r="EV128">
        <v>0</v>
      </c>
      <c r="EW128">
        <v>933.2153846153846</v>
      </c>
      <c r="EX128">
        <v>29.03247852806083</v>
      </c>
      <c r="EY128">
        <v>17.01880389531768</v>
      </c>
      <c r="EZ128">
        <v>-20.1</v>
      </c>
      <c r="FA128">
        <v>15</v>
      </c>
      <c r="FB128">
        <v>0</v>
      </c>
      <c r="FC128" t="s">
        <v>422</v>
      </c>
      <c r="FD128">
        <v>1746989605.5</v>
      </c>
      <c r="FE128">
        <v>1746989593.5</v>
      </c>
      <c r="FF128">
        <v>0</v>
      </c>
      <c r="FG128">
        <v>-0.274</v>
      </c>
      <c r="FH128">
        <v>-0.002</v>
      </c>
      <c r="FI128">
        <v>2.549</v>
      </c>
      <c r="FJ128">
        <v>0.129</v>
      </c>
      <c r="FK128">
        <v>420</v>
      </c>
      <c r="FL128">
        <v>17</v>
      </c>
      <c r="FM128">
        <v>0.02</v>
      </c>
      <c r="FN128">
        <v>0.04</v>
      </c>
      <c r="FO128">
        <v>3.0711095</v>
      </c>
      <c r="FP128">
        <v>-0.1429630018761743</v>
      </c>
      <c r="FQ128">
        <v>0.07701476988052355</v>
      </c>
      <c r="FR128">
        <v>1</v>
      </c>
      <c r="FS128">
        <v>933.0764705882352</v>
      </c>
      <c r="FT128">
        <v>12.19251327661986</v>
      </c>
      <c r="FU128">
        <v>6.890106241114193</v>
      </c>
      <c r="FV128">
        <v>0</v>
      </c>
      <c r="FW128">
        <v>0.4568124</v>
      </c>
      <c r="FX128">
        <v>-0.01385700562851931</v>
      </c>
      <c r="FY128">
        <v>0.001504631596105837</v>
      </c>
      <c r="FZ128">
        <v>1</v>
      </c>
      <c r="GA128">
        <v>2</v>
      </c>
      <c r="GB128">
        <v>3</v>
      </c>
      <c r="GC128" t="s">
        <v>429</v>
      </c>
      <c r="GD128">
        <v>3.10284</v>
      </c>
      <c r="GE128">
        <v>2.72535</v>
      </c>
      <c r="GF128">
        <v>0.0888168</v>
      </c>
      <c r="GG128">
        <v>0.0882544</v>
      </c>
      <c r="GH128">
        <v>0.104941</v>
      </c>
      <c r="GI128">
        <v>0.104935</v>
      </c>
      <c r="GJ128">
        <v>23804.1</v>
      </c>
      <c r="GK128">
        <v>21606.5</v>
      </c>
      <c r="GL128">
        <v>26687.5</v>
      </c>
      <c r="GM128">
        <v>23918.5</v>
      </c>
      <c r="GN128">
        <v>38218</v>
      </c>
      <c r="GO128">
        <v>31630.3</v>
      </c>
      <c r="GP128">
        <v>46600.5</v>
      </c>
      <c r="GQ128">
        <v>37822.1</v>
      </c>
      <c r="GR128">
        <v>1.87077</v>
      </c>
      <c r="GS128">
        <v>1.87615</v>
      </c>
      <c r="GT128">
        <v>0.0787079</v>
      </c>
      <c r="GU128">
        <v>0</v>
      </c>
      <c r="GV128">
        <v>28.7031</v>
      </c>
      <c r="GW128">
        <v>999.9</v>
      </c>
      <c r="GX128">
        <v>46.3</v>
      </c>
      <c r="GY128">
        <v>31.2</v>
      </c>
      <c r="GZ128">
        <v>23.3052</v>
      </c>
      <c r="HA128">
        <v>61.3319</v>
      </c>
      <c r="HB128">
        <v>19.8037</v>
      </c>
      <c r="HC128">
        <v>1</v>
      </c>
      <c r="HD128">
        <v>0.108194</v>
      </c>
      <c r="HE128">
        <v>-1.4494</v>
      </c>
      <c r="HF128">
        <v>20.2914</v>
      </c>
      <c r="HG128">
        <v>5.22148</v>
      </c>
      <c r="HH128">
        <v>11.98</v>
      </c>
      <c r="HI128">
        <v>4.96515</v>
      </c>
      <c r="HJ128">
        <v>3.276</v>
      </c>
      <c r="HK128">
        <v>9999</v>
      </c>
      <c r="HL128">
        <v>9999</v>
      </c>
      <c r="HM128">
        <v>9999</v>
      </c>
      <c r="HN128">
        <v>37.3</v>
      </c>
      <c r="HO128">
        <v>1.86392</v>
      </c>
      <c r="HP128">
        <v>1.86009</v>
      </c>
      <c r="HQ128">
        <v>1.85837</v>
      </c>
      <c r="HR128">
        <v>1.85977</v>
      </c>
      <c r="HS128">
        <v>1.85989</v>
      </c>
      <c r="HT128">
        <v>1.85837</v>
      </c>
      <c r="HU128">
        <v>1.85745</v>
      </c>
      <c r="HV128">
        <v>1.85241</v>
      </c>
      <c r="HW128">
        <v>0</v>
      </c>
      <c r="HX128">
        <v>0</v>
      </c>
      <c r="HY128">
        <v>0</v>
      </c>
      <c r="HZ128">
        <v>0</v>
      </c>
      <c r="IA128" t="s">
        <v>424</v>
      </c>
      <c r="IB128" t="s">
        <v>425</v>
      </c>
      <c r="IC128" t="s">
        <v>426</v>
      </c>
      <c r="ID128" t="s">
        <v>426</v>
      </c>
      <c r="IE128" t="s">
        <v>426</v>
      </c>
      <c r="IF128" t="s">
        <v>426</v>
      </c>
      <c r="IG128">
        <v>0</v>
      </c>
      <c r="IH128">
        <v>100</v>
      </c>
      <c r="II128">
        <v>100</v>
      </c>
      <c r="IJ128">
        <v>-0.893</v>
      </c>
      <c r="IK128">
        <v>0.3152</v>
      </c>
      <c r="IL128">
        <v>-0.819046093373875</v>
      </c>
      <c r="IM128">
        <v>-0.0008311593448893811</v>
      </c>
      <c r="IN128">
        <v>1.768286430498992E-06</v>
      </c>
      <c r="IO128">
        <v>-5.176383660599935E-10</v>
      </c>
      <c r="IP128">
        <v>0.01793090377665582</v>
      </c>
      <c r="IQ128">
        <v>0.002652576625932546</v>
      </c>
      <c r="IR128">
        <v>0.0004569377311329863</v>
      </c>
      <c r="IS128">
        <v>1.003524486243527E-07</v>
      </c>
      <c r="IT128">
        <v>2</v>
      </c>
      <c r="IU128">
        <v>1975</v>
      </c>
      <c r="IV128">
        <v>1</v>
      </c>
      <c r="IW128">
        <v>26</v>
      </c>
      <c r="IX128">
        <v>201770.7</v>
      </c>
      <c r="IY128">
        <v>201770.9</v>
      </c>
      <c r="IZ128">
        <v>1.09985</v>
      </c>
      <c r="JA128">
        <v>2.63062</v>
      </c>
      <c r="JB128">
        <v>1.49658</v>
      </c>
      <c r="JC128">
        <v>2.34863</v>
      </c>
      <c r="JD128">
        <v>1.54907</v>
      </c>
      <c r="JE128">
        <v>2.37549</v>
      </c>
      <c r="JF128">
        <v>36.0582</v>
      </c>
      <c r="JG128">
        <v>24.1838</v>
      </c>
      <c r="JH128">
        <v>18</v>
      </c>
      <c r="JI128">
        <v>481.163</v>
      </c>
      <c r="JJ128">
        <v>499.327</v>
      </c>
      <c r="JK128">
        <v>30.8366</v>
      </c>
      <c r="JL128">
        <v>28.6776</v>
      </c>
      <c r="JM128">
        <v>30.0003</v>
      </c>
      <c r="JN128">
        <v>28.8337</v>
      </c>
      <c r="JO128">
        <v>28.8146</v>
      </c>
      <c r="JP128">
        <v>22.1132</v>
      </c>
      <c r="JQ128">
        <v>0</v>
      </c>
      <c r="JR128">
        <v>100</v>
      </c>
      <c r="JS128">
        <v>30.8472</v>
      </c>
      <c r="JT128">
        <v>420</v>
      </c>
      <c r="JU128">
        <v>23.1383</v>
      </c>
      <c r="JV128">
        <v>101.89</v>
      </c>
      <c r="JW128">
        <v>91.23099999999999</v>
      </c>
    </row>
    <row r="129" spans="1:283">
      <c r="A129">
        <v>111</v>
      </c>
      <c r="B129">
        <v>1759095847.6</v>
      </c>
      <c r="C129">
        <v>1854.599999904633</v>
      </c>
      <c r="D129" t="s">
        <v>650</v>
      </c>
      <c r="E129" t="s">
        <v>651</v>
      </c>
      <c r="F129">
        <v>5</v>
      </c>
      <c r="G129" t="s">
        <v>611</v>
      </c>
      <c r="H129">
        <v>1759095844.6</v>
      </c>
      <c r="I129">
        <f>(J129)/1000</f>
        <v>0</v>
      </c>
      <c r="J129">
        <f>1000*DJ129*AH129*(DF129-DG129)/(100*CY129*(1000-AH129*DF129))</f>
        <v>0</v>
      </c>
      <c r="K129">
        <f>DJ129*AH129*(DE129-DD129*(1000-AH129*DG129)/(1000-AH129*DF129))/(100*CY129)</f>
        <v>0</v>
      </c>
      <c r="L129">
        <f>DD129 - IF(AH129&gt;1, K129*CY129*100.0/(AJ129), 0)</f>
        <v>0</v>
      </c>
      <c r="M129">
        <f>((S129-I129/2)*L129-K129)/(S129+I129/2)</f>
        <v>0</v>
      </c>
      <c r="N129">
        <f>M129*(DK129+DL129)/1000.0</f>
        <v>0</v>
      </c>
      <c r="O129">
        <f>(DD129 - IF(AH129&gt;1, K129*CY129*100.0/(AJ129), 0))*(DK129+DL129)/1000.0</f>
        <v>0</v>
      </c>
      <c r="P129">
        <f>2.0/((1/R129-1/Q129)+SIGN(R129)*SQRT((1/R129-1/Q129)*(1/R129-1/Q129) + 4*CZ129/((CZ129+1)*(CZ129+1))*(2*1/R129*1/Q129-1/Q129*1/Q129)))</f>
        <v>0</v>
      </c>
      <c r="Q129">
        <f>IF(LEFT(DA129,1)&lt;&gt;"0",IF(LEFT(DA129,1)="1",3.0,DB129),$D$5+$E$5*(DR129*DK129/($K$5*1000))+$F$5*(DR129*DK129/($K$5*1000))*MAX(MIN(CY129,$J$5),$I$5)*MAX(MIN(CY129,$J$5),$I$5)+$G$5*MAX(MIN(CY129,$J$5),$I$5)*(DR129*DK129/($K$5*1000))+$H$5*(DR129*DK129/($K$5*1000))*(DR129*DK129/($K$5*1000)))</f>
        <v>0</v>
      </c>
      <c r="R129">
        <f>I129*(1000-(1000*0.61365*exp(17.502*V129/(240.97+V129))/(DK129+DL129)+DF129)/2)/(1000*0.61365*exp(17.502*V129/(240.97+V129))/(DK129+DL129)-DF129)</f>
        <v>0</v>
      </c>
      <c r="S129">
        <f>1/((CZ129+1)/(P129/1.6)+1/(Q129/1.37)) + CZ129/((CZ129+1)/(P129/1.6) + CZ129/(Q129/1.37))</f>
        <v>0</v>
      </c>
      <c r="T129">
        <f>(CU129*CX129)</f>
        <v>0</v>
      </c>
      <c r="U129">
        <f>(DM129+(T129+2*0.95*5.67E-8*(((DM129+$B$9)+273)^4-(DM129+273)^4)-44100*I129)/(1.84*29.3*Q129+8*0.95*5.67E-8*(DM129+273)^3))</f>
        <v>0</v>
      </c>
      <c r="V129">
        <f>($C$9*DN129+$D$9*DO129+$E$9*U129)</f>
        <v>0</v>
      </c>
      <c r="W129">
        <f>0.61365*exp(17.502*V129/(240.97+V129))</f>
        <v>0</v>
      </c>
      <c r="X129">
        <f>(Y129/Z129*100)</f>
        <v>0</v>
      </c>
      <c r="Y129">
        <f>DF129*(DK129+DL129)/1000</f>
        <v>0</v>
      </c>
      <c r="Z129">
        <f>0.61365*exp(17.502*DM129/(240.97+DM129))</f>
        <v>0</v>
      </c>
      <c r="AA129">
        <f>(W129-DF129*(DK129+DL129)/1000)</f>
        <v>0</v>
      </c>
      <c r="AB129">
        <f>(-I129*44100)</f>
        <v>0</v>
      </c>
      <c r="AC129">
        <f>2*29.3*Q129*0.92*(DM129-V129)</f>
        <v>0</v>
      </c>
      <c r="AD129">
        <f>2*0.95*5.67E-8*(((DM129+$B$9)+273)^4-(V129+273)^4)</f>
        <v>0</v>
      </c>
      <c r="AE129">
        <f>T129+AD129+AB129+AC129</f>
        <v>0</v>
      </c>
      <c r="AF129">
        <v>2</v>
      </c>
      <c r="AG129">
        <v>0</v>
      </c>
      <c r="AH129">
        <f>IF(AF129*$H$15&gt;=AJ129,1.0,(AJ129/(AJ129-AF129*$H$15)))</f>
        <v>0</v>
      </c>
      <c r="AI129">
        <f>(AH129-1)*100</f>
        <v>0</v>
      </c>
      <c r="AJ129">
        <f>MAX(0,($B$15+$C$15*DR129)/(1+$D$15*DR129)*DK129/(DM129+273)*$E$15)</f>
        <v>0</v>
      </c>
      <c r="AK129" t="s">
        <v>420</v>
      </c>
      <c r="AL129" t="s">
        <v>420</v>
      </c>
      <c r="AM129">
        <v>0</v>
      </c>
      <c r="AN129">
        <v>0</v>
      </c>
      <c r="AO129">
        <f>1-AM129/AN129</f>
        <v>0</v>
      </c>
      <c r="AP129">
        <v>0</v>
      </c>
      <c r="AQ129" t="s">
        <v>420</v>
      </c>
      <c r="AR129" t="s">
        <v>420</v>
      </c>
      <c r="AS129">
        <v>0</v>
      </c>
      <c r="AT129">
        <v>0</v>
      </c>
      <c r="AU129">
        <f>1-AS129/AT129</f>
        <v>0</v>
      </c>
      <c r="AV129">
        <v>0.5</v>
      </c>
      <c r="AW129">
        <f>CV129</f>
        <v>0</v>
      </c>
      <c r="AX129">
        <f>K129</f>
        <v>0</v>
      </c>
      <c r="AY129">
        <f>AU129*AV129*AW129</f>
        <v>0</v>
      </c>
      <c r="AZ129">
        <f>(AX129-AP129)/AW129</f>
        <v>0</v>
      </c>
      <c r="BA129">
        <f>(AN129-AT129)/AT129</f>
        <v>0</v>
      </c>
      <c r="BB129">
        <f>AM129/(AO129+AM129/AT129)</f>
        <v>0</v>
      </c>
      <c r="BC129" t="s">
        <v>420</v>
      </c>
      <c r="BD129">
        <v>0</v>
      </c>
      <c r="BE129">
        <f>IF(BD129&lt;&gt;0, BD129, BB129)</f>
        <v>0</v>
      </c>
      <c r="BF129">
        <f>1-BE129/AT129</f>
        <v>0</v>
      </c>
      <c r="BG129">
        <f>(AT129-AS129)/(AT129-BE129)</f>
        <v>0</v>
      </c>
      <c r="BH129">
        <f>(AN129-AT129)/(AN129-BE129)</f>
        <v>0</v>
      </c>
      <c r="BI129">
        <f>(AT129-AS129)/(AT129-AM129)</f>
        <v>0</v>
      </c>
      <c r="BJ129">
        <f>(AN129-AT129)/(AN129-AM129)</f>
        <v>0</v>
      </c>
      <c r="BK129">
        <f>(BG129*BE129/AS129)</f>
        <v>0</v>
      </c>
      <c r="BL129">
        <f>(1-BK129)</f>
        <v>0</v>
      </c>
      <c r="CU129">
        <f>$B$13*DS129+$C$13*DT129+$F$13*EE129*(1-EH129)</f>
        <v>0</v>
      </c>
      <c r="CV129">
        <f>CU129*CW129</f>
        <v>0</v>
      </c>
      <c r="CW129">
        <f>($B$13*$D$11+$C$13*$D$11+$F$13*((ER129+EJ129)/MAX(ER129+EJ129+ES129, 0.1)*$I$11+ES129/MAX(ER129+EJ129+ES129, 0.1)*$J$11))/($B$13+$C$13+$F$13)</f>
        <v>0</v>
      </c>
      <c r="CX129">
        <f>($B$13*$K$11+$C$13*$K$11+$F$13*((ER129+EJ129)/MAX(ER129+EJ129+ES129, 0.1)*$P$11+ES129/MAX(ER129+EJ129+ES129, 0.1)*$Q$11))/($B$13+$C$13+$F$13)</f>
        <v>0</v>
      </c>
      <c r="CY129">
        <v>6</v>
      </c>
      <c r="CZ129">
        <v>0.5</v>
      </c>
      <c r="DA129" t="s">
        <v>421</v>
      </c>
      <c r="DB129">
        <v>2</v>
      </c>
      <c r="DC129">
        <v>1759095844.6</v>
      </c>
      <c r="DD129">
        <v>423.0307777777778</v>
      </c>
      <c r="DE129">
        <v>420.0608888888889</v>
      </c>
      <c r="DF129">
        <v>23.0341</v>
      </c>
      <c r="DG129">
        <v>22.57867777777778</v>
      </c>
      <c r="DH129">
        <v>423.9238888888889</v>
      </c>
      <c r="DI129">
        <v>22.71888888888889</v>
      </c>
      <c r="DJ129">
        <v>500.063</v>
      </c>
      <c r="DK129">
        <v>90.65075555555556</v>
      </c>
      <c r="DL129">
        <v>0.06720317777777778</v>
      </c>
      <c r="DM129">
        <v>30.41182222222222</v>
      </c>
      <c r="DN129">
        <v>29.98462222222222</v>
      </c>
      <c r="DO129">
        <v>999.9000000000001</v>
      </c>
      <c r="DP129">
        <v>0</v>
      </c>
      <c r="DQ129">
        <v>0</v>
      </c>
      <c r="DR129">
        <v>10007.99222222222</v>
      </c>
      <c r="DS129">
        <v>0</v>
      </c>
      <c r="DT129">
        <v>3.27856</v>
      </c>
      <c r="DU129">
        <v>2.969851111111111</v>
      </c>
      <c r="DV129">
        <v>433.0045555555556</v>
      </c>
      <c r="DW129">
        <v>429.7642222222223</v>
      </c>
      <c r="DX129">
        <v>0.4554130000000001</v>
      </c>
      <c r="DY129">
        <v>420.0608888888889</v>
      </c>
      <c r="DZ129">
        <v>22.57867777777778</v>
      </c>
      <c r="EA129">
        <v>2.08806</v>
      </c>
      <c r="EB129">
        <v>2.046776666666667</v>
      </c>
      <c r="EC129">
        <v>18.12837777777778</v>
      </c>
      <c r="ED129">
        <v>17.8109</v>
      </c>
      <c r="EE129">
        <v>0.00500078</v>
      </c>
      <c r="EF129">
        <v>0</v>
      </c>
      <c r="EG129">
        <v>0</v>
      </c>
      <c r="EH129">
        <v>0</v>
      </c>
      <c r="EI129">
        <v>934.6666666666666</v>
      </c>
      <c r="EJ129">
        <v>0.00500078</v>
      </c>
      <c r="EK129">
        <v>-17.76666666666667</v>
      </c>
      <c r="EL129">
        <v>-0.7</v>
      </c>
      <c r="EM129">
        <v>35.04822222222222</v>
      </c>
      <c r="EN129">
        <v>38.28444444444444</v>
      </c>
      <c r="EO129">
        <v>36.47188888888888</v>
      </c>
      <c r="EP129">
        <v>38.36788888888888</v>
      </c>
      <c r="EQ129">
        <v>37.59700000000001</v>
      </c>
      <c r="ER129">
        <v>0</v>
      </c>
      <c r="ES129">
        <v>0</v>
      </c>
      <c r="ET129">
        <v>0</v>
      </c>
      <c r="EU129">
        <v>1759095840.4</v>
      </c>
      <c r="EV129">
        <v>0</v>
      </c>
      <c r="EW129">
        <v>934.0538461538462</v>
      </c>
      <c r="EX129">
        <v>16.25299148446871</v>
      </c>
      <c r="EY129">
        <v>-2.485469510673982</v>
      </c>
      <c r="EZ129">
        <v>-20.08846153846154</v>
      </c>
      <c r="FA129">
        <v>15</v>
      </c>
      <c r="FB129">
        <v>0</v>
      </c>
      <c r="FC129" t="s">
        <v>422</v>
      </c>
      <c r="FD129">
        <v>1746989605.5</v>
      </c>
      <c r="FE129">
        <v>1746989593.5</v>
      </c>
      <c r="FF129">
        <v>0</v>
      </c>
      <c r="FG129">
        <v>-0.274</v>
      </c>
      <c r="FH129">
        <v>-0.002</v>
      </c>
      <c r="FI129">
        <v>2.549</v>
      </c>
      <c r="FJ129">
        <v>0.129</v>
      </c>
      <c r="FK129">
        <v>420</v>
      </c>
      <c r="FL129">
        <v>17</v>
      </c>
      <c r="FM129">
        <v>0.02</v>
      </c>
      <c r="FN129">
        <v>0.04</v>
      </c>
      <c r="FO129">
        <v>3.062395609756097</v>
      </c>
      <c r="FP129">
        <v>-0.2505915679442591</v>
      </c>
      <c r="FQ129">
        <v>0.08106375371330647</v>
      </c>
      <c r="FR129">
        <v>1</v>
      </c>
      <c r="FS129">
        <v>933.4058823529411</v>
      </c>
      <c r="FT129">
        <v>15.27883879038269</v>
      </c>
      <c r="FU129">
        <v>6.828656795682291</v>
      </c>
      <c r="FV129">
        <v>0</v>
      </c>
      <c r="FW129">
        <v>0.456641512195122</v>
      </c>
      <c r="FX129">
        <v>-0.01181567247386791</v>
      </c>
      <c r="FY129">
        <v>0.001405786180909687</v>
      </c>
      <c r="FZ129">
        <v>1</v>
      </c>
      <c r="GA129">
        <v>2</v>
      </c>
      <c r="GB129">
        <v>3</v>
      </c>
      <c r="GC129" t="s">
        <v>429</v>
      </c>
      <c r="GD129">
        <v>3.10285</v>
      </c>
      <c r="GE129">
        <v>2.72539</v>
      </c>
      <c r="GF129">
        <v>0.08881890000000001</v>
      </c>
      <c r="GG129">
        <v>0.0882532</v>
      </c>
      <c r="GH129">
        <v>0.104945</v>
      </c>
      <c r="GI129">
        <v>0.104933</v>
      </c>
      <c r="GJ129">
        <v>23804</v>
      </c>
      <c r="GK129">
        <v>21606.3</v>
      </c>
      <c r="GL129">
        <v>26687.4</v>
      </c>
      <c r="GM129">
        <v>23918.3</v>
      </c>
      <c r="GN129">
        <v>38217.9</v>
      </c>
      <c r="GO129">
        <v>31630.1</v>
      </c>
      <c r="GP129">
        <v>46600.7</v>
      </c>
      <c r="GQ129">
        <v>37821.8</v>
      </c>
      <c r="GR129">
        <v>1.87068</v>
      </c>
      <c r="GS129">
        <v>1.87628</v>
      </c>
      <c r="GT129">
        <v>0.0786111</v>
      </c>
      <c r="GU129">
        <v>0</v>
      </c>
      <c r="GV129">
        <v>28.7026</v>
      </c>
      <c r="GW129">
        <v>999.9</v>
      </c>
      <c r="GX129">
        <v>46.3</v>
      </c>
      <c r="GY129">
        <v>31.2</v>
      </c>
      <c r="GZ129">
        <v>23.307</v>
      </c>
      <c r="HA129">
        <v>60.8919</v>
      </c>
      <c r="HB129">
        <v>19.7276</v>
      </c>
      <c r="HC129">
        <v>1</v>
      </c>
      <c r="HD129">
        <v>0.108105</v>
      </c>
      <c r="HE129">
        <v>-1.46642</v>
      </c>
      <c r="HF129">
        <v>20.2912</v>
      </c>
      <c r="HG129">
        <v>5.22148</v>
      </c>
      <c r="HH129">
        <v>11.98</v>
      </c>
      <c r="HI129">
        <v>4.9652</v>
      </c>
      <c r="HJ129">
        <v>3.276</v>
      </c>
      <c r="HK129">
        <v>9999</v>
      </c>
      <c r="HL129">
        <v>9999</v>
      </c>
      <c r="HM129">
        <v>9999</v>
      </c>
      <c r="HN129">
        <v>37.3</v>
      </c>
      <c r="HO129">
        <v>1.86393</v>
      </c>
      <c r="HP129">
        <v>1.86009</v>
      </c>
      <c r="HQ129">
        <v>1.85837</v>
      </c>
      <c r="HR129">
        <v>1.85979</v>
      </c>
      <c r="HS129">
        <v>1.85989</v>
      </c>
      <c r="HT129">
        <v>1.85837</v>
      </c>
      <c r="HU129">
        <v>1.85744</v>
      </c>
      <c r="HV129">
        <v>1.85242</v>
      </c>
      <c r="HW129">
        <v>0</v>
      </c>
      <c r="HX129">
        <v>0</v>
      </c>
      <c r="HY129">
        <v>0</v>
      </c>
      <c r="HZ129">
        <v>0</v>
      </c>
      <c r="IA129" t="s">
        <v>424</v>
      </c>
      <c r="IB129" t="s">
        <v>425</v>
      </c>
      <c r="IC129" t="s">
        <v>426</v>
      </c>
      <c r="ID129" t="s">
        <v>426</v>
      </c>
      <c r="IE129" t="s">
        <v>426</v>
      </c>
      <c r="IF129" t="s">
        <v>426</v>
      </c>
      <c r="IG129">
        <v>0</v>
      </c>
      <c r="IH129">
        <v>100</v>
      </c>
      <c r="II129">
        <v>100</v>
      </c>
      <c r="IJ129">
        <v>-0.893</v>
      </c>
      <c r="IK129">
        <v>0.3153</v>
      </c>
      <c r="IL129">
        <v>-0.819046093373875</v>
      </c>
      <c r="IM129">
        <v>-0.0008311593448893811</v>
      </c>
      <c r="IN129">
        <v>1.768286430498992E-06</v>
      </c>
      <c r="IO129">
        <v>-5.176383660599935E-10</v>
      </c>
      <c r="IP129">
        <v>0.01793090377665582</v>
      </c>
      <c r="IQ129">
        <v>0.002652576625932546</v>
      </c>
      <c r="IR129">
        <v>0.0004569377311329863</v>
      </c>
      <c r="IS129">
        <v>1.003524486243527E-07</v>
      </c>
      <c r="IT129">
        <v>2</v>
      </c>
      <c r="IU129">
        <v>1975</v>
      </c>
      <c r="IV129">
        <v>1</v>
      </c>
      <c r="IW129">
        <v>26</v>
      </c>
      <c r="IX129">
        <v>201770.7</v>
      </c>
      <c r="IY129">
        <v>201770.9</v>
      </c>
      <c r="IZ129">
        <v>1.09985</v>
      </c>
      <c r="JA129">
        <v>2.62817</v>
      </c>
      <c r="JB129">
        <v>1.49658</v>
      </c>
      <c r="JC129">
        <v>2.34863</v>
      </c>
      <c r="JD129">
        <v>1.54907</v>
      </c>
      <c r="JE129">
        <v>2.45972</v>
      </c>
      <c r="JF129">
        <v>36.0582</v>
      </c>
      <c r="JG129">
        <v>24.1926</v>
      </c>
      <c r="JH129">
        <v>18</v>
      </c>
      <c r="JI129">
        <v>481.115</v>
      </c>
      <c r="JJ129">
        <v>499.416</v>
      </c>
      <c r="JK129">
        <v>30.8392</v>
      </c>
      <c r="JL129">
        <v>28.678</v>
      </c>
      <c r="JM129">
        <v>30.0001</v>
      </c>
      <c r="JN129">
        <v>28.8349</v>
      </c>
      <c r="JO129">
        <v>28.8153</v>
      </c>
      <c r="JP129">
        <v>22.1138</v>
      </c>
      <c r="JQ129">
        <v>0</v>
      </c>
      <c r="JR129">
        <v>100</v>
      </c>
      <c r="JS129">
        <v>30.8472</v>
      </c>
      <c r="JT129">
        <v>420</v>
      </c>
      <c r="JU129">
        <v>23.1383</v>
      </c>
      <c r="JV129">
        <v>101.89</v>
      </c>
      <c r="JW129">
        <v>91.2303</v>
      </c>
    </row>
    <row r="130" spans="1:283">
      <c r="A130">
        <v>112</v>
      </c>
      <c r="B130">
        <v>1759095849.6</v>
      </c>
      <c r="C130">
        <v>1856.599999904633</v>
      </c>
      <c r="D130" t="s">
        <v>652</v>
      </c>
      <c r="E130" t="s">
        <v>653</v>
      </c>
      <c r="F130">
        <v>5</v>
      </c>
      <c r="G130" t="s">
        <v>611</v>
      </c>
      <c r="H130">
        <v>1759095846.6</v>
      </c>
      <c r="I130">
        <f>(J130)/1000</f>
        <v>0</v>
      </c>
      <c r="J130">
        <f>1000*DJ130*AH130*(DF130-DG130)/(100*CY130*(1000-AH130*DF130))</f>
        <v>0</v>
      </c>
      <c r="K130">
        <f>DJ130*AH130*(DE130-DD130*(1000-AH130*DG130)/(1000-AH130*DF130))/(100*CY130)</f>
        <v>0</v>
      </c>
      <c r="L130">
        <f>DD130 - IF(AH130&gt;1, K130*CY130*100.0/(AJ130), 0)</f>
        <v>0</v>
      </c>
      <c r="M130">
        <f>((S130-I130/2)*L130-K130)/(S130+I130/2)</f>
        <v>0</v>
      </c>
      <c r="N130">
        <f>M130*(DK130+DL130)/1000.0</f>
        <v>0</v>
      </c>
      <c r="O130">
        <f>(DD130 - IF(AH130&gt;1, K130*CY130*100.0/(AJ130), 0))*(DK130+DL130)/1000.0</f>
        <v>0</v>
      </c>
      <c r="P130">
        <f>2.0/((1/R130-1/Q130)+SIGN(R130)*SQRT((1/R130-1/Q130)*(1/R130-1/Q130) + 4*CZ130/((CZ130+1)*(CZ130+1))*(2*1/R130*1/Q130-1/Q130*1/Q130)))</f>
        <v>0</v>
      </c>
      <c r="Q130">
        <f>IF(LEFT(DA130,1)&lt;&gt;"0",IF(LEFT(DA130,1)="1",3.0,DB130),$D$5+$E$5*(DR130*DK130/($K$5*1000))+$F$5*(DR130*DK130/($K$5*1000))*MAX(MIN(CY130,$J$5),$I$5)*MAX(MIN(CY130,$J$5),$I$5)+$G$5*MAX(MIN(CY130,$J$5),$I$5)*(DR130*DK130/($K$5*1000))+$H$5*(DR130*DK130/($K$5*1000))*(DR130*DK130/($K$5*1000)))</f>
        <v>0</v>
      </c>
      <c r="R130">
        <f>I130*(1000-(1000*0.61365*exp(17.502*V130/(240.97+V130))/(DK130+DL130)+DF130)/2)/(1000*0.61365*exp(17.502*V130/(240.97+V130))/(DK130+DL130)-DF130)</f>
        <v>0</v>
      </c>
      <c r="S130">
        <f>1/((CZ130+1)/(P130/1.6)+1/(Q130/1.37)) + CZ130/((CZ130+1)/(P130/1.6) + CZ130/(Q130/1.37))</f>
        <v>0</v>
      </c>
      <c r="T130">
        <f>(CU130*CX130)</f>
        <v>0</v>
      </c>
      <c r="U130">
        <f>(DM130+(T130+2*0.95*5.67E-8*(((DM130+$B$9)+273)^4-(DM130+273)^4)-44100*I130)/(1.84*29.3*Q130+8*0.95*5.67E-8*(DM130+273)^3))</f>
        <v>0</v>
      </c>
      <c r="V130">
        <f>($C$9*DN130+$D$9*DO130+$E$9*U130)</f>
        <v>0</v>
      </c>
      <c r="W130">
        <f>0.61365*exp(17.502*V130/(240.97+V130))</f>
        <v>0</v>
      </c>
      <c r="X130">
        <f>(Y130/Z130*100)</f>
        <v>0</v>
      </c>
      <c r="Y130">
        <f>DF130*(DK130+DL130)/1000</f>
        <v>0</v>
      </c>
      <c r="Z130">
        <f>0.61365*exp(17.502*DM130/(240.97+DM130))</f>
        <v>0</v>
      </c>
      <c r="AA130">
        <f>(W130-DF130*(DK130+DL130)/1000)</f>
        <v>0</v>
      </c>
      <c r="AB130">
        <f>(-I130*44100)</f>
        <v>0</v>
      </c>
      <c r="AC130">
        <f>2*29.3*Q130*0.92*(DM130-V130)</f>
        <v>0</v>
      </c>
      <c r="AD130">
        <f>2*0.95*5.67E-8*(((DM130+$B$9)+273)^4-(V130+273)^4)</f>
        <v>0</v>
      </c>
      <c r="AE130">
        <f>T130+AD130+AB130+AC130</f>
        <v>0</v>
      </c>
      <c r="AF130">
        <v>2</v>
      </c>
      <c r="AG130">
        <v>0</v>
      </c>
      <c r="AH130">
        <f>IF(AF130*$H$15&gt;=AJ130,1.0,(AJ130/(AJ130-AF130*$H$15)))</f>
        <v>0</v>
      </c>
      <c r="AI130">
        <f>(AH130-1)*100</f>
        <v>0</v>
      </c>
      <c r="AJ130">
        <f>MAX(0,($B$15+$C$15*DR130)/(1+$D$15*DR130)*DK130/(DM130+273)*$E$15)</f>
        <v>0</v>
      </c>
      <c r="AK130" t="s">
        <v>420</v>
      </c>
      <c r="AL130" t="s">
        <v>420</v>
      </c>
      <c r="AM130">
        <v>0</v>
      </c>
      <c r="AN130">
        <v>0</v>
      </c>
      <c r="AO130">
        <f>1-AM130/AN130</f>
        <v>0</v>
      </c>
      <c r="AP130">
        <v>0</v>
      </c>
      <c r="AQ130" t="s">
        <v>420</v>
      </c>
      <c r="AR130" t="s">
        <v>420</v>
      </c>
      <c r="AS130">
        <v>0</v>
      </c>
      <c r="AT130">
        <v>0</v>
      </c>
      <c r="AU130">
        <f>1-AS130/AT130</f>
        <v>0</v>
      </c>
      <c r="AV130">
        <v>0.5</v>
      </c>
      <c r="AW130">
        <f>CV130</f>
        <v>0</v>
      </c>
      <c r="AX130">
        <f>K130</f>
        <v>0</v>
      </c>
      <c r="AY130">
        <f>AU130*AV130*AW130</f>
        <v>0</v>
      </c>
      <c r="AZ130">
        <f>(AX130-AP130)/AW130</f>
        <v>0</v>
      </c>
      <c r="BA130">
        <f>(AN130-AT130)/AT130</f>
        <v>0</v>
      </c>
      <c r="BB130">
        <f>AM130/(AO130+AM130/AT130)</f>
        <v>0</v>
      </c>
      <c r="BC130" t="s">
        <v>420</v>
      </c>
      <c r="BD130">
        <v>0</v>
      </c>
      <c r="BE130">
        <f>IF(BD130&lt;&gt;0, BD130, BB130)</f>
        <v>0</v>
      </c>
      <c r="BF130">
        <f>1-BE130/AT130</f>
        <v>0</v>
      </c>
      <c r="BG130">
        <f>(AT130-AS130)/(AT130-BE130)</f>
        <v>0</v>
      </c>
      <c r="BH130">
        <f>(AN130-AT130)/(AN130-BE130)</f>
        <v>0</v>
      </c>
      <c r="BI130">
        <f>(AT130-AS130)/(AT130-AM130)</f>
        <v>0</v>
      </c>
      <c r="BJ130">
        <f>(AN130-AT130)/(AN130-AM130)</f>
        <v>0</v>
      </c>
      <c r="BK130">
        <f>(BG130*BE130/AS130)</f>
        <v>0</v>
      </c>
      <c r="BL130">
        <f>(1-BK130)</f>
        <v>0</v>
      </c>
      <c r="CU130">
        <f>$B$13*DS130+$C$13*DT130+$F$13*EE130*(1-EH130)</f>
        <v>0</v>
      </c>
      <c r="CV130">
        <f>CU130*CW130</f>
        <v>0</v>
      </c>
      <c r="CW130">
        <f>($B$13*$D$11+$C$13*$D$11+$F$13*((ER130+EJ130)/MAX(ER130+EJ130+ES130, 0.1)*$I$11+ES130/MAX(ER130+EJ130+ES130, 0.1)*$J$11))/($B$13+$C$13+$F$13)</f>
        <v>0</v>
      </c>
      <c r="CX130">
        <f>($B$13*$K$11+$C$13*$K$11+$F$13*((ER130+EJ130)/MAX(ER130+EJ130+ES130, 0.1)*$P$11+ES130/MAX(ER130+EJ130+ES130, 0.1)*$Q$11))/($B$13+$C$13+$F$13)</f>
        <v>0</v>
      </c>
      <c r="CY130">
        <v>6</v>
      </c>
      <c r="CZ130">
        <v>0.5</v>
      </c>
      <c r="DA130" t="s">
        <v>421</v>
      </c>
      <c r="DB130">
        <v>2</v>
      </c>
      <c r="DC130">
        <v>1759095846.6</v>
      </c>
      <c r="DD130">
        <v>423.04</v>
      </c>
      <c r="DE130">
        <v>420.0748888888889</v>
      </c>
      <c r="DF130">
        <v>23.03496666666667</v>
      </c>
      <c r="DG130">
        <v>22.57858888888889</v>
      </c>
      <c r="DH130">
        <v>423.9333333333333</v>
      </c>
      <c r="DI130">
        <v>22.71973333333333</v>
      </c>
      <c r="DJ130">
        <v>500.0846666666666</v>
      </c>
      <c r="DK130">
        <v>90.65054444444444</v>
      </c>
      <c r="DL130">
        <v>0.06710113333333333</v>
      </c>
      <c r="DM130">
        <v>30.41254444444444</v>
      </c>
      <c r="DN130">
        <v>29.98426666666667</v>
      </c>
      <c r="DO130">
        <v>999.9000000000001</v>
      </c>
      <c r="DP130">
        <v>0</v>
      </c>
      <c r="DQ130">
        <v>0</v>
      </c>
      <c r="DR130">
        <v>10017.09444444444</v>
      </c>
      <c r="DS130">
        <v>0</v>
      </c>
      <c r="DT130">
        <v>3.27856</v>
      </c>
      <c r="DU130">
        <v>2.965284444444444</v>
      </c>
      <c r="DV130">
        <v>433.0146666666667</v>
      </c>
      <c r="DW130">
        <v>429.7783333333334</v>
      </c>
      <c r="DX130">
        <v>0.4563777777777778</v>
      </c>
      <c r="DY130">
        <v>420.0748888888889</v>
      </c>
      <c r="DZ130">
        <v>22.57858888888889</v>
      </c>
      <c r="EA130">
        <v>2.088133333333333</v>
      </c>
      <c r="EB130">
        <v>2.046762222222222</v>
      </c>
      <c r="EC130">
        <v>18.12893333333333</v>
      </c>
      <c r="ED130">
        <v>17.81078888888889</v>
      </c>
      <c r="EE130">
        <v>0.00500078</v>
      </c>
      <c r="EF130">
        <v>0</v>
      </c>
      <c r="EG130">
        <v>0</v>
      </c>
      <c r="EH130">
        <v>0</v>
      </c>
      <c r="EI130">
        <v>933.4222222222223</v>
      </c>
      <c r="EJ130">
        <v>0.00500078</v>
      </c>
      <c r="EK130">
        <v>-16.85555555555556</v>
      </c>
      <c r="EL130">
        <v>-0.5444444444444445</v>
      </c>
      <c r="EM130">
        <v>35.04122222222222</v>
      </c>
      <c r="EN130">
        <v>38.27066666666667</v>
      </c>
      <c r="EO130">
        <v>36.54144444444444</v>
      </c>
      <c r="EP130">
        <v>38.34022222222222</v>
      </c>
      <c r="EQ130">
        <v>37.64566666666667</v>
      </c>
      <c r="ER130">
        <v>0</v>
      </c>
      <c r="ES130">
        <v>0</v>
      </c>
      <c r="ET130">
        <v>0</v>
      </c>
      <c r="EU130">
        <v>1759095842.2</v>
      </c>
      <c r="EV130">
        <v>0</v>
      </c>
      <c r="EW130">
        <v>934.692</v>
      </c>
      <c r="EX130">
        <v>8.830769658091967</v>
      </c>
      <c r="EY130">
        <v>-12.99999965459873</v>
      </c>
      <c r="EZ130">
        <v>-20.396</v>
      </c>
      <c r="FA130">
        <v>15</v>
      </c>
      <c r="FB130">
        <v>0</v>
      </c>
      <c r="FC130" t="s">
        <v>422</v>
      </c>
      <c r="FD130">
        <v>1746989605.5</v>
      </c>
      <c r="FE130">
        <v>1746989593.5</v>
      </c>
      <c r="FF130">
        <v>0</v>
      </c>
      <c r="FG130">
        <v>-0.274</v>
      </c>
      <c r="FH130">
        <v>-0.002</v>
      </c>
      <c r="FI130">
        <v>2.549</v>
      </c>
      <c r="FJ130">
        <v>0.129</v>
      </c>
      <c r="FK130">
        <v>420</v>
      </c>
      <c r="FL130">
        <v>17</v>
      </c>
      <c r="FM130">
        <v>0.02</v>
      </c>
      <c r="FN130">
        <v>0.04</v>
      </c>
      <c r="FO130">
        <v>3.0638005</v>
      </c>
      <c r="FP130">
        <v>-0.6676131332082638</v>
      </c>
      <c r="FQ130">
        <v>0.08108939024157229</v>
      </c>
      <c r="FR130">
        <v>0</v>
      </c>
      <c r="FS130">
        <v>933.6558823529411</v>
      </c>
      <c r="FT130">
        <v>15.46982433189287</v>
      </c>
      <c r="FU130">
        <v>7.600471780111861</v>
      </c>
      <c r="FV130">
        <v>0</v>
      </c>
      <c r="FW130">
        <v>0.456531275</v>
      </c>
      <c r="FX130">
        <v>-0.006824026266417412</v>
      </c>
      <c r="FY130">
        <v>0.001343484908502884</v>
      </c>
      <c r="FZ130">
        <v>1</v>
      </c>
      <c r="GA130">
        <v>1</v>
      </c>
      <c r="GB130">
        <v>3</v>
      </c>
      <c r="GC130" t="s">
        <v>423</v>
      </c>
      <c r="GD130">
        <v>3.10294</v>
      </c>
      <c r="GE130">
        <v>2.72522</v>
      </c>
      <c r="GF130">
        <v>0.08881940000000001</v>
      </c>
      <c r="GG130">
        <v>0.08824949999999999</v>
      </c>
      <c r="GH130">
        <v>0.104945</v>
      </c>
      <c r="GI130">
        <v>0.104933</v>
      </c>
      <c r="GJ130">
        <v>23803.9</v>
      </c>
      <c r="GK130">
        <v>21606.2</v>
      </c>
      <c r="GL130">
        <v>26687.3</v>
      </c>
      <c r="GM130">
        <v>23918.1</v>
      </c>
      <c r="GN130">
        <v>38217.9</v>
      </c>
      <c r="GO130">
        <v>31629.9</v>
      </c>
      <c r="GP130">
        <v>46600.6</v>
      </c>
      <c r="GQ130">
        <v>37821.6</v>
      </c>
      <c r="GR130">
        <v>1.8709</v>
      </c>
      <c r="GS130">
        <v>1.87602</v>
      </c>
      <c r="GT130">
        <v>0.0786707</v>
      </c>
      <c r="GU130">
        <v>0</v>
      </c>
      <c r="GV130">
        <v>28.7026</v>
      </c>
      <c r="GW130">
        <v>999.9</v>
      </c>
      <c r="GX130">
        <v>46.3</v>
      </c>
      <c r="GY130">
        <v>31.2</v>
      </c>
      <c r="GZ130">
        <v>23.3048</v>
      </c>
      <c r="HA130">
        <v>61.0219</v>
      </c>
      <c r="HB130">
        <v>19.6354</v>
      </c>
      <c r="HC130">
        <v>1</v>
      </c>
      <c r="HD130">
        <v>0.108105</v>
      </c>
      <c r="HE130">
        <v>-1.47083</v>
      </c>
      <c r="HF130">
        <v>20.2912</v>
      </c>
      <c r="HG130">
        <v>5.22103</v>
      </c>
      <c r="HH130">
        <v>11.98</v>
      </c>
      <c r="HI130">
        <v>4.9653</v>
      </c>
      <c r="HJ130">
        <v>3.276</v>
      </c>
      <c r="HK130">
        <v>9999</v>
      </c>
      <c r="HL130">
        <v>9999</v>
      </c>
      <c r="HM130">
        <v>9999</v>
      </c>
      <c r="HN130">
        <v>37.3</v>
      </c>
      <c r="HO130">
        <v>1.86393</v>
      </c>
      <c r="HP130">
        <v>1.86008</v>
      </c>
      <c r="HQ130">
        <v>1.85837</v>
      </c>
      <c r="HR130">
        <v>1.85979</v>
      </c>
      <c r="HS130">
        <v>1.85989</v>
      </c>
      <c r="HT130">
        <v>1.85837</v>
      </c>
      <c r="HU130">
        <v>1.85744</v>
      </c>
      <c r="HV130">
        <v>1.85242</v>
      </c>
      <c r="HW130">
        <v>0</v>
      </c>
      <c r="HX130">
        <v>0</v>
      </c>
      <c r="HY130">
        <v>0</v>
      </c>
      <c r="HZ130">
        <v>0</v>
      </c>
      <c r="IA130" t="s">
        <v>424</v>
      </c>
      <c r="IB130" t="s">
        <v>425</v>
      </c>
      <c r="IC130" t="s">
        <v>426</v>
      </c>
      <c r="ID130" t="s">
        <v>426</v>
      </c>
      <c r="IE130" t="s">
        <v>426</v>
      </c>
      <c r="IF130" t="s">
        <v>426</v>
      </c>
      <c r="IG130">
        <v>0</v>
      </c>
      <c r="IH130">
        <v>100</v>
      </c>
      <c r="II130">
        <v>100</v>
      </c>
      <c r="IJ130">
        <v>-0.893</v>
      </c>
      <c r="IK130">
        <v>0.3153</v>
      </c>
      <c r="IL130">
        <v>-0.819046093373875</v>
      </c>
      <c r="IM130">
        <v>-0.0008311593448893811</v>
      </c>
      <c r="IN130">
        <v>1.768286430498992E-06</v>
      </c>
      <c r="IO130">
        <v>-5.176383660599935E-10</v>
      </c>
      <c r="IP130">
        <v>0.01793090377665582</v>
      </c>
      <c r="IQ130">
        <v>0.002652576625932546</v>
      </c>
      <c r="IR130">
        <v>0.0004569377311329863</v>
      </c>
      <c r="IS130">
        <v>1.003524486243527E-07</v>
      </c>
      <c r="IT130">
        <v>2</v>
      </c>
      <c r="IU130">
        <v>1975</v>
      </c>
      <c r="IV130">
        <v>1</v>
      </c>
      <c r="IW130">
        <v>26</v>
      </c>
      <c r="IX130">
        <v>201770.7</v>
      </c>
      <c r="IY130">
        <v>201770.9</v>
      </c>
      <c r="IZ130">
        <v>1.09985</v>
      </c>
      <c r="JA130">
        <v>2.63062</v>
      </c>
      <c r="JB130">
        <v>1.49658</v>
      </c>
      <c r="JC130">
        <v>2.34863</v>
      </c>
      <c r="JD130">
        <v>1.54907</v>
      </c>
      <c r="JE130">
        <v>2.40723</v>
      </c>
      <c r="JF130">
        <v>36.0582</v>
      </c>
      <c r="JG130">
        <v>24.1838</v>
      </c>
      <c r="JH130">
        <v>18</v>
      </c>
      <c r="JI130">
        <v>481.248</v>
      </c>
      <c r="JJ130">
        <v>499.26</v>
      </c>
      <c r="JK130">
        <v>30.8438</v>
      </c>
      <c r="JL130">
        <v>28.678</v>
      </c>
      <c r="JM130">
        <v>30.0001</v>
      </c>
      <c r="JN130">
        <v>28.8353</v>
      </c>
      <c r="JO130">
        <v>28.8165</v>
      </c>
      <c r="JP130">
        <v>22.1123</v>
      </c>
      <c r="JQ130">
        <v>0</v>
      </c>
      <c r="JR130">
        <v>100</v>
      </c>
      <c r="JS130">
        <v>30.8472</v>
      </c>
      <c r="JT130">
        <v>420</v>
      </c>
      <c r="JU130">
        <v>23.1383</v>
      </c>
      <c r="JV130">
        <v>101.889</v>
      </c>
      <c r="JW130">
        <v>91.22969999999999</v>
      </c>
    </row>
    <row r="131" spans="1:283">
      <c r="A131">
        <v>113</v>
      </c>
      <c r="B131">
        <v>1759095851.6</v>
      </c>
      <c r="C131">
        <v>1858.599999904633</v>
      </c>
      <c r="D131" t="s">
        <v>654</v>
      </c>
      <c r="E131" t="s">
        <v>655</v>
      </c>
      <c r="F131">
        <v>5</v>
      </c>
      <c r="G131" t="s">
        <v>611</v>
      </c>
      <c r="H131">
        <v>1759095848.6</v>
      </c>
      <c r="I131">
        <f>(J131)/1000</f>
        <v>0</v>
      </c>
      <c r="J131">
        <f>1000*DJ131*AH131*(DF131-DG131)/(100*CY131*(1000-AH131*DF131))</f>
        <v>0</v>
      </c>
      <c r="K131">
        <f>DJ131*AH131*(DE131-DD131*(1000-AH131*DG131)/(1000-AH131*DF131))/(100*CY131)</f>
        <v>0</v>
      </c>
      <c r="L131">
        <f>DD131 - IF(AH131&gt;1, K131*CY131*100.0/(AJ131), 0)</f>
        <v>0</v>
      </c>
      <c r="M131">
        <f>((S131-I131/2)*L131-K131)/(S131+I131/2)</f>
        <v>0</v>
      </c>
      <c r="N131">
        <f>M131*(DK131+DL131)/1000.0</f>
        <v>0</v>
      </c>
      <c r="O131">
        <f>(DD131 - IF(AH131&gt;1, K131*CY131*100.0/(AJ131), 0))*(DK131+DL131)/1000.0</f>
        <v>0</v>
      </c>
      <c r="P131">
        <f>2.0/((1/R131-1/Q131)+SIGN(R131)*SQRT((1/R131-1/Q131)*(1/R131-1/Q131) + 4*CZ131/((CZ131+1)*(CZ131+1))*(2*1/R131*1/Q131-1/Q131*1/Q131)))</f>
        <v>0</v>
      </c>
      <c r="Q131">
        <f>IF(LEFT(DA131,1)&lt;&gt;"0",IF(LEFT(DA131,1)="1",3.0,DB131),$D$5+$E$5*(DR131*DK131/($K$5*1000))+$F$5*(DR131*DK131/($K$5*1000))*MAX(MIN(CY131,$J$5),$I$5)*MAX(MIN(CY131,$J$5),$I$5)+$G$5*MAX(MIN(CY131,$J$5),$I$5)*(DR131*DK131/($K$5*1000))+$H$5*(DR131*DK131/($K$5*1000))*(DR131*DK131/($K$5*1000)))</f>
        <v>0</v>
      </c>
      <c r="R131">
        <f>I131*(1000-(1000*0.61365*exp(17.502*V131/(240.97+V131))/(DK131+DL131)+DF131)/2)/(1000*0.61365*exp(17.502*V131/(240.97+V131))/(DK131+DL131)-DF131)</f>
        <v>0</v>
      </c>
      <c r="S131">
        <f>1/((CZ131+1)/(P131/1.6)+1/(Q131/1.37)) + CZ131/((CZ131+1)/(P131/1.6) + CZ131/(Q131/1.37))</f>
        <v>0</v>
      </c>
      <c r="T131">
        <f>(CU131*CX131)</f>
        <v>0</v>
      </c>
      <c r="U131">
        <f>(DM131+(T131+2*0.95*5.67E-8*(((DM131+$B$9)+273)^4-(DM131+273)^4)-44100*I131)/(1.84*29.3*Q131+8*0.95*5.67E-8*(DM131+273)^3))</f>
        <v>0</v>
      </c>
      <c r="V131">
        <f>($C$9*DN131+$D$9*DO131+$E$9*U131)</f>
        <v>0</v>
      </c>
      <c r="W131">
        <f>0.61365*exp(17.502*V131/(240.97+V131))</f>
        <v>0</v>
      </c>
      <c r="X131">
        <f>(Y131/Z131*100)</f>
        <v>0</v>
      </c>
      <c r="Y131">
        <f>DF131*(DK131+DL131)/1000</f>
        <v>0</v>
      </c>
      <c r="Z131">
        <f>0.61365*exp(17.502*DM131/(240.97+DM131))</f>
        <v>0</v>
      </c>
      <c r="AA131">
        <f>(W131-DF131*(DK131+DL131)/1000)</f>
        <v>0</v>
      </c>
      <c r="AB131">
        <f>(-I131*44100)</f>
        <v>0</v>
      </c>
      <c r="AC131">
        <f>2*29.3*Q131*0.92*(DM131-V131)</f>
        <v>0</v>
      </c>
      <c r="AD131">
        <f>2*0.95*5.67E-8*(((DM131+$B$9)+273)^4-(V131+273)^4)</f>
        <v>0</v>
      </c>
      <c r="AE131">
        <f>T131+AD131+AB131+AC131</f>
        <v>0</v>
      </c>
      <c r="AF131">
        <v>2</v>
      </c>
      <c r="AG131">
        <v>0</v>
      </c>
      <c r="AH131">
        <f>IF(AF131*$H$15&gt;=AJ131,1.0,(AJ131/(AJ131-AF131*$H$15)))</f>
        <v>0</v>
      </c>
      <c r="AI131">
        <f>(AH131-1)*100</f>
        <v>0</v>
      </c>
      <c r="AJ131">
        <f>MAX(0,($B$15+$C$15*DR131)/(1+$D$15*DR131)*DK131/(DM131+273)*$E$15)</f>
        <v>0</v>
      </c>
      <c r="AK131" t="s">
        <v>420</v>
      </c>
      <c r="AL131" t="s">
        <v>420</v>
      </c>
      <c r="AM131">
        <v>0</v>
      </c>
      <c r="AN131">
        <v>0</v>
      </c>
      <c r="AO131">
        <f>1-AM131/AN131</f>
        <v>0</v>
      </c>
      <c r="AP131">
        <v>0</v>
      </c>
      <c r="AQ131" t="s">
        <v>420</v>
      </c>
      <c r="AR131" t="s">
        <v>420</v>
      </c>
      <c r="AS131">
        <v>0</v>
      </c>
      <c r="AT131">
        <v>0</v>
      </c>
      <c r="AU131">
        <f>1-AS131/AT131</f>
        <v>0</v>
      </c>
      <c r="AV131">
        <v>0.5</v>
      </c>
      <c r="AW131">
        <f>CV131</f>
        <v>0</v>
      </c>
      <c r="AX131">
        <f>K131</f>
        <v>0</v>
      </c>
      <c r="AY131">
        <f>AU131*AV131*AW131</f>
        <v>0</v>
      </c>
      <c r="AZ131">
        <f>(AX131-AP131)/AW131</f>
        <v>0</v>
      </c>
      <c r="BA131">
        <f>(AN131-AT131)/AT131</f>
        <v>0</v>
      </c>
      <c r="BB131">
        <f>AM131/(AO131+AM131/AT131)</f>
        <v>0</v>
      </c>
      <c r="BC131" t="s">
        <v>420</v>
      </c>
      <c r="BD131">
        <v>0</v>
      </c>
      <c r="BE131">
        <f>IF(BD131&lt;&gt;0, BD131, BB131)</f>
        <v>0</v>
      </c>
      <c r="BF131">
        <f>1-BE131/AT131</f>
        <v>0</v>
      </c>
      <c r="BG131">
        <f>(AT131-AS131)/(AT131-BE131)</f>
        <v>0</v>
      </c>
      <c r="BH131">
        <f>(AN131-AT131)/(AN131-BE131)</f>
        <v>0</v>
      </c>
      <c r="BI131">
        <f>(AT131-AS131)/(AT131-AM131)</f>
        <v>0</v>
      </c>
      <c r="BJ131">
        <f>(AN131-AT131)/(AN131-AM131)</f>
        <v>0</v>
      </c>
      <c r="BK131">
        <f>(BG131*BE131/AS131)</f>
        <v>0</v>
      </c>
      <c r="BL131">
        <f>(1-BK131)</f>
        <v>0</v>
      </c>
      <c r="CU131">
        <f>$B$13*DS131+$C$13*DT131+$F$13*EE131*(1-EH131)</f>
        <v>0</v>
      </c>
      <c r="CV131">
        <f>CU131*CW131</f>
        <v>0</v>
      </c>
      <c r="CW131">
        <f>($B$13*$D$11+$C$13*$D$11+$F$13*((ER131+EJ131)/MAX(ER131+EJ131+ES131, 0.1)*$I$11+ES131/MAX(ER131+EJ131+ES131, 0.1)*$J$11))/($B$13+$C$13+$F$13)</f>
        <v>0</v>
      </c>
      <c r="CX131">
        <f>($B$13*$K$11+$C$13*$K$11+$F$13*((ER131+EJ131)/MAX(ER131+EJ131+ES131, 0.1)*$P$11+ES131/MAX(ER131+EJ131+ES131, 0.1)*$Q$11))/($B$13+$C$13+$F$13)</f>
        <v>0</v>
      </c>
      <c r="CY131">
        <v>6</v>
      </c>
      <c r="CZ131">
        <v>0.5</v>
      </c>
      <c r="DA131" t="s">
        <v>421</v>
      </c>
      <c r="DB131">
        <v>2</v>
      </c>
      <c r="DC131">
        <v>1759095848.6</v>
      </c>
      <c r="DD131">
        <v>423.0547777777778</v>
      </c>
      <c r="DE131">
        <v>420.0583333333333</v>
      </c>
      <c r="DF131">
        <v>23.03578888888889</v>
      </c>
      <c r="DG131">
        <v>22.57866666666667</v>
      </c>
      <c r="DH131">
        <v>423.9482222222222</v>
      </c>
      <c r="DI131">
        <v>22.72053333333334</v>
      </c>
      <c r="DJ131">
        <v>500.0397777777778</v>
      </c>
      <c r="DK131">
        <v>90.6505111111111</v>
      </c>
      <c r="DL131">
        <v>0.06708154444444443</v>
      </c>
      <c r="DM131">
        <v>30.41293333333333</v>
      </c>
      <c r="DN131">
        <v>29.98315555555555</v>
      </c>
      <c r="DO131">
        <v>999.9000000000001</v>
      </c>
      <c r="DP131">
        <v>0</v>
      </c>
      <c r="DQ131">
        <v>0</v>
      </c>
      <c r="DR131">
        <v>10012.92777777778</v>
      </c>
      <c r="DS131">
        <v>0</v>
      </c>
      <c r="DT131">
        <v>3.27856</v>
      </c>
      <c r="DU131">
        <v>2.996721111111111</v>
      </c>
      <c r="DV131">
        <v>433.0302222222222</v>
      </c>
      <c r="DW131">
        <v>429.7614444444444</v>
      </c>
      <c r="DX131">
        <v>0.4571173333333333</v>
      </c>
      <c r="DY131">
        <v>420.0583333333333</v>
      </c>
      <c r="DZ131">
        <v>22.57866666666667</v>
      </c>
      <c r="EA131">
        <v>2.088206666666667</v>
      </c>
      <c r="EB131">
        <v>2.04677</v>
      </c>
      <c r="EC131">
        <v>18.12951111111111</v>
      </c>
      <c r="ED131">
        <v>17.81084444444445</v>
      </c>
      <c r="EE131">
        <v>0.00500078</v>
      </c>
      <c r="EF131">
        <v>0</v>
      </c>
      <c r="EG131">
        <v>0</v>
      </c>
      <c r="EH131">
        <v>0</v>
      </c>
      <c r="EI131">
        <v>937.8333333333334</v>
      </c>
      <c r="EJ131">
        <v>0.00500078</v>
      </c>
      <c r="EK131">
        <v>-26.66666666666667</v>
      </c>
      <c r="EL131">
        <v>-2.444444444444445</v>
      </c>
      <c r="EM131">
        <v>35.04122222222222</v>
      </c>
      <c r="EN131">
        <v>38.25688888888889</v>
      </c>
      <c r="EO131">
        <v>36.59011111111111</v>
      </c>
      <c r="EP131">
        <v>38.31922222222223</v>
      </c>
      <c r="EQ131">
        <v>37.59688888888888</v>
      </c>
      <c r="ER131">
        <v>0</v>
      </c>
      <c r="ES131">
        <v>0</v>
      </c>
      <c r="ET131">
        <v>0</v>
      </c>
      <c r="EU131">
        <v>1759095844</v>
      </c>
      <c r="EV131">
        <v>0</v>
      </c>
      <c r="EW131">
        <v>936.2346153846154</v>
      </c>
      <c r="EX131">
        <v>17.02222250527699</v>
      </c>
      <c r="EY131">
        <v>-24.84102537464621</v>
      </c>
      <c r="EZ131">
        <v>-22.29230769230769</v>
      </c>
      <c r="FA131">
        <v>15</v>
      </c>
      <c r="FB131">
        <v>0</v>
      </c>
      <c r="FC131" t="s">
        <v>422</v>
      </c>
      <c r="FD131">
        <v>1746989605.5</v>
      </c>
      <c r="FE131">
        <v>1746989593.5</v>
      </c>
      <c r="FF131">
        <v>0</v>
      </c>
      <c r="FG131">
        <v>-0.274</v>
      </c>
      <c r="FH131">
        <v>-0.002</v>
      </c>
      <c r="FI131">
        <v>2.549</v>
      </c>
      <c r="FJ131">
        <v>0.129</v>
      </c>
      <c r="FK131">
        <v>420</v>
      </c>
      <c r="FL131">
        <v>17</v>
      </c>
      <c r="FM131">
        <v>0.02</v>
      </c>
      <c r="FN131">
        <v>0.04</v>
      </c>
      <c r="FO131">
        <v>3.062947073170732</v>
      </c>
      <c r="FP131">
        <v>-0.7021314982578443</v>
      </c>
      <c r="FQ131">
        <v>0.07998069469028753</v>
      </c>
      <c r="FR131">
        <v>0</v>
      </c>
      <c r="FS131">
        <v>934.6294117647058</v>
      </c>
      <c r="FT131">
        <v>23.12910618431345</v>
      </c>
      <c r="FU131">
        <v>7.847837072264094</v>
      </c>
      <c r="FV131">
        <v>0</v>
      </c>
      <c r="FW131">
        <v>0.4565231707317073</v>
      </c>
      <c r="FX131">
        <v>-0.004148278745644354</v>
      </c>
      <c r="FY131">
        <v>0.001311176215621554</v>
      </c>
      <c r="FZ131">
        <v>1</v>
      </c>
      <c r="GA131">
        <v>1</v>
      </c>
      <c r="GB131">
        <v>3</v>
      </c>
      <c r="GC131" t="s">
        <v>423</v>
      </c>
      <c r="GD131">
        <v>3.10274</v>
      </c>
      <c r="GE131">
        <v>2.72532</v>
      </c>
      <c r="GF131">
        <v>0.0888235</v>
      </c>
      <c r="GG131">
        <v>0.0882544</v>
      </c>
      <c r="GH131">
        <v>0.104945</v>
      </c>
      <c r="GI131">
        <v>0.104934</v>
      </c>
      <c r="GJ131">
        <v>23803.8</v>
      </c>
      <c r="GK131">
        <v>21606.1</v>
      </c>
      <c r="GL131">
        <v>26687.3</v>
      </c>
      <c r="GM131">
        <v>23918.1</v>
      </c>
      <c r="GN131">
        <v>38217.8</v>
      </c>
      <c r="GO131">
        <v>31629.8</v>
      </c>
      <c r="GP131">
        <v>46600.5</v>
      </c>
      <c r="GQ131">
        <v>37821.5</v>
      </c>
      <c r="GR131">
        <v>1.87068</v>
      </c>
      <c r="GS131">
        <v>1.87637</v>
      </c>
      <c r="GT131">
        <v>0.0783354</v>
      </c>
      <c r="GU131">
        <v>0</v>
      </c>
      <c r="GV131">
        <v>28.7026</v>
      </c>
      <c r="GW131">
        <v>999.9</v>
      </c>
      <c r="GX131">
        <v>46.3</v>
      </c>
      <c r="GY131">
        <v>31.2</v>
      </c>
      <c r="GZ131">
        <v>23.3037</v>
      </c>
      <c r="HA131">
        <v>60.7919</v>
      </c>
      <c r="HB131">
        <v>19.5913</v>
      </c>
      <c r="HC131">
        <v>1</v>
      </c>
      <c r="HD131">
        <v>0.108176</v>
      </c>
      <c r="HE131">
        <v>-1.47661</v>
      </c>
      <c r="HF131">
        <v>20.2911</v>
      </c>
      <c r="HG131">
        <v>5.22103</v>
      </c>
      <c r="HH131">
        <v>11.98</v>
      </c>
      <c r="HI131">
        <v>4.9653</v>
      </c>
      <c r="HJ131">
        <v>3.27598</v>
      </c>
      <c r="HK131">
        <v>9999</v>
      </c>
      <c r="HL131">
        <v>9999</v>
      </c>
      <c r="HM131">
        <v>9999</v>
      </c>
      <c r="HN131">
        <v>37.3</v>
      </c>
      <c r="HO131">
        <v>1.86392</v>
      </c>
      <c r="HP131">
        <v>1.8601</v>
      </c>
      <c r="HQ131">
        <v>1.85838</v>
      </c>
      <c r="HR131">
        <v>1.85977</v>
      </c>
      <c r="HS131">
        <v>1.85989</v>
      </c>
      <c r="HT131">
        <v>1.85837</v>
      </c>
      <c r="HU131">
        <v>1.85745</v>
      </c>
      <c r="HV131">
        <v>1.85242</v>
      </c>
      <c r="HW131">
        <v>0</v>
      </c>
      <c r="HX131">
        <v>0</v>
      </c>
      <c r="HY131">
        <v>0</v>
      </c>
      <c r="HZ131">
        <v>0</v>
      </c>
      <c r="IA131" t="s">
        <v>424</v>
      </c>
      <c r="IB131" t="s">
        <v>425</v>
      </c>
      <c r="IC131" t="s">
        <v>426</v>
      </c>
      <c r="ID131" t="s">
        <v>426</v>
      </c>
      <c r="IE131" t="s">
        <v>426</v>
      </c>
      <c r="IF131" t="s">
        <v>426</v>
      </c>
      <c r="IG131">
        <v>0</v>
      </c>
      <c r="IH131">
        <v>100</v>
      </c>
      <c r="II131">
        <v>100</v>
      </c>
      <c r="IJ131">
        <v>-0.893</v>
      </c>
      <c r="IK131">
        <v>0.3152</v>
      </c>
      <c r="IL131">
        <v>-0.819046093373875</v>
      </c>
      <c r="IM131">
        <v>-0.0008311593448893811</v>
      </c>
      <c r="IN131">
        <v>1.768286430498992E-06</v>
      </c>
      <c r="IO131">
        <v>-5.176383660599935E-10</v>
      </c>
      <c r="IP131">
        <v>0.01793090377665582</v>
      </c>
      <c r="IQ131">
        <v>0.002652576625932546</v>
      </c>
      <c r="IR131">
        <v>0.0004569377311329863</v>
      </c>
      <c r="IS131">
        <v>1.003524486243527E-07</v>
      </c>
      <c r="IT131">
        <v>2</v>
      </c>
      <c r="IU131">
        <v>1975</v>
      </c>
      <c r="IV131">
        <v>1</v>
      </c>
      <c r="IW131">
        <v>26</v>
      </c>
      <c r="IX131">
        <v>201770.8</v>
      </c>
      <c r="IY131">
        <v>201771</v>
      </c>
      <c r="IZ131">
        <v>1.09985</v>
      </c>
      <c r="JA131">
        <v>2.62939</v>
      </c>
      <c r="JB131">
        <v>1.49658</v>
      </c>
      <c r="JC131">
        <v>2.34863</v>
      </c>
      <c r="JD131">
        <v>1.54907</v>
      </c>
      <c r="JE131">
        <v>2.38403</v>
      </c>
      <c r="JF131">
        <v>36.0582</v>
      </c>
      <c r="JG131">
        <v>24.1926</v>
      </c>
      <c r="JH131">
        <v>18</v>
      </c>
      <c r="JI131">
        <v>481.119</v>
      </c>
      <c r="JJ131">
        <v>499.497</v>
      </c>
      <c r="JK131">
        <v>30.8477</v>
      </c>
      <c r="JL131">
        <v>28.678</v>
      </c>
      <c r="JM131">
        <v>30.0002</v>
      </c>
      <c r="JN131">
        <v>28.8355</v>
      </c>
      <c r="JO131">
        <v>28.817</v>
      </c>
      <c r="JP131">
        <v>22.1082</v>
      </c>
      <c r="JQ131">
        <v>0</v>
      </c>
      <c r="JR131">
        <v>100</v>
      </c>
      <c r="JS131">
        <v>30.8582</v>
      </c>
      <c r="JT131">
        <v>420</v>
      </c>
      <c r="JU131">
        <v>23.1383</v>
      </c>
      <c r="JV131">
        <v>101.889</v>
      </c>
      <c r="JW131">
        <v>91.2295</v>
      </c>
    </row>
    <row r="132" spans="1:283">
      <c r="A132">
        <v>114</v>
      </c>
      <c r="B132">
        <v>1759095853.6</v>
      </c>
      <c r="C132">
        <v>1860.599999904633</v>
      </c>
      <c r="D132" t="s">
        <v>656</v>
      </c>
      <c r="E132" t="s">
        <v>657</v>
      </c>
      <c r="F132">
        <v>5</v>
      </c>
      <c r="G132" t="s">
        <v>611</v>
      </c>
      <c r="H132">
        <v>1759095850.6</v>
      </c>
      <c r="I132">
        <f>(J132)/1000</f>
        <v>0</v>
      </c>
      <c r="J132">
        <f>1000*DJ132*AH132*(DF132-DG132)/(100*CY132*(1000-AH132*DF132))</f>
        <v>0</v>
      </c>
      <c r="K132">
        <f>DJ132*AH132*(DE132-DD132*(1000-AH132*DG132)/(1000-AH132*DF132))/(100*CY132)</f>
        <v>0</v>
      </c>
      <c r="L132">
        <f>DD132 - IF(AH132&gt;1, K132*CY132*100.0/(AJ132), 0)</f>
        <v>0</v>
      </c>
      <c r="M132">
        <f>((S132-I132/2)*L132-K132)/(S132+I132/2)</f>
        <v>0</v>
      </c>
      <c r="N132">
        <f>M132*(DK132+DL132)/1000.0</f>
        <v>0</v>
      </c>
      <c r="O132">
        <f>(DD132 - IF(AH132&gt;1, K132*CY132*100.0/(AJ132), 0))*(DK132+DL132)/1000.0</f>
        <v>0</v>
      </c>
      <c r="P132">
        <f>2.0/((1/R132-1/Q132)+SIGN(R132)*SQRT((1/R132-1/Q132)*(1/R132-1/Q132) + 4*CZ132/((CZ132+1)*(CZ132+1))*(2*1/R132*1/Q132-1/Q132*1/Q132)))</f>
        <v>0</v>
      </c>
      <c r="Q132">
        <f>IF(LEFT(DA132,1)&lt;&gt;"0",IF(LEFT(DA132,1)="1",3.0,DB132),$D$5+$E$5*(DR132*DK132/($K$5*1000))+$F$5*(DR132*DK132/($K$5*1000))*MAX(MIN(CY132,$J$5),$I$5)*MAX(MIN(CY132,$J$5),$I$5)+$G$5*MAX(MIN(CY132,$J$5),$I$5)*(DR132*DK132/($K$5*1000))+$H$5*(DR132*DK132/($K$5*1000))*(DR132*DK132/($K$5*1000)))</f>
        <v>0</v>
      </c>
      <c r="R132">
        <f>I132*(1000-(1000*0.61365*exp(17.502*V132/(240.97+V132))/(DK132+DL132)+DF132)/2)/(1000*0.61365*exp(17.502*V132/(240.97+V132))/(DK132+DL132)-DF132)</f>
        <v>0</v>
      </c>
      <c r="S132">
        <f>1/((CZ132+1)/(P132/1.6)+1/(Q132/1.37)) + CZ132/((CZ132+1)/(P132/1.6) + CZ132/(Q132/1.37))</f>
        <v>0</v>
      </c>
      <c r="T132">
        <f>(CU132*CX132)</f>
        <v>0</v>
      </c>
      <c r="U132">
        <f>(DM132+(T132+2*0.95*5.67E-8*(((DM132+$B$9)+273)^4-(DM132+273)^4)-44100*I132)/(1.84*29.3*Q132+8*0.95*5.67E-8*(DM132+273)^3))</f>
        <v>0</v>
      </c>
      <c r="V132">
        <f>($C$9*DN132+$D$9*DO132+$E$9*U132)</f>
        <v>0</v>
      </c>
      <c r="W132">
        <f>0.61365*exp(17.502*V132/(240.97+V132))</f>
        <v>0</v>
      </c>
      <c r="X132">
        <f>(Y132/Z132*100)</f>
        <v>0</v>
      </c>
      <c r="Y132">
        <f>DF132*(DK132+DL132)/1000</f>
        <v>0</v>
      </c>
      <c r="Z132">
        <f>0.61365*exp(17.502*DM132/(240.97+DM132))</f>
        <v>0</v>
      </c>
      <c r="AA132">
        <f>(W132-DF132*(DK132+DL132)/1000)</f>
        <v>0</v>
      </c>
      <c r="AB132">
        <f>(-I132*44100)</f>
        <v>0</v>
      </c>
      <c r="AC132">
        <f>2*29.3*Q132*0.92*(DM132-V132)</f>
        <v>0</v>
      </c>
      <c r="AD132">
        <f>2*0.95*5.67E-8*(((DM132+$B$9)+273)^4-(V132+273)^4)</f>
        <v>0</v>
      </c>
      <c r="AE132">
        <f>T132+AD132+AB132+AC132</f>
        <v>0</v>
      </c>
      <c r="AF132">
        <v>2</v>
      </c>
      <c r="AG132">
        <v>0</v>
      </c>
      <c r="AH132">
        <f>IF(AF132*$H$15&gt;=AJ132,1.0,(AJ132/(AJ132-AF132*$H$15)))</f>
        <v>0</v>
      </c>
      <c r="AI132">
        <f>(AH132-1)*100</f>
        <v>0</v>
      </c>
      <c r="AJ132">
        <f>MAX(0,($B$15+$C$15*DR132)/(1+$D$15*DR132)*DK132/(DM132+273)*$E$15)</f>
        <v>0</v>
      </c>
      <c r="AK132" t="s">
        <v>420</v>
      </c>
      <c r="AL132" t="s">
        <v>420</v>
      </c>
      <c r="AM132">
        <v>0</v>
      </c>
      <c r="AN132">
        <v>0</v>
      </c>
      <c r="AO132">
        <f>1-AM132/AN132</f>
        <v>0</v>
      </c>
      <c r="AP132">
        <v>0</v>
      </c>
      <c r="AQ132" t="s">
        <v>420</v>
      </c>
      <c r="AR132" t="s">
        <v>420</v>
      </c>
      <c r="AS132">
        <v>0</v>
      </c>
      <c r="AT132">
        <v>0</v>
      </c>
      <c r="AU132">
        <f>1-AS132/AT132</f>
        <v>0</v>
      </c>
      <c r="AV132">
        <v>0.5</v>
      </c>
      <c r="AW132">
        <f>CV132</f>
        <v>0</v>
      </c>
      <c r="AX132">
        <f>K132</f>
        <v>0</v>
      </c>
      <c r="AY132">
        <f>AU132*AV132*AW132</f>
        <v>0</v>
      </c>
      <c r="AZ132">
        <f>(AX132-AP132)/AW132</f>
        <v>0</v>
      </c>
      <c r="BA132">
        <f>(AN132-AT132)/AT132</f>
        <v>0</v>
      </c>
      <c r="BB132">
        <f>AM132/(AO132+AM132/AT132)</f>
        <v>0</v>
      </c>
      <c r="BC132" t="s">
        <v>420</v>
      </c>
      <c r="BD132">
        <v>0</v>
      </c>
      <c r="BE132">
        <f>IF(BD132&lt;&gt;0, BD132, BB132)</f>
        <v>0</v>
      </c>
      <c r="BF132">
        <f>1-BE132/AT132</f>
        <v>0</v>
      </c>
      <c r="BG132">
        <f>(AT132-AS132)/(AT132-BE132)</f>
        <v>0</v>
      </c>
      <c r="BH132">
        <f>(AN132-AT132)/(AN132-BE132)</f>
        <v>0</v>
      </c>
      <c r="BI132">
        <f>(AT132-AS132)/(AT132-AM132)</f>
        <v>0</v>
      </c>
      <c r="BJ132">
        <f>(AN132-AT132)/(AN132-AM132)</f>
        <v>0</v>
      </c>
      <c r="BK132">
        <f>(BG132*BE132/AS132)</f>
        <v>0</v>
      </c>
      <c r="BL132">
        <f>(1-BK132)</f>
        <v>0</v>
      </c>
      <c r="CU132">
        <f>$B$13*DS132+$C$13*DT132+$F$13*EE132*(1-EH132)</f>
        <v>0</v>
      </c>
      <c r="CV132">
        <f>CU132*CW132</f>
        <v>0</v>
      </c>
      <c r="CW132">
        <f>($B$13*$D$11+$C$13*$D$11+$F$13*((ER132+EJ132)/MAX(ER132+EJ132+ES132, 0.1)*$I$11+ES132/MAX(ER132+EJ132+ES132, 0.1)*$J$11))/($B$13+$C$13+$F$13)</f>
        <v>0</v>
      </c>
      <c r="CX132">
        <f>($B$13*$K$11+$C$13*$K$11+$F$13*((ER132+EJ132)/MAX(ER132+EJ132+ES132, 0.1)*$P$11+ES132/MAX(ER132+EJ132+ES132, 0.1)*$Q$11))/($B$13+$C$13+$F$13)</f>
        <v>0</v>
      </c>
      <c r="CY132">
        <v>6</v>
      </c>
      <c r="CZ132">
        <v>0.5</v>
      </c>
      <c r="DA132" t="s">
        <v>421</v>
      </c>
      <c r="DB132">
        <v>2</v>
      </c>
      <c r="DC132">
        <v>1759095850.6</v>
      </c>
      <c r="DD132">
        <v>423.0722222222223</v>
      </c>
      <c r="DE132">
        <v>420.0637777777778</v>
      </c>
      <c r="DF132">
        <v>23.03626666666666</v>
      </c>
      <c r="DG132">
        <v>22.57911111111111</v>
      </c>
      <c r="DH132">
        <v>423.9655555555556</v>
      </c>
      <c r="DI132">
        <v>22.721</v>
      </c>
      <c r="DJ132">
        <v>499.9928888888888</v>
      </c>
      <c r="DK132">
        <v>90.65033333333334</v>
      </c>
      <c r="DL132">
        <v>0.06712111111111112</v>
      </c>
      <c r="DM132">
        <v>30.41202222222223</v>
      </c>
      <c r="DN132">
        <v>29.982</v>
      </c>
      <c r="DO132">
        <v>999.9000000000001</v>
      </c>
      <c r="DP132">
        <v>0</v>
      </c>
      <c r="DQ132">
        <v>0</v>
      </c>
      <c r="DR132">
        <v>10004.58888888889</v>
      </c>
      <c r="DS132">
        <v>0</v>
      </c>
      <c r="DT132">
        <v>3.27856</v>
      </c>
      <c r="DU132">
        <v>3.008646666666666</v>
      </c>
      <c r="DV132">
        <v>433.0484444444444</v>
      </c>
      <c r="DW132">
        <v>429.7674444444444</v>
      </c>
      <c r="DX132">
        <v>0.4571566666666666</v>
      </c>
      <c r="DY132">
        <v>420.0637777777778</v>
      </c>
      <c r="DZ132">
        <v>22.57911111111111</v>
      </c>
      <c r="EA132">
        <v>2.088244444444444</v>
      </c>
      <c r="EB132">
        <v>2.046805555555556</v>
      </c>
      <c r="EC132">
        <v>18.12981111111111</v>
      </c>
      <c r="ED132">
        <v>17.81112222222222</v>
      </c>
      <c r="EE132">
        <v>0.00500078</v>
      </c>
      <c r="EF132">
        <v>0</v>
      </c>
      <c r="EG132">
        <v>0</v>
      </c>
      <c r="EH132">
        <v>0</v>
      </c>
      <c r="EI132">
        <v>936.6888888888888</v>
      </c>
      <c r="EJ132">
        <v>0.00500078</v>
      </c>
      <c r="EK132">
        <v>-24.94444444444444</v>
      </c>
      <c r="EL132">
        <v>-2.266666666666667</v>
      </c>
      <c r="EM132">
        <v>35.04122222222222</v>
      </c>
      <c r="EN132">
        <v>38.25688888888889</v>
      </c>
      <c r="EO132">
        <v>36.56944444444444</v>
      </c>
      <c r="EP132">
        <v>38.28444444444444</v>
      </c>
      <c r="EQ132">
        <v>37.53455555555556</v>
      </c>
      <c r="ER132">
        <v>0</v>
      </c>
      <c r="ES132">
        <v>0</v>
      </c>
      <c r="ET132">
        <v>0</v>
      </c>
      <c r="EU132">
        <v>1759095846.4</v>
      </c>
      <c r="EV132">
        <v>0</v>
      </c>
      <c r="EW132">
        <v>936.8576923076924</v>
      </c>
      <c r="EX132">
        <v>10.45812019600652</v>
      </c>
      <c r="EY132">
        <v>-29.11794853085052</v>
      </c>
      <c r="EZ132">
        <v>-23.06538461538461</v>
      </c>
      <c r="FA132">
        <v>15</v>
      </c>
      <c r="FB132">
        <v>0</v>
      </c>
      <c r="FC132" t="s">
        <v>422</v>
      </c>
      <c r="FD132">
        <v>1746989605.5</v>
      </c>
      <c r="FE132">
        <v>1746989593.5</v>
      </c>
      <c r="FF132">
        <v>0</v>
      </c>
      <c r="FG132">
        <v>-0.274</v>
      </c>
      <c r="FH132">
        <v>-0.002</v>
      </c>
      <c r="FI132">
        <v>2.549</v>
      </c>
      <c r="FJ132">
        <v>0.129</v>
      </c>
      <c r="FK132">
        <v>420</v>
      </c>
      <c r="FL132">
        <v>17</v>
      </c>
      <c r="FM132">
        <v>0.02</v>
      </c>
      <c r="FN132">
        <v>0.04</v>
      </c>
      <c r="FO132">
        <v>3.042378</v>
      </c>
      <c r="FP132">
        <v>-0.5913001125703643</v>
      </c>
      <c r="FQ132">
        <v>0.07286276491459819</v>
      </c>
      <c r="FR132">
        <v>0</v>
      </c>
      <c r="FS132">
        <v>935.3558823529411</v>
      </c>
      <c r="FT132">
        <v>13.52330039386337</v>
      </c>
      <c r="FU132">
        <v>7.59799475002801</v>
      </c>
      <c r="FV132">
        <v>0</v>
      </c>
      <c r="FW132">
        <v>0.4563739</v>
      </c>
      <c r="FX132">
        <v>0.0003181013133200225</v>
      </c>
      <c r="FY132">
        <v>0.001240433770904357</v>
      </c>
      <c r="FZ132">
        <v>1</v>
      </c>
      <c r="GA132">
        <v>1</v>
      </c>
      <c r="GB132">
        <v>3</v>
      </c>
      <c r="GC132" t="s">
        <v>423</v>
      </c>
      <c r="GD132">
        <v>3.10274</v>
      </c>
      <c r="GE132">
        <v>2.7253</v>
      </c>
      <c r="GF132">
        <v>0.0888283</v>
      </c>
      <c r="GG132">
        <v>0.0882578</v>
      </c>
      <c r="GH132">
        <v>0.104948</v>
      </c>
      <c r="GI132">
        <v>0.104937</v>
      </c>
      <c r="GJ132">
        <v>23803.7</v>
      </c>
      <c r="GK132">
        <v>21606</v>
      </c>
      <c r="GL132">
        <v>26687.3</v>
      </c>
      <c r="GM132">
        <v>23918.1</v>
      </c>
      <c r="GN132">
        <v>38217.7</v>
      </c>
      <c r="GO132">
        <v>31629.9</v>
      </c>
      <c r="GP132">
        <v>46600.5</v>
      </c>
      <c r="GQ132">
        <v>37821.7</v>
      </c>
      <c r="GR132">
        <v>1.8705</v>
      </c>
      <c r="GS132">
        <v>1.87635</v>
      </c>
      <c r="GT132">
        <v>0.0787452</v>
      </c>
      <c r="GU132">
        <v>0</v>
      </c>
      <c r="GV132">
        <v>28.7026</v>
      </c>
      <c r="GW132">
        <v>999.9</v>
      </c>
      <c r="GX132">
        <v>46.3</v>
      </c>
      <c r="GY132">
        <v>31.2</v>
      </c>
      <c r="GZ132">
        <v>23.3073</v>
      </c>
      <c r="HA132">
        <v>60.9819</v>
      </c>
      <c r="HB132">
        <v>19.5433</v>
      </c>
      <c r="HC132">
        <v>1</v>
      </c>
      <c r="HD132">
        <v>0.108308</v>
      </c>
      <c r="HE132">
        <v>-1.48857</v>
      </c>
      <c r="HF132">
        <v>20.291</v>
      </c>
      <c r="HG132">
        <v>5.22163</v>
      </c>
      <c r="HH132">
        <v>11.98</v>
      </c>
      <c r="HI132">
        <v>4.9654</v>
      </c>
      <c r="HJ132">
        <v>3.27598</v>
      </c>
      <c r="HK132">
        <v>9999</v>
      </c>
      <c r="HL132">
        <v>9999</v>
      </c>
      <c r="HM132">
        <v>9999</v>
      </c>
      <c r="HN132">
        <v>37.3</v>
      </c>
      <c r="HO132">
        <v>1.86393</v>
      </c>
      <c r="HP132">
        <v>1.8601</v>
      </c>
      <c r="HQ132">
        <v>1.85838</v>
      </c>
      <c r="HR132">
        <v>1.85975</v>
      </c>
      <c r="HS132">
        <v>1.85989</v>
      </c>
      <c r="HT132">
        <v>1.85837</v>
      </c>
      <c r="HU132">
        <v>1.85745</v>
      </c>
      <c r="HV132">
        <v>1.85242</v>
      </c>
      <c r="HW132">
        <v>0</v>
      </c>
      <c r="HX132">
        <v>0</v>
      </c>
      <c r="HY132">
        <v>0</v>
      </c>
      <c r="HZ132">
        <v>0</v>
      </c>
      <c r="IA132" t="s">
        <v>424</v>
      </c>
      <c r="IB132" t="s">
        <v>425</v>
      </c>
      <c r="IC132" t="s">
        <v>426</v>
      </c>
      <c r="ID132" t="s">
        <v>426</v>
      </c>
      <c r="IE132" t="s">
        <v>426</v>
      </c>
      <c r="IF132" t="s">
        <v>426</v>
      </c>
      <c r="IG132">
        <v>0</v>
      </c>
      <c r="IH132">
        <v>100</v>
      </c>
      <c r="II132">
        <v>100</v>
      </c>
      <c r="IJ132">
        <v>-0.893</v>
      </c>
      <c r="IK132">
        <v>0.3153</v>
      </c>
      <c r="IL132">
        <v>-0.819046093373875</v>
      </c>
      <c r="IM132">
        <v>-0.0008311593448893811</v>
      </c>
      <c r="IN132">
        <v>1.768286430498992E-06</v>
      </c>
      <c r="IO132">
        <v>-5.176383660599935E-10</v>
      </c>
      <c r="IP132">
        <v>0.01793090377665582</v>
      </c>
      <c r="IQ132">
        <v>0.002652576625932546</v>
      </c>
      <c r="IR132">
        <v>0.0004569377311329863</v>
      </c>
      <c r="IS132">
        <v>1.003524486243527E-07</v>
      </c>
      <c r="IT132">
        <v>2</v>
      </c>
      <c r="IU132">
        <v>1975</v>
      </c>
      <c r="IV132">
        <v>1</v>
      </c>
      <c r="IW132">
        <v>26</v>
      </c>
      <c r="IX132">
        <v>201770.8</v>
      </c>
      <c r="IY132">
        <v>201771</v>
      </c>
      <c r="IZ132">
        <v>1.09985</v>
      </c>
      <c r="JA132">
        <v>2.61963</v>
      </c>
      <c r="JB132">
        <v>1.49658</v>
      </c>
      <c r="JC132">
        <v>2.34985</v>
      </c>
      <c r="JD132">
        <v>1.54907</v>
      </c>
      <c r="JE132">
        <v>2.45117</v>
      </c>
      <c r="JF132">
        <v>36.0582</v>
      </c>
      <c r="JG132">
        <v>24.1926</v>
      </c>
      <c r="JH132">
        <v>18</v>
      </c>
      <c r="JI132">
        <v>481.027</v>
      </c>
      <c r="JJ132">
        <v>499.481</v>
      </c>
      <c r="JK132">
        <v>30.8523</v>
      </c>
      <c r="JL132">
        <v>28.6789</v>
      </c>
      <c r="JM132">
        <v>30.0003</v>
      </c>
      <c r="JN132">
        <v>28.8368</v>
      </c>
      <c r="JO132">
        <v>28.8171</v>
      </c>
      <c r="JP132">
        <v>22.108</v>
      </c>
      <c r="JQ132">
        <v>0</v>
      </c>
      <c r="JR132">
        <v>100</v>
      </c>
      <c r="JS132">
        <v>30.8582</v>
      </c>
      <c r="JT132">
        <v>420</v>
      </c>
      <c r="JU132">
        <v>23.1383</v>
      </c>
      <c r="JV132">
        <v>101.889</v>
      </c>
      <c r="JW132">
        <v>91.2298</v>
      </c>
    </row>
    <row r="133" spans="1:283">
      <c r="A133">
        <v>115</v>
      </c>
      <c r="B133">
        <v>1759095855.6</v>
      </c>
      <c r="C133">
        <v>1862.599999904633</v>
      </c>
      <c r="D133" t="s">
        <v>658</v>
      </c>
      <c r="E133" t="s">
        <v>659</v>
      </c>
      <c r="F133">
        <v>5</v>
      </c>
      <c r="G133" t="s">
        <v>611</v>
      </c>
      <c r="H133">
        <v>1759095852.6</v>
      </c>
      <c r="I133">
        <f>(J133)/1000</f>
        <v>0</v>
      </c>
      <c r="J133">
        <f>1000*DJ133*AH133*(DF133-DG133)/(100*CY133*(1000-AH133*DF133))</f>
        <v>0</v>
      </c>
      <c r="K133">
        <f>DJ133*AH133*(DE133-DD133*(1000-AH133*DG133)/(1000-AH133*DF133))/(100*CY133)</f>
        <v>0</v>
      </c>
      <c r="L133">
        <f>DD133 - IF(AH133&gt;1, K133*CY133*100.0/(AJ133), 0)</f>
        <v>0</v>
      </c>
      <c r="M133">
        <f>((S133-I133/2)*L133-K133)/(S133+I133/2)</f>
        <v>0</v>
      </c>
      <c r="N133">
        <f>M133*(DK133+DL133)/1000.0</f>
        <v>0</v>
      </c>
      <c r="O133">
        <f>(DD133 - IF(AH133&gt;1, K133*CY133*100.0/(AJ133), 0))*(DK133+DL133)/1000.0</f>
        <v>0</v>
      </c>
      <c r="P133">
        <f>2.0/((1/R133-1/Q133)+SIGN(R133)*SQRT((1/R133-1/Q133)*(1/R133-1/Q133) + 4*CZ133/((CZ133+1)*(CZ133+1))*(2*1/R133*1/Q133-1/Q133*1/Q133)))</f>
        <v>0</v>
      </c>
      <c r="Q133">
        <f>IF(LEFT(DA133,1)&lt;&gt;"0",IF(LEFT(DA133,1)="1",3.0,DB133),$D$5+$E$5*(DR133*DK133/($K$5*1000))+$F$5*(DR133*DK133/($K$5*1000))*MAX(MIN(CY133,$J$5),$I$5)*MAX(MIN(CY133,$J$5),$I$5)+$G$5*MAX(MIN(CY133,$J$5),$I$5)*(DR133*DK133/($K$5*1000))+$H$5*(DR133*DK133/($K$5*1000))*(DR133*DK133/($K$5*1000)))</f>
        <v>0</v>
      </c>
      <c r="R133">
        <f>I133*(1000-(1000*0.61365*exp(17.502*V133/(240.97+V133))/(DK133+DL133)+DF133)/2)/(1000*0.61365*exp(17.502*V133/(240.97+V133))/(DK133+DL133)-DF133)</f>
        <v>0</v>
      </c>
      <c r="S133">
        <f>1/((CZ133+1)/(P133/1.6)+1/(Q133/1.37)) + CZ133/((CZ133+1)/(P133/1.6) + CZ133/(Q133/1.37))</f>
        <v>0</v>
      </c>
      <c r="T133">
        <f>(CU133*CX133)</f>
        <v>0</v>
      </c>
      <c r="U133">
        <f>(DM133+(T133+2*0.95*5.67E-8*(((DM133+$B$9)+273)^4-(DM133+273)^4)-44100*I133)/(1.84*29.3*Q133+8*0.95*5.67E-8*(DM133+273)^3))</f>
        <v>0</v>
      </c>
      <c r="V133">
        <f>($C$9*DN133+$D$9*DO133+$E$9*U133)</f>
        <v>0</v>
      </c>
      <c r="W133">
        <f>0.61365*exp(17.502*V133/(240.97+V133))</f>
        <v>0</v>
      </c>
      <c r="X133">
        <f>(Y133/Z133*100)</f>
        <v>0</v>
      </c>
      <c r="Y133">
        <f>DF133*(DK133+DL133)/1000</f>
        <v>0</v>
      </c>
      <c r="Z133">
        <f>0.61365*exp(17.502*DM133/(240.97+DM133))</f>
        <v>0</v>
      </c>
      <c r="AA133">
        <f>(W133-DF133*(DK133+DL133)/1000)</f>
        <v>0</v>
      </c>
      <c r="AB133">
        <f>(-I133*44100)</f>
        <v>0</v>
      </c>
      <c r="AC133">
        <f>2*29.3*Q133*0.92*(DM133-V133)</f>
        <v>0</v>
      </c>
      <c r="AD133">
        <f>2*0.95*5.67E-8*(((DM133+$B$9)+273)^4-(V133+273)^4)</f>
        <v>0</v>
      </c>
      <c r="AE133">
        <f>T133+AD133+AB133+AC133</f>
        <v>0</v>
      </c>
      <c r="AF133">
        <v>2</v>
      </c>
      <c r="AG133">
        <v>0</v>
      </c>
      <c r="AH133">
        <f>IF(AF133*$H$15&gt;=AJ133,1.0,(AJ133/(AJ133-AF133*$H$15)))</f>
        <v>0</v>
      </c>
      <c r="AI133">
        <f>(AH133-1)*100</f>
        <v>0</v>
      </c>
      <c r="AJ133">
        <f>MAX(0,($B$15+$C$15*DR133)/(1+$D$15*DR133)*DK133/(DM133+273)*$E$15)</f>
        <v>0</v>
      </c>
      <c r="AK133" t="s">
        <v>420</v>
      </c>
      <c r="AL133" t="s">
        <v>420</v>
      </c>
      <c r="AM133">
        <v>0</v>
      </c>
      <c r="AN133">
        <v>0</v>
      </c>
      <c r="AO133">
        <f>1-AM133/AN133</f>
        <v>0</v>
      </c>
      <c r="AP133">
        <v>0</v>
      </c>
      <c r="AQ133" t="s">
        <v>420</v>
      </c>
      <c r="AR133" t="s">
        <v>420</v>
      </c>
      <c r="AS133">
        <v>0</v>
      </c>
      <c r="AT133">
        <v>0</v>
      </c>
      <c r="AU133">
        <f>1-AS133/AT133</f>
        <v>0</v>
      </c>
      <c r="AV133">
        <v>0.5</v>
      </c>
      <c r="AW133">
        <f>CV133</f>
        <v>0</v>
      </c>
      <c r="AX133">
        <f>K133</f>
        <v>0</v>
      </c>
      <c r="AY133">
        <f>AU133*AV133*AW133</f>
        <v>0</v>
      </c>
      <c r="AZ133">
        <f>(AX133-AP133)/AW133</f>
        <v>0</v>
      </c>
      <c r="BA133">
        <f>(AN133-AT133)/AT133</f>
        <v>0</v>
      </c>
      <c r="BB133">
        <f>AM133/(AO133+AM133/AT133)</f>
        <v>0</v>
      </c>
      <c r="BC133" t="s">
        <v>420</v>
      </c>
      <c r="BD133">
        <v>0</v>
      </c>
      <c r="BE133">
        <f>IF(BD133&lt;&gt;0, BD133, BB133)</f>
        <v>0</v>
      </c>
      <c r="BF133">
        <f>1-BE133/AT133</f>
        <v>0</v>
      </c>
      <c r="BG133">
        <f>(AT133-AS133)/(AT133-BE133)</f>
        <v>0</v>
      </c>
      <c r="BH133">
        <f>(AN133-AT133)/(AN133-BE133)</f>
        <v>0</v>
      </c>
      <c r="BI133">
        <f>(AT133-AS133)/(AT133-AM133)</f>
        <v>0</v>
      </c>
      <c r="BJ133">
        <f>(AN133-AT133)/(AN133-AM133)</f>
        <v>0</v>
      </c>
      <c r="BK133">
        <f>(BG133*BE133/AS133)</f>
        <v>0</v>
      </c>
      <c r="BL133">
        <f>(1-BK133)</f>
        <v>0</v>
      </c>
      <c r="CU133">
        <f>$B$13*DS133+$C$13*DT133+$F$13*EE133*(1-EH133)</f>
        <v>0</v>
      </c>
      <c r="CV133">
        <f>CU133*CW133</f>
        <v>0</v>
      </c>
      <c r="CW133">
        <f>($B$13*$D$11+$C$13*$D$11+$F$13*((ER133+EJ133)/MAX(ER133+EJ133+ES133, 0.1)*$I$11+ES133/MAX(ER133+EJ133+ES133, 0.1)*$J$11))/($B$13+$C$13+$F$13)</f>
        <v>0</v>
      </c>
      <c r="CX133">
        <f>($B$13*$K$11+$C$13*$K$11+$F$13*((ER133+EJ133)/MAX(ER133+EJ133+ES133, 0.1)*$P$11+ES133/MAX(ER133+EJ133+ES133, 0.1)*$Q$11))/($B$13+$C$13+$F$13)</f>
        <v>0</v>
      </c>
      <c r="CY133">
        <v>6</v>
      </c>
      <c r="CZ133">
        <v>0.5</v>
      </c>
      <c r="DA133" t="s">
        <v>421</v>
      </c>
      <c r="DB133">
        <v>2</v>
      </c>
      <c r="DC133">
        <v>1759095852.6</v>
      </c>
      <c r="DD133">
        <v>423.0962222222222</v>
      </c>
      <c r="DE133">
        <v>420.0792222222222</v>
      </c>
      <c r="DF133">
        <v>23.0369</v>
      </c>
      <c r="DG133">
        <v>22.57963333333333</v>
      </c>
      <c r="DH133">
        <v>423.9893333333333</v>
      </c>
      <c r="DI133">
        <v>22.72162222222222</v>
      </c>
      <c r="DJ133">
        <v>499.979</v>
      </c>
      <c r="DK133">
        <v>90.64995555555555</v>
      </c>
      <c r="DL133">
        <v>0.06722333333333333</v>
      </c>
      <c r="DM133">
        <v>30.4106</v>
      </c>
      <c r="DN133">
        <v>29.9842</v>
      </c>
      <c r="DO133">
        <v>999.9000000000001</v>
      </c>
      <c r="DP133">
        <v>0</v>
      </c>
      <c r="DQ133">
        <v>0</v>
      </c>
      <c r="DR133">
        <v>9993.477777777778</v>
      </c>
      <c r="DS133">
        <v>0</v>
      </c>
      <c r="DT133">
        <v>3.27856</v>
      </c>
      <c r="DU133">
        <v>3.017198888888889</v>
      </c>
      <c r="DV133">
        <v>433.0731111111111</v>
      </c>
      <c r="DW133">
        <v>429.7834444444445</v>
      </c>
      <c r="DX133">
        <v>0.4572673333333334</v>
      </c>
      <c r="DY133">
        <v>420.0792222222222</v>
      </c>
      <c r="DZ133">
        <v>22.57963333333333</v>
      </c>
      <c r="EA133">
        <v>2.088293333333334</v>
      </c>
      <c r="EB133">
        <v>2.046844444444444</v>
      </c>
      <c r="EC133">
        <v>18.13018888888889</v>
      </c>
      <c r="ED133">
        <v>17.81142222222222</v>
      </c>
      <c r="EE133">
        <v>0.00500078</v>
      </c>
      <c r="EF133">
        <v>0</v>
      </c>
      <c r="EG133">
        <v>0</v>
      </c>
      <c r="EH133">
        <v>0</v>
      </c>
      <c r="EI133">
        <v>938.5</v>
      </c>
      <c r="EJ133">
        <v>0.00500078</v>
      </c>
      <c r="EK133">
        <v>-27.94444444444444</v>
      </c>
      <c r="EL133">
        <v>-2.611111111111111</v>
      </c>
      <c r="EM133">
        <v>35.05511111111111</v>
      </c>
      <c r="EN133">
        <v>38.236</v>
      </c>
      <c r="EO133">
        <v>36.52766666666667</v>
      </c>
      <c r="EP133">
        <v>38.29133333333333</v>
      </c>
      <c r="EQ133">
        <v>37.52066666666666</v>
      </c>
      <c r="ER133">
        <v>0</v>
      </c>
      <c r="ES133">
        <v>0</v>
      </c>
      <c r="ET133">
        <v>0</v>
      </c>
      <c r="EU133">
        <v>1759095848.2</v>
      </c>
      <c r="EV133">
        <v>0</v>
      </c>
      <c r="EW133">
        <v>937.212</v>
      </c>
      <c r="EX133">
        <v>23.11538522365984</v>
      </c>
      <c r="EY133">
        <v>-40.23846148833247</v>
      </c>
      <c r="EZ133">
        <v>-23.5</v>
      </c>
      <c r="FA133">
        <v>15</v>
      </c>
      <c r="FB133">
        <v>0</v>
      </c>
      <c r="FC133" t="s">
        <v>422</v>
      </c>
      <c r="FD133">
        <v>1746989605.5</v>
      </c>
      <c r="FE133">
        <v>1746989593.5</v>
      </c>
      <c r="FF133">
        <v>0</v>
      </c>
      <c r="FG133">
        <v>-0.274</v>
      </c>
      <c r="FH133">
        <v>-0.002</v>
      </c>
      <c r="FI133">
        <v>2.549</v>
      </c>
      <c r="FJ133">
        <v>0.129</v>
      </c>
      <c r="FK133">
        <v>420</v>
      </c>
      <c r="FL133">
        <v>17</v>
      </c>
      <c r="FM133">
        <v>0.02</v>
      </c>
      <c r="FN133">
        <v>0.04</v>
      </c>
      <c r="FO133">
        <v>3.033331951219512</v>
      </c>
      <c r="FP133">
        <v>-0.4780388153310088</v>
      </c>
      <c r="FQ133">
        <v>0.06619596864224757</v>
      </c>
      <c r="FR133">
        <v>1</v>
      </c>
      <c r="FS133">
        <v>935.6617647058824</v>
      </c>
      <c r="FT133">
        <v>15.4392668808743</v>
      </c>
      <c r="FU133">
        <v>7.638756239455023</v>
      </c>
      <c r="FV133">
        <v>0</v>
      </c>
      <c r="FW133">
        <v>0.4564070487804878</v>
      </c>
      <c r="FX133">
        <v>0.002999581881533118</v>
      </c>
      <c r="FY133">
        <v>0.001242902326308234</v>
      </c>
      <c r="FZ133">
        <v>1</v>
      </c>
      <c r="GA133">
        <v>2</v>
      </c>
      <c r="GB133">
        <v>3</v>
      </c>
      <c r="GC133" t="s">
        <v>429</v>
      </c>
      <c r="GD133">
        <v>3.10281</v>
      </c>
      <c r="GE133">
        <v>2.72536</v>
      </c>
      <c r="GF133">
        <v>0.0888311</v>
      </c>
      <c r="GG133">
        <v>0.0882479</v>
      </c>
      <c r="GH133">
        <v>0.104954</v>
      </c>
      <c r="GI133">
        <v>0.10494</v>
      </c>
      <c r="GJ133">
        <v>23803.6</v>
      </c>
      <c r="GK133">
        <v>21606.4</v>
      </c>
      <c r="GL133">
        <v>26687.3</v>
      </c>
      <c r="GM133">
        <v>23918.3</v>
      </c>
      <c r="GN133">
        <v>38217.5</v>
      </c>
      <c r="GO133">
        <v>31629.9</v>
      </c>
      <c r="GP133">
        <v>46600.6</v>
      </c>
      <c r="GQ133">
        <v>37821.9</v>
      </c>
      <c r="GR133">
        <v>1.87042</v>
      </c>
      <c r="GS133">
        <v>1.87615</v>
      </c>
      <c r="GT133">
        <v>0.0793114</v>
      </c>
      <c r="GU133">
        <v>0</v>
      </c>
      <c r="GV133">
        <v>28.7026</v>
      </c>
      <c r="GW133">
        <v>999.9</v>
      </c>
      <c r="GX133">
        <v>46.3</v>
      </c>
      <c r="GY133">
        <v>31.2</v>
      </c>
      <c r="GZ133">
        <v>23.3092</v>
      </c>
      <c r="HA133">
        <v>60.9019</v>
      </c>
      <c r="HB133">
        <v>19.6074</v>
      </c>
      <c r="HC133">
        <v>1</v>
      </c>
      <c r="HD133">
        <v>0.108295</v>
      </c>
      <c r="HE133">
        <v>-1.4829</v>
      </c>
      <c r="HF133">
        <v>20.2911</v>
      </c>
      <c r="HG133">
        <v>5.22178</v>
      </c>
      <c r="HH133">
        <v>11.98</v>
      </c>
      <c r="HI133">
        <v>4.96535</v>
      </c>
      <c r="HJ133">
        <v>3.276</v>
      </c>
      <c r="HK133">
        <v>9999</v>
      </c>
      <c r="HL133">
        <v>9999</v>
      </c>
      <c r="HM133">
        <v>9999</v>
      </c>
      <c r="HN133">
        <v>37.3</v>
      </c>
      <c r="HO133">
        <v>1.86393</v>
      </c>
      <c r="HP133">
        <v>1.86009</v>
      </c>
      <c r="HQ133">
        <v>1.85837</v>
      </c>
      <c r="HR133">
        <v>1.85975</v>
      </c>
      <c r="HS133">
        <v>1.85989</v>
      </c>
      <c r="HT133">
        <v>1.85837</v>
      </c>
      <c r="HU133">
        <v>1.85745</v>
      </c>
      <c r="HV133">
        <v>1.85242</v>
      </c>
      <c r="HW133">
        <v>0</v>
      </c>
      <c r="HX133">
        <v>0</v>
      </c>
      <c r="HY133">
        <v>0</v>
      </c>
      <c r="HZ133">
        <v>0</v>
      </c>
      <c r="IA133" t="s">
        <v>424</v>
      </c>
      <c r="IB133" t="s">
        <v>425</v>
      </c>
      <c r="IC133" t="s">
        <v>426</v>
      </c>
      <c r="ID133" t="s">
        <v>426</v>
      </c>
      <c r="IE133" t="s">
        <v>426</v>
      </c>
      <c r="IF133" t="s">
        <v>426</v>
      </c>
      <c r="IG133">
        <v>0</v>
      </c>
      <c r="IH133">
        <v>100</v>
      </c>
      <c r="II133">
        <v>100</v>
      </c>
      <c r="IJ133">
        <v>-0.894</v>
      </c>
      <c r="IK133">
        <v>0.3154</v>
      </c>
      <c r="IL133">
        <v>-0.819046093373875</v>
      </c>
      <c r="IM133">
        <v>-0.0008311593448893811</v>
      </c>
      <c r="IN133">
        <v>1.768286430498992E-06</v>
      </c>
      <c r="IO133">
        <v>-5.176383660599935E-10</v>
      </c>
      <c r="IP133">
        <v>0.01793090377665582</v>
      </c>
      <c r="IQ133">
        <v>0.002652576625932546</v>
      </c>
      <c r="IR133">
        <v>0.0004569377311329863</v>
      </c>
      <c r="IS133">
        <v>1.003524486243527E-07</v>
      </c>
      <c r="IT133">
        <v>2</v>
      </c>
      <c r="IU133">
        <v>1975</v>
      </c>
      <c r="IV133">
        <v>1</v>
      </c>
      <c r="IW133">
        <v>26</v>
      </c>
      <c r="IX133">
        <v>201770.8</v>
      </c>
      <c r="IY133">
        <v>201771</v>
      </c>
      <c r="IZ133">
        <v>1.09985</v>
      </c>
      <c r="JA133">
        <v>2.62085</v>
      </c>
      <c r="JB133">
        <v>1.49658</v>
      </c>
      <c r="JC133">
        <v>2.34985</v>
      </c>
      <c r="JD133">
        <v>1.54907</v>
      </c>
      <c r="JE133">
        <v>2.47925</v>
      </c>
      <c r="JF133">
        <v>36.0582</v>
      </c>
      <c r="JG133">
        <v>24.1926</v>
      </c>
      <c r="JH133">
        <v>18</v>
      </c>
      <c r="JI133">
        <v>480.991</v>
      </c>
      <c r="JJ133">
        <v>499.358</v>
      </c>
      <c r="JK133">
        <v>30.8576</v>
      </c>
      <c r="JL133">
        <v>28.6801</v>
      </c>
      <c r="JM133">
        <v>30.0002</v>
      </c>
      <c r="JN133">
        <v>28.8378</v>
      </c>
      <c r="JO133">
        <v>28.8184</v>
      </c>
      <c r="JP133">
        <v>22.11</v>
      </c>
      <c r="JQ133">
        <v>0</v>
      </c>
      <c r="JR133">
        <v>100</v>
      </c>
      <c r="JS133">
        <v>30.8694</v>
      </c>
      <c r="JT133">
        <v>420</v>
      </c>
      <c r="JU133">
        <v>23.1383</v>
      </c>
      <c r="JV133">
        <v>101.89</v>
      </c>
      <c r="JW133">
        <v>91.2303</v>
      </c>
    </row>
    <row r="134" spans="1:283">
      <c r="A134">
        <v>116</v>
      </c>
      <c r="B134">
        <v>1759095857.6</v>
      </c>
      <c r="C134">
        <v>1864.599999904633</v>
      </c>
      <c r="D134" t="s">
        <v>660</v>
      </c>
      <c r="E134" t="s">
        <v>661</v>
      </c>
      <c r="F134">
        <v>5</v>
      </c>
      <c r="G134" t="s">
        <v>611</v>
      </c>
      <c r="H134">
        <v>1759095854.6</v>
      </c>
      <c r="I134">
        <f>(J134)/1000</f>
        <v>0</v>
      </c>
      <c r="J134">
        <f>1000*DJ134*AH134*(DF134-DG134)/(100*CY134*(1000-AH134*DF134))</f>
        <v>0</v>
      </c>
      <c r="K134">
        <f>DJ134*AH134*(DE134-DD134*(1000-AH134*DG134)/(1000-AH134*DF134))/(100*CY134)</f>
        <v>0</v>
      </c>
      <c r="L134">
        <f>DD134 - IF(AH134&gt;1, K134*CY134*100.0/(AJ134), 0)</f>
        <v>0</v>
      </c>
      <c r="M134">
        <f>((S134-I134/2)*L134-K134)/(S134+I134/2)</f>
        <v>0</v>
      </c>
      <c r="N134">
        <f>M134*(DK134+DL134)/1000.0</f>
        <v>0</v>
      </c>
      <c r="O134">
        <f>(DD134 - IF(AH134&gt;1, K134*CY134*100.0/(AJ134), 0))*(DK134+DL134)/1000.0</f>
        <v>0</v>
      </c>
      <c r="P134">
        <f>2.0/((1/R134-1/Q134)+SIGN(R134)*SQRT((1/R134-1/Q134)*(1/R134-1/Q134) + 4*CZ134/((CZ134+1)*(CZ134+1))*(2*1/R134*1/Q134-1/Q134*1/Q134)))</f>
        <v>0</v>
      </c>
      <c r="Q134">
        <f>IF(LEFT(DA134,1)&lt;&gt;"0",IF(LEFT(DA134,1)="1",3.0,DB134),$D$5+$E$5*(DR134*DK134/($K$5*1000))+$F$5*(DR134*DK134/($K$5*1000))*MAX(MIN(CY134,$J$5),$I$5)*MAX(MIN(CY134,$J$5),$I$5)+$G$5*MAX(MIN(CY134,$J$5),$I$5)*(DR134*DK134/($K$5*1000))+$H$5*(DR134*DK134/($K$5*1000))*(DR134*DK134/($K$5*1000)))</f>
        <v>0</v>
      </c>
      <c r="R134">
        <f>I134*(1000-(1000*0.61365*exp(17.502*V134/(240.97+V134))/(DK134+DL134)+DF134)/2)/(1000*0.61365*exp(17.502*V134/(240.97+V134))/(DK134+DL134)-DF134)</f>
        <v>0</v>
      </c>
      <c r="S134">
        <f>1/((CZ134+1)/(P134/1.6)+1/(Q134/1.37)) + CZ134/((CZ134+1)/(P134/1.6) + CZ134/(Q134/1.37))</f>
        <v>0</v>
      </c>
      <c r="T134">
        <f>(CU134*CX134)</f>
        <v>0</v>
      </c>
      <c r="U134">
        <f>(DM134+(T134+2*0.95*5.67E-8*(((DM134+$B$9)+273)^4-(DM134+273)^4)-44100*I134)/(1.84*29.3*Q134+8*0.95*5.67E-8*(DM134+273)^3))</f>
        <v>0</v>
      </c>
      <c r="V134">
        <f>($C$9*DN134+$D$9*DO134+$E$9*U134)</f>
        <v>0</v>
      </c>
      <c r="W134">
        <f>0.61365*exp(17.502*V134/(240.97+V134))</f>
        <v>0</v>
      </c>
      <c r="X134">
        <f>(Y134/Z134*100)</f>
        <v>0</v>
      </c>
      <c r="Y134">
        <f>DF134*(DK134+DL134)/1000</f>
        <v>0</v>
      </c>
      <c r="Z134">
        <f>0.61365*exp(17.502*DM134/(240.97+DM134))</f>
        <v>0</v>
      </c>
      <c r="AA134">
        <f>(W134-DF134*(DK134+DL134)/1000)</f>
        <v>0</v>
      </c>
      <c r="AB134">
        <f>(-I134*44100)</f>
        <v>0</v>
      </c>
      <c r="AC134">
        <f>2*29.3*Q134*0.92*(DM134-V134)</f>
        <v>0</v>
      </c>
      <c r="AD134">
        <f>2*0.95*5.67E-8*(((DM134+$B$9)+273)^4-(V134+273)^4)</f>
        <v>0</v>
      </c>
      <c r="AE134">
        <f>T134+AD134+AB134+AC134</f>
        <v>0</v>
      </c>
      <c r="AF134">
        <v>2</v>
      </c>
      <c r="AG134">
        <v>0</v>
      </c>
      <c r="AH134">
        <f>IF(AF134*$H$15&gt;=AJ134,1.0,(AJ134/(AJ134-AF134*$H$15)))</f>
        <v>0</v>
      </c>
      <c r="AI134">
        <f>(AH134-1)*100</f>
        <v>0</v>
      </c>
      <c r="AJ134">
        <f>MAX(0,($B$15+$C$15*DR134)/(1+$D$15*DR134)*DK134/(DM134+273)*$E$15)</f>
        <v>0</v>
      </c>
      <c r="AK134" t="s">
        <v>420</v>
      </c>
      <c r="AL134" t="s">
        <v>420</v>
      </c>
      <c r="AM134">
        <v>0</v>
      </c>
      <c r="AN134">
        <v>0</v>
      </c>
      <c r="AO134">
        <f>1-AM134/AN134</f>
        <v>0</v>
      </c>
      <c r="AP134">
        <v>0</v>
      </c>
      <c r="AQ134" t="s">
        <v>420</v>
      </c>
      <c r="AR134" t="s">
        <v>420</v>
      </c>
      <c r="AS134">
        <v>0</v>
      </c>
      <c r="AT134">
        <v>0</v>
      </c>
      <c r="AU134">
        <f>1-AS134/AT134</f>
        <v>0</v>
      </c>
      <c r="AV134">
        <v>0.5</v>
      </c>
      <c r="AW134">
        <f>CV134</f>
        <v>0</v>
      </c>
      <c r="AX134">
        <f>K134</f>
        <v>0</v>
      </c>
      <c r="AY134">
        <f>AU134*AV134*AW134</f>
        <v>0</v>
      </c>
      <c r="AZ134">
        <f>(AX134-AP134)/AW134</f>
        <v>0</v>
      </c>
      <c r="BA134">
        <f>(AN134-AT134)/AT134</f>
        <v>0</v>
      </c>
      <c r="BB134">
        <f>AM134/(AO134+AM134/AT134)</f>
        <v>0</v>
      </c>
      <c r="BC134" t="s">
        <v>420</v>
      </c>
      <c r="BD134">
        <v>0</v>
      </c>
      <c r="BE134">
        <f>IF(BD134&lt;&gt;0, BD134, BB134)</f>
        <v>0</v>
      </c>
      <c r="BF134">
        <f>1-BE134/AT134</f>
        <v>0</v>
      </c>
      <c r="BG134">
        <f>(AT134-AS134)/(AT134-BE134)</f>
        <v>0</v>
      </c>
      <c r="BH134">
        <f>(AN134-AT134)/(AN134-BE134)</f>
        <v>0</v>
      </c>
      <c r="BI134">
        <f>(AT134-AS134)/(AT134-AM134)</f>
        <v>0</v>
      </c>
      <c r="BJ134">
        <f>(AN134-AT134)/(AN134-AM134)</f>
        <v>0</v>
      </c>
      <c r="BK134">
        <f>(BG134*BE134/AS134)</f>
        <v>0</v>
      </c>
      <c r="BL134">
        <f>(1-BK134)</f>
        <v>0</v>
      </c>
      <c r="CU134">
        <f>$B$13*DS134+$C$13*DT134+$F$13*EE134*(1-EH134)</f>
        <v>0</v>
      </c>
      <c r="CV134">
        <f>CU134*CW134</f>
        <v>0</v>
      </c>
      <c r="CW134">
        <f>($B$13*$D$11+$C$13*$D$11+$F$13*((ER134+EJ134)/MAX(ER134+EJ134+ES134, 0.1)*$I$11+ES134/MAX(ER134+EJ134+ES134, 0.1)*$J$11))/($B$13+$C$13+$F$13)</f>
        <v>0</v>
      </c>
      <c r="CX134">
        <f>($B$13*$K$11+$C$13*$K$11+$F$13*((ER134+EJ134)/MAX(ER134+EJ134+ES134, 0.1)*$P$11+ES134/MAX(ER134+EJ134+ES134, 0.1)*$Q$11))/($B$13+$C$13+$F$13)</f>
        <v>0</v>
      </c>
      <c r="CY134">
        <v>6</v>
      </c>
      <c r="CZ134">
        <v>0.5</v>
      </c>
      <c r="DA134" t="s">
        <v>421</v>
      </c>
      <c r="DB134">
        <v>2</v>
      </c>
      <c r="DC134">
        <v>1759095854.6</v>
      </c>
      <c r="DD134">
        <v>423.1188888888889</v>
      </c>
      <c r="DE134">
        <v>420.0783333333333</v>
      </c>
      <c r="DF134">
        <v>23.03782222222222</v>
      </c>
      <c r="DG134">
        <v>22.58007777777778</v>
      </c>
      <c r="DH134">
        <v>424.0118888888889</v>
      </c>
      <c r="DI134">
        <v>22.72253333333333</v>
      </c>
      <c r="DJ134">
        <v>499.9596666666666</v>
      </c>
      <c r="DK134">
        <v>90.65008888888889</v>
      </c>
      <c r="DL134">
        <v>0.06736272222222223</v>
      </c>
      <c r="DM134">
        <v>30.40947777777778</v>
      </c>
      <c r="DN134">
        <v>29.98884444444444</v>
      </c>
      <c r="DO134">
        <v>999.9000000000001</v>
      </c>
      <c r="DP134">
        <v>0</v>
      </c>
      <c r="DQ134">
        <v>0</v>
      </c>
      <c r="DR134">
        <v>9988.477777777778</v>
      </c>
      <c r="DS134">
        <v>0</v>
      </c>
      <c r="DT134">
        <v>3.27856</v>
      </c>
      <c r="DU134">
        <v>3.040656666666667</v>
      </c>
      <c r="DV134">
        <v>433.0965555555556</v>
      </c>
      <c r="DW134">
        <v>429.7827777777777</v>
      </c>
      <c r="DX134">
        <v>0.4577703333333334</v>
      </c>
      <c r="DY134">
        <v>420.0783333333333</v>
      </c>
      <c r="DZ134">
        <v>22.58007777777778</v>
      </c>
      <c r="EA134">
        <v>2.088381111111111</v>
      </c>
      <c r="EB134">
        <v>2.046884444444445</v>
      </c>
      <c r="EC134">
        <v>18.13084444444445</v>
      </c>
      <c r="ED134">
        <v>17.81175555555556</v>
      </c>
      <c r="EE134">
        <v>0.00500078</v>
      </c>
      <c r="EF134">
        <v>0</v>
      </c>
      <c r="EG134">
        <v>0</v>
      </c>
      <c r="EH134">
        <v>0</v>
      </c>
      <c r="EI134">
        <v>937.2333333333333</v>
      </c>
      <c r="EJ134">
        <v>0.00500078</v>
      </c>
      <c r="EK134">
        <v>-23.46666666666667</v>
      </c>
      <c r="EL134">
        <v>-1.655555555555555</v>
      </c>
      <c r="EM134">
        <v>35.04133333333333</v>
      </c>
      <c r="EN134">
        <v>38.222</v>
      </c>
      <c r="EO134">
        <v>36.51377777777778</v>
      </c>
      <c r="EP134">
        <v>38.29133333333333</v>
      </c>
      <c r="EQ134">
        <v>37.45122222222223</v>
      </c>
      <c r="ER134">
        <v>0</v>
      </c>
      <c r="ES134">
        <v>0</v>
      </c>
      <c r="ET134">
        <v>0</v>
      </c>
      <c r="EU134">
        <v>1759095850</v>
      </c>
      <c r="EV134">
        <v>0</v>
      </c>
      <c r="EW134">
        <v>937.3153846153847</v>
      </c>
      <c r="EX134">
        <v>37.92820543596952</v>
      </c>
      <c r="EY134">
        <v>-30.68376042921998</v>
      </c>
      <c r="EZ134">
        <v>-23.05769230769231</v>
      </c>
      <c r="FA134">
        <v>15</v>
      </c>
      <c r="FB134">
        <v>0</v>
      </c>
      <c r="FC134" t="s">
        <v>422</v>
      </c>
      <c r="FD134">
        <v>1746989605.5</v>
      </c>
      <c r="FE134">
        <v>1746989593.5</v>
      </c>
      <c r="FF134">
        <v>0</v>
      </c>
      <c r="FG134">
        <v>-0.274</v>
      </c>
      <c r="FH134">
        <v>-0.002</v>
      </c>
      <c r="FI134">
        <v>2.549</v>
      </c>
      <c r="FJ134">
        <v>0.129</v>
      </c>
      <c r="FK134">
        <v>420</v>
      </c>
      <c r="FL134">
        <v>17</v>
      </c>
      <c r="FM134">
        <v>0.02</v>
      </c>
      <c r="FN134">
        <v>0.04</v>
      </c>
      <c r="FO134">
        <v>3.02317275</v>
      </c>
      <c r="FP134">
        <v>-0.0584110694183996</v>
      </c>
      <c r="FQ134">
        <v>0.05421617844276282</v>
      </c>
      <c r="FR134">
        <v>1</v>
      </c>
      <c r="FS134">
        <v>937.229411764706</v>
      </c>
      <c r="FT134">
        <v>13.9495800911417</v>
      </c>
      <c r="FU134">
        <v>7.739263128465537</v>
      </c>
      <c r="FV134">
        <v>0</v>
      </c>
      <c r="FW134">
        <v>0.4565050250000001</v>
      </c>
      <c r="FX134">
        <v>0.01115289681050676</v>
      </c>
      <c r="FY134">
        <v>0.001410338336845099</v>
      </c>
      <c r="FZ134">
        <v>1</v>
      </c>
      <c r="GA134">
        <v>2</v>
      </c>
      <c r="GB134">
        <v>3</v>
      </c>
      <c r="GC134" t="s">
        <v>429</v>
      </c>
      <c r="GD134">
        <v>3.10252</v>
      </c>
      <c r="GE134">
        <v>2.72564</v>
      </c>
      <c r="GF134">
        <v>0.08883489999999999</v>
      </c>
      <c r="GG134">
        <v>0.08824410000000001</v>
      </c>
      <c r="GH134">
        <v>0.104957</v>
      </c>
      <c r="GI134">
        <v>0.104941</v>
      </c>
      <c r="GJ134">
        <v>23803.6</v>
      </c>
      <c r="GK134">
        <v>21606.6</v>
      </c>
      <c r="GL134">
        <v>26687.4</v>
      </c>
      <c r="GM134">
        <v>23918.4</v>
      </c>
      <c r="GN134">
        <v>38217.4</v>
      </c>
      <c r="GO134">
        <v>31629.9</v>
      </c>
      <c r="GP134">
        <v>46600.6</v>
      </c>
      <c r="GQ134">
        <v>37821.8</v>
      </c>
      <c r="GR134">
        <v>1.86998</v>
      </c>
      <c r="GS134">
        <v>1.87655</v>
      </c>
      <c r="GT134">
        <v>0.07916239999999999</v>
      </c>
      <c r="GU134">
        <v>0</v>
      </c>
      <c r="GV134">
        <v>28.7026</v>
      </c>
      <c r="GW134">
        <v>999.9</v>
      </c>
      <c r="GX134">
        <v>46.3</v>
      </c>
      <c r="GY134">
        <v>31.2</v>
      </c>
      <c r="GZ134">
        <v>23.3049</v>
      </c>
      <c r="HA134">
        <v>61.3019</v>
      </c>
      <c r="HB134">
        <v>19.8037</v>
      </c>
      <c r="HC134">
        <v>1</v>
      </c>
      <c r="HD134">
        <v>0.108285</v>
      </c>
      <c r="HE134">
        <v>-1.49468</v>
      </c>
      <c r="HF134">
        <v>20.2909</v>
      </c>
      <c r="HG134">
        <v>5.22178</v>
      </c>
      <c r="HH134">
        <v>11.98</v>
      </c>
      <c r="HI134">
        <v>4.9653</v>
      </c>
      <c r="HJ134">
        <v>3.276</v>
      </c>
      <c r="HK134">
        <v>9999</v>
      </c>
      <c r="HL134">
        <v>9999</v>
      </c>
      <c r="HM134">
        <v>9999</v>
      </c>
      <c r="HN134">
        <v>37.3</v>
      </c>
      <c r="HO134">
        <v>1.86392</v>
      </c>
      <c r="HP134">
        <v>1.86009</v>
      </c>
      <c r="HQ134">
        <v>1.85837</v>
      </c>
      <c r="HR134">
        <v>1.85977</v>
      </c>
      <c r="HS134">
        <v>1.85989</v>
      </c>
      <c r="HT134">
        <v>1.85837</v>
      </c>
      <c r="HU134">
        <v>1.85744</v>
      </c>
      <c r="HV134">
        <v>1.85242</v>
      </c>
      <c r="HW134">
        <v>0</v>
      </c>
      <c r="HX134">
        <v>0</v>
      </c>
      <c r="HY134">
        <v>0</v>
      </c>
      <c r="HZ134">
        <v>0</v>
      </c>
      <c r="IA134" t="s">
        <v>424</v>
      </c>
      <c r="IB134" t="s">
        <v>425</v>
      </c>
      <c r="IC134" t="s">
        <v>426</v>
      </c>
      <c r="ID134" t="s">
        <v>426</v>
      </c>
      <c r="IE134" t="s">
        <v>426</v>
      </c>
      <c r="IF134" t="s">
        <v>426</v>
      </c>
      <c r="IG134">
        <v>0</v>
      </c>
      <c r="IH134">
        <v>100</v>
      </c>
      <c r="II134">
        <v>100</v>
      </c>
      <c r="IJ134">
        <v>-0.893</v>
      </c>
      <c r="IK134">
        <v>0.3154</v>
      </c>
      <c r="IL134">
        <v>-0.819046093373875</v>
      </c>
      <c r="IM134">
        <v>-0.0008311593448893811</v>
      </c>
      <c r="IN134">
        <v>1.768286430498992E-06</v>
      </c>
      <c r="IO134">
        <v>-5.176383660599935E-10</v>
      </c>
      <c r="IP134">
        <v>0.01793090377665582</v>
      </c>
      <c r="IQ134">
        <v>0.002652576625932546</v>
      </c>
      <c r="IR134">
        <v>0.0004569377311329863</v>
      </c>
      <c r="IS134">
        <v>1.003524486243527E-07</v>
      </c>
      <c r="IT134">
        <v>2</v>
      </c>
      <c r="IU134">
        <v>1975</v>
      </c>
      <c r="IV134">
        <v>1</v>
      </c>
      <c r="IW134">
        <v>26</v>
      </c>
      <c r="IX134">
        <v>201770.9</v>
      </c>
      <c r="IY134">
        <v>201771.1</v>
      </c>
      <c r="IZ134">
        <v>1.09985</v>
      </c>
      <c r="JA134">
        <v>2.62085</v>
      </c>
      <c r="JB134">
        <v>1.49658</v>
      </c>
      <c r="JC134">
        <v>2.34863</v>
      </c>
      <c r="JD134">
        <v>1.54907</v>
      </c>
      <c r="JE134">
        <v>2.49512</v>
      </c>
      <c r="JF134">
        <v>36.0582</v>
      </c>
      <c r="JG134">
        <v>24.1926</v>
      </c>
      <c r="JH134">
        <v>18</v>
      </c>
      <c r="JI134">
        <v>480.73</v>
      </c>
      <c r="JJ134">
        <v>499.635</v>
      </c>
      <c r="JK134">
        <v>30.8616</v>
      </c>
      <c r="JL134">
        <v>28.6805</v>
      </c>
      <c r="JM134">
        <v>30.0002</v>
      </c>
      <c r="JN134">
        <v>28.8378</v>
      </c>
      <c r="JO134">
        <v>28.8195</v>
      </c>
      <c r="JP134">
        <v>22.1087</v>
      </c>
      <c r="JQ134">
        <v>0</v>
      </c>
      <c r="JR134">
        <v>100</v>
      </c>
      <c r="JS134">
        <v>30.8694</v>
      </c>
      <c r="JT134">
        <v>420</v>
      </c>
      <c r="JU134">
        <v>23.1383</v>
      </c>
      <c r="JV134">
        <v>101.89</v>
      </c>
      <c r="JW134">
        <v>91.23050000000001</v>
      </c>
    </row>
    <row r="135" spans="1:283">
      <c r="A135">
        <v>117</v>
      </c>
      <c r="B135">
        <v>1759095859.6</v>
      </c>
      <c r="C135">
        <v>1866.599999904633</v>
      </c>
      <c r="D135" t="s">
        <v>662</v>
      </c>
      <c r="E135" t="s">
        <v>663</v>
      </c>
      <c r="F135">
        <v>5</v>
      </c>
      <c r="G135" t="s">
        <v>611</v>
      </c>
      <c r="H135">
        <v>1759095856.6</v>
      </c>
      <c r="I135">
        <f>(J135)/1000</f>
        <v>0</v>
      </c>
      <c r="J135">
        <f>1000*DJ135*AH135*(DF135-DG135)/(100*CY135*(1000-AH135*DF135))</f>
        <v>0</v>
      </c>
      <c r="K135">
        <f>DJ135*AH135*(DE135-DD135*(1000-AH135*DG135)/(1000-AH135*DF135))/(100*CY135)</f>
        <v>0</v>
      </c>
      <c r="L135">
        <f>DD135 - IF(AH135&gt;1, K135*CY135*100.0/(AJ135), 0)</f>
        <v>0</v>
      </c>
      <c r="M135">
        <f>((S135-I135/2)*L135-K135)/(S135+I135/2)</f>
        <v>0</v>
      </c>
      <c r="N135">
        <f>M135*(DK135+DL135)/1000.0</f>
        <v>0</v>
      </c>
      <c r="O135">
        <f>(DD135 - IF(AH135&gt;1, K135*CY135*100.0/(AJ135), 0))*(DK135+DL135)/1000.0</f>
        <v>0</v>
      </c>
      <c r="P135">
        <f>2.0/((1/R135-1/Q135)+SIGN(R135)*SQRT((1/R135-1/Q135)*(1/R135-1/Q135) + 4*CZ135/((CZ135+1)*(CZ135+1))*(2*1/R135*1/Q135-1/Q135*1/Q135)))</f>
        <v>0</v>
      </c>
      <c r="Q135">
        <f>IF(LEFT(DA135,1)&lt;&gt;"0",IF(LEFT(DA135,1)="1",3.0,DB135),$D$5+$E$5*(DR135*DK135/($K$5*1000))+$F$5*(DR135*DK135/($K$5*1000))*MAX(MIN(CY135,$J$5),$I$5)*MAX(MIN(CY135,$J$5),$I$5)+$G$5*MAX(MIN(CY135,$J$5),$I$5)*(DR135*DK135/($K$5*1000))+$H$5*(DR135*DK135/($K$5*1000))*(DR135*DK135/($K$5*1000)))</f>
        <v>0</v>
      </c>
      <c r="R135">
        <f>I135*(1000-(1000*0.61365*exp(17.502*V135/(240.97+V135))/(DK135+DL135)+DF135)/2)/(1000*0.61365*exp(17.502*V135/(240.97+V135))/(DK135+DL135)-DF135)</f>
        <v>0</v>
      </c>
      <c r="S135">
        <f>1/((CZ135+1)/(P135/1.6)+1/(Q135/1.37)) + CZ135/((CZ135+1)/(P135/1.6) + CZ135/(Q135/1.37))</f>
        <v>0</v>
      </c>
      <c r="T135">
        <f>(CU135*CX135)</f>
        <v>0</v>
      </c>
      <c r="U135">
        <f>(DM135+(T135+2*0.95*5.67E-8*(((DM135+$B$9)+273)^4-(DM135+273)^4)-44100*I135)/(1.84*29.3*Q135+8*0.95*5.67E-8*(DM135+273)^3))</f>
        <v>0</v>
      </c>
      <c r="V135">
        <f>($C$9*DN135+$D$9*DO135+$E$9*U135)</f>
        <v>0</v>
      </c>
      <c r="W135">
        <f>0.61365*exp(17.502*V135/(240.97+V135))</f>
        <v>0</v>
      </c>
      <c r="X135">
        <f>(Y135/Z135*100)</f>
        <v>0</v>
      </c>
      <c r="Y135">
        <f>DF135*(DK135+DL135)/1000</f>
        <v>0</v>
      </c>
      <c r="Z135">
        <f>0.61365*exp(17.502*DM135/(240.97+DM135))</f>
        <v>0</v>
      </c>
      <c r="AA135">
        <f>(W135-DF135*(DK135+DL135)/1000)</f>
        <v>0</v>
      </c>
      <c r="AB135">
        <f>(-I135*44100)</f>
        <v>0</v>
      </c>
      <c r="AC135">
        <f>2*29.3*Q135*0.92*(DM135-V135)</f>
        <v>0</v>
      </c>
      <c r="AD135">
        <f>2*0.95*5.67E-8*(((DM135+$B$9)+273)^4-(V135+273)^4)</f>
        <v>0</v>
      </c>
      <c r="AE135">
        <f>T135+AD135+AB135+AC135</f>
        <v>0</v>
      </c>
      <c r="AF135">
        <v>2</v>
      </c>
      <c r="AG135">
        <v>0</v>
      </c>
      <c r="AH135">
        <f>IF(AF135*$H$15&gt;=AJ135,1.0,(AJ135/(AJ135-AF135*$H$15)))</f>
        <v>0</v>
      </c>
      <c r="AI135">
        <f>(AH135-1)*100</f>
        <v>0</v>
      </c>
      <c r="AJ135">
        <f>MAX(0,($B$15+$C$15*DR135)/(1+$D$15*DR135)*DK135/(DM135+273)*$E$15)</f>
        <v>0</v>
      </c>
      <c r="AK135" t="s">
        <v>420</v>
      </c>
      <c r="AL135" t="s">
        <v>420</v>
      </c>
      <c r="AM135">
        <v>0</v>
      </c>
      <c r="AN135">
        <v>0</v>
      </c>
      <c r="AO135">
        <f>1-AM135/AN135</f>
        <v>0</v>
      </c>
      <c r="AP135">
        <v>0</v>
      </c>
      <c r="AQ135" t="s">
        <v>420</v>
      </c>
      <c r="AR135" t="s">
        <v>420</v>
      </c>
      <c r="AS135">
        <v>0</v>
      </c>
      <c r="AT135">
        <v>0</v>
      </c>
      <c r="AU135">
        <f>1-AS135/AT135</f>
        <v>0</v>
      </c>
      <c r="AV135">
        <v>0.5</v>
      </c>
      <c r="AW135">
        <f>CV135</f>
        <v>0</v>
      </c>
      <c r="AX135">
        <f>K135</f>
        <v>0</v>
      </c>
      <c r="AY135">
        <f>AU135*AV135*AW135</f>
        <v>0</v>
      </c>
      <c r="AZ135">
        <f>(AX135-AP135)/AW135</f>
        <v>0</v>
      </c>
      <c r="BA135">
        <f>(AN135-AT135)/AT135</f>
        <v>0</v>
      </c>
      <c r="BB135">
        <f>AM135/(AO135+AM135/AT135)</f>
        <v>0</v>
      </c>
      <c r="BC135" t="s">
        <v>420</v>
      </c>
      <c r="BD135">
        <v>0</v>
      </c>
      <c r="BE135">
        <f>IF(BD135&lt;&gt;0, BD135, BB135)</f>
        <v>0</v>
      </c>
      <c r="BF135">
        <f>1-BE135/AT135</f>
        <v>0</v>
      </c>
      <c r="BG135">
        <f>(AT135-AS135)/(AT135-BE135)</f>
        <v>0</v>
      </c>
      <c r="BH135">
        <f>(AN135-AT135)/(AN135-BE135)</f>
        <v>0</v>
      </c>
      <c r="BI135">
        <f>(AT135-AS135)/(AT135-AM135)</f>
        <v>0</v>
      </c>
      <c r="BJ135">
        <f>(AN135-AT135)/(AN135-AM135)</f>
        <v>0</v>
      </c>
      <c r="BK135">
        <f>(BG135*BE135/AS135)</f>
        <v>0</v>
      </c>
      <c r="BL135">
        <f>(1-BK135)</f>
        <v>0</v>
      </c>
      <c r="CU135">
        <f>$B$13*DS135+$C$13*DT135+$F$13*EE135*(1-EH135)</f>
        <v>0</v>
      </c>
      <c r="CV135">
        <f>CU135*CW135</f>
        <v>0</v>
      </c>
      <c r="CW135">
        <f>($B$13*$D$11+$C$13*$D$11+$F$13*((ER135+EJ135)/MAX(ER135+EJ135+ES135, 0.1)*$I$11+ES135/MAX(ER135+EJ135+ES135, 0.1)*$J$11))/($B$13+$C$13+$F$13)</f>
        <v>0</v>
      </c>
      <c r="CX135">
        <f>($B$13*$K$11+$C$13*$K$11+$F$13*((ER135+EJ135)/MAX(ER135+EJ135+ES135, 0.1)*$P$11+ES135/MAX(ER135+EJ135+ES135, 0.1)*$Q$11))/($B$13+$C$13+$F$13)</f>
        <v>0</v>
      </c>
      <c r="CY135">
        <v>6</v>
      </c>
      <c r="CZ135">
        <v>0.5</v>
      </c>
      <c r="DA135" t="s">
        <v>421</v>
      </c>
      <c r="DB135">
        <v>2</v>
      </c>
      <c r="DC135">
        <v>1759095856.6</v>
      </c>
      <c r="DD135">
        <v>423.1348888888889</v>
      </c>
      <c r="DE135">
        <v>420.041</v>
      </c>
      <c r="DF135">
        <v>23.03874444444445</v>
      </c>
      <c r="DG135">
        <v>22.58037777777778</v>
      </c>
      <c r="DH135">
        <v>424.028</v>
      </c>
      <c r="DI135">
        <v>22.72343333333333</v>
      </c>
      <c r="DJ135">
        <v>499.9211111111111</v>
      </c>
      <c r="DK135">
        <v>90.65057777777777</v>
      </c>
      <c r="DL135">
        <v>0.06758361111111112</v>
      </c>
      <c r="DM135">
        <v>30.40891111111111</v>
      </c>
      <c r="DN135">
        <v>29.99173333333334</v>
      </c>
      <c r="DO135">
        <v>999.9000000000001</v>
      </c>
      <c r="DP135">
        <v>0</v>
      </c>
      <c r="DQ135">
        <v>0</v>
      </c>
      <c r="DR135">
        <v>9979.727777777778</v>
      </c>
      <c r="DS135">
        <v>0</v>
      </c>
      <c r="DT135">
        <v>3.27856</v>
      </c>
      <c r="DU135">
        <v>3.094028888888888</v>
      </c>
      <c r="DV135">
        <v>433.1133333333333</v>
      </c>
      <c r="DW135">
        <v>429.7446666666667</v>
      </c>
      <c r="DX135">
        <v>0.4583911111111111</v>
      </c>
      <c r="DY135">
        <v>420.041</v>
      </c>
      <c r="DZ135">
        <v>22.58037777777778</v>
      </c>
      <c r="EA135">
        <v>2.088477777777777</v>
      </c>
      <c r="EB135">
        <v>2.046922222222222</v>
      </c>
      <c r="EC135">
        <v>18.13157777777778</v>
      </c>
      <c r="ED135">
        <v>17.81204444444445</v>
      </c>
      <c r="EE135">
        <v>0.00500078</v>
      </c>
      <c r="EF135">
        <v>0</v>
      </c>
      <c r="EG135">
        <v>0</v>
      </c>
      <c r="EH135">
        <v>0</v>
      </c>
      <c r="EI135">
        <v>936.9888888888888</v>
      </c>
      <c r="EJ135">
        <v>0.00500078</v>
      </c>
      <c r="EK135">
        <v>-24.9</v>
      </c>
      <c r="EL135">
        <v>-1.711111111111111</v>
      </c>
      <c r="EM135">
        <v>35.02066666666666</v>
      </c>
      <c r="EN135">
        <v>38.208</v>
      </c>
      <c r="EO135">
        <v>36.51377777777778</v>
      </c>
      <c r="EP135">
        <v>38.29822222222222</v>
      </c>
      <c r="EQ135">
        <v>37.43033333333333</v>
      </c>
      <c r="ER135">
        <v>0</v>
      </c>
      <c r="ES135">
        <v>0</v>
      </c>
      <c r="ET135">
        <v>0</v>
      </c>
      <c r="EU135">
        <v>1759095852.4</v>
      </c>
      <c r="EV135">
        <v>0</v>
      </c>
      <c r="EW135">
        <v>937.5961538461537</v>
      </c>
      <c r="EX135">
        <v>21.28205164780432</v>
      </c>
      <c r="EY135">
        <v>-13.67521320893106</v>
      </c>
      <c r="EZ135">
        <v>-24.35384615384615</v>
      </c>
      <c r="FA135">
        <v>15</v>
      </c>
      <c r="FB135">
        <v>0</v>
      </c>
      <c r="FC135" t="s">
        <v>422</v>
      </c>
      <c r="FD135">
        <v>1746989605.5</v>
      </c>
      <c r="FE135">
        <v>1746989593.5</v>
      </c>
      <c r="FF135">
        <v>0</v>
      </c>
      <c r="FG135">
        <v>-0.274</v>
      </c>
      <c r="FH135">
        <v>-0.002</v>
      </c>
      <c r="FI135">
        <v>2.549</v>
      </c>
      <c r="FJ135">
        <v>0.129</v>
      </c>
      <c r="FK135">
        <v>420</v>
      </c>
      <c r="FL135">
        <v>17</v>
      </c>
      <c r="FM135">
        <v>0.02</v>
      </c>
      <c r="FN135">
        <v>0.04</v>
      </c>
      <c r="FO135">
        <v>3.028586829268293</v>
      </c>
      <c r="FP135">
        <v>0.1682285017421639</v>
      </c>
      <c r="FQ135">
        <v>0.06097832971494471</v>
      </c>
      <c r="FR135">
        <v>1</v>
      </c>
      <c r="FS135">
        <v>937.3588235294117</v>
      </c>
      <c r="FT135">
        <v>10.95492767632122</v>
      </c>
      <c r="FU135">
        <v>7.070739941604358</v>
      </c>
      <c r="FV135">
        <v>0</v>
      </c>
      <c r="FW135">
        <v>0.456662756097561</v>
      </c>
      <c r="FX135">
        <v>0.01275472473867627</v>
      </c>
      <c r="FY135">
        <v>0.001491961971994411</v>
      </c>
      <c r="FZ135">
        <v>1</v>
      </c>
      <c r="GA135">
        <v>2</v>
      </c>
      <c r="GB135">
        <v>3</v>
      </c>
      <c r="GC135" t="s">
        <v>429</v>
      </c>
      <c r="GD135">
        <v>3.10247</v>
      </c>
      <c r="GE135">
        <v>2.72572</v>
      </c>
      <c r="GF135">
        <v>0.0888321</v>
      </c>
      <c r="GG135">
        <v>0.0882389</v>
      </c>
      <c r="GH135">
        <v>0.104955</v>
      </c>
      <c r="GI135">
        <v>0.10494</v>
      </c>
      <c r="GJ135">
        <v>23803.6</v>
      </c>
      <c r="GK135">
        <v>21606.7</v>
      </c>
      <c r="GL135">
        <v>26687.4</v>
      </c>
      <c r="GM135">
        <v>23918.4</v>
      </c>
      <c r="GN135">
        <v>38217.4</v>
      </c>
      <c r="GO135">
        <v>31629.9</v>
      </c>
      <c r="GP135">
        <v>46600.5</v>
      </c>
      <c r="GQ135">
        <v>37821.8</v>
      </c>
      <c r="GR135">
        <v>1.87007</v>
      </c>
      <c r="GS135">
        <v>1.87655</v>
      </c>
      <c r="GT135">
        <v>0.0790358</v>
      </c>
      <c r="GU135">
        <v>0</v>
      </c>
      <c r="GV135">
        <v>28.7026</v>
      </c>
      <c r="GW135">
        <v>999.9</v>
      </c>
      <c r="GX135">
        <v>46.3</v>
      </c>
      <c r="GY135">
        <v>31.2</v>
      </c>
      <c r="GZ135">
        <v>23.3046</v>
      </c>
      <c r="HA135">
        <v>61.4619</v>
      </c>
      <c r="HB135">
        <v>19.9038</v>
      </c>
      <c r="HC135">
        <v>1</v>
      </c>
      <c r="HD135">
        <v>0.108354</v>
      </c>
      <c r="HE135">
        <v>-1.50008</v>
      </c>
      <c r="HF135">
        <v>20.2908</v>
      </c>
      <c r="HG135">
        <v>5.22178</v>
      </c>
      <c r="HH135">
        <v>11.98</v>
      </c>
      <c r="HI135">
        <v>4.96535</v>
      </c>
      <c r="HJ135">
        <v>3.27598</v>
      </c>
      <c r="HK135">
        <v>9999</v>
      </c>
      <c r="HL135">
        <v>9999</v>
      </c>
      <c r="HM135">
        <v>9999</v>
      </c>
      <c r="HN135">
        <v>37.3</v>
      </c>
      <c r="HO135">
        <v>1.86391</v>
      </c>
      <c r="HP135">
        <v>1.86008</v>
      </c>
      <c r="HQ135">
        <v>1.85837</v>
      </c>
      <c r="HR135">
        <v>1.85979</v>
      </c>
      <c r="HS135">
        <v>1.85989</v>
      </c>
      <c r="HT135">
        <v>1.85837</v>
      </c>
      <c r="HU135">
        <v>1.85744</v>
      </c>
      <c r="HV135">
        <v>1.85242</v>
      </c>
      <c r="HW135">
        <v>0</v>
      </c>
      <c r="HX135">
        <v>0</v>
      </c>
      <c r="HY135">
        <v>0</v>
      </c>
      <c r="HZ135">
        <v>0</v>
      </c>
      <c r="IA135" t="s">
        <v>424</v>
      </c>
      <c r="IB135" t="s">
        <v>425</v>
      </c>
      <c r="IC135" t="s">
        <v>426</v>
      </c>
      <c r="ID135" t="s">
        <v>426</v>
      </c>
      <c r="IE135" t="s">
        <v>426</v>
      </c>
      <c r="IF135" t="s">
        <v>426</v>
      </c>
      <c r="IG135">
        <v>0</v>
      </c>
      <c r="IH135">
        <v>100</v>
      </c>
      <c r="II135">
        <v>100</v>
      </c>
      <c r="IJ135">
        <v>-0.893</v>
      </c>
      <c r="IK135">
        <v>0.3153</v>
      </c>
      <c r="IL135">
        <v>-0.819046093373875</v>
      </c>
      <c r="IM135">
        <v>-0.0008311593448893811</v>
      </c>
      <c r="IN135">
        <v>1.768286430498992E-06</v>
      </c>
      <c r="IO135">
        <v>-5.176383660599935E-10</v>
      </c>
      <c r="IP135">
        <v>0.01793090377665582</v>
      </c>
      <c r="IQ135">
        <v>0.002652576625932546</v>
      </c>
      <c r="IR135">
        <v>0.0004569377311329863</v>
      </c>
      <c r="IS135">
        <v>1.003524486243527E-07</v>
      </c>
      <c r="IT135">
        <v>2</v>
      </c>
      <c r="IU135">
        <v>1975</v>
      </c>
      <c r="IV135">
        <v>1</v>
      </c>
      <c r="IW135">
        <v>26</v>
      </c>
      <c r="IX135">
        <v>201770.9</v>
      </c>
      <c r="IY135">
        <v>201771.1</v>
      </c>
      <c r="IZ135">
        <v>1.09985</v>
      </c>
      <c r="JA135">
        <v>2.61963</v>
      </c>
      <c r="JB135">
        <v>1.49658</v>
      </c>
      <c r="JC135">
        <v>2.34863</v>
      </c>
      <c r="JD135">
        <v>1.54907</v>
      </c>
      <c r="JE135">
        <v>2.49146</v>
      </c>
      <c r="JF135">
        <v>36.0582</v>
      </c>
      <c r="JG135">
        <v>24.1926</v>
      </c>
      <c r="JH135">
        <v>18</v>
      </c>
      <c r="JI135">
        <v>480.79</v>
      </c>
      <c r="JJ135">
        <v>499.635</v>
      </c>
      <c r="JK135">
        <v>30.8662</v>
      </c>
      <c r="JL135">
        <v>28.6805</v>
      </c>
      <c r="JM135">
        <v>30.0002</v>
      </c>
      <c r="JN135">
        <v>28.838</v>
      </c>
      <c r="JO135">
        <v>28.8196</v>
      </c>
      <c r="JP135">
        <v>22.1098</v>
      </c>
      <c r="JQ135">
        <v>0</v>
      </c>
      <c r="JR135">
        <v>100</v>
      </c>
      <c r="JS135">
        <v>30.8694</v>
      </c>
      <c r="JT135">
        <v>420</v>
      </c>
      <c r="JU135">
        <v>23.1383</v>
      </c>
      <c r="JV135">
        <v>101.889</v>
      </c>
      <c r="JW135">
        <v>91.23050000000001</v>
      </c>
    </row>
    <row r="136" spans="1:283">
      <c r="A136">
        <v>118</v>
      </c>
      <c r="B136">
        <v>1759095861.6</v>
      </c>
      <c r="C136">
        <v>1868.599999904633</v>
      </c>
      <c r="D136" t="s">
        <v>664</v>
      </c>
      <c r="E136" t="s">
        <v>665</v>
      </c>
      <c r="F136">
        <v>5</v>
      </c>
      <c r="G136" t="s">
        <v>611</v>
      </c>
      <c r="H136">
        <v>1759095858.6</v>
      </c>
      <c r="I136">
        <f>(J136)/1000</f>
        <v>0</v>
      </c>
      <c r="J136">
        <f>1000*DJ136*AH136*(DF136-DG136)/(100*CY136*(1000-AH136*DF136))</f>
        <v>0</v>
      </c>
      <c r="K136">
        <f>DJ136*AH136*(DE136-DD136*(1000-AH136*DG136)/(1000-AH136*DF136))/(100*CY136)</f>
        <v>0</v>
      </c>
      <c r="L136">
        <f>DD136 - IF(AH136&gt;1, K136*CY136*100.0/(AJ136), 0)</f>
        <v>0</v>
      </c>
      <c r="M136">
        <f>((S136-I136/2)*L136-K136)/(S136+I136/2)</f>
        <v>0</v>
      </c>
      <c r="N136">
        <f>M136*(DK136+DL136)/1000.0</f>
        <v>0</v>
      </c>
      <c r="O136">
        <f>(DD136 - IF(AH136&gt;1, K136*CY136*100.0/(AJ136), 0))*(DK136+DL136)/1000.0</f>
        <v>0</v>
      </c>
      <c r="P136">
        <f>2.0/((1/R136-1/Q136)+SIGN(R136)*SQRT((1/R136-1/Q136)*(1/R136-1/Q136) + 4*CZ136/((CZ136+1)*(CZ136+1))*(2*1/R136*1/Q136-1/Q136*1/Q136)))</f>
        <v>0</v>
      </c>
      <c r="Q136">
        <f>IF(LEFT(DA136,1)&lt;&gt;"0",IF(LEFT(DA136,1)="1",3.0,DB136),$D$5+$E$5*(DR136*DK136/($K$5*1000))+$F$5*(DR136*DK136/($K$5*1000))*MAX(MIN(CY136,$J$5),$I$5)*MAX(MIN(CY136,$J$5),$I$5)+$G$5*MAX(MIN(CY136,$J$5),$I$5)*(DR136*DK136/($K$5*1000))+$H$5*(DR136*DK136/($K$5*1000))*(DR136*DK136/($K$5*1000)))</f>
        <v>0</v>
      </c>
      <c r="R136">
        <f>I136*(1000-(1000*0.61365*exp(17.502*V136/(240.97+V136))/(DK136+DL136)+DF136)/2)/(1000*0.61365*exp(17.502*V136/(240.97+V136))/(DK136+DL136)-DF136)</f>
        <v>0</v>
      </c>
      <c r="S136">
        <f>1/((CZ136+1)/(P136/1.6)+1/(Q136/1.37)) + CZ136/((CZ136+1)/(P136/1.6) + CZ136/(Q136/1.37))</f>
        <v>0</v>
      </c>
      <c r="T136">
        <f>(CU136*CX136)</f>
        <v>0</v>
      </c>
      <c r="U136">
        <f>(DM136+(T136+2*0.95*5.67E-8*(((DM136+$B$9)+273)^4-(DM136+273)^4)-44100*I136)/(1.84*29.3*Q136+8*0.95*5.67E-8*(DM136+273)^3))</f>
        <v>0</v>
      </c>
      <c r="V136">
        <f>($C$9*DN136+$D$9*DO136+$E$9*U136)</f>
        <v>0</v>
      </c>
      <c r="W136">
        <f>0.61365*exp(17.502*V136/(240.97+V136))</f>
        <v>0</v>
      </c>
      <c r="X136">
        <f>(Y136/Z136*100)</f>
        <v>0</v>
      </c>
      <c r="Y136">
        <f>DF136*(DK136+DL136)/1000</f>
        <v>0</v>
      </c>
      <c r="Z136">
        <f>0.61365*exp(17.502*DM136/(240.97+DM136))</f>
        <v>0</v>
      </c>
      <c r="AA136">
        <f>(W136-DF136*(DK136+DL136)/1000)</f>
        <v>0</v>
      </c>
      <c r="AB136">
        <f>(-I136*44100)</f>
        <v>0</v>
      </c>
      <c r="AC136">
        <f>2*29.3*Q136*0.92*(DM136-V136)</f>
        <v>0</v>
      </c>
      <c r="AD136">
        <f>2*0.95*5.67E-8*(((DM136+$B$9)+273)^4-(V136+273)^4)</f>
        <v>0</v>
      </c>
      <c r="AE136">
        <f>T136+AD136+AB136+AC136</f>
        <v>0</v>
      </c>
      <c r="AF136">
        <v>2</v>
      </c>
      <c r="AG136">
        <v>0</v>
      </c>
      <c r="AH136">
        <f>IF(AF136*$H$15&gt;=AJ136,1.0,(AJ136/(AJ136-AF136*$H$15)))</f>
        <v>0</v>
      </c>
      <c r="AI136">
        <f>(AH136-1)*100</f>
        <v>0</v>
      </c>
      <c r="AJ136">
        <f>MAX(0,($B$15+$C$15*DR136)/(1+$D$15*DR136)*DK136/(DM136+273)*$E$15)</f>
        <v>0</v>
      </c>
      <c r="AK136" t="s">
        <v>420</v>
      </c>
      <c r="AL136" t="s">
        <v>420</v>
      </c>
      <c r="AM136">
        <v>0</v>
      </c>
      <c r="AN136">
        <v>0</v>
      </c>
      <c r="AO136">
        <f>1-AM136/AN136</f>
        <v>0</v>
      </c>
      <c r="AP136">
        <v>0</v>
      </c>
      <c r="AQ136" t="s">
        <v>420</v>
      </c>
      <c r="AR136" t="s">
        <v>420</v>
      </c>
      <c r="AS136">
        <v>0</v>
      </c>
      <c r="AT136">
        <v>0</v>
      </c>
      <c r="AU136">
        <f>1-AS136/AT136</f>
        <v>0</v>
      </c>
      <c r="AV136">
        <v>0.5</v>
      </c>
      <c r="AW136">
        <f>CV136</f>
        <v>0</v>
      </c>
      <c r="AX136">
        <f>K136</f>
        <v>0</v>
      </c>
      <c r="AY136">
        <f>AU136*AV136*AW136</f>
        <v>0</v>
      </c>
      <c r="AZ136">
        <f>(AX136-AP136)/AW136</f>
        <v>0</v>
      </c>
      <c r="BA136">
        <f>(AN136-AT136)/AT136</f>
        <v>0</v>
      </c>
      <c r="BB136">
        <f>AM136/(AO136+AM136/AT136)</f>
        <v>0</v>
      </c>
      <c r="BC136" t="s">
        <v>420</v>
      </c>
      <c r="BD136">
        <v>0</v>
      </c>
      <c r="BE136">
        <f>IF(BD136&lt;&gt;0, BD136, BB136)</f>
        <v>0</v>
      </c>
      <c r="BF136">
        <f>1-BE136/AT136</f>
        <v>0</v>
      </c>
      <c r="BG136">
        <f>(AT136-AS136)/(AT136-BE136)</f>
        <v>0</v>
      </c>
      <c r="BH136">
        <f>(AN136-AT136)/(AN136-BE136)</f>
        <v>0</v>
      </c>
      <c r="BI136">
        <f>(AT136-AS136)/(AT136-AM136)</f>
        <v>0</v>
      </c>
      <c r="BJ136">
        <f>(AN136-AT136)/(AN136-AM136)</f>
        <v>0</v>
      </c>
      <c r="BK136">
        <f>(BG136*BE136/AS136)</f>
        <v>0</v>
      </c>
      <c r="BL136">
        <f>(1-BK136)</f>
        <v>0</v>
      </c>
      <c r="CU136">
        <f>$B$13*DS136+$C$13*DT136+$F$13*EE136*(1-EH136)</f>
        <v>0</v>
      </c>
      <c r="CV136">
        <f>CU136*CW136</f>
        <v>0</v>
      </c>
      <c r="CW136">
        <f>($B$13*$D$11+$C$13*$D$11+$F$13*((ER136+EJ136)/MAX(ER136+EJ136+ES136, 0.1)*$I$11+ES136/MAX(ER136+EJ136+ES136, 0.1)*$J$11))/($B$13+$C$13+$F$13)</f>
        <v>0</v>
      </c>
      <c r="CX136">
        <f>($B$13*$K$11+$C$13*$K$11+$F$13*((ER136+EJ136)/MAX(ER136+EJ136+ES136, 0.1)*$P$11+ES136/MAX(ER136+EJ136+ES136, 0.1)*$Q$11))/($B$13+$C$13+$F$13)</f>
        <v>0</v>
      </c>
      <c r="CY136">
        <v>6</v>
      </c>
      <c r="CZ136">
        <v>0.5</v>
      </c>
      <c r="DA136" t="s">
        <v>421</v>
      </c>
      <c r="DB136">
        <v>2</v>
      </c>
      <c r="DC136">
        <v>1759095858.6</v>
      </c>
      <c r="DD136">
        <v>423.1321111111111</v>
      </c>
      <c r="DE136">
        <v>419.9887777777778</v>
      </c>
      <c r="DF136">
        <v>23.03912222222222</v>
      </c>
      <c r="DG136">
        <v>22.58057777777778</v>
      </c>
      <c r="DH136">
        <v>424.0252222222222</v>
      </c>
      <c r="DI136">
        <v>22.72381111111111</v>
      </c>
      <c r="DJ136">
        <v>499.8573333333334</v>
      </c>
      <c r="DK136">
        <v>90.65128888888889</v>
      </c>
      <c r="DL136">
        <v>0.06775813333333333</v>
      </c>
      <c r="DM136">
        <v>30.4089</v>
      </c>
      <c r="DN136">
        <v>29.99235555555556</v>
      </c>
      <c r="DO136">
        <v>999.9000000000001</v>
      </c>
      <c r="DP136">
        <v>0</v>
      </c>
      <c r="DQ136">
        <v>0</v>
      </c>
      <c r="DR136">
        <v>9977.077777777777</v>
      </c>
      <c r="DS136">
        <v>0</v>
      </c>
      <c r="DT136">
        <v>3.27856</v>
      </c>
      <c r="DU136">
        <v>3.143174444444444</v>
      </c>
      <c r="DV136">
        <v>433.1105555555556</v>
      </c>
      <c r="DW136">
        <v>429.6915555555556</v>
      </c>
      <c r="DX136">
        <v>0.4585752222222222</v>
      </c>
      <c r="DY136">
        <v>419.9887777777778</v>
      </c>
      <c r="DZ136">
        <v>22.58057777777778</v>
      </c>
      <c r="EA136">
        <v>2.088528888888889</v>
      </c>
      <c r="EB136">
        <v>2.046956666666667</v>
      </c>
      <c r="EC136">
        <v>18.13195555555556</v>
      </c>
      <c r="ED136">
        <v>17.81231111111111</v>
      </c>
      <c r="EE136">
        <v>0.00500078</v>
      </c>
      <c r="EF136">
        <v>0</v>
      </c>
      <c r="EG136">
        <v>0</v>
      </c>
      <c r="EH136">
        <v>0</v>
      </c>
      <c r="EI136">
        <v>936.9222222222221</v>
      </c>
      <c r="EJ136">
        <v>0.00500078</v>
      </c>
      <c r="EK136">
        <v>-22.47777777777778</v>
      </c>
      <c r="EL136">
        <v>-1.444444444444444</v>
      </c>
      <c r="EM136">
        <v>35.00688888888889</v>
      </c>
      <c r="EN136">
        <v>38.20099999999999</v>
      </c>
      <c r="EO136">
        <v>36.58333333333334</v>
      </c>
      <c r="EP136">
        <v>38.29133333333333</v>
      </c>
      <c r="EQ136">
        <v>37.36766666666666</v>
      </c>
      <c r="ER136">
        <v>0</v>
      </c>
      <c r="ES136">
        <v>0</v>
      </c>
      <c r="ET136">
        <v>0</v>
      </c>
      <c r="EU136">
        <v>1759095854.2</v>
      </c>
      <c r="EV136">
        <v>0</v>
      </c>
      <c r="EW136">
        <v>938.3</v>
      </c>
      <c r="EX136">
        <v>6.861538911479752</v>
      </c>
      <c r="EY136">
        <v>6.284615403566644</v>
      </c>
      <c r="EZ136">
        <v>-24.592</v>
      </c>
      <c r="FA136">
        <v>15</v>
      </c>
      <c r="FB136">
        <v>0</v>
      </c>
      <c r="FC136" t="s">
        <v>422</v>
      </c>
      <c r="FD136">
        <v>1746989605.5</v>
      </c>
      <c r="FE136">
        <v>1746989593.5</v>
      </c>
      <c r="FF136">
        <v>0</v>
      </c>
      <c r="FG136">
        <v>-0.274</v>
      </c>
      <c r="FH136">
        <v>-0.002</v>
      </c>
      <c r="FI136">
        <v>2.549</v>
      </c>
      <c r="FJ136">
        <v>0.129</v>
      </c>
      <c r="FK136">
        <v>420</v>
      </c>
      <c r="FL136">
        <v>17</v>
      </c>
      <c r="FM136">
        <v>0.02</v>
      </c>
      <c r="FN136">
        <v>0.04</v>
      </c>
      <c r="FO136">
        <v>3.03561025</v>
      </c>
      <c r="FP136">
        <v>0.6313081801125654</v>
      </c>
      <c r="FQ136">
        <v>0.07267527067330053</v>
      </c>
      <c r="FR136">
        <v>0</v>
      </c>
      <c r="FS136">
        <v>937.2735294117647</v>
      </c>
      <c r="FT136">
        <v>8.783804691316368</v>
      </c>
      <c r="FU136">
        <v>7.35384288588703</v>
      </c>
      <c r="FV136">
        <v>0</v>
      </c>
      <c r="FW136">
        <v>0.457100125</v>
      </c>
      <c r="FX136">
        <v>0.01275144090056236</v>
      </c>
      <c r="FY136">
        <v>0.001403054938117175</v>
      </c>
      <c r="FZ136">
        <v>1</v>
      </c>
      <c r="GA136">
        <v>1</v>
      </c>
      <c r="GB136">
        <v>3</v>
      </c>
      <c r="GC136" t="s">
        <v>423</v>
      </c>
      <c r="GD136">
        <v>3.10277</v>
      </c>
      <c r="GE136">
        <v>2.72571</v>
      </c>
      <c r="GF136">
        <v>0.0888278</v>
      </c>
      <c r="GG136">
        <v>0.0882337</v>
      </c>
      <c r="GH136">
        <v>0.104955</v>
      </c>
      <c r="GI136">
        <v>0.104943</v>
      </c>
      <c r="GJ136">
        <v>23803.6</v>
      </c>
      <c r="GK136">
        <v>21606.7</v>
      </c>
      <c r="GL136">
        <v>26687.2</v>
      </c>
      <c r="GM136">
        <v>23918.3</v>
      </c>
      <c r="GN136">
        <v>38217.2</v>
      </c>
      <c r="GO136">
        <v>31629.8</v>
      </c>
      <c r="GP136">
        <v>46600.3</v>
      </c>
      <c r="GQ136">
        <v>37821.9</v>
      </c>
      <c r="GR136">
        <v>1.87057</v>
      </c>
      <c r="GS136">
        <v>1.8761</v>
      </c>
      <c r="GT136">
        <v>0.0792742</v>
      </c>
      <c r="GU136">
        <v>0</v>
      </c>
      <c r="GV136">
        <v>28.7026</v>
      </c>
      <c r="GW136">
        <v>999.9</v>
      </c>
      <c r="GX136">
        <v>46.3</v>
      </c>
      <c r="GY136">
        <v>31.2</v>
      </c>
      <c r="GZ136">
        <v>23.3066</v>
      </c>
      <c r="HA136">
        <v>60.7519</v>
      </c>
      <c r="HB136">
        <v>19.8638</v>
      </c>
      <c r="HC136">
        <v>1</v>
      </c>
      <c r="HD136">
        <v>0.108361</v>
      </c>
      <c r="HE136">
        <v>-1.49407</v>
      </c>
      <c r="HF136">
        <v>20.2907</v>
      </c>
      <c r="HG136">
        <v>5.22133</v>
      </c>
      <c r="HH136">
        <v>11.98</v>
      </c>
      <c r="HI136">
        <v>4.9651</v>
      </c>
      <c r="HJ136">
        <v>3.27595</v>
      </c>
      <c r="HK136">
        <v>9999</v>
      </c>
      <c r="HL136">
        <v>9999</v>
      </c>
      <c r="HM136">
        <v>9999</v>
      </c>
      <c r="HN136">
        <v>37.3</v>
      </c>
      <c r="HO136">
        <v>1.86392</v>
      </c>
      <c r="HP136">
        <v>1.86007</v>
      </c>
      <c r="HQ136">
        <v>1.85838</v>
      </c>
      <c r="HR136">
        <v>1.85979</v>
      </c>
      <c r="HS136">
        <v>1.85989</v>
      </c>
      <c r="HT136">
        <v>1.85837</v>
      </c>
      <c r="HU136">
        <v>1.85744</v>
      </c>
      <c r="HV136">
        <v>1.85242</v>
      </c>
      <c r="HW136">
        <v>0</v>
      </c>
      <c r="HX136">
        <v>0</v>
      </c>
      <c r="HY136">
        <v>0</v>
      </c>
      <c r="HZ136">
        <v>0</v>
      </c>
      <c r="IA136" t="s">
        <v>424</v>
      </c>
      <c r="IB136" t="s">
        <v>425</v>
      </c>
      <c r="IC136" t="s">
        <v>426</v>
      </c>
      <c r="ID136" t="s">
        <v>426</v>
      </c>
      <c r="IE136" t="s">
        <v>426</v>
      </c>
      <c r="IF136" t="s">
        <v>426</v>
      </c>
      <c r="IG136">
        <v>0</v>
      </c>
      <c r="IH136">
        <v>100</v>
      </c>
      <c r="II136">
        <v>100</v>
      </c>
      <c r="IJ136">
        <v>-0.893</v>
      </c>
      <c r="IK136">
        <v>0.3153</v>
      </c>
      <c r="IL136">
        <v>-0.819046093373875</v>
      </c>
      <c r="IM136">
        <v>-0.0008311593448893811</v>
      </c>
      <c r="IN136">
        <v>1.768286430498992E-06</v>
      </c>
      <c r="IO136">
        <v>-5.176383660599935E-10</v>
      </c>
      <c r="IP136">
        <v>0.01793090377665582</v>
      </c>
      <c r="IQ136">
        <v>0.002652576625932546</v>
      </c>
      <c r="IR136">
        <v>0.0004569377311329863</v>
      </c>
      <c r="IS136">
        <v>1.003524486243527E-07</v>
      </c>
      <c r="IT136">
        <v>2</v>
      </c>
      <c r="IU136">
        <v>1975</v>
      </c>
      <c r="IV136">
        <v>1</v>
      </c>
      <c r="IW136">
        <v>26</v>
      </c>
      <c r="IX136">
        <v>201770.9</v>
      </c>
      <c r="IY136">
        <v>201771.1</v>
      </c>
      <c r="IZ136">
        <v>1.09985</v>
      </c>
      <c r="JA136">
        <v>2.62573</v>
      </c>
      <c r="JB136">
        <v>1.49658</v>
      </c>
      <c r="JC136">
        <v>2.34863</v>
      </c>
      <c r="JD136">
        <v>1.54907</v>
      </c>
      <c r="JE136">
        <v>2.45483</v>
      </c>
      <c r="JF136">
        <v>36.0582</v>
      </c>
      <c r="JG136">
        <v>24.1926</v>
      </c>
      <c r="JH136">
        <v>18</v>
      </c>
      <c r="JI136">
        <v>481.089</v>
      </c>
      <c r="JJ136">
        <v>499.346</v>
      </c>
      <c r="JK136">
        <v>30.8703</v>
      </c>
      <c r="JL136">
        <v>28.6805</v>
      </c>
      <c r="JM136">
        <v>30.0002</v>
      </c>
      <c r="JN136">
        <v>28.8392</v>
      </c>
      <c r="JO136">
        <v>28.8208</v>
      </c>
      <c r="JP136">
        <v>22.1096</v>
      </c>
      <c r="JQ136">
        <v>0</v>
      </c>
      <c r="JR136">
        <v>100</v>
      </c>
      <c r="JS136">
        <v>30.875</v>
      </c>
      <c r="JT136">
        <v>420</v>
      </c>
      <c r="JU136">
        <v>23.1383</v>
      </c>
      <c r="JV136">
        <v>101.889</v>
      </c>
      <c r="JW136">
        <v>91.2304</v>
      </c>
    </row>
    <row r="137" spans="1:283">
      <c r="A137">
        <v>119</v>
      </c>
      <c r="B137">
        <v>1759095863.6</v>
      </c>
      <c r="C137">
        <v>1870.599999904633</v>
      </c>
      <c r="D137" t="s">
        <v>666</v>
      </c>
      <c r="E137" t="s">
        <v>667</v>
      </c>
      <c r="F137">
        <v>5</v>
      </c>
      <c r="G137" t="s">
        <v>611</v>
      </c>
      <c r="H137">
        <v>1759095860.6</v>
      </c>
      <c r="I137">
        <f>(J137)/1000</f>
        <v>0</v>
      </c>
      <c r="J137">
        <f>1000*DJ137*AH137*(DF137-DG137)/(100*CY137*(1000-AH137*DF137))</f>
        <v>0</v>
      </c>
      <c r="K137">
        <f>DJ137*AH137*(DE137-DD137*(1000-AH137*DG137)/(1000-AH137*DF137))/(100*CY137)</f>
        <v>0</v>
      </c>
      <c r="L137">
        <f>DD137 - IF(AH137&gt;1, K137*CY137*100.0/(AJ137), 0)</f>
        <v>0</v>
      </c>
      <c r="M137">
        <f>((S137-I137/2)*L137-K137)/(S137+I137/2)</f>
        <v>0</v>
      </c>
      <c r="N137">
        <f>M137*(DK137+DL137)/1000.0</f>
        <v>0</v>
      </c>
      <c r="O137">
        <f>(DD137 - IF(AH137&gt;1, K137*CY137*100.0/(AJ137), 0))*(DK137+DL137)/1000.0</f>
        <v>0</v>
      </c>
      <c r="P137">
        <f>2.0/((1/R137-1/Q137)+SIGN(R137)*SQRT((1/R137-1/Q137)*(1/R137-1/Q137) + 4*CZ137/((CZ137+1)*(CZ137+1))*(2*1/R137*1/Q137-1/Q137*1/Q137)))</f>
        <v>0</v>
      </c>
      <c r="Q137">
        <f>IF(LEFT(DA137,1)&lt;&gt;"0",IF(LEFT(DA137,1)="1",3.0,DB137),$D$5+$E$5*(DR137*DK137/($K$5*1000))+$F$5*(DR137*DK137/($K$5*1000))*MAX(MIN(CY137,$J$5),$I$5)*MAX(MIN(CY137,$J$5),$I$5)+$G$5*MAX(MIN(CY137,$J$5),$I$5)*(DR137*DK137/($K$5*1000))+$H$5*(DR137*DK137/($K$5*1000))*(DR137*DK137/($K$5*1000)))</f>
        <v>0</v>
      </c>
      <c r="R137">
        <f>I137*(1000-(1000*0.61365*exp(17.502*V137/(240.97+V137))/(DK137+DL137)+DF137)/2)/(1000*0.61365*exp(17.502*V137/(240.97+V137))/(DK137+DL137)-DF137)</f>
        <v>0</v>
      </c>
      <c r="S137">
        <f>1/((CZ137+1)/(P137/1.6)+1/(Q137/1.37)) + CZ137/((CZ137+1)/(P137/1.6) + CZ137/(Q137/1.37))</f>
        <v>0</v>
      </c>
      <c r="T137">
        <f>(CU137*CX137)</f>
        <v>0</v>
      </c>
      <c r="U137">
        <f>(DM137+(T137+2*0.95*5.67E-8*(((DM137+$B$9)+273)^4-(DM137+273)^4)-44100*I137)/(1.84*29.3*Q137+8*0.95*5.67E-8*(DM137+273)^3))</f>
        <v>0</v>
      </c>
      <c r="V137">
        <f>($C$9*DN137+$D$9*DO137+$E$9*U137)</f>
        <v>0</v>
      </c>
      <c r="W137">
        <f>0.61365*exp(17.502*V137/(240.97+V137))</f>
        <v>0</v>
      </c>
      <c r="X137">
        <f>(Y137/Z137*100)</f>
        <v>0</v>
      </c>
      <c r="Y137">
        <f>DF137*(DK137+DL137)/1000</f>
        <v>0</v>
      </c>
      <c r="Z137">
        <f>0.61365*exp(17.502*DM137/(240.97+DM137))</f>
        <v>0</v>
      </c>
      <c r="AA137">
        <f>(W137-DF137*(DK137+DL137)/1000)</f>
        <v>0</v>
      </c>
      <c r="AB137">
        <f>(-I137*44100)</f>
        <v>0</v>
      </c>
      <c r="AC137">
        <f>2*29.3*Q137*0.92*(DM137-V137)</f>
        <v>0</v>
      </c>
      <c r="AD137">
        <f>2*0.95*5.67E-8*(((DM137+$B$9)+273)^4-(V137+273)^4)</f>
        <v>0</v>
      </c>
      <c r="AE137">
        <f>T137+AD137+AB137+AC137</f>
        <v>0</v>
      </c>
      <c r="AF137">
        <v>2</v>
      </c>
      <c r="AG137">
        <v>0</v>
      </c>
      <c r="AH137">
        <f>IF(AF137*$H$15&gt;=AJ137,1.0,(AJ137/(AJ137-AF137*$H$15)))</f>
        <v>0</v>
      </c>
      <c r="AI137">
        <f>(AH137-1)*100</f>
        <v>0</v>
      </c>
      <c r="AJ137">
        <f>MAX(0,($B$15+$C$15*DR137)/(1+$D$15*DR137)*DK137/(DM137+273)*$E$15)</f>
        <v>0</v>
      </c>
      <c r="AK137" t="s">
        <v>420</v>
      </c>
      <c r="AL137" t="s">
        <v>420</v>
      </c>
      <c r="AM137">
        <v>0</v>
      </c>
      <c r="AN137">
        <v>0</v>
      </c>
      <c r="AO137">
        <f>1-AM137/AN137</f>
        <v>0</v>
      </c>
      <c r="AP137">
        <v>0</v>
      </c>
      <c r="AQ137" t="s">
        <v>420</v>
      </c>
      <c r="AR137" t="s">
        <v>420</v>
      </c>
      <c r="AS137">
        <v>0</v>
      </c>
      <c r="AT137">
        <v>0</v>
      </c>
      <c r="AU137">
        <f>1-AS137/AT137</f>
        <v>0</v>
      </c>
      <c r="AV137">
        <v>0.5</v>
      </c>
      <c r="AW137">
        <f>CV137</f>
        <v>0</v>
      </c>
      <c r="AX137">
        <f>K137</f>
        <v>0</v>
      </c>
      <c r="AY137">
        <f>AU137*AV137*AW137</f>
        <v>0</v>
      </c>
      <c r="AZ137">
        <f>(AX137-AP137)/AW137</f>
        <v>0</v>
      </c>
      <c r="BA137">
        <f>(AN137-AT137)/AT137</f>
        <v>0</v>
      </c>
      <c r="BB137">
        <f>AM137/(AO137+AM137/AT137)</f>
        <v>0</v>
      </c>
      <c r="BC137" t="s">
        <v>420</v>
      </c>
      <c r="BD137">
        <v>0</v>
      </c>
      <c r="BE137">
        <f>IF(BD137&lt;&gt;0, BD137, BB137)</f>
        <v>0</v>
      </c>
      <c r="BF137">
        <f>1-BE137/AT137</f>
        <v>0</v>
      </c>
      <c r="BG137">
        <f>(AT137-AS137)/(AT137-BE137)</f>
        <v>0</v>
      </c>
      <c r="BH137">
        <f>(AN137-AT137)/(AN137-BE137)</f>
        <v>0</v>
      </c>
      <c r="BI137">
        <f>(AT137-AS137)/(AT137-AM137)</f>
        <v>0</v>
      </c>
      <c r="BJ137">
        <f>(AN137-AT137)/(AN137-AM137)</f>
        <v>0</v>
      </c>
      <c r="BK137">
        <f>(BG137*BE137/AS137)</f>
        <v>0</v>
      </c>
      <c r="BL137">
        <f>(1-BK137)</f>
        <v>0</v>
      </c>
      <c r="CU137">
        <f>$B$13*DS137+$C$13*DT137+$F$13*EE137*(1-EH137)</f>
        <v>0</v>
      </c>
      <c r="CV137">
        <f>CU137*CW137</f>
        <v>0</v>
      </c>
      <c r="CW137">
        <f>($B$13*$D$11+$C$13*$D$11+$F$13*((ER137+EJ137)/MAX(ER137+EJ137+ES137, 0.1)*$I$11+ES137/MAX(ER137+EJ137+ES137, 0.1)*$J$11))/($B$13+$C$13+$F$13)</f>
        <v>0</v>
      </c>
      <c r="CX137">
        <f>($B$13*$K$11+$C$13*$K$11+$F$13*((ER137+EJ137)/MAX(ER137+EJ137+ES137, 0.1)*$P$11+ES137/MAX(ER137+EJ137+ES137, 0.1)*$Q$11))/($B$13+$C$13+$F$13)</f>
        <v>0</v>
      </c>
      <c r="CY137">
        <v>6</v>
      </c>
      <c r="CZ137">
        <v>0.5</v>
      </c>
      <c r="DA137" t="s">
        <v>421</v>
      </c>
      <c r="DB137">
        <v>2</v>
      </c>
      <c r="DC137">
        <v>1759095860.6</v>
      </c>
      <c r="DD137">
        <v>423.1156666666667</v>
      </c>
      <c r="DE137">
        <v>419.9669999999999</v>
      </c>
      <c r="DF137">
        <v>23.03917777777778</v>
      </c>
      <c r="DG137">
        <v>22.58083333333333</v>
      </c>
      <c r="DH137">
        <v>424.0087777777778</v>
      </c>
      <c r="DI137">
        <v>22.72384444444445</v>
      </c>
      <c r="DJ137">
        <v>499.9198888888889</v>
      </c>
      <c r="DK137">
        <v>90.6517111111111</v>
      </c>
      <c r="DL137">
        <v>0.06763026666666666</v>
      </c>
      <c r="DM137">
        <v>30.4088</v>
      </c>
      <c r="DN137">
        <v>29.99364444444444</v>
      </c>
      <c r="DO137">
        <v>999.9000000000001</v>
      </c>
      <c r="DP137">
        <v>0</v>
      </c>
      <c r="DQ137">
        <v>0</v>
      </c>
      <c r="DR137">
        <v>9995.405555555555</v>
      </c>
      <c r="DS137">
        <v>0</v>
      </c>
      <c r="DT137">
        <v>3.27856</v>
      </c>
      <c r="DU137">
        <v>3.148573333333333</v>
      </c>
      <c r="DV137">
        <v>433.094</v>
      </c>
      <c r="DW137">
        <v>429.6694444444445</v>
      </c>
      <c r="DX137">
        <v>0.458368</v>
      </c>
      <c r="DY137">
        <v>419.9669999999999</v>
      </c>
      <c r="DZ137">
        <v>22.58083333333333</v>
      </c>
      <c r="EA137">
        <v>2.088542222222222</v>
      </c>
      <c r="EB137">
        <v>2.04699</v>
      </c>
      <c r="EC137">
        <v>18.13206666666667</v>
      </c>
      <c r="ED137">
        <v>17.81255555555556</v>
      </c>
      <c r="EE137">
        <v>0.00500078</v>
      </c>
      <c r="EF137">
        <v>0</v>
      </c>
      <c r="EG137">
        <v>0</v>
      </c>
      <c r="EH137">
        <v>0</v>
      </c>
      <c r="EI137">
        <v>936.4222222222221</v>
      </c>
      <c r="EJ137">
        <v>0.00500078</v>
      </c>
      <c r="EK137">
        <v>-25.24444444444445</v>
      </c>
      <c r="EL137">
        <v>-1.988888888888889</v>
      </c>
      <c r="EM137">
        <v>35</v>
      </c>
      <c r="EN137">
        <v>38.194</v>
      </c>
      <c r="EO137">
        <v>36.55544444444445</v>
      </c>
      <c r="EP137">
        <v>38.27755555555555</v>
      </c>
      <c r="EQ137">
        <v>37.36766666666666</v>
      </c>
      <c r="ER137">
        <v>0</v>
      </c>
      <c r="ES137">
        <v>0</v>
      </c>
      <c r="ET137">
        <v>0</v>
      </c>
      <c r="EU137">
        <v>1759095856</v>
      </c>
      <c r="EV137">
        <v>0</v>
      </c>
      <c r="EW137">
        <v>938.3038461538462</v>
      </c>
      <c r="EX137">
        <v>-10.29401651666343</v>
      </c>
      <c r="EY137">
        <v>25.97606801857338</v>
      </c>
      <c r="EZ137">
        <v>-24.73076923076923</v>
      </c>
      <c r="FA137">
        <v>15</v>
      </c>
      <c r="FB137">
        <v>0</v>
      </c>
      <c r="FC137" t="s">
        <v>422</v>
      </c>
      <c r="FD137">
        <v>1746989605.5</v>
      </c>
      <c r="FE137">
        <v>1746989593.5</v>
      </c>
      <c r="FF137">
        <v>0</v>
      </c>
      <c r="FG137">
        <v>-0.274</v>
      </c>
      <c r="FH137">
        <v>-0.002</v>
      </c>
      <c r="FI137">
        <v>2.549</v>
      </c>
      <c r="FJ137">
        <v>0.129</v>
      </c>
      <c r="FK137">
        <v>420</v>
      </c>
      <c r="FL137">
        <v>17</v>
      </c>
      <c r="FM137">
        <v>0.02</v>
      </c>
      <c r="FN137">
        <v>0.04</v>
      </c>
      <c r="FO137">
        <v>3.042814146341463</v>
      </c>
      <c r="FP137">
        <v>0.6989757491289266</v>
      </c>
      <c r="FQ137">
        <v>0.07635091789425751</v>
      </c>
      <c r="FR137">
        <v>0</v>
      </c>
      <c r="FS137">
        <v>937.1852941176471</v>
      </c>
      <c r="FT137">
        <v>17.83498875024734</v>
      </c>
      <c r="FU137">
        <v>7.296902338460072</v>
      </c>
      <c r="FV137">
        <v>0</v>
      </c>
      <c r="FW137">
        <v>0.4572781219512194</v>
      </c>
      <c r="FX137">
        <v>0.01123835540069713</v>
      </c>
      <c r="FY137">
        <v>0.001327919869664523</v>
      </c>
      <c r="FZ137">
        <v>1</v>
      </c>
      <c r="GA137">
        <v>1</v>
      </c>
      <c r="GB137">
        <v>3</v>
      </c>
      <c r="GC137" t="s">
        <v>423</v>
      </c>
      <c r="GD137">
        <v>3.10301</v>
      </c>
      <c r="GE137">
        <v>2.72556</v>
      </c>
      <c r="GF137">
        <v>0.0888274</v>
      </c>
      <c r="GG137">
        <v>0.0882324</v>
      </c>
      <c r="GH137">
        <v>0.104956</v>
      </c>
      <c r="GI137">
        <v>0.104943</v>
      </c>
      <c r="GJ137">
        <v>23803.6</v>
      </c>
      <c r="GK137">
        <v>21606.7</v>
      </c>
      <c r="GL137">
        <v>26687.2</v>
      </c>
      <c r="GM137">
        <v>23918.2</v>
      </c>
      <c r="GN137">
        <v>38217</v>
      </c>
      <c r="GO137">
        <v>31629.9</v>
      </c>
      <c r="GP137">
        <v>46600.1</v>
      </c>
      <c r="GQ137">
        <v>37822</v>
      </c>
      <c r="GR137">
        <v>1.87097</v>
      </c>
      <c r="GS137">
        <v>1.87577</v>
      </c>
      <c r="GT137">
        <v>0.079833</v>
      </c>
      <c r="GU137">
        <v>0</v>
      </c>
      <c r="GV137">
        <v>28.7026</v>
      </c>
      <c r="GW137">
        <v>999.9</v>
      </c>
      <c r="GX137">
        <v>46.3</v>
      </c>
      <c r="GY137">
        <v>31.2</v>
      </c>
      <c r="GZ137">
        <v>23.3063</v>
      </c>
      <c r="HA137">
        <v>61.0619</v>
      </c>
      <c r="HB137">
        <v>19.7436</v>
      </c>
      <c r="HC137">
        <v>1</v>
      </c>
      <c r="HD137">
        <v>0.108542</v>
      </c>
      <c r="HE137">
        <v>-1.49191</v>
      </c>
      <c r="HF137">
        <v>20.2908</v>
      </c>
      <c r="HG137">
        <v>5.22118</v>
      </c>
      <c r="HH137">
        <v>11.98</v>
      </c>
      <c r="HI137">
        <v>4.9651</v>
      </c>
      <c r="HJ137">
        <v>3.27595</v>
      </c>
      <c r="HK137">
        <v>9999</v>
      </c>
      <c r="HL137">
        <v>9999</v>
      </c>
      <c r="HM137">
        <v>9999</v>
      </c>
      <c r="HN137">
        <v>37.3</v>
      </c>
      <c r="HO137">
        <v>1.86393</v>
      </c>
      <c r="HP137">
        <v>1.86008</v>
      </c>
      <c r="HQ137">
        <v>1.85838</v>
      </c>
      <c r="HR137">
        <v>1.85978</v>
      </c>
      <c r="HS137">
        <v>1.85989</v>
      </c>
      <c r="HT137">
        <v>1.85837</v>
      </c>
      <c r="HU137">
        <v>1.85745</v>
      </c>
      <c r="HV137">
        <v>1.85242</v>
      </c>
      <c r="HW137">
        <v>0</v>
      </c>
      <c r="HX137">
        <v>0</v>
      </c>
      <c r="HY137">
        <v>0</v>
      </c>
      <c r="HZ137">
        <v>0</v>
      </c>
      <c r="IA137" t="s">
        <v>424</v>
      </c>
      <c r="IB137" t="s">
        <v>425</v>
      </c>
      <c r="IC137" t="s">
        <v>426</v>
      </c>
      <c r="ID137" t="s">
        <v>426</v>
      </c>
      <c r="IE137" t="s">
        <v>426</v>
      </c>
      <c r="IF137" t="s">
        <v>426</v>
      </c>
      <c r="IG137">
        <v>0</v>
      </c>
      <c r="IH137">
        <v>100</v>
      </c>
      <c r="II137">
        <v>100</v>
      </c>
      <c r="IJ137">
        <v>-0.893</v>
      </c>
      <c r="IK137">
        <v>0.3153</v>
      </c>
      <c r="IL137">
        <v>-0.819046093373875</v>
      </c>
      <c r="IM137">
        <v>-0.0008311593448893811</v>
      </c>
      <c r="IN137">
        <v>1.768286430498992E-06</v>
      </c>
      <c r="IO137">
        <v>-5.176383660599935E-10</v>
      </c>
      <c r="IP137">
        <v>0.01793090377665582</v>
      </c>
      <c r="IQ137">
        <v>0.002652576625932546</v>
      </c>
      <c r="IR137">
        <v>0.0004569377311329863</v>
      </c>
      <c r="IS137">
        <v>1.003524486243527E-07</v>
      </c>
      <c r="IT137">
        <v>2</v>
      </c>
      <c r="IU137">
        <v>1975</v>
      </c>
      <c r="IV137">
        <v>1</v>
      </c>
      <c r="IW137">
        <v>26</v>
      </c>
      <c r="IX137">
        <v>201771</v>
      </c>
      <c r="IY137">
        <v>201771.2</v>
      </c>
      <c r="IZ137">
        <v>1.09985</v>
      </c>
      <c r="JA137">
        <v>2.62207</v>
      </c>
      <c r="JB137">
        <v>1.49658</v>
      </c>
      <c r="JC137">
        <v>2.34863</v>
      </c>
      <c r="JD137">
        <v>1.54907</v>
      </c>
      <c r="JE137">
        <v>2.44995</v>
      </c>
      <c r="JF137">
        <v>36.0582</v>
      </c>
      <c r="JG137">
        <v>24.1926</v>
      </c>
      <c r="JH137">
        <v>18</v>
      </c>
      <c r="JI137">
        <v>481.328</v>
      </c>
      <c r="JJ137">
        <v>499.139</v>
      </c>
      <c r="JK137">
        <v>30.8738</v>
      </c>
      <c r="JL137">
        <v>28.6814</v>
      </c>
      <c r="JM137">
        <v>30.0002</v>
      </c>
      <c r="JN137">
        <v>28.8401</v>
      </c>
      <c r="JO137">
        <v>28.8219</v>
      </c>
      <c r="JP137">
        <v>22.1135</v>
      </c>
      <c r="JQ137">
        <v>0</v>
      </c>
      <c r="JR137">
        <v>100</v>
      </c>
      <c r="JS137">
        <v>30.875</v>
      </c>
      <c r="JT137">
        <v>420</v>
      </c>
      <c r="JU137">
        <v>23.1383</v>
      </c>
      <c r="JV137">
        <v>101.889</v>
      </c>
      <c r="JW137">
        <v>91.2304</v>
      </c>
    </row>
    <row r="138" spans="1:283">
      <c r="A138">
        <v>120</v>
      </c>
      <c r="B138">
        <v>1759095865.6</v>
      </c>
      <c r="C138">
        <v>1872.599999904633</v>
      </c>
      <c r="D138" t="s">
        <v>668</v>
      </c>
      <c r="E138" t="s">
        <v>669</v>
      </c>
      <c r="F138">
        <v>5</v>
      </c>
      <c r="G138" t="s">
        <v>611</v>
      </c>
      <c r="H138">
        <v>1759095862.6</v>
      </c>
      <c r="I138">
        <f>(J138)/1000</f>
        <v>0</v>
      </c>
      <c r="J138">
        <f>1000*DJ138*AH138*(DF138-DG138)/(100*CY138*(1000-AH138*DF138))</f>
        <v>0</v>
      </c>
      <c r="K138">
        <f>DJ138*AH138*(DE138-DD138*(1000-AH138*DG138)/(1000-AH138*DF138))/(100*CY138)</f>
        <v>0</v>
      </c>
      <c r="L138">
        <f>DD138 - IF(AH138&gt;1, K138*CY138*100.0/(AJ138), 0)</f>
        <v>0</v>
      </c>
      <c r="M138">
        <f>((S138-I138/2)*L138-K138)/(S138+I138/2)</f>
        <v>0</v>
      </c>
      <c r="N138">
        <f>M138*(DK138+DL138)/1000.0</f>
        <v>0</v>
      </c>
      <c r="O138">
        <f>(DD138 - IF(AH138&gt;1, K138*CY138*100.0/(AJ138), 0))*(DK138+DL138)/1000.0</f>
        <v>0</v>
      </c>
      <c r="P138">
        <f>2.0/((1/R138-1/Q138)+SIGN(R138)*SQRT((1/R138-1/Q138)*(1/R138-1/Q138) + 4*CZ138/((CZ138+1)*(CZ138+1))*(2*1/R138*1/Q138-1/Q138*1/Q138)))</f>
        <v>0</v>
      </c>
      <c r="Q138">
        <f>IF(LEFT(DA138,1)&lt;&gt;"0",IF(LEFT(DA138,1)="1",3.0,DB138),$D$5+$E$5*(DR138*DK138/($K$5*1000))+$F$5*(DR138*DK138/($K$5*1000))*MAX(MIN(CY138,$J$5),$I$5)*MAX(MIN(CY138,$J$5),$I$5)+$G$5*MAX(MIN(CY138,$J$5),$I$5)*(DR138*DK138/($K$5*1000))+$H$5*(DR138*DK138/($K$5*1000))*(DR138*DK138/($K$5*1000)))</f>
        <v>0</v>
      </c>
      <c r="R138">
        <f>I138*(1000-(1000*0.61365*exp(17.502*V138/(240.97+V138))/(DK138+DL138)+DF138)/2)/(1000*0.61365*exp(17.502*V138/(240.97+V138))/(DK138+DL138)-DF138)</f>
        <v>0</v>
      </c>
      <c r="S138">
        <f>1/((CZ138+1)/(P138/1.6)+1/(Q138/1.37)) + CZ138/((CZ138+1)/(P138/1.6) + CZ138/(Q138/1.37))</f>
        <v>0</v>
      </c>
      <c r="T138">
        <f>(CU138*CX138)</f>
        <v>0</v>
      </c>
      <c r="U138">
        <f>(DM138+(T138+2*0.95*5.67E-8*(((DM138+$B$9)+273)^4-(DM138+273)^4)-44100*I138)/(1.84*29.3*Q138+8*0.95*5.67E-8*(DM138+273)^3))</f>
        <v>0</v>
      </c>
      <c r="V138">
        <f>($C$9*DN138+$D$9*DO138+$E$9*U138)</f>
        <v>0</v>
      </c>
      <c r="W138">
        <f>0.61365*exp(17.502*V138/(240.97+V138))</f>
        <v>0</v>
      </c>
      <c r="X138">
        <f>(Y138/Z138*100)</f>
        <v>0</v>
      </c>
      <c r="Y138">
        <f>DF138*(DK138+DL138)/1000</f>
        <v>0</v>
      </c>
      <c r="Z138">
        <f>0.61365*exp(17.502*DM138/(240.97+DM138))</f>
        <v>0</v>
      </c>
      <c r="AA138">
        <f>(W138-DF138*(DK138+DL138)/1000)</f>
        <v>0</v>
      </c>
      <c r="AB138">
        <f>(-I138*44100)</f>
        <v>0</v>
      </c>
      <c r="AC138">
        <f>2*29.3*Q138*0.92*(DM138-V138)</f>
        <v>0</v>
      </c>
      <c r="AD138">
        <f>2*0.95*5.67E-8*(((DM138+$B$9)+273)^4-(V138+273)^4)</f>
        <v>0</v>
      </c>
      <c r="AE138">
        <f>T138+AD138+AB138+AC138</f>
        <v>0</v>
      </c>
      <c r="AF138">
        <v>2</v>
      </c>
      <c r="AG138">
        <v>0</v>
      </c>
      <c r="AH138">
        <f>IF(AF138*$H$15&gt;=AJ138,1.0,(AJ138/(AJ138-AF138*$H$15)))</f>
        <v>0</v>
      </c>
      <c r="AI138">
        <f>(AH138-1)*100</f>
        <v>0</v>
      </c>
      <c r="AJ138">
        <f>MAX(0,($B$15+$C$15*DR138)/(1+$D$15*DR138)*DK138/(DM138+273)*$E$15)</f>
        <v>0</v>
      </c>
      <c r="AK138" t="s">
        <v>420</v>
      </c>
      <c r="AL138" t="s">
        <v>420</v>
      </c>
      <c r="AM138">
        <v>0</v>
      </c>
      <c r="AN138">
        <v>0</v>
      </c>
      <c r="AO138">
        <f>1-AM138/AN138</f>
        <v>0</v>
      </c>
      <c r="AP138">
        <v>0</v>
      </c>
      <c r="AQ138" t="s">
        <v>420</v>
      </c>
      <c r="AR138" t="s">
        <v>420</v>
      </c>
      <c r="AS138">
        <v>0</v>
      </c>
      <c r="AT138">
        <v>0</v>
      </c>
      <c r="AU138">
        <f>1-AS138/AT138</f>
        <v>0</v>
      </c>
      <c r="AV138">
        <v>0.5</v>
      </c>
      <c r="AW138">
        <f>CV138</f>
        <v>0</v>
      </c>
      <c r="AX138">
        <f>K138</f>
        <v>0</v>
      </c>
      <c r="AY138">
        <f>AU138*AV138*AW138</f>
        <v>0</v>
      </c>
      <c r="AZ138">
        <f>(AX138-AP138)/AW138</f>
        <v>0</v>
      </c>
      <c r="BA138">
        <f>(AN138-AT138)/AT138</f>
        <v>0</v>
      </c>
      <c r="BB138">
        <f>AM138/(AO138+AM138/AT138)</f>
        <v>0</v>
      </c>
      <c r="BC138" t="s">
        <v>420</v>
      </c>
      <c r="BD138">
        <v>0</v>
      </c>
      <c r="BE138">
        <f>IF(BD138&lt;&gt;0, BD138, BB138)</f>
        <v>0</v>
      </c>
      <c r="BF138">
        <f>1-BE138/AT138</f>
        <v>0</v>
      </c>
      <c r="BG138">
        <f>(AT138-AS138)/(AT138-BE138)</f>
        <v>0</v>
      </c>
      <c r="BH138">
        <f>(AN138-AT138)/(AN138-BE138)</f>
        <v>0</v>
      </c>
      <c r="BI138">
        <f>(AT138-AS138)/(AT138-AM138)</f>
        <v>0</v>
      </c>
      <c r="BJ138">
        <f>(AN138-AT138)/(AN138-AM138)</f>
        <v>0</v>
      </c>
      <c r="BK138">
        <f>(BG138*BE138/AS138)</f>
        <v>0</v>
      </c>
      <c r="BL138">
        <f>(1-BK138)</f>
        <v>0</v>
      </c>
      <c r="CU138">
        <f>$B$13*DS138+$C$13*DT138+$F$13*EE138*(1-EH138)</f>
        <v>0</v>
      </c>
      <c r="CV138">
        <f>CU138*CW138</f>
        <v>0</v>
      </c>
      <c r="CW138">
        <f>($B$13*$D$11+$C$13*$D$11+$F$13*((ER138+EJ138)/MAX(ER138+EJ138+ES138, 0.1)*$I$11+ES138/MAX(ER138+EJ138+ES138, 0.1)*$J$11))/($B$13+$C$13+$F$13)</f>
        <v>0</v>
      </c>
      <c r="CX138">
        <f>($B$13*$K$11+$C$13*$K$11+$F$13*((ER138+EJ138)/MAX(ER138+EJ138+ES138, 0.1)*$P$11+ES138/MAX(ER138+EJ138+ES138, 0.1)*$Q$11))/($B$13+$C$13+$F$13)</f>
        <v>0</v>
      </c>
      <c r="CY138">
        <v>6</v>
      </c>
      <c r="CZ138">
        <v>0.5</v>
      </c>
      <c r="DA138" t="s">
        <v>421</v>
      </c>
      <c r="DB138">
        <v>2</v>
      </c>
      <c r="DC138">
        <v>1759095862.6</v>
      </c>
      <c r="DD138">
        <v>423.0985555555555</v>
      </c>
      <c r="DE138">
        <v>419.9552222222222</v>
      </c>
      <c r="DF138">
        <v>23.03911111111111</v>
      </c>
      <c r="DG138">
        <v>22.58077777777778</v>
      </c>
      <c r="DH138">
        <v>423.9915555555556</v>
      </c>
      <c r="DI138">
        <v>22.72377777777778</v>
      </c>
      <c r="DJ138">
        <v>500.0476666666667</v>
      </c>
      <c r="DK138">
        <v>90.65166666666667</v>
      </c>
      <c r="DL138">
        <v>0.06743213333333334</v>
      </c>
      <c r="DM138">
        <v>30.40825555555556</v>
      </c>
      <c r="DN138">
        <v>29.99847777777778</v>
      </c>
      <c r="DO138">
        <v>999.9000000000001</v>
      </c>
      <c r="DP138">
        <v>0</v>
      </c>
      <c r="DQ138">
        <v>0</v>
      </c>
      <c r="DR138">
        <v>10009.71444444445</v>
      </c>
      <c r="DS138">
        <v>0</v>
      </c>
      <c r="DT138">
        <v>3.27856</v>
      </c>
      <c r="DU138">
        <v>3.1431</v>
      </c>
      <c r="DV138">
        <v>433.0763333333334</v>
      </c>
      <c r="DW138">
        <v>429.6575555555556</v>
      </c>
      <c r="DX138">
        <v>0.4583603333333334</v>
      </c>
      <c r="DY138">
        <v>419.9552222222222</v>
      </c>
      <c r="DZ138">
        <v>22.58077777777778</v>
      </c>
      <c r="EA138">
        <v>2.088535555555556</v>
      </c>
      <c r="EB138">
        <v>2.046983333333333</v>
      </c>
      <c r="EC138">
        <v>18.132</v>
      </c>
      <c r="ED138">
        <v>17.81252222222222</v>
      </c>
      <c r="EE138">
        <v>0.00500078</v>
      </c>
      <c r="EF138">
        <v>0</v>
      </c>
      <c r="EG138">
        <v>0</v>
      </c>
      <c r="EH138">
        <v>0</v>
      </c>
      <c r="EI138">
        <v>938.4555555555556</v>
      </c>
      <c r="EJ138">
        <v>0.00500078</v>
      </c>
      <c r="EK138">
        <v>-24.43333333333333</v>
      </c>
      <c r="EL138">
        <v>-2.022222222222222</v>
      </c>
      <c r="EM138">
        <v>35</v>
      </c>
      <c r="EN138">
        <v>38.17322222222222</v>
      </c>
      <c r="EO138">
        <v>36.597</v>
      </c>
      <c r="EP138">
        <v>38.26377777777778</v>
      </c>
      <c r="EQ138">
        <v>37.39533333333333</v>
      </c>
      <c r="ER138">
        <v>0</v>
      </c>
      <c r="ES138">
        <v>0</v>
      </c>
      <c r="ET138">
        <v>0</v>
      </c>
      <c r="EU138">
        <v>1759095858.4</v>
      </c>
      <c r="EV138">
        <v>0</v>
      </c>
      <c r="EW138">
        <v>938.3192307692309</v>
      </c>
      <c r="EX138">
        <v>-2.013674586793547</v>
      </c>
      <c r="EY138">
        <v>18.66324761696035</v>
      </c>
      <c r="EZ138">
        <v>-24.38846153846153</v>
      </c>
      <c r="FA138">
        <v>15</v>
      </c>
      <c r="FB138">
        <v>0</v>
      </c>
      <c r="FC138" t="s">
        <v>422</v>
      </c>
      <c r="FD138">
        <v>1746989605.5</v>
      </c>
      <c r="FE138">
        <v>1746989593.5</v>
      </c>
      <c r="FF138">
        <v>0</v>
      </c>
      <c r="FG138">
        <v>-0.274</v>
      </c>
      <c r="FH138">
        <v>-0.002</v>
      </c>
      <c r="FI138">
        <v>2.549</v>
      </c>
      <c r="FJ138">
        <v>0.129</v>
      </c>
      <c r="FK138">
        <v>420</v>
      </c>
      <c r="FL138">
        <v>17</v>
      </c>
      <c r="FM138">
        <v>0.02</v>
      </c>
      <c r="FN138">
        <v>0.04</v>
      </c>
      <c r="FO138">
        <v>3.06739675</v>
      </c>
      <c r="FP138">
        <v>0.7067341463414605</v>
      </c>
      <c r="FQ138">
        <v>0.07485125614802661</v>
      </c>
      <c r="FR138">
        <v>0</v>
      </c>
      <c r="FS138">
        <v>937.8676470588235</v>
      </c>
      <c r="FT138">
        <v>3.919022457231244</v>
      </c>
      <c r="FU138">
        <v>7.288174167715932</v>
      </c>
      <c r="FV138">
        <v>0</v>
      </c>
      <c r="FW138">
        <v>0.4577716000000001</v>
      </c>
      <c r="FX138">
        <v>0.006276472795496353</v>
      </c>
      <c r="FY138">
        <v>0.0008691567119915671</v>
      </c>
      <c r="FZ138">
        <v>1</v>
      </c>
      <c r="GA138">
        <v>1</v>
      </c>
      <c r="GB138">
        <v>3</v>
      </c>
      <c r="GC138" t="s">
        <v>423</v>
      </c>
      <c r="GD138">
        <v>3.1029</v>
      </c>
      <c r="GE138">
        <v>2.72565</v>
      </c>
      <c r="GF138">
        <v>0.08882420000000001</v>
      </c>
      <c r="GG138">
        <v>0.08822770000000001</v>
      </c>
      <c r="GH138">
        <v>0.104954</v>
      </c>
      <c r="GI138">
        <v>0.104938</v>
      </c>
      <c r="GJ138">
        <v>23803.7</v>
      </c>
      <c r="GK138">
        <v>21606.9</v>
      </c>
      <c r="GL138">
        <v>26687.2</v>
      </c>
      <c r="GM138">
        <v>23918.3</v>
      </c>
      <c r="GN138">
        <v>38217.1</v>
      </c>
      <c r="GO138">
        <v>31629.9</v>
      </c>
      <c r="GP138">
        <v>46600.1</v>
      </c>
      <c r="GQ138">
        <v>37821.8</v>
      </c>
      <c r="GR138">
        <v>1.8705</v>
      </c>
      <c r="GS138">
        <v>1.8763</v>
      </c>
      <c r="GT138">
        <v>0.080049</v>
      </c>
      <c r="GU138">
        <v>0</v>
      </c>
      <c r="GV138">
        <v>28.7026</v>
      </c>
      <c r="GW138">
        <v>999.9</v>
      </c>
      <c r="GX138">
        <v>46.3</v>
      </c>
      <c r="GY138">
        <v>31.2</v>
      </c>
      <c r="GZ138">
        <v>23.3046</v>
      </c>
      <c r="HA138">
        <v>61.0719</v>
      </c>
      <c r="HB138">
        <v>19.6274</v>
      </c>
      <c r="HC138">
        <v>1</v>
      </c>
      <c r="HD138">
        <v>0.108559</v>
      </c>
      <c r="HE138">
        <v>-1.48119</v>
      </c>
      <c r="HF138">
        <v>20.291</v>
      </c>
      <c r="HG138">
        <v>5.22118</v>
      </c>
      <c r="HH138">
        <v>11.98</v>
      </c>
      <c r="HI138">
        <v>4.9652</v>
      </c>
      <c r="HJ138">
        <v>3.27595</v>
      </c>
      <c r="HK138">
        <v>9999</v>
      </c>
      <c r="HL138">
        <v>9999</v>
      </c>
      <c r="HM138">
        <v>9999</v>
      </c>
      <c r="HN138">
        <v>37.3</v>
      </c>
      <c r="HO138">
        <v>1.86396</v>
      </c>
      <c r="HP138">
        <v>1.86008</v>
      </c>
      <c r="HQ138">
        <v>1.85837</v>
      </c>
      <c r="HR138">
        <v>1.85977</v>
      </c>
      <c r="HS138">
        <v>1.85989</v>
      </c>
      <c r="HT138">
        <v>1.85837</v>
      </c>
      <c r="HU138">
        <v>1.85745</v>
      </c>
      <c r="HV138">
        <v>1.85241</v>
      </c>
      <c r="HW138">
        <v>0</v>
      </c>
      <c r="HX138">
        <v>0</v>
      </c>
      <c r="HY138">
        <v>0</v>
      </c>
      <c r="HZ138">
        <v>0</v>
      </c>
      <c r="IA138" t="s">
        <v>424</v>
      </c>
      <c r="IB138" t="s">
        <v>425</v>
      </c>
      <c r="IC138" t="s">
        <v>426</v>
      </c>
      <c r="ID138" t="s">
        <v>426</v>
      </c>
      <c r="IE138" t="s">
        <v>426</v>
      </c>
      <c r="IF138" t="s">
        <v>426</v>
      </c>
      <c r="IG138">
        <v>0</v>
      </c>
      <c r="IH138">
        <v>100</v>
      </c>
      <c r="II138">
        <v>100</v>
      </c>
      <c r="IJ138">
        <v>-0.893</v>
      </c>
      <c r="IK138">
        <v>0.3153</v>
      </c>
      <c r="IL138">
        <v>-0.819046093373875</v>
      </c>
      <c r="IM138">
        <v>-0.0008311593448893811</v>
      </c>
      <c r="IN138">
        <v>1.768286430498992E-06</v>
      </c>
      <c r="IO138">
        <v>-5.176383660599935E-10</v>
      </c>
      <c r="IP138">
        <v>0.01793090377665582</v>
      </c>
      <c r="IQ138">
        <v>0.002652576625932546</v>
      </c>
      <c r="IR138">
        <v>0.0004569377311329863</v>
      </c>
      <c r="IS138">
        <v>1.003524486243527E-07</v>
      </c>
      <c r="IT138">
        <v>2</v>
      </c>
      <c r="IU138">
        <v>1975</v>
      </c>
      <c r="IV138">
        <v>1</v>
      </c>
      <c r="IW138">
        <v>26</v>
      </c>
      <c r="IX138">
        <v>201771</v>
      </c>
      <c r="IY138">
        <v>201771.2</v>
      </c>
      <c r="IZ138">
        <v>1.09985</v>
      </c>
      <c r="JA138">
        <v>2.62573</v>
      </c>
      <c r="JB138">
        <v>1.49658</v>
      </c>
      <c r="JC138">
        <v>2.34985</v>
      </c>
      <c r="JD138">
        <v>1.54907</v>
      </c>
      <c r="JE138">
        <v>2.38037</v>
      </c>
      <c r="JF138">
        <v>36.0582</v>
      </c>
      <c r="JG138">
        <v>24.1926</v>
      </c>
      <c r="JH138">
        <v>18</v>
      </c>
      <c r="JI138">
        <v>481.052</v>
      </c>
      <c r="JJ138">
        <v>499.489</v>
      </c>
      <c r="JK138">
        <v>30.8768</v>
      </c>
      <c r="JL138">
        <v>28.6826</v>
      </c>
      <c r="JM138">
        <v>30.0001</v>
      </c>
      <c r="JN138">
        <v>28.8401</v>
      </c>
      <c r="JO138">
        <v>28.8219</v>
      </c>
      <c r="JP138">
        <v>22.1139</v>
      </c>
      <c r="JQ138">
        <v>0</v>
      </c>
      <c r="JR138">
        <v>100</v>
      </c>
      <c r="JS138">
        <v>30.8757</v>
      </c>
      <c r="JT138">
        <v>420</v>
      </c>
      <c r="JU138">
        <v>23.1383</v>
      </c>
      <c r="JV138">
        <v>101.889</v>
      </c>
      <c r="JW138">
        <v>91.2303</v>
      </c>
    </row>
    <row r="139" spans="1:283">
      <c r="A139">
        <v>121</v>
      </c>
      <c r="B139">
        <v>1759096366.6</v>
      </c>
      <c r="C139">
        <v>2373.599999904633</v>
      </c>
      <c r="D139" t="s">
        <v>670</v>
      </c>
      <c r="E139" t="s">
        <v>671</v>
      </c>
      <c r="F139">
        <v>5</v>
      </c>
      <c r="G139" t="s">
        <v>672</v>
      </c>
      <c r="H139">
        <v>1759096363.6</v>
      </c>
      <c r="I139">
        <f>(J139)/1000</f>
        <v>0</v>
      </c>
      <c r="J139">
        <f>1000*DJ139*AH139*(DF139-DG139)/(100*CY139*(1000-AH139*DF139))</f>
        <v>0</v>
      </c>
      <c r="K139">
        <f>DJ139*AH139*(DE139-DD139*(1000-AH139*DG139)/(1000-AH139*DF139))/(100*CY139)</f>
        <v>0</v>
      </c>
      <c r="L139">
        <f>DD139 - IF(AH139&gt;1, K139*CY139*100.0/(AJ139), 0)</f>
        <v>0</v>
      </c>
      <c r="M139">
        <f>((S139-I139/2)*L139-K139)/(S139+I139/2)</f>
        <v>0</v>
      </c>
      <c r="N139">
        <f>M139*(DK139+DL139)/1000.0</f>
        <v>0</v>
      </c>
      <c r="O139">
        <f>(DD139 - IF(AH139&gt;1, K139*CY139*100.0/(AJ139), 0))*(DK139+DL139)/1000.0</f>
        <v>0</v>
      </c>
      <c r="P139">
        <f>2.0/((1/R139-1/Q139)+SIGN(R139)*SQRT((1/R139-1/Q139)*(1/R139-1/Q139) + 4*CZ139/((CZ139+1)*(CZ139+1))*(2*1/R139*1/Q139-1/Q139*1/Q139)))</f>
        <v>0</v>
      </c>
      <c r="Q139">
        <f>IF(LEFT(DA139,1)&lt;&gt;"0",IF(LEFT(DA139,1)="1",3.0,DB139),$D$5+$E$5*(DR139*DK139/($K$5*1000))+$F$5*(DR139*DK139/($K$5*1000))*MAX(MIN(CY139,$J$5),$I$5)*MAX(MIN(CY139,$J$5),$I$5)+$G$5*MAX(MIN(CY139,$J$5),$I$5)*(DR139*DK139/($K$5*1000))+$H$5*(DR139*DK139/($K$5*1000))*(DR139*DK139/($K$5*1000)))</f>
        <v>0</v>
      </c>
      <c r="R139">
        <f>I139*(1000-(1000*0.61365*exp(17.502*V139/(240.97+V139))/(DK139+DL139)+DF139)/2)/(1000*0.61365*exp(17.502*V139/(240.97+V139))/(DK139+DL139)-DF139)</f>
        <v>0</v>
      </c>
      <c r="S139">
        <f>1/((CZ139+1)/(P139/1.6)+1/(Q139/1.37)) + CZ139/((CZ139+1)/(P139/1.6) + CZ139/(Q139/1.37))</f>
        <v>0</v>
      </c>
      <c r="T139">
        <f>(CU139*CX139)</f>
        <v>0</v>
      </c>
      <c r="U139">
        <f>(DM139+(T139+2*0.95*5.67E-8*(((DM139+$B$9)+273)^4-(DM139+273)^4)-44100*I139)/(1.84*29.3*Q139+8*0.95*5.67E-8*(DM139+273)^3))</f>
        <v>0</v>
      </c>
      <c r="V139">
        <f>($C$9*DN139+$D$9*DO139+$E$9*U139)</f>
        <v>0</v>
      </c>
      <c r="W139">
        <f>0.61365*exp(17.502*V139/(240.97+V139))</f>
        <v>0</v>
      </c>
      <c r="X139">
        <f>(Y139/Z139*100)</f>
        <v>0</v>
      </c>
      <c r="Y139">
        <f>DF139*(DK139+DL139)/1000</f>
        <v>0</v>
      </c>
      <c r="Z139">
        <f>0.61365*exp(17.502*DM139/(240.97+DM139))</f>
        <v>0</v>
      </c>
      <c r="AA139">
        <f>(W139-DF139*(DK139+DL139)/1000)</f>
        <v>0</v>
      </c>
      <c r="AB139">
        <f>(-I139*44100)</f>
        <v>0</v>
      </c>
      <c r="AC139">
        <f>2*29.3*Q139*0.92*(DM139-V139)</f>
        <v>0</v>
      </c>
      <c r="AD139">
        <f>2*0.95*5.67E-8*(((DM139+$B$9)+273)^4-(V139+273)^4)</f>
        <v>0</v>
      </c>
      <c r="AE139">
        <f>T139+AD139+AB139+AC139</f>
        <v>0</v>
      </c>
      <c r="AF139">
        <v>1</v>
      </c>
      <c r="AG139">
        <v>0</v>
      </c>
      <c r="AH139">
        <f>IF(AF139*$H$15&gt;=AJ139,1.0,(AJ139/(AJ139-AF139*$H$15)))</f>
        <v>0</v>
      </c>
      <c r="AI139">
        <f>(AH139-1)*100</f>
        <v>0</v>
      </c>
      <c r="AJ139">
        <f>MAX(0,($B$15+$C$15*DR139)/(1+$D$15*DR139)*DK139/(DM139+273)*$E$15)</f>
        <v>0</v>
      </c>
      <c r="AK139" t="s">
        <v>420</v>
      </c>
      <c r="AL139" t="s">
        <v>420</v>
      </c>
      <c r="AM139">
        <v>0</v>
      </c>
      <c r="AN139">
        <v>0</v>
      </c>
      <c r="AO139">
        <f>1-AM139/AN139</f>
        <v>0</v>
      </c>
      <c r="AP139">
        <v>0</v>
      </c>
      <c r="AQ139" t="s">
        <v>420</v>
      </c>
      <c r="AR139" t="s">
        <v>420</v>
      </c>
      <c r="AS139">
        <v>0</v>
      </c>
      <c r="AT139">
        <v>0</v>
      </c>
      <c r="AU139">
        <f>1-AS139/AT139</f>
        <v>0</v>
      </c>
      <c r="AV139">
        <v>0.5</v>
      </c>
      <c r="AW139">
        <f>CV139</f>
        <v>0</v>
      </c>
      <c r="AX139">
        <f>K139</f>
        <v>0</v>
      </c>
      <c r="AY139">
        <f>AU139*AV139*AW139</f>
        <v>0</v>
      </c>
      <c r="AZ139">
        <f>(AX139-AP139)/AW139</f>
        <v>0</v>
      </c>
      <c r="BA139">
        <f>(AN139-AT139)/AT139</f>
        <v>0</v>
      </c>
      <c r="BB139">
        <f>AM139/(AO139+AM139/AT139)</f>
        <v>0</v>
      </c>
      <c r="BC139" t="s">
        <v>420</v>
      </c>
      <c r="BD139">
        <v>0</v>
      </c>
      <c r="BE139">
        <f>IF(BD139&lt;&gt;0, BD139, BB139)</f>
        <v>0</v>
      </c>
      <c r="BF139">
        <f>1-BE139/AT139</f>
        <v>0</v>
      </c>
      <c r="BG139">
        <f>(AT139-AS139)/(AT139-BE139)</f>
        <v>0</v>
      </c>
      <c r="BH139">
        <f>(AN139-AT139)/(AN139-BE139)</f>
        <v>0</v>
      </c>
      <c r="BI139">
        <f>(AT139-AS139)/(AT139-AM139)</f>
        <v>0</v>
      </c>
      <c r="BJ139">
        <f>(AN139-AT139)/(AN139-AM139)</f>
        <v>0</v>
      </c>
      <c r="BK139">
        <f>(BG139*BE139/AS139)</f>
        <v>0</v>
      </c>
      <c r="BL139">
        <f>(1-BK139)</f>
        <v>0</v>
      </c>
      <c r="CU139">
        <f>$B$13*DS139+$C$13*DT139+$F$13*EE139*(1-EH139)</f>
        <v>0</v>
      </c>
      <c r="CV139">
        <f>CU139*CW139</f>
        <v>0</v>
      </c>
      <c r="CW139">
        <f>($B$13*$D$11+$C$13*$D$11+$F$13*((ER139+EJ139)/MAX(ER139+EJ139+ES139, 0.1)*$I$11+ES139/MAX(ER139+EJ139+ES139, 0.1)*$J$11))/($B$13+$C$13+$F$13)</f>
        <v>0</v>
      </c>
      <c r="CX139">
        <f>($B$13*$K$11+$C$13*$K$11+$F$13*((ER139+EJ139)/MAX(ER139+EJ139+ES139, 0.1)*$P$11+ES139/MAX(ER139+EJ139+ES139, 0.1)*$Q$11))/($B$13+$C$13+$F$13)</f>
        <v>0</v>
      </c>
      <c r="CY139">
        <v>5.9</v>
      </c>
      <c r="CZ139">
        <v>0.5</v>
      </c>
      <c r="DA139" t="s">
        <v>421</v>
      </c>
      <c r="DB139">
        <v>2</v>
      </c>
      <c r="DC139">
        <v>1759096363.6</v>
      </c>
      <c r="DD139">
        <v>423.5294545454546</v>
      </c>
      <c r="DE139">
        <v>419.8756363636364</v>
      </c>
      <c r="DF139">
        <v>23.03696363636363</v>
      </c>
      <c r="DG139">
        <v>22.65208181818182</v>
      </c>
      <c r="DH139">
        <v>424.4224545454545</v>
      </c>
      <c r="DI139">
        <v>22.72166363636364</v>
      </c>
      <c r="DJ139">
        <v>500.0590909090909</v>
      </c>
      <c r="DK139">
        <v>90.63280909090909</v>
      </c>
      <c r="DL139">
        <v>0.06684731818181819</v>
      </c>
      <c r="DM139">
        <v>30.22557272727273</v>
      </c>
      <c r="DN139">
        <v>30.01465454545455</v>
      </c>
      <c r="DO139">
        <v>999.9</v>
      </c>
      <c r="DP139">
        <v>0</v>
      </c>
      <c r="DQ139">
        <v>0</v>
      </c>
      <c r="DR139">
        <v>10015.73636363636</v>
      </c>
      <c r="DS139">
        <v>0</v>
      </c>
      <c r="DT139">
        <v>3.329754545454546</v>
      </c>
      <c r="DU139">
        <v>3.6539</v>
      </c>
      <c r="DV139">
        <v>433.5162727272727</v>
      </c>
      <c r="DW139">
        <v>429.607090909091</v>
      </c>
      <c r="DX139">
        <v>0.3848801818181818</v>
      </c>
      <c r="DY139">
        <v>419.8756363636364</v>
      </c>
      <c r="DZ139">
        <v>22.65208181818182</v>
      </c>
      <c r="EA139">
        <v>2.087903636363636</v>
      </c>
      <c r="EB139">
        <v>2.053020909090909</v>
      </c>
      <c r="EC139">
        <v>18.1272</v>
      </c>
      <c r="ED139">
        <v>17.8593</v>
      </c>
      <c r="EE139">
        <v>0.005000779999999999</v>
      </c>
      <c r="EF139">
        <v>0</v>
      </c>
      <c r="EG139">
        <v>0</v>
      </c>
      <c r="EH139">
        <v>0</v>
      </c>
      <c r="EI139">
        <v>946.7090909090911</v>
      </c>
      <c r="EJ139">
        <v>0.005000779999999999</v>
      </c>
      <c r="EK139">
        <v>-9.99090909090909</v>
      </c>
      <c r="EL139">
        <v>0.3090909090909091</v>
      </c>
      <c r="EM139">
        <v>35.44309090909091</v>
      </c>
      <c r="EN139">
        <v>40.1360909090909</v>
      </c>
      <c r="EO139">
        <v>37.43709090909091</v>
      </c>
      <c r="EP139">
        <v>40.43727272727272</v>
      </c>
      <c r="EQ139">
        <v>38.04527272727273</v>
      </c>
      <c r="ER139">
        <v>0</v>
      </c>
      <c r="ES139">
        <v>0</v>
      </c>
      <c r="ET139">
        <v>0</v>
      </c>
      <c r="EU139">
        <v>1759096359.4</v>
      </c>
      <c r="EV139">
        <v>0</v>
      </c>
      <c r="EW139">
        <v>946.7520000000001</v>
      </c>
      <c r="EX139">
        <v>-14.47692306201406</v>
      </c>
      <c r="EY139">
        <v>29.21538503837767</v>
      </c>
      <c r="EZ139">
        <v>-15.144</v>
      </c>
      <c r="FA139">
        <v>15</v>
      </c>
      <c r="FB139">
        <v>0</v>
      </c>
      <c r="FC139" t="s">
        <v>422</v>
      </c>
      <c r="FD139">
        <v>1746989605.5</v>
      </c>
      <c r="FE139">
        <v>1746989593.5</v>
      </c>
      <c r="FF139">
        <v>0</v>
      </c>
      <c r="FG139">
        <v>-0.274</v>
      </c>
      <c r="FH139">
        <v>-0.002</v>
      </c>
      <c r="FI139">
        <v>2.549</v>
      </c>
      <c r="FJ139">
        <v>0.129</v>
      </c>
      <c r="FK139">
        <v>420</v>
      </c>
      <c r="FL139">
        <v>17</v>
      </c>
      <c r="FM139">
        <v>0.02</v>
      </c>
      <c r="FN139">
        <v>0.04</v>
      </c>
      <c r="FO139">
        <v>3.600735121951219</v>
      </c>
      <c r="FP139">
        <v>0.4959071080139358</v>
      </c>
      <c r="FQ139">
        <v>0.0712135761968266</v>
      </c>
      <c r="FR139">
        <v>1</v>
      </c>
      <c r="FS139">
        <v>947.5529411764705</v>
      </c>
      <c r="FT139">
        <v>-14.21848739794628</v>
      </c>
      <c r="FU139">
        <v>7.307258087767647</v>
      </c>
      <c r="FV139">
        <v>0</v>
      </c>
      <c r="FW139">
        <v>0.3855281707317073</v>
      </c>
      <c r="FX139">
        <v>-0.002438655052264677</v>
      </c>
      <c r="FY139">
        <v>0.0009825249677815301</v>
      </c>
      <c r="FZ139">
        <v>1</v>
      </c>
      <c r="GA139">
        <v>2</v>
      </c>
      <c r="GB139">
        <v>3</v>
      </c>
      <c r="GC139" t="s">
        <v>429</v>
      </c>
      <c r="GD139">
        <v>3.10285</v>
      </c>
      <c r="GE139">
        <v>2.72506</v>
      </c>
      <c r="GF139">
        <v>0.0888413</v>
      </c>
      <c r="GG139">
        <v>0.0881822</v>
      </c>
      <c r="GH139">
        <v>0.104891</v>
      </c>
      <c r="GI139">
        <v>0.105115</v>
      </c>
      <c r="GJ139">
        <v>23796.2</v>
      </c>
      <c r="GK139">
        <v>21603.2</v>
      </c>
      <c r="GL139">
        <v>26679.8</v>
      </c>
      <c r="GM139">
        <v>23913.5</v>
      </c>
      <c r="GN139">
        <v>38209.7</v>
      </c>
      <c r="GO139">
        <v>31618.8</v>
      </c>
      <c r="GP139">
        <v>46587.3</v>
      </c>
      <c r="GQ139">
        <v>37815.8</v>
      </c>
      <c r="GR139">
        <v>1.86945</v>
      </c>
      <c r="GS139">
        <v>1.8736</v>
      </c>
      <c r="GT139">
        <v>0.0847876</v>
      </c>
      <c r="GU139">
        <v>0</v>
      </c>
      <c r="GV139">
        <v>28.6376</v>
      </c>
      <c r="GW139">
        <v>999.9</v>
      </c>
      <c r="GX139">
        <v>46.4</v>
      </c>
      <c r="GY139">
        <v>31.2</v>
      </c>
      <c r="GZ139">
        <v>23.359</v>
      </c>
      <c r="HA139">
        <v>60.8019</v>
      </c>
      <c r="HB139">
        <v>19.6394</v>
      </c>
      <c r="HC139">
        <v>1</v>
      </c>
      <c r="HD139">
        <v>0.119665</v>
      </c>
      <c r="HE139">
        <v>-1.16312</v>
      </c>
      <c r="HF139">
        <v>20.2955</v>
      </c>
      <c r="HG139">
        <v>5.21804</v>
      </c>
      <c r="HH139">
        <v>11.98</v>
      </c>
      <c r="HI139">
        <v>4.9659</v>
      </c>
      <c r="HJ139">
        <v>3.276</v>
      </c>
      <c r="HK139">
        <v>9999</v>
      </c>
      <c r="HL139">
        <v>9999</v>
      </c>
      <c r="HM139">
        <v>9999</v>
      </c>
      <c r="HN139">
        <v>37.5</v>
      </c>
      <c r="HO139">
        <v>1.86395</v>
      </c>
      <c r="HP139">
        <v>1.86013</v>
      </c>
      <c r="HQ139">
        <v>1.85838</v>
      </c>
      <c r="HR139">
        <v>1.85975</v>
      </c>
      <c r="HS139">
        <v>1.85989</v>
      </c>
      <c r="HT139">
        <v>1.85837</v>
      </c>
      <c r="HU139">
        <v>1.85745</v>
      </c>
      <c r="HV139">
        <v>1.85242</v>
      </c>
      <c r="HW139">
        <v>0</v>
      </c>
      <c r="HX139">
        <v>0</v>
      </c>
      <c r="HY139">
        <v>0</v>
      </c>
      <c r="HZ139">
        <v>0</v>
      </c>
      <c r="IA139" t="s">
        <v>424</v>
      </c>
      <c r="IB139" t="s">
        <v>425</v>
      </c>
      <c r="IC139" t="s">
        <v>426</v>
      </c>
      <c r="ID139" t="s">
        <v>426</v>
      </c>
      <c r="IE139" t="s">
        <v>426</v>
      </c>
      <c r="IF139" t="s">
        <v>426</v>
      </c>
      <c r="IG139">
        <v>0</v>
      </c>
      <c r="IH139">
        <v>100</v>
      </c>
      <c r="II139">
        <v>100</v>
      </c>
      <c r="IJ139">
        <v>-0.893</v>
      </c>
      <c r="IK139">
        <v>0.3153</v>
      </c>
      <c r="IL139">
        <v>-0.819046093373875</v>
      </c>
      <c r="IM139">
        <v>-0.0008311593448893811</v>
      </c>
      <c r="IN139">
        <v>1.768286430498992E-06</v>
      </c>
      <c r="IO139">
        <v>-5.176383660599935E-10</v>
      </c>
      <c r="IP139">
        <v>0.01793090377665582</v>
      </c>
      <c r="IQ139">
        <v>0.002652576625932546</v>
      </c>
      <c r="IR139">
        <v>0.0004569377311329863</v>
      </c>
      <c r="IS139">
        <v>1.003524486243527E-07</v>
      </c>
      <c r="IT139">
        <v>2</v>
      </c>
      <c r="IU139">
        <v>1975</v>
      </c>
      <c r="IV139">
        <v>1</v>
      </c>
      <c r="IW139">
        <v>26</v>
      </c>
      <c r="IX139">
        <v>201779.4</v>
      </c>
      <c r="IY139">
        <v>201779.6</v>
      </c>
      <c r="IZ139">
        <v>1.09863</v>
      </c>
      <c r="JA139">
        <v>2.63306</v>
      </c>
      <c r="JB139">
        <v>1.49658</v>
      </c>
      <c r="JC139">
        <v>2.34863</v>
      </c>
      <c r="JD139">
        <v>1.54907</v>
      </c>
      <c r="JE139">
        <v>2.41089</v>
      </c>
      <c r="JF139">
        <v>36.1285</v>
      </c>
      <c r="JG139">
        <v>24.1926</v>
      </c>
      <c r="JH139">
        <v>18</v>
      </c>
      <c r="JI139">
        <v>481.665</v>
      </c>
      <c r="JJ139">
        <v>499.09</v>
      </c>
      <c r="JK139">
        <v>30.4642</v>
      </c>
      <c r="JL139">
        <v>28.829</v>
      </c>
      <c r="JM139">
        <v>30.0001</v>
      </c>
      <c r="JN139">
        <v>29.0029</v>
      </c>
      <c r="JO139">
        <v>28.987</v>
      </c>
      <c r="JP139">
        <v>22.0882</v>
      </c>
      <c r="JQ139">
        <v>0</v>
      </c>
      <c r="JR139">
        <v>100</v>
      </c>
      <c r="JS139">
        <v>30.4508</v>
      </c>
      <c r="JT139">
        <v>420</v>
      </c>
      <c r="JU139">
        <v>23.1383</v>
      </c>
      <c r="JV139">
        <v>101.861</v>
      </c>
      <c r="JW139">
        <v>91.2144</v>
      </c>
    </row>
    <row r="140" spans="1:283">
      <c r="A140">
        <v>122</v>
      </c>
      <c r="B140">
        <v>1759096368.6</v>
      </c>
      <c r="C140">
        <v>2375.599999904633</v>
      </c>
      <c r="D140" t="s">
        <v>673</v>
      </c>
      <c r="E140" t="s">
        <v>674</v>
      </c>
      <c r="F140">
        <v>5</v>
      </c>
      <c r="G140" t="s">
        <v>672</v>
      </c>
      <c r="H140">
        <v>1759096365.766667</v>
      </c>
      <c r="I140">
        <f>(J140)/1000</f>
        <v>0</v>
      </c>
      <c r="J140">
        <f>1000*DJ140*AH140*(DF140-DG140)/(100*CY140*(1000-AH140*DF140))</f>
        <v>0</v>
      </c>
      <c r="K140">
        <f>DJ140*AH140*(DE140-DD140*(1000-AH140*DG140)/(1000-AH140*DF140))/(100*CY140)</f>
        <v>0</v>
      </c>
      <c r="L140">
        <f>DD140 - IF(AH140&gt;1, K140*CY140*100.0/(AJ140), 0)</f>
        <v>0</v>
      </c>
      <c r="M140">
        <f>((S140-I140/2)*L140-K140)/(S140+I140/2)</f>
        <v>0</v>
      </c>
      <c r="N140">
        <f>M140*(DK140+DL140)/1000.0</f>
        <v>0</v>
      </c>
      <c r="O140">
        <f>(DD140 - IF(AH140&gt;1, K140*CY140*100.0/(AJ140), 0))*(DK140+DL140)/1000.0</f>
        <v>0</v>
      </c>
      <c r="P140">
        <f>2.0/((1/R140-1/Q140)+SIGN(R140)*SQRT((1/R140-1/Q140)*(1/R140-1/Q140) + 4*CZ140/((CZ140+1)*(CZ140+1))*(2*1/R140*1/Q140-1/Q140*1/Q140)))</f>
        <v>0</v>
      </c>
      <c r="Q140">
        <f>IF(LEFT(DA140,1)&lt;&gt;"0",IF(LEFT(DA140,1)="1",3.0,DB140),$D$5+$E$5*(DR140*DK140/($K$5*1000))+$F$5*(DR140*DK140/($K$5*1000))*MAX(MIN(CY140,$J$5),$I$5)*MAX(MIN(CY140,$J$5),$I$5)+$G$5*MAX(MIN(CY140,$J$5),$I$5)*(DR140*DK140/($K$5*1000))+$H$5*(DR140*DK140/($K$5*1000))*(DR140*DK140/($K$5*1000)))</f>
        <v>0</v>
      </c>
      <c r="R140">
        <f>I140*(1000-(1000*0.61365*exp(17.502*V140/(240.97+V140))/(DK140+DL140)+DF140)/2)/(1000*0.61365*exp(17.502*V140/(240.97+V140))/(DK140+DL140)-DF140)</f>
        <v>0</v>
      </c>
      <c r="S140">
        <f>1/((CZ140+1)/(P140/1.6)+1/(Q140/1.37)) + CZ140/((CZ140+1)/(P140/1.6) + CZ140/(Q140/1.37))</f>
        <v>0</v>
      </c>
      <c r="T140">
        <f>(CU140*CX140)</f>
        <v>0</v>
      </c>
      <c r="U140">
        <f>(DM140+(T140+2*0.95*5.67E-8*(((DM140+$B$9)+273)^4-(DM140+273)^4)-44100*I140)/(1.84*29.3*Q140+8*0.95*5.67E-8*(DM140+273)^3))</f>
        <v>0</v>
      </c>
      <c r="V140">
        <f>($C$9*DN140+$D$9*DO140+$E$9*U140)</f>
        <v>0</v>
      </c>
      <c r="W140">
        <f>0.61365*exp(17.502*V140/(240.97+V140))</f>
        <v>0</v>
      </c>
      <c r="X140">
        <f>(Y140/Z140*100)</f>
        <v>0</v>
      </c>
      <c r="Y140">
        <f>DF140*(DK140+DL140)/1000</f>
        <v>0</v>
      </c>
      <c r="Z140">
        <f>0.61365*exp(17.502*DM140/(240.97+DM140))</f>
        <v>0</v>
      </c>
      <c r="AA140">
        <f>(W140-DF140*(DK140+DL140)/1000)</f>
        <v>0</v>
      </c>
      <c r="AB140">
        <f>(-I140*44100)</f>
        <v>0</v>
      </c>
      <c r="AC140">
        <f>2*29.3*Q140*0.92*(DM140-V140)</f>
        <v>0</v>
      </c>
      <c r="AD140">
        <f>2*0.95*5.67E-8*(((DM140+$B$9)+273)^4-(V140+273)^4)</f>
        <v>0</v>
      </c>
      <c r="AE140">
        <f>T140+AD140+AB140+AC140</f>
        <v>0</v>
      </c>
      <c r="AF140">
        <v>1</v>
      </c>
      <c r="AG140">
        <v>0</v>
      </c>
      <c r="AH140">
        <f>IF(AF140*$H$15&gt;=AJ140,1.0,(AJ140/(AJ140-AF140*$H$15)))</f>
        <v>0</v>
      </c>
      <c r="AI140">
        <f>(AH140-1)*100</f>
        <v>0</v>
      </c>
      <c r="AJ140">
        <f>MAX(0,($B$15+$C$15*DR140)/(1+$D$15*DR140)*DK140/(DM140+273)*$E$15)</f>
        <v>0</v>
      </c>
      <c r="AK140" t="s">
        <v>420</v>
      </c>
      <c r="AL140" t="s">
        <v>420</v>
      </c>
      <c r="AM140">
        <v>0</v>
      </c>
      <c r="AN140">
        <v>0</v>
      </c>
      <c r="AO140">
        <f>1-AM140/AN140</f>
        <v>0</v>
      </c>
      <c r="AP140">
        <v>0</v>
      </c>
      <c r="AQ140" t="s">
        <v>420</v>
      </c>
      <c r="AR140" t="s">
        <v>420</v>
      </c>
      <c r="AS140">
        <v>0</v>
      </c>
      <c r="AT140">
        <v>0</v>
      </c>
      <c r="AU140">
        <f>1-AS140/AT140</f>
        <v>0</v>
      </c>
      <c r="AV140">
        <v>0.5</v>
      </c>
      <c r="AW140">
        <f>CV140</f>
        <v>0</v>
      </c>
      <c r="AX140">
        <f>K140</f>
        <v>0</v>
      </c>
      <c r="AY140">
        <f>AU140*AV140*AW140</f>
        <v>0</v>
      </c>
      <c r="AZ140">
        <f>(AX140-AP140)/AW140</f>
        <v>0</v>
      </c>
      <c r="BA140">
        <f>(AN140-AT140)/AT140</f>
        <v>0</v>
      </c>
      <c r="BB140">
        <f>AM140/(AO140+AM140/AT140)</f>
        <v>0</v>
      </c>
      <c r="BC140" t="s">
        <v>420</v>
      </c>
      <c r="BD140">
        <v>0</v>
      </c>
      <c r="BE140">
        <f>IF(BD140&lt;&gt;0, BD140, BB140)</f>
        <v>0</v>
      </c>
      <c r="BF140">
        <f>1-BE140/AT140</f>
        <v>0</v>
      </c>
      <c r="BG140">
        <f>(AT140-AS140)/(AT140-BE140)</f>
        <v>0</v>
      </c>
      <c r="BH140">
        <f>(AN140-AT140)/(AN140-BE140)</f>
        <v>0</v>
      </c>
      <c r="BI140">
        <f>(AT140-AS140)/(AT140-AM140)</f>
        <v>0</v>
      </c>
      <c r="BJ140">
        <f>(AN140-AT140)/(AN140-AM140)</f>
        <v>0</v>
      </c>
      <c r="BK140">
        <f>(BG140*BE140/AS140)</f>
        <v>0</v>
      </c>
      <c r="BL140">
        <f>(1-BK140)</f>
        <v>0</v>
      </c>
      <c r="CU140">
        <f>$B$13*DS140+$C$13*DT140+$F$13*EE140*(1-EH140)</f>
        <v>0</v>
      </c>
      <c r="CV140">
        <f>CU140*CW140</f>
        <v>0</v>
      </c>
      <c r="CW140">
        <f>($B$13*$D$11+$C$13*$D$11+$F$13*((ER140+EJ140)/MAX(ER140+EJ140+ES140, 0.1)*$I$11+ES140/MAX(ER140+EJ140+ES140, 0.1)*$J$11))/($B$13+$C$13+$F$13)</f>
        <v>0</v>
      </c>
      <c r="CX140">
        <f>($B$13*$K$11+$C$13*$K$11+$F$13*((ER140+EJ140)/MAX(ER140+EJ140+ES140, 0.1)*$P$11+ES140/MAX(ER140+EJ140+ES140, 0.1)*$Q$11))/($B$13+$C$13+$F$13)</f>
        <v>0</v>
      </c>
      <c r="CY140">
        <v>5.9</v>
      </c>
      <c r="CZ140">
        <v>0.5</v>
      </c>
      <c r="DA140" t="s">
        <v>421</v>
      </c>
      <c r="DB140">
        <v>2</v>
      </c>
      <c r="DC140">
        <v>1759096365.766667</v>
      </c>
      <c r="DD140">
        <v>423.5085555555555</v>
      </c>
      <c r="DE140">
        <v>419.9171111111111</v>
      </c>
      <c r="DF140">
        <v>23.03763333333333</v>
      </c>
      <c r="DG140">
        <v>22.65334444444444</v>
      </c>
      <c r="DH140">
        <v>424.4014444444445</v>
      </c>
      <c r="DI140">
        <v>22.72232222222222</v>
      </c>
      <c r="DJ140">
        <v>500.0251111111111</v>
      </c>
      <c r="DK140">
        <v>90.63258888888888</v>
      </c>
      <c r="DL140">
        <v>0.06684543333333333</v>
      </c>
      <c r="DM140">
        <v>30.22502222222222</v>
      </c>
      <c r="DN140">
        <v>30.01606666666666</v>
      </c>
      <c r="DO140">
        <v>999.9000000000001</v>
      </c>
      <c r="DP140">
        <v>0</v>
      </c>
      <c r="DQ140">
        <v>0</v>
      </c>
      <c r="DR140">
        <v>10007.49444444445</v>
      </c>
      <c r="DS140">
        <v>0</v>
      </c>
      <c r="DT140">
        <v>3.328651111111111</v>
      </c>
      <c r="DU140">
        <v>3.591484444444445</v>
      </c>
      <c r="DV140">
        <v>433.4951111111111</v>
      </c>
      <c r="DW140">
        <v>429.6499999999999</v>
      </c>
      <c r="DX140">
        <v>0.3842667777777778</v>
      </c>
      <c r="DY140">
        <v>419.9171111111111</v>
      </c>
      <c r="DZ140">
        <v>22.65334444444444</v>
      </c>
      <c r="EA140">
        <v>2.087958888888889</v>
      </c>
      <c r="EB140">
        <v>2.053132222222222</v>
      </c>
      <c r="EC140">
        <v>18.12762222222223</v>
      </c>
      <c r="ED140">
        <v>17.86016666666666</v>
      </c>
      <c r="EE140">
        <v>0.00500078</v>
      </c>
      <c r="EF140">
        <v>0</v>
      </c>
      <c r="EG140">
        <v>0</v>
      </c>
      <c r="EH140">
        <v>0</v>
      </c>
      <c r="EI140">
        <v>946.7111111111111</v>
      </c>
      <c r="EJ140">
        <v>0.00500078</v>
      </c>
      <c r="EK140">
        <v>-11.25555555555555</v>
      </c>
      <c r="EL140">
        <v>-0.3777777777777777</v>
      </c>
      <c r="EM140">
        <v>35.45111111111111</v>
      </c>
      <c r="EN140">
        <v>40.15266666666667</v>
      </c>
      <c r="EO140">
        <v>37.44411111111111</v>
      </c>
      <c r="EP140">
        <v>40.465</v>
      </c>
      <c r="EQ140">
        <v>38.17344444444445</v>
      </c>
      <c r="ER140">
        <v>0</v>
      </c>
      <c r="ES140">
        <v>0</v>
      </c>
      <c r="ET140">
        <v>0</v>
      </c>
      <c r="EU140">
        <v>1759096361.2</v>
      </c>
      <c r="EV140">
        <v>0</v>
      </c>
      <c r="EW140">
        <v>947.1576923076923</v>
      </c>
      <c r="EX140">
        <v>8.358974272204783</v>
      </c>
      <c r="EY140">
        <v>6.499145684992433</v>
      </c>
      <c r="EZ140">
        <v>-14.98076923076923</v>
      </c>
      <c r="FA140">
        <v>15</v>
      </c>
      <c r="FB140">
        <v>0</v>
      </c>
      <c r="FC140" t="s">
        <v>422</v>
      </c>
      <c r="FD140">
        <v>1746989605.5</v>
      </c>
      <c r="FE140">
        <v>1746989593.5</v>
      </c>
      <c r="FF140">
        <v>0</v>
      </c>
      <c r="FG140">
        <v>-0.274</v>
      </c>
      <c r="FH140">
        <v>-0.002</v>
      </c>
      <c r="FI140">
        <v>2.549</v>
      </c>
      <c r="FJ140">
        <v>0.129</v>
      </c>
      <c r="FK140">
        <v>420</v>
      </c>
      <c r="FL140">
        <v>17</v>
      </c>
      <c r="FM140">
        <v>0.02</v>
      </c>
      <c r="FN140">
        <v>0.04</v>
      </c>
      <c r="FO140">
        <v>3.59259375</v>
      </c>
      <c r="FP140">
        <v>0.2899433020637928</v>
      </c>
      <c r="FQ140">
        <v>0.0796870847028394</v>
      </c>
      <c r="FR140">
        <v>1</v>
      </c>
      <c r="FS140">
        <v>947.7323529411764</v>
      </c>
      <c r="FT140">
        <v>-1.61802914280504</v>
      </c>
      <c r="FU140">
        <v>7.203745781688665</v>
      </c>
      <c r="FV140">
        <v>0</v>
      </c>
      <c r="FW140">
        <v>0.3851408</v>
      </c>
      <c r="FX140">
        <v>-0.00212136585365942</v>
      </c>
      <c r="FY140">
        <v>0.0009776756159381285</v>
      </c>
      <c r="FZ140">
        <v>1</v>
      </c>
      <c r="GA140">
        <v>2</v>
      </c>
      <c r="GB140">
        <v>3</v>
      </c>
      <c r="GC140" t="s">
        <v>429</v>
      </c>
      <c r="GD140">
        <v>3.10292</v>
      </c>
      <c r="GE140">
        <v>2.72492</v>
      </c>
      <c r="GF140">
        <v>0.08883439999999999</v>
      </c>
      <c r="GG140">
        <v>0.0881966</v>
      </c>
      <c r="GH140">
        <v>0.104889</v>
      </c>
      <c r="GI140">
        <v>0.105116</v>
      </c>
      <c r="GJ140">
        <v>23796.3</v>
      </c>
      <c r="GK140">
        <v>21602.8</v>
      </c>
      <c r="GL140">
        <v>26679.7</v>
      </c>
      <c r="GM140">
        <v>23913.6</v>
      </c>
      <c r="GN140">
        <v>38209.9</v>
      </c>
      <c r="GO140">
        <v>31618.8</v>
      </c>
      <c r="GP140">
        <v>46587.3</v>
      </c>
      <c r="GQ140">
        <v>37815.7</v>
      </c>
      <c r="GR140">
        <v>1.86955</v>
      </c>
      <c r="GS140">
        <v>1.87342</v>
      </c>
      <c r="GT140">
        <v>0.0843927</v>
      </c>
      <c r="GU140">
        <v>0</v>
      </c>
      <c r="GV140">
        <v>28.6395</v>
      </c>
      <c r="GW140">
        <v>999.9</v>
      </c>
      <c r="GX140">
        <v>46.4</v>
      </c>
      <c r="GY140">
        <v>31.2</v>
      </c>
      <c r="GZ140">
        <v>23.3612</v>
      </c>
      <c r="HA140">
        <v>60.8119</v>
      </c>
      <c r="HB140">
        <v>19.5433</v>
      </c>
      <c r="HC140">
        <v>1</v>
      </c>
      <c r="HD140">
        <v>0.119654</v>
      </c>
      <c r="HE140">
        <v>-1.15249</v>
      </c>
      <c r="HF140">
        <v>20.2957</v>
      </c>
      <c r="HG140">
        <v>5.21789</v>
      </c>
      <c r="HH140">
        <v>11.98</v>
      </c>
      <c r="HI140">
        <v>4.9659</v>
      </c>
      <c r="HJ140">
        <v>3.276</v>
      </c>
      <c r="HK140">
        <v>9999</v>
      </c>
      <c r="HL140">
        <v>9999</v>
      </c>
      <c r="HM140">
        <v>9999</v>
      </c>
      <c r="HN140">
        <v>37.5</v>
      </c>
      <c r="HO140">
        <v>1.86394</v>
      </c>
      <c r="HP140">
        <v>1.86014</v>
      </c>
      <c r="HQ140">
        <v>1.85838</v>
      </c>
      <c r="HR140">
        <v>1.85975</v>
      </c>
      <c r="HS140">
        <v>1.85989</v>
      </c>
      <c r="HT140">
        <v>1.85837</v>
      </c>
      <c r="HU140">
        <v>1.85745</v>
      </c>
      <c r="HV140">
        <v>1.85241</v>
      </c>
      <c r="HW140">
        <v>0</v>
      </c>
      <c r="HX140">
        <v>0</v>
      </c>
      <c r="HY140">
        <v>0</v>
      </c>
      <c r="HZ140">
        <v>0</v>
      </c>
      <c r="IA140" t="s">
        <v>424</v>
      </c>
      <c r="IB140" t="s">
        <v>425</v>
      </c>
      <c r="IC140" t="s">
        <v>426</v>
      </c>
      <c r="ID140" t="s">
        <v>426</v>
      </c>
      <c r="IE140" t="s">
        <v>426</v>
      </c>
      <c r="IF140" t="s">
        <v>426</v>
      </c>
      <c r="IG140">
        <v>0</v>
      </c>
      <c r="IH140">
        <v>100</v>
      </c>
      <c r="II140">
        <v>100</v>
      </c>
      <c r="IJ140">
        <v>-0.893</v>
      </c>
      <c r="IK140">
        <v>0.3153</v>
      </c>
      <c r="IL140">
        <v>-0.819046093373875</v>
      </c>
      <c r="IM140">
        <v>-0.0008311593448893811</v>
      </c>
      <c r="IN140">
        <v>1.768286430498992E-06</v>
      </c>
      <c r="IO140">
        <v>-5.176383660599935E-10</v>
      </c>
      <c r="IP140">
        <v>0.01793090377665582</v>
      </c>
      <c r="IQ140">
        <v>0.002652576625932546</v>
      </c>
      <c r="IR140">
        <v>0.0004569377311329863</v>
      </c>
      <c r="IS140">
        <v>1.003524486243527E-07</v>
      </c>
      <c r="IT140">
        <v>2</v>
      </c>
      <c r="IU140">
        <v>1975</v>
      </c>
      <c r="IV140">
        <v>1</v>
      </c>
      <c r="IW140">
        <v>26</v>
      </c>
      <c r="IX140">
        <v>201779.4</v>
      </c>
      <c r="IY140">
        <v>201779.6</v>
      </c>
      <c r="IZ140">
        <v>1.09863</v>
      </c>
      <c r="JA140">
        <v>2.62695</v>
      </c>
      <c r="JB140">
        <v>1.49658</v>
      </c>
      <c r="JC140">
        <v>2.34863</v>
      </c>
      <c r="JD140">
        <v>1.54907</v>
      </c>
      <c r="JE140">
        <v>2.38892</v>
      </c>
      <c r="JF140">
        <v>36.1285</v>
      </c>
      <c r="JG140">
        <v>24.1926</v>
      </c>
      <c r="JH140">
        <v>18</v>
      </c>
      <c r="JI140">
        <v>481.724</v>
      </c>
      <c r="JJ140">
        <v>498.984</v>
      </c>
      <c r="JK140">
        <v>30.4587</v>
      </c>
      <c r="JL140">
        <v>28.8302</v>
      </c>
      <c r="JM140">
        <v>30.0001</v>
      </c>
      <c r="JN140">
        <v>29.0029</v>
      </c>
      <c r="JO140">
        <v>28.9882</v>
      </c>
      <c r="JP140">
        <v>22.0858</v>
      </c>
      <c r="JQ140">
        <v>0</v>
      </c>
      <c r="JR140">
        <v>100</v>
      </c>
      <c r="JS140">
        <v>30.4508</v>
      </c>
      <c r="JT140">
        <v>420</v>
      </c>
      <c r="JU140">
        <v>23.1383</v>
      </c>
      <c r="JV140">
        <v>101.861</v>
      </c>
      <c r="JW140">
        <v>91.21429999999999</v>
      </c>
    </row>
    <row r="141" spans="1:283">
      <c r="A141">
        <v>123</v>
      </c>
      <c r="B141">
        <v>1759096370.6</v>
      </c>
      <c r="C141">
        <v>2377.599999904633</v>
      </c>
      <c r="D141" t="s">
        <v>675</v>
      </c>
      <c r="E141" t="s">
        <v>676</v>
      </c>
      <c r="F141">
        <v>5</v>
      </c>
      <c r="G141" t="s">
        <v>672</v>
      </c>
      <c r="H141">
        <v>1759096367.9125</v>
      </c>
      <c r="I141">
        <f>(J141)/1000</f>
        <v>0</v>
      </c>
      <c r="J141">
        <f>1000*DJ141*AH141*(DF141-DG141)/(100*CY141*(1000-AH141*DF141))</f>
        <v>0</v>
      </c>
      <c r="K141">
        <f>DJ141*AH141*(DE141-DD141*(1000-AH141*DG141)/(1000-AH141*DF141))/(100*CY141)</f>
        <v>0</v>
      </c>
      <c r="L141">
        <f>DD141 - IF(AH141&gt;1, K141*CY141*100.0/(AJ141), 0)</f>
        <v>0</v>
      </c>
      <c r="M141">
        <f>((S141-I141/2)*L141-K141)/(S141+I141/2)</f>
        <v>0</v>
      </c>
      <c r="N141">
        <f>M141*(DK141+DL141)/1000.0</f>
        <v>0</v>
      </c>
      <c r="O141">
        <f>(DD141 - IF(AH141&gt;1, K141*CY141*100.0/(AJ141), 0))*(DK141+DL141)/1000.0</f>
        <v>0</v>
      </c>
      <c r="P141">
        <f>2.0/((1/R141-1/Q141)+SIGN(R141)*SQRT((1/R141-1/Q141)*(1/R141-1/Q141) + 4*CZ141/((CZ141+1)*(CZ141+1))*(2*1/R141*1/Q141-1/Q141*1/Q141)))</f>
        <v>0</v>
      </c>
      <c r="Q141">
        <f>IF(LEFT(DA141,1)&lt;&gt;"0",IF(LEFT(DA141,1)="1",3.0,DB141),$D$5+$E$5*(DR141*DK141/($K$5*1000))+$F$5*(DR141*DK141/($K$5*1000))*MAX(MIN(CY141,$J$5),$I$5)*MAX(MIN(CY141,$J$5),$I$5)+$G$5*MAX(MIN(CY141,$J$5),$I$5)*(DR141*DK141/($K$5*1000))+$H$5*(DR141*DK141/($K$5*1000))*(DR141*DK141/($K$5*1000)))</f>
        <v>0</v>
      </c>
      <c r="R141">
        <f>I141*(1000-(1000*0.61365*exp(17.502*V141/(240.97+V141))/(DK141+DL141)+DF141)/2)/(1000*0.61365*exp(17.502*V141/(240.97+V141))/(DK141+DL141)-DF141)</f>
        <v>0</v>
      </c>
      <c r="S141">
        <f>1/((CZ141+1)/(P141/1.6)+1/(Q141/1.37)) + CZ141/((CZ141+1)/(P141/1.6) + CZ141/(Q141/1.37))</f>
        <v>0</v>
      </c>
      <c r="T141">
        <f>(CU141*CX141)</f>
        <v>0</v>
      </c>
      <c r="U141">
        <f>(DM141+(T141+2*0.95*5.67E-8*(((DM141+$B$9)+273)^4-(DM141+273)^4)-44100*I141)/(1.84*29.3*Q141+8*0.95*5.67E-8*(DM141+273)^3))</f>
        <v>0</v>
      </c>
      <c r="V141">
        <f>($C$9*DN141+$D$9*DO141+$E$9*U141)</f>
        <v>0</v>
      </c>
      <c r="W141">
        <f>0.61365*exp(17.502*V141/(240.97+V141))</f>
        <v>0</v>
      </c>
      <c r="X141">
        <f>(Y141/Z141*100)</f>
        <v>0</v>
      </c>
      <c r="Y141">
        <f>DF141*(DK141+DL141)/1000</f>
        <v>0</v>
      </c>
      <c r="Z141">
        <f>0.61365*exp(17.502*DM141/(240.97+DM141))</f>
        <v>0</v>
      </c>
      <c r="AA141">
        <f>(W141-DF141*(DK141+DL141)/1000)</f>
        <v>0</v>
      </c>
      <c r="AB141">
        <f>(-I141*44100)</f>
        <v>0</v>
      </c>
      <c r="AC141">
        <f>2*29.3*Q141*0.92*(DM141-V141)</f>
        <v>0</v>
      </c>
      <c r="AD141">
        <f>2*0.95*5.67E-8*(((DM141+$B$9)+273)^4-(V141+273)^4)</f>
        <v>0</v>
      </c>
      <c r="AE141">
        <f>T141+AD141+AB141+AC141</f>
        <v>0</v>
      </c>
      <c r="AF141">
        <v>1</v>
      </c>
      <c r="AG141">
        <v>0</v>
      </c>
      <c r="AH141">
        <f>IF(AF141*$H$15&gt;=AJ141,1.0,(AJ141/(AJ141-AF141*$H$15)))</f>
        <v>0</v>
      </c>
      <c r="AI141">
        <f>(AH141-1)*100</f>
        <v>0</v>
      </c>
      <c r="AJ141">
        <f>MAX(0,($B$15+$C$15*DR141)/(1+$D$15*DR141)*DK141/(DM141+273)*$E$15)</f>
        <v>0</v>
      </c>
      <c r="AK141" t="s">
        <v>420</v>
      </c>
      <c r="AL141" t="s">
        <v>420</v>
      </c>
      <c r="AM141">
        <v>0</v>
      </c>
      <c r="AN141">
        <v>0</v>
      </c>
      <c r="AO141">
        <f>1-AM141/AN141</f>
        <v>0</v>
      </c>
      <c r="AP141">
        <v>0</v>
      </c>
      <c r="AQ141" t="s">
        <v>420</v>
      </c>
      <c r="AR141" t="s">
        <v>420</v>
      </c>
      <c r="AS141">
        <v>0</v>
      </c>
      <c r="AT141">
        <v>0</v>
      </c>
      <c r="AU141">
        <f>1-AS141/AT141</f>
        <v>0</v>
      </c>
      <c r="AV141">
        <v>0.5</v>
      </c>
      <c r="AW141">
        <f>CV141</f>
        <v>0</v>
      </c>
      <c r="AX141">
        <f>K141</f>
        <v>0</v>
      </c>
      <c r="AY141">
        <f>AU141*AV141*AW141</f>
        <v>0</v>
      </c>
      <c r="AZ141">
        <f>(AX141-AP141)/AW141</f>
        <v>0</v>
      </c>
      <c r="BA141">
        <f>(AN141-AT141)/AT141</f>
        <v>0</v>
      </c>
      <c r="BB141">
        <f>AM141/(AO141+AM141/AT141)</f>
        <v>0</v>
      </c>
      <c r="BC141" t="s">
        <v>420</v>
      </c>
      <c r="BD141">
        <v>0</v>
      </c>
      <c r="BE141">
        <f>IF(BD141&lt;&gt;0, BD141, BB141)</f>
        <v>0</v>
      </c>
      <c r="BF141">
        <f>1-BE141/AT141</f>
        <v>0</v>
      </c>
      <c r="BG141">
        <f>(AT141-AS141)/(AT141-BE141)</f>
        <v>0</v>
      </c>
      <c r="BH141">
        <f>(AN141-AT141)/(AN141-BE141)</f>
        <v>0</v>
      </c>
      <c r="BI141">
        <f>(AT141-AS141)/(AT141-AM141)</f>
        <v>0</v>
      </c>
      <c r="BJ141">
        <f>(AN141-AT141)/(AN141-AM141)</f>
        <v>0</v>
      </c>
      <c r="BK141">
        <f>(BG141*BE141/AS141)</f>
        <v>0</v>
      </c>
      <c r="BL141">
        <f>(1-BK141)</f>
        <v>0</v>
      </c>
      <c r="CU141">
        <f>$B$13*DS141+$C$13*DT141+$F$13*EE141*(1-EH141)</f>
        <v>0</v>
      </c>
      <c r="CV141">
        <f>CU141*CW141</f>
        <v>0</v>
      </c>
      <c r="CW141">
        <f>($B$13*$D$11+$C$13*$D$11+$F$13*((ER141+EJ141)/MAX(ER141+EJ141+ES141, 0.1)*$I$11+ES141/MAX(ER141+EJ141+ES141, 0.1)*$J$11))/($B$13+$C$13+$F$13)</f>
        <v>0</v>
      </c>
      <c r="CX141">
        <f>($B$13*$K$11+$C$13*$K$11+$F$13*((ER141+EJ141)/MAX(ER141+EJ141+ES141, 0.1)*$P$11+ES141/MAX(ER141+EJ141+ES141, 0.1)*$Q$11))/($B$13+$C$13+$F$13)</f>
        <v>0</v>
      </c>
      <c r="CY141">
        <v>5.9</v>
      </c>
      <c r="CZ141">
        <v>0.5</v>
      </c>
      <c r="DA141" t="s">
        <v>421</v>
      </c>
      <c r="DB141">
        <v>2</v>
      </c>
      <c r="DC141">
        <v>1759096367.9125</v>
      </c>
      <c r="DD141">
        <v>423.506375</v>
      </c>
      <c r="DE141">
        <v>420.01475</v>
      </c>
      <c r="DF141">
        <v>23.0377625</v>
      </c>
      <c r="DG141">
        <v>22.6538625</v>
      </c>
      <c r="DH141">
        <v>424.3992500000001</v>
      </c>
      <c r="DI141">
        <v>22.7224625</v>
      </c>
      <c r="DJ141">
        <v>500.062625</v>
      </c>
      <c r="DK141">
        <v>90.63204999999999</v>
      </c>
      <c r="DL141">
        <v>0.0667384</v>
      </c>
      <c r="DM141">
        <v>30.2250125</v>
      </c>
      <c r="DN141">
        <v>30.0165125</v>
      </c>
      <c r="DO141">
        <v>999.9</v>
      </c>
      <c r="DP141">
        <v>0</v>
      </c>
      <c r="DQ141">
        <v>0</v>
      </c>
      <c r="DR141">
        <v>10012.25625</v>
      </c>
      <c r="DS141">
        <v>0</v>
      </c>
      <c r="DT141">
        <v>3.33490875</v>
      </c>
      <c r="DU141">
        <v>3.4916075</v>
      </c>
      <c r="DV141">
        <v>433.492875</v>
      </c>
      <c r="DW141">
        <v>429.750125</v>
      </c>
      <c r="DX141">
        <v>0.383890125</v>
      </c>
      <c r="DY141">
        <v>420.01475</v>
      </c>
      <c r="DZ141">
        <v>22.6538625</v>
      </c>
      <c r="EA141">
        <v>2.08796125</v>
      </c>
      <c r="EB141">
        <v>2.053165</v>
      </c>
      <c r="EC141">
        <v>18.127625</v>
      </c>
      <c r="ED141">
        <v>17.860425</v>
      </c>
      <c r="EE141">
        <v>0.00500078</v>
      </c>
      <c r="EF141">
        <v>0</v>
      </c>
      <c r="EG141">
        <v>0</v>
      </c>
      <c r="EH141">
        <v>0</v>
      </c>
      <c r="EI141">
        <v>949.8875</v>
      </c>
      <c r="EJ141">
        <v>0.00500078</v>
      </c>
      <c r="EK141">
        <v>-16.1</v>
      </c>
      <c r="EL141">
        <v>0.04999999999999999</v>
      </c>
      <c r="EM141">
        <v>35.43725</v>
      </c>
      <c r="EN141">
        <v>40.17175</v>
      </c>
      <c r="EO141">
        <v>37.48399999999999</v>
      </c>
      <c r="EP141">
        <v>40.49187499999999</v>
      </c>
      <c r="EQ141">
        <v>38.492125</v>
      </c>
      <c r="ER141">
        <v>0</v>
      </c>
      <c r="ES141">
        <v>0</v>
      </c>
      <c r="ET141">
        <v>0</v>
      </c>
      <c r="EU141">
        <v>1759096363</v>
      </c>
      <c r="EV141">
        <v>0</v>
      </c>
      <c r="EW141">
        <v>947.3760000000001</v>
      </c>
      <c r="EX141">
        <v>17.61538460799908</v>
      </c>
      <c r="EY141">
        <v>24.18461542990084</v>
      </c>
      <c r="EZ141">
        <v>-15.532</v>
      </c>
      <c r="FA141">
        <v>15</v>
      </c>
      <c r="FB141">
        <v>0</v>
      </c>
      <c r="FC141" t="s">
        <v>422</v>
      </c>
      <c r="FD141">
        <v>1746989605.5</v>
      </c>
      <c r="FE141">
        <v>1746989593.5</v>
      </c>
      <c r="FF141">
        <v>0</v>
      </c>
      <c r="FG141">
        <v>-0.274</v>
      </c>
      <c r="FH141">
        <v>-0.002</v>
      </c>
      <c r="FI141">
        <v>2.549</v>
      </c>
      <c r="FJ141">
        <v>0.129</v>
      </c>
      <c r="FK141">
        <v>420</v>
      </c>
      <c r="FL141">
        <v>17</v>
      </c>
      <c r="FM141">
        <v>0.02</v>
      </c>
      <c r="FN141">
        <v>0.04</v>
      </c>
      <c r="FO141">
        <v>3.582732195121951</v>
      </c>
      <c r="FP141">
        <v>0.0416431358884982</v>
      </c>
      <c r="FQ141">
        <v>0.08900817245328722</v>
      </c>
      <c r="FR141">
        <v>1</v>
      </c>
      <c r="FS141">
        <v>947.8676470588234</v>
      </c>
      <c r="FT141">
        <v>-3.194805232842156</v>
      </c>
      <c r="FU141">
        <v>7.433498131005876</v>
      </c>
      <c r="FV141">
        <v>0</v>
      </c>
      <c r="FW141">
        <v>0.3850340487804878</v>
      </c>
      <c r="FX141">
        <v>-0.001966097560975013</v>
      </c>
      <c r="FY141">
        <v>0.0009630073310061985</v>
      </c>
      <c r="FZ141">
        <v>1</v>
      </c>
      <c r="GA141">
        <v>2</v>
      </c>
      <c r="GB141">
        <v>3</v>
      </c>
      <c r="GC141" t="s">
        <v>429</v>
      </c>
      <c r="GD141">
        <v>3.10308</v>
      </c>
      <c r="GE141">
        <v>2.72477</v>
      </c>
      <c r="GF141">
        <v>0.088841</v>
      </c>
      <c r="GG141">
        <v>0.08819920000000001</v>
      </c>
      <c r="GH141">
        <v>0.104888</v>
      </c>
      <c r="GI141">
        <v>0.105121</v>
      </c>
      <c r="GJ141">
        <v>23796.2</v>
      </c>
      <c r="GK141">
        <v>21602.7</v>
      </c>
      <c r="GL141">
        <v>26679.8</v>
      </c>
      <c r="GM141">
        <v>23913.5</v>
      </c>
      <c r="GN141">
        <v>38209.8</v>
      </c>
      <c r="GO141">
        <v>31618.6</v>
      </c>
      <c r="GP141">
        <v>46587.2</v>
      </c>
      <c r="GQ141">
        <v>37815.8</v>
      </c>
      <c r="GR141">
        <v>1.86955</v>
      </c>
      <c r="GS141">
        <v>1.87345</v>
      </c>
      <c r="GT141">
        <v>0.0844374</v>
      </c>
      <c r="GU141">
        <v>0</v>
      </c>
      <c r="GV141">
        <v>28.6414</v>
      </c>
      <c r="GW141">
        <v>999.9</v>
      </c>
      <c r="GX141">
        <v>46.4</v>
      </c>
      <c r="GY141">
        <v>31.2</v>
      </c>
      <c r="GZ141">
        <v>23.3616</v>
      </c>
      <c r="HA141">
        <v>60.9419</v>
      </c>
      <c r="HB141">
        <v>19.4511</v>
      </c>
      <c r="HC141">
        <v>1</v>
      </c>
      <c r="HD141">
        <v>0.119675</v>
      </c>
      <c r="HE141">
        <v>-1.15321</v>
      </c>
      <c r="HF141">
        <v>20.2957</v>
      </c>
      <c r="HG141">
        <v>5.21759</v>
      </c>
      <c r="HH141">
        <v>11.98</v>
      </c>
      <c r="HI141">
        <v>4.96585</v>
      </c>
      <c r="HJ141">
        <v>3.276</v>
      </c>
      <c r="HK141">
        <v>9999</v>
      </c>
      <c r="HL141">
        <v>9999</v>
      </c>
      <c r="HM141">
        <v>9999</v>
      </c>
      <c r="HN141">
        <v>37.5</v>
      </c>
      <c r="HO141">
        <v>1.86392</v>
      </c>
      <c r="HP141">
        <v>1.86013</v>
      </c>
      <c r="HQ141">
        <v>1.85838</v>
      </c>
      <c r="HR141">
        <v>1.85975</v>
      </c>
      <c r="HS141">
        <v>1.85989</v>
      </c>
      <c r="HT141">
        <v>1.85837</v>
      </c>
      <c r="HU141">
        <v>1.85745</v>
      </c>
      <c r="HV141">
        <v>1.85241</v>
      </c>
      <c r="HW141">
        <v>0</v>
      </c>
      <c r="HX141">
        <v>0</v>
      </c>
      <c r="HY141">
        <v>0</v>
      </c>
      <c r="HZ141">
        <v>0</v>
      </c>
      <c r="IA141" t="s">
        <v>424</v>
      </c>
      <c r="IB141" t="s">
        <v>425</v>
      </c>
      <c r="IC141" t="s">
        <v>426</v>
      </c>
      <c r="ID141" t="s">
        <v>426</v>
      </c>
      <c r="IE141" t="s">
        <v>426</v>
      </c>
      <c r="IF141" t="s">
        <v>426</v>
      </c>
      <c r="IG141">
        <v>0</v>
      </c>
      <c r="IH141">
        <v>100</v>
      </c>
      <c r="II141">
        <v>100</v>
      </c>
      <c r="IJ141">
        <v>-0.893</v>
      </c>
      <c r="IK141">
        <v>0.3153</v>
      </c>
      <c r="IL141">
        <v>-0.819046093373875</v>
      </c>
      <c r="IM141">
        <v>-0.0008311593448893811</v>
      </c>
      <c r="IN141">
        <v>1.768286430498992E-06</v>
      </c>
      <c r="IO141">
        <v>-5.176383660599935E-10</v>
      </c>
      <c r="IP141">
        <v>0.01793090377665582</v>
      </c>
      <c r="IQ141">
        <v>0.002652576625932546</v>
      </c>
      <c r="IR141">
        <v>0.0004569377311329863</v>
      </c>
      <c r="IS141">
        <v>1.003524486243527E-07</v>
      </c>
      <c r="IT141">
        <v>2</v>
      </c>
      <c r="IU141">
        <v>1975</v>
      </c>
      <c r="IV141">
        <v>1</v>
      </c>
      <c r="IW141">
        <v>26</v>
      </c>
      <c r="IX141">
        <v>201779.4</v>
      </c>
      <c r="IY141">
        <v>201779.6</v>
      </c>
      <c r="IZ141">
        <v>1.09863</v>
      </c>
      <c r="JA141">
        <v>2.61841</v>
      </c>
      <c r="JB141">
        <v>1.49658</v>
      </c>
      <c r="JC141">
        <v>2.34985</v>
      </c>
      <c r="JD141">
        <v>1.54907</v>
      </c>
      <c r="JE141">
        <v>2.46704</v>
      </c>
      <c r="JF141">
        <v>36.152</v>
      </c>
      <c r="JG141">
        <v>24.1926</v>
      </c>
      <c r="JH141">
        <v>18</v>
      </c>
      <c r="JI141">
        <v>481.724</v>
      </c>
      <c r="JJ141">
        <v>499.005</v>
      </c>
      <c r="JK141">
        <v>30.452</v>
      </c>
      <c r="JL141">
        <v>28.8306</v>
      </c>
      <c r="JM141">
        <v>30.0001</v>
      </c>
      <c r="JN141">
        <v>29.0029</v>
      </c>
      <c r="JO141">
        <v>28.9887</v>
      </c>
      <c r="JP141">
        <v>22.0838</v>
      </c>
      <c r="JQ141">
        <v>0</v>
      </c>
      <c r="JR141">
        <v>100</v>
      </c>
      <c r="JS141">
        <v>30.4508</v>
      </c>
      <c r="JT141">
        <v>420</v>
      </c>
      <c r="JU141">
        <v>23.1383</v>
      </c>
      <c r="JV141">
        <v>101.86</v>
      </c>
      <c r="JW141">
        <v>91.21429999999999</v>
      </c>
    </row>
    <row r="142" spans="1:283">
      <c r="A142">
        <v>124</v>
      </c>
      <c r="B142">
        <v>1759096372.6</v>
      </c>
      <c r="C142">
        <v>2379.599999904633</v>
      </c>
      <c r="D142" t="s">
        <v>677</v>
      </c>
      <c r="E142" t="s">
        <v>678</v>
      </c>
      <c r="F142">
        <v>5</v>
      </c>
      <c r="G142" t="s">
        <v>672</v>
      </c>
      <c r="H142">
        <v>1759096369.6</v>
      </c>
      <c r="I142">
        <f>(J142)/1000</f>
        <v>0</v>
      </c>
      <c r="J142">
        <f>1000*DJ142*AH142*(DF142-DG142)/(100*CY142*(1000-AH142*DF142))</f>
        <v>0</v>
      </c>
      <c r="K142">
        <f>DJ142*AH142*(DE142-DD142*(1000-AH142*DG142)/(1000-AH142*DF142))/(100*CY142)</f>
        <v>0</v>
      </c>
      <c r="L142">
        <f>DD142 - IF(AH142&gt;1, K142*CY142*100.0/(AJ142), 0)</f>
        <v>0</v>
      </c>
      <c r="M142">
        <f>((S142-I142/2)*L142-K142)/(S142+I142/2)</f>
        <v>0</v>
      </c>
      <c r="N142">
        <f>M142*(DK142+DL142)/1000.0</f>
        <v>0</v>
      </c>
      <c r="O142">
        <f>(DD142 - IF(AH142&gt;1, K142*CY142*100.0/(AJ142), 0))*(DK142+DL142)/1000.0</f>
        <v>0</v>
      </c>
      <c r="P142">
        <f>2.0/((1/R142-1/Q142)+SIGN(R142)*SQRT((1/R142-1/Q142)*(1/R142-1/Q142) + 4*CZ142/((CZ142+1)*(CZ142+1))*(2*1/R142*1/Q142-1/Q142*1/Q142)))</f>
        <v>0</v>
      </c>
      <c r="Q142">
        <f>IF(LEFT(DA142,1)&lt;&gt;"0",IF(LEFT(DA142,1)="1",3.0,DB142),$D$5+$E$5*(DR142*DK142/($K$5*1000))+$F$5*(DR142*DK142/($K$5*1000))*MAX(MIN(CY142,$J$5),$I$5)*MAX(MIN(CY142,$J$5),$I$5)+$G$5*MAX(MIN(CY142,$J$5),$I$5)*(DR142*DK142/($K$5*1000))+$H$5*(DR142*DK142/($K$5*1000))*(DR142*DK142/($K$5*1000)))</f>
        <v>0</v>
      </c>
      <c r="R142">
        <f>I142*(1000-(1000*0.61365*exp(17.502*V142/(240.97+V142))/(DK142+DL142)+DF142)/2)/(1000*0.61365*exp(17.502*V142/(240.97+V142))/(DK142+DL142)-DF142)</f>
        <v>0</v>
      </c>
      <c r="S142">
        <f>1/((CZ142+1)/(P142/1.6)+1/(Q142/1.37)) + CZ142/((CZ142+1)/(P142/1.6) + CZ142/(Q142/1.37))</f>
        <v>0</v>
      </c>
      <c r="T142">
        <f>(CU142*CX142)</f>
        <v>0</v>
      </c>
      <c r="U142">
        <f>(DM142+(T142+2*0.95*5.67E-8*(((DM142+$B$9)+273)^4-(DM142+273)^4)-44100*I142)/(1.84*29.3*Q142+8*0.95*5.67E-8*(DM142+273)^3))</f>
        <v>0</v>
      </c>
      <c r="V142">
        <f>($C$9*DN142+$D$9*DO142+$E$9*U142)</f>
        <v>0</v>
      </c>
      <c r="W142">
        <f>0.61365*exp(17.502*V142/(240.97+V142))</f>
        <v>0</v>
      </c>
      <c r="X142">
        <f>(Y142/Z142*100)</f>
        <v>0</v>
      </c>
      <c r="Y142">
        <f>DF142*(DK142+DL142)/1000</f>
        <v>0</v>
      </c>
      <c r="Z142">
        <f>0.61365*exp(17.502*DM142/(240.97+DM142))</f>
        <v>0</v>
      </c>
      <c r="AA142">
        <f>(W142-DF142*(DK142+DL142)/1000)</f>
        <v>0</v>
      </c>
      <c r="AB142">
        <f>(-I142*44100)</f>
        <v>0</v>
      </c>
      <c r="AC142">
        <f>2*29.3*Q142*0.92*(DM142-V142)</f>
        <v>0</v>
      </c>
      <c r="AD142">
        <f>2*0.95*5.67E-8*(((DM142+$B$9)+273)^4-(V142+273)^4)</f>
        <v>0</v>
      </c>
      <c r="AE142">
        <f>T142+AD142+AB142+AC142</f>
        <v>0</v>
      </c>
      <c r="AF142">
        <v>1</v>
      </c>
      <c r="AG142">
        <v>0</v>
      </c>
      <c r="AH142">
        <f>IF(AF142*$H$15&gt;=AJ142,1.0,(AJ142/(AJ142-AF142*$H$15)))</f>
        <v>0</v>
      </c>
      <c r="AI142">
        <f>(AH142-1)*100</f>
        <v>0</v>
      </c>
      <c r="AJ142">
        <f>MAX(0,($B$15+$C$15*DR142)/(1+$D$15*DR142)*DK142/(DM142+273)*$E$15)</f>
        <v>0</v>
      </c>
      <c r="AK142" t="s">
        <v>420</v>
      </c>
      <c r="AL142" t="s">
        <v>420</v>
      </c>
      <c r="AM142">
        <v>0</v>
      </c>
      <c r="AN142">
        <v>0</v>
      </c>
      <c r="AO142">
        <f>1-AM142/AN142</f>
        <v>0</v>
      </c>
      <c r="AP142">
        <v>0</v>
      </c>
      <c r="AQ142" t="s">
        <v>420</v>
      </c>
      <c r="AR142" t="s">
        <v>420</v>
      </c>
      <c r="AS142">
        <v>0</v>
      </c>
      <c r="AT142">
        <v>0</v>
      </c>
      <c r="AU142">
        <f>1-AS142/AT142</f>
        <v>0</v>
      </c>
      <c r="AV142">
        <v>0.5</v>
      </c>
      <c r="AW142">
        <f>CV142</f>
        <v>0</v>
      </c>
      <c r="AX142">
        <f>K142</f>
        <v>0</v>
      </c>
      <c r="AY142">
        <f>AU142*AV142*AW142</f>
        <v>0</v>
      </c>
      <c r="AZ142">
        <f>(AX142-AP142)/AW142</f>
        <v>0</v>
      </c>
      <c r="BA142">
        <f>(AN142-AT142)/AT142</f>
        <v>0</v>
      </c>
      <c r="BB142">
        <f>AM142/(AO142+AM142/AT142)</f>
        <v>0</v>
      </c>
      <c r="BC142" t="s">
        <v>420</v>
      </c>
      <c r="BD142">
        <v>0</v>
      </c>
      <c r="BE142">
        <f>IF(BD142&lt;&gt;0, BD142, BB142)</f>
        <v>0</v>
      </c>
      <c r="BF142">
        <f>1-BE142/AT142</f>
        <v>0</v>
      </c>
      <c r="BG142">
        <f>(AT142-AS142)/(AT142-BE142)</f>
        <v>0</v>
      </c>
      <c r="BH142">
        <f>(AN142-AT142)/(AN142-BE142)</f>
        <v>0</v>
      </c>
      <c r="BI142">
        <f>(AT142-AS142)/(AT142-AM142)</f>
        <v>0</v>
      </c>
      <c r="BJ142">
        <f>(AN142-AT142)/(AN142-AM142)</f>
        <v>0</v>
      </c>
      <c r="BK142">
        <f>(BG142*BE142/AS142)</f>
        <v>0</v>
      </c>
      <c r="BL142">
        <f>(1-BK142)</f>
        <v>0</v>
      </c>
      <c r="CU142">
        <f>$B$13*DS142+$C$13*DT142+$F$13*EE142*(1-EH142)</f>
        <v>0</v>
      </c>
      <c r="CV142">
        <f>CU142*CW142</f>
        <v>0</v>
      </c>
      <c r="CW142">
        <f>($B$13*$D$11+$C$13*$D$11+$F$13*((ER142+EJ142)/MAX(ER142+EJ142+ES142, 0.1)*$I$11+ES142/MAX(ER142+EJ142+ES142, 0.1)*$J$11))/($B$13+$C$13+$F$13)</f>
        <v>0</v>
      </c>
      <c r="CX142">
        <f>($B$13*$K$11+$C$13*$K$11+$F$13*((ER142+EJ142)/MAX(ER142+EJ142+ES142, 0.1)*$P$11+ES142/MAX(ER142+EJ142+ES142, 0.1)*$Q$11))/($B$13+$C$13+$F$13)</f>
        <v>0</v>
      </c>
      <c r="CY142">
        <v>5.9</v>
      </c>
      <c r="CZ142">
        <v>0.5</v>
      </c>
      <c r="DA142" t="s">
        <v>421</v>
      </c>
      <c r="DB142">
        <v>2</v>
      </c>
      <c r="DC142">
        <v>1759096369.6</v>
      </c>
      <c r="DD142">
        <v>423.5222222222222</v>
      </c>
      <c r="DE142">
        <v>420.0695555555556</v>
      </c>
      <c r="DF142">
        <v>23.03788888888889</v>
      </c>
      <c r="DG142">
        <v>22.65433333333333</v>
      </c>
      <c r="DH142">
        <v>424.4151111111111</v>
      </c>
      <c r="DI142">
        <v>22.72258888888889</v>
      </c>
      <c r="DJ142">
        <v>500.0823333333333</v>
      </c>
      <c r="DK142">
        <v>90.63160000000001</v>
      </c>
      <c r="DL142">
        <v>0.06664948888888889</v>
      </c>
      <c r="DM142">
        <v>30.22488888888889</v>
      </c>
      <c r="DN142">
        <v>30.01745555555555</v>
      </c>
      <c r="DO142">
        <v>999.9000000000001</v>
      </c>
      <c r="DP142">
        <v>0</v>
      </c>
      <c r="DQ142">
        <v>0</v>
      </c>
      <c r="DR142">
        <v>10015.81666666667</v>
      </c>
      <c r="DS142">
        <v>0</v>
      </c>
      <c r="DT142">
        <v>3.338764444444444</v>
      </c>
      <c r="DU142">
        <v>3.452581111111111</v>
      </c>
      <c r="DV142">
        <v>433.5092222222222</v>
      </c>
      <c r="DW142">
        <v>429.8064444444444</v>
      </c>
      <c r="DX142">
        <v>0.3835506666666667</v>
      </c>
      <c r="DY142">
        <v>420.0695555555556</v>
      </c>
      <c r="DZ142">
        <v>22.65433333333333</v>
      </c>
      <c r="EA142">
        <v>2.087962222222222</v>
      </c>
      <c r="EB142">
        <v>2.053197777777777</v>
      </c>
      <c r="EC142">
        <v>18.12763333333333</v>
      </c>
      <c r="ED142">
        <v>17.86067777777778</v>
      </c>
      <c r="EE142">
        <v>0.00500078</v>
      </c>
      <c r="EF142">
        <v>0</v>
      </c>
      <c r="EG142">
        <v>0</v>
      </c>
      <c r="EH142">
        <v>0</v>
      </c>
      <c r="EI142">
        <v>948.9000000000001</v>
      </c>
      <c r="EJ142">
        <v>0.00500078</v>
      </c>
      <c r="EK142">
        <v>-17.05555555555556</v>
      </c>
      <c r="EL142">
        <v>-0.4444444444444444</v>
      </c>
      <c r="EM142">
        <v>35.46488888888889</v>
      </c>
      <c r="EN142">
        <v>40.21511111111111</v>
      </c>
      <c r="EO142">
        <v>37.43033333333333</v>
      </c>
      <c r="EP142">
        <v>40.54133333333333</v>
      </c>
      <c r="EQ142">
        <v>38.39577777777778</v>
      </c>
      <c r="ER142">
        <v>0</v>
      </c>
      <c r="ES142">
        <v>0</v>
      </c>
      <c r="ET142">
        <v>0</v>
      </c>
      <c r="EU142">
        <v>1759096365.4</v>
      </c>
      <c r="EV142">
        <v>0</v>
      </c>
      <c r="EW142">
        <v>947.0119999999999</v>
      </c>
      <c r="EX142">
        <v>-10.23076917931864</v>
      </c>
      <c r="EY142">
        <v>1.638461557906443</v>
      </c>
      <c r="EZ142">
        <v>-14.476</v>
      </c>
      <c r="FA142">
        <v>15</v>
      </c>
      <c r="FB142">
        <v>0</v>
      </c>
      <c r="FC142" t="s">
        <v>422</v>
      </c>
      <c r="FD142">
        <v>1746989605.5</v>
      </c>
      <c r="FE142">
        <v>1746989593.5</v>
      </c>
      <c r="FF142">
        <v>0</v>
      </c>
      <c r="FG142">
        <v>-0.274</v>
      </c>
      <c r="FH142">
        <v>-0.002</v>
      </c>
      <c r="FI142">
        <v>2.549</v>
      </c>
      <c r="FJ142">
        <v>0.129</v>
      </c>
      <c r="FK142">
        <v>420</v>
      </c>
      <c r="FL142">
        <v>17</v>
      </c>
      <c r="FM142">
        <v>0.02</v>
      </c>
      <c r="FN142">
        <v>0.04</v>
      </c>
      <c r="FO142">
        <v>3.57810875</v>
      </c>
      <c r="FP142">
        <v>-0.4648695309568543</v>
      </c>
      <c r="FQ142">
        <v>0.09653368332316703</v>
      </c>
      <c r="FR142">
        <v>1</v>
      </c>
      <c r="FS142">
        <v>947.0588235294117</v>
      </c>
      <c r="FT142">
        <v>-5.042016748155784</v>
      </c>
      <c r="FU142">
        <v>6.92617021953941</v>
      </c>
      <c r="FV142">
        <v>0</v>
      </c>
      <c r="FW142">
        <v>0.3848982</v>
      </c>
      <c r="FX142">
        <v>-0.009701335834898243</v>
      </c>
      <c r="FY142">
        <v>0.001207331855787797</v>
      </c>
      <c r="FZ142">
        <v>1</v>
      </c>
      <c r="GA142">
        <v>2</v>
      </c>
      <c r="GB142">
        <v>3</v>
      </c>
      <c r="GC142" t="s">
        <v>429</v>
      </c>
      <c r="GD142">
        <v>3.10285</v>
      </c>
      <c r="GE142">
        <v>2.72491</v>
      </c>
      <c r="GF142">
        <v>0.0888492</v>
      </c>
      <c r="GG142">
        <v>0.08820749999999999</v>
      </c>
      <c r="GH142">
        <v>0.10489</v>
      </c>
      <c r="GI142">
        <v>0.10512</v>
      </c>
      <c r="GJ142">
        <v>23796</v>
      </c>
      <c r="GK142">
        <v>21602.4</v>
      </c>
      <c r="GL142">
        <v>26679.8</v>
      </c>
      <c r="GM142">
        <v>23913.4</v>
      </c>
      <c r="GN142">
        <v>38209.6</v>
      </c>
      <c r="GO142">
        <v>31618.7</v>
      </c>
      <c r="GP142">
        <v>46587</v>
      </c>
      <c r="GQ142">
        <v>37815.8</v>
      </c>
      <c r="GR142">
        <v>1.86925</v>
      </c>
      <c r="GS142">
        <v>1.8738</v>
      </c>
      <c r="GT142">
        <v>0.08453430000000001</v>
      </c>
      <c r="GU142">
        <v>0</v>
      </c>
      <c r="GV142">
        <v>28.6433</v>
      </c>
      <c r="GW142">
        <v>999.9</v>
      </c>
      <c r="GX142">
        <v>46.4</v>
      </c>
      <c r="GY142">
        <v>31.2</v>
      </c>
      <c r="GZ142">
        <v>23.3607</v>
      </c>
      <c r="HA142">
        <v>60.9219</v>
      </c>
      <c r="HB142">
        <v>19.5753</v>
      </c>
      <c r="HC142">
        <v>1</v>
      </c>
      <c r="HD142">
        <v>0.11969</v>
      </c>
      <c r="HE142">
        <v>-1.14949</v>
      </c>
      <c r="HF142">
        <v>20.2958</v>
      </c>
      <c r="HG142">
        <v>5.21774</v>
      </c>
      <c r="HH142">
        <v>11.98</v>
      </c>
      <c r="HI142">
        <v>4.96585</v>
      </c>
      <c r="HJ142">
        <v>3.276</v>
      </c>
      <c r="HK142">
        <v>9999</v>
      </c>
      <c r="HL142">
        <v>9999</v>
      </c>
      <c r="HM142">
        <v>9999</v>
      </c>
      <c r="HN142">
        <v>37.5</v>
      </c>
      <c r="HO142">
        <v>1.86393</v>
      </c>
      <c r="HP142">
        <v>1.86014</v>
      </c>
      <c r="HQ142">
        <v>1.85838</v>
      </c>
      <c r="HR142">
        <v>1.85976</v>
      </c>
      <c r="HS142">
        <v>1.85989</v>
      </c>
      <c r="HT142">
        <v>1.85837</v>
      </c>
      <c r="HU142">
        <v>1.85745</v>
      </c>
      <c r="HV142">
        <v>1.85242</v>
      </c>
      <c r="HW142">
        <v>0</v>
      </c>
      <c r="HX142">
        <v>0</v>
      </c>
      <c r="HY142">
        <v>0</v>
      </c>
      <c r="HZ142">
        <v>0</v>
      </c>
      <c r="IA142" t="s">
        <v>424</v>
      </c>
      <c r="IB142" t="s">
        <v>425</v>
      </c>
      <c r="IC142" t="s">
        <v>426</v>
      </c>
      <c r="ID142" t="s">
        <v>426</v>
      </c>
      <c r="IE142" t="s">
        <v>426</v>
      </c>
      <c r="IF142" t="s">
        <v>426</v>
      </c>
      <c r="IG142">
        <v>0</v>
      </c>
      <c r="IH142">
        <v>100</v>
      </c>
      <c r="II142">
        <v>100</v>
      </c>
      <c r="IJ142">
        <v>-0.893</v>
      </c>
      <c r="IK142">
        <v>0.3153</v>
      </c>
      <c r="IL142">
        <v>-0.819046093373875</v>
      </c>
      <c r="IM142">
        <v>-0.0008311593448893811</v>
      </c>
      <c r="IN142">
        <v>1.768286430498992E-06</v>
      </c>
      <c r="IO142">
        <v>-5.176383660599935E-10</v>
      </c>
      <c r="IP142">
        <v>0.01793090377665582</v>
      </c>
      <c r="IQ142">
        <v>0.002652576625932546</v>
      </c>
      <c r="IR142">
        <v>0.0004569377311329863</v>
      </c>
      <c r="IS142">
        <v>1.003524486243527E-07</v>
      </c>
      <c r="IT142">
        <v>2</v>
      </c>
      <c r="IU142">
        <v>1975</v>
      </c>
      <c r="IV142">
        <v>1</v>
      </c>
      <c r="IW142">
        <v>26</v>
      </c>
      <c r="IX142">
        <v>201779.5</v>
      </c>
      <c r="IY142">
        <v>201779.7</v>
      </c>
      <c r="IZ142">
        <v>1.09863</v>
      </c>
      <c r="JA142">
        <v>2.61597</v>
      </c>
      <c r="JB142">
        <v>1.49658</v>
      </c>
      <c r="JC142">
        <v>2.34985</v>
      </c>
      <c r="JD142">
        <v>1.54907</v>
      </c>
      <c r="JE142">
        <v>2.47559</v>
      </c>
      <c r="JF142">
        <v>36.1285</v>
      </c>
      <c r="JG142">
        <v>24.2013</v>
      </c>
      <c r="JH142">
        <v>18</v>
      </c>
      <c r="JI142">
        <v>481.551</v>
      </c>
      <c r="JJ142">
        <v>499.239</v>
      </c>
      <c r="JK142">
        <v>30.4464</v>
      </c>
      <c r="JL142">
        <v>28.8306</v>
      </c>
      <c r="JM142">
        <v>30.0001</v>
      </c>
      <c r="JN142">
        <v>29.0031</v>
      </c>
      <c r="JO142">
        <v>28.9888</v>
      </c>
      <c r="JP142">
        <v>22.0822</v>
      </c>
      <c r="JQ142">
        <v>0</v>
      </c>
      <c r="JR142">
        <v>100</v>
      </c>
      <c r="JS142">
        <v>30.4342</v>
      </c>
      <c r="JT142">
        <v>420</v>
      </c>
      <c r="JU142">
        <v>23.1383</v>
      </c>
      <c r="JV142">
        <v>101.86</v>
      </c>
      <c r="JW142">
        <v>91.21420000000001</v>
      </c>
    </row>
    <row r="143" spans="1:283">
      <c r="A143">
        <v>125</v>
      </c>
      <c r="B143">
        <v>1759096374.6</v>
      </c>
      <c r="C143">
        <v>2381.599999904633</v>
      </c>
      <c r="D143" t="s">
        <v>679</v>
      </c>
      <c r="E143" t="s">
        <v>680</v>
      </c>
      <c r="F143">
        <v>5</v>
      </c>
      <c r="G143" t="s">
        <v>672</v>
      </c>
      <c r="H143">
        <v>1759096371.6</v>
      </c>
      <c r="I143">
        <f>(J143)/1000</f>
        <v>0</v>
      </c>
      <c r="J143">
        <f>1000*DJ143*AH143*(DF143-DG143)/(100*CY143*(1000-AH143*DF143))</f>
        <v>0</v>
      </c>
      <c r="K143">
        <f>DJ143*AH143*(DE143-DD143*(1000-AH143*DG143)/(1000-AH143*DF143))/(100*CY143)</f>
        <v>0</v>
      </c>
      <c r="L143">
        <f>DD143 - IF(AH143&gt;1, K143*CY143*100.0/(AJ143), 0)</f>
        <v>0</v>
      </c>
      <c r="M143">
        <f>((S143-I143/2)*L143-K143)/(S143+I143/2)</f>
        <v>0</v>
      </c>
      <c r="N143">
        <f>M143*(DK143+DL143)/1000.0</f>
        <v>0</v>
      </c>
      <c r="O143">
        <f>(DD143 - IF(AH143&gt;1, K143*CY143*100.0/(AJ143), 0))*(DK143+DL143)/1000.0</f>
        <v>0</v>
      </c>
      <c r="P143">
        <f>2.0/((1/R143-1/Q143)+SIGN(R143)*SQRT((1/R143-1/Q143)*(1/R143-1/Q143) + 4*CZ143/((CZ143+1)*(CZ143+1))*(2*1/R143*1/Q143-1/Q143*1/Q143)))</f>
        <v>0</v>
      </c>
      <c r="Q143">
        <f>IF(LEFT(DA143,1)&lt;&gt;"0",IF(LEFT(DA143,1)="1",3.0,DB143),$D$5+$E$5*(DR143*DK143/($K$5*1000))+$F$5*(DR143*DK143/($K$5*1000))*MAX(MIN(CY143,$J$5),$I$5)*MAX(MIN(CY143,$J$5),$I$5)+$G$5*MAX(MIN(CY143,$J$5),$I$5)*(DR143*DK143/($K$5*1000))+$H$5*(DR143*DK143/($K$5*1000))*(DR143*DK143/($K$5*1000)))</f>
        <v>0</v>
      </c>
      <c r="R143">
        <f>I143*(1000-(1000*0.61365*exp(17.502*V143/(240.97+V143))/(DK143+DL143)+DF143)/2)/(1000*0.61365*exp(17.502*V143/(240.97+V143))/(DK143+DL143)-DF143)</f>
        <v>0</v>
      </c>
      <c r="S143">
        <f>1/((CZ143+1)/(P143/1.6)+1/(Q143/1.37)) + CZ143/((CZ143+1)/(P143/1.6) + CZ143/(Q143/1.37))</f>
        <v>0</v>
      </c>
      <c r="T143">
        <f>(CU143*CX143)</f>
        <v>0</v>
      </c>
      <c r="U143">
        <f>(DM143+(T143+2*0.95*5.67E-8*(((DM143+$B$9)+273)^4-(DM143+273)^4)-44100*I143)/(1.84*29.3*Q143+8*0.95*5.67E-8*(DM143+273)^3))</f>
        <v>0</v>
      </c>
      <c r="V143">
        <f>($C$9*DN143+$D$9*DO143+$E$9*U143)</f>
        <v>0</v>
      </c>
      <c r="W143">
        <f>0.61365*exp(17.502*V143/(240.97+V143))</f>
        <v>0</v>
      </c>
      <c r="X143">
        <f>(Y143/Z143*100)</f>
        <v>0</v>
      </c>
      <c r="Y143">
        <f>DF143*(DK143+DL143)/1000</f>
        <v>0</v>
      </c>
      <c r="Z143">
        <f>0.61365*exp(17.502*DM143/(240.97+DM143))</f>
        <v>0</v>
      </c>
      <c r="AA143">
        <f>(W143-DF143*(DK143+DL143)/1000)</f>
        <v>0</v>
      </c>
      <c r="AB143">
        <f>(-I143*44100)</f>
        <v>0</v>
      </c>
      <c r="AC143">
        <f>2*29.3*Q143*0.92*(DM143-V143)</f>
        <v>0</v>
      </c>
      <c r="AD143">
        <f>2*0.95*5.67E-8*(((DM143+$B$9)+273)^4-(V143+273)^4)</f>
        <v>0</v>
      </c>
      <c r="AE143">
        <f>T143+AD143+AB143+AC143</f>
        <v>0</v>
      </c>
      <c r="AF143">
        <v>1</v>
      </c>
      <c r="AG143">
        <v>0</v>
      </c>
      <c r="AH143">
        <f>IF(AF143*$H$15&gt;=AJ143,1.0,(AJ143/(AJ143-AF143*$H$15)))</f>
        <v>0</v>
      </c>
      <c r="AI143">
        <f>(AH143-1)*100</f>
        <v>0</v>
      </c>
      <c r="AJ143">
        <f>MAX(0,($B$15+$C$15*DR143)/(1+$D$15*DR143)*DK143/(DM143+273)*$E$15)</f>
        <v>0</v>
      </c>
      <c r="AK143" t="s">
        <v>420</v>
      </c>
      <c r="AL143" t="s">
        <v>420</v>
      </c>
      <c r="AM143">
        <v>0</v>
      </c>
      <c r="AN143">
        <v>0</v>
      </c>
      <c r="AO143">
        <f>1-AM143/AN143</f>
        <v>0</v>
      </c>
      <c r="AP143">
        <v>0</v>
      </c>
      <c r="AQ143" t="s">
        <v>420</v>
      </c>
      <c r="AR143" t="s">
        <v>420</v>
      </c>
      <c r="AS143">
        <v>0</v>
      </c>
      <c r="AT143">
        <v>0</v>
      </c>
      <c r="AU143">
        <f>1-AS143/AT143</f>
        <v>0</v>
      </c>
      <c r="AV143">
        <v>0.5</v>
      </c>
      <c r="AW143">
        <f>CV143</f>
        <v>0</v>
      </c>
      <c r="AX143">
        <f>K143</f>
        <v>0</v>
      </c>
      <c r="AY143">
        <f>AU143*AV143*AW143</f>
        <v>0</v>
      </c>
      <c r="AZ143">
        <f>(AX143-AP143)/AW143</f>
        <v>0</v>
      </c>
      <c r="BA143">
        <f>(AN143-AT143)/AT143</f>
        <v>0</v>
      </c>
      <c r="BB143">
        <f>AM143/(AO143+AM143/AT143)</f>
        <v>0</v>
      </c>
      <c r="BC143" t="s">
        <v>420</v>
      </c>
      <c r="BD143">
        <v>0</v>
      </c>
      <c r="BE143">
        <f>IF(BD143&lt;&gt;0, BD143, BB143)</f>
        <v>0</v>
      </c>
      <c r="BF143">
        <f>1-BE143/AT143</f>
        <v>0</v>
      </c>
      <c r="BG143">
        <f>(AT143-AS143)/(AT143-BE143)</f>
        <v>0</v>
      </c>
      <c r="BH143">
        <f>(AN143-AT143)/(AN143-BE143)</f>
        <v>0</v>
      </c>
      <c r="BI143">
        <f>(AT143-AS143)/(AT143-AM143)</f>
        <v>0</v>
      </c>
      <c r="BJ143">
        <f>(AN143-AT143)/(AN143-AM143)</f>
        <v>0</v>
      </c>
      <c r="BK143">
        <f>(BG143*BE143/AS143)</f>
        <v>0</v>
      </c>
      <c r="BL143">
        <f>(1-BK143)</f>
        <v>0</v>
      </c>
      <c r="CU143">
        <f>$B$13*DS143+$C$13*DT143+$F$13*EE143*(1-EH143)</f>
        <v>0</v>
      </c>
      <c r="CV143">
        <f>CU143*CW143</f>
        <v>0</v>
      </c>
      <c r="CW143">
        <f>($B$13*$D$11+$C$13*$D$11+$F$13*((ER143+EJ143)/MAX(ER143+EJ143+ES143, 0.1)*$I$11+ES143/MAX(ER143+EJ143+ES143, 0.1)*$J$11))/($B$13+$C$13+$F$13)</f>
        <v>0</v>
      </c>
      <c r="CX143">
        <f>($B$13*$K$11+$C$13*$K$11+$F$13*((ER143+EJ143)/MAX(ER143+EJ143+ES143, 0.1)*$P$11+ES143/MAX(ER143+EJ143+ES143, 0.1)*$Q$11))/($B$13+$C$13+$F$13)</f>
        <v>0</v>
      </c>
      <c r="CY143">
        <v>5.9</v>
      </c>
      <c r="CZ143">
        <v>0.5</v>
      </c>
      <c r="DA143" t="s">
        <v>421</v>
      </c>
      <c r="DB143">
        <v>2</v>
      </c>
      <c r="DC143">
        <v>1759096371.6</v>
      </c>
      <c r="DD143">
        <v>423.5566666666667</v>
      </c>
      <c r="DE143">
        <v>420.1281111111111</v>
      </c>
      <c r="DF143">
        <v>23.03798888888889</v>
      </c>
      <c r="DG143">
        <v>22.65452222222222</v>
      </c>
      <c r="DH143">
        <v>424.4495555555556</v>
      </c>
      <c r="DI143">
        <v>22.72268888888889</v>
      </c>
      <c r="DJ143">
        <v>500.0508888888888</v>
      </c>
      <c r="DK143">
        <v>90.6316888888889</v>
      </c>
      <c r="DL143">
        <v>0.0667468</v>
      </c>
      <c r="DM143">
        <v>30.22445555555556</v>
      </c>
      <c r="DN143">
        <v>30.01723333333333</v>
      </c>
      <c r="DO143">
        <v>999.9000000000001</v>
      </c>
      <c r="DP143">
        <v>0</v>
      </c>
      <c r="DQ143">
        <v>0</v>
      </c>
      <c r="DR143">
        <v>10005.95555555556</v>
      </c>
      <c r="DS143">
        <v>0</v>
      </c>
      <c r="DT143">
        <v>3.33927</v>
      </c>
      <c r="DU143">
        <v>3.428396666666667</v>
      </c>
      <c r="DV143">
        <v>433.5444444444445</v>
      </c>
      <c r="DW143">
        <v>429.8664444444444</v>
      </c>
      <c r="DX143">
        <v>0.3834738888888889</v>
      </c>
      <c r="DY143">
        <v>420.1281111111111</v>
      </c>
      <c r="DZ143">
        <v>22.65452222222222</v>
      </c>
      <c r="EA143">
        <v>2.087973333333333</v>
      </c>
      <c r="EB143">
        <v>2.053216666666666</v>
      </c>
      <c r="EC143">
        <v>18.12771111111111</v>
      </c>
      <c r="ED143">
        <v>17.86082222222222</v>
      </c>
      <c r="EE143">
        <v>0.00500078</v>
      </c>
      <c r="EF143">
        <v>0</v>
      </c>
      <c r="EG143">
        <v>0</v>
      </c>
      <c r="EH143">
        <v>0</v>
      </c>
      <c r="EI143">
        <v>947.2333333333333</v>
      </c>
      <c r="EJ143">
        <v>0.00500078</v>
      </c>
      <c r="EK143">
        <v>-17.13333333333333</v>
      </c>
      <c r="EL143">
        <v>-0.4777777777777779</v>
      </c>
      <c r="EM143">
        <v>35.46488888888889</v>
      </c>
      <c r="EN143">
        <v>40.25677777777778</v>
      </c>
      <c r="EO143">
        <v>37.465</v>
      </c>
      <c r="EP143">
        <v>40.59</v>
      </c>
      <c r="EQ143">
        <v>38.40266666666667</v>
      </c>
      <c r="ER143">
        <v>0</v>
      </c>
      <c r="ES143">
        <v>0</v>
      </c>
      <c r="ET143">
        <v>0</v>
      </c>
      <c r="EU143">
        <v>1759096367.2</v>
      </c>
      <c r="EV143">
        <v>0</v>
      </c>
      <c r="EW143">
        <v>947.146153846154</v>
      </c>
      <c r="EX143">
        <v>-11.99316238525347</v>
      </c>
      <c r="EY143">
        <v>-15.10085464849057</v>
      </c>
      <c r="EZ143">
        <v>-14.71153846153846</v>
      </c>
      <c r="FA143">
        <v>15</v>
      </c>
      <c r="FB143">
        <v>0</v>
      </c>
      <c r="FC143" t="s">
        <v>422</v>
      </c>
      <c r="FD143">
        <v>1746989605.5</v>
      </c>
      <c r="FE143">
        <v>1746989593.5</v>
      </c>
      <c r="FF143">
        <v>0</v>
      </c>
      <c r="FG143">
        <v>-0.274</v>
      </c>
      <c r="FH143">
        <v>-0.002</v>
      </c>
      <c r="FI143">
        <v>2.549</v>
      </c>
      <c r="FJ143">
        <v>0.129</v>
      </c>
      <c r="FK143">
        <v>420</v>
      </c>
      <c r="FL143">
        <v>17</v>
      </c>
      <c r="FM143">
        <v>0.02</v>
      </c>
      <c r="FN143">
        <v>0.04</v>
      </c>
      <c r="FO143">
        <v>3.570915609756098</v>
      </c>
      <c r="FP143">
        <v>-0.6651813240418131</v>
      </c>
      <c r="FQ143">
        <v>0.1017162936092532</v>
      </c>
      <c r="FR143">
        <v>0</v>
      </c>
      <c r="FS143">
        <v>947.1147058823528</v>
      </c>
      <c r="FT143">
        <v>3.784568418390136</v>
      </c>
      <c r="FU143">
        <v>7.016163370596966</v>
      </c>
      <c r="FV143">
        <v>0</v>
      </c>
      <c r="FW143">
        <v>0.3847493414634146</v>
      </c>
      <c r="FX143">
        <v>-0.01130456445992925</v>
      </c>
      <c r="FY143">
        <v>0.001297229216252973</v>
      </c>
      <c r="FZ143">
        <v>1</v>
      </c>
      <c r="GA143">
        <v>1</v>
      </c>
      <c r="GB143">
        <v>3</v>
      </c>
      <c r="GC143" t="s">
        <v>423</v>
      </c>
      <c r="GD143">
        <v>3.10256</v>
      </c>
      <c r="GE143">
        <v>2.72516</v>
      </c>
      <c r="GF143">
        <v>0.0888533</v>
      </c>
      <c r="GG143">
        <v>0.08822679999999999</v>
      </c>
      <c r="GH143">
        <v>0.104892</v>
      </c>
      <c r="GI143">
        <v>0.105113</v>
      </c>
      <c r="GJ143">
        <v>23795.8</v>
      </c>
      <c r="GK143">
        <v>21602.1</v>
      </c>
      <c r="GL143">
        <v>26679.7</v>
      </c>
      <c r="GM143">
        <v>23913.5</v>
      </c>
      <c r="GN143">
        <v>38209.7</v>
      </c>
      <c r="GO143">
        <v>31618.8</v>
      </c>
      <c r="GP143">
        <v>46587.2</v>
      </c>
      <c r="GQ143">
        <v>37815.7</v>
      </c>
      <c r="GR143">
        <v>1.86895</v>
      </c>
      <c r="GS143">
        <v>1.87398</v>
      </c>
      <c r="GT143">
        <v>0.0838637</v>
      </c>
      <c r="GU143">
        <v>0</v>
      </c>
      <c r="GV143">
        <v>28.645</v>
      </c>
      <c r="GW143">
        <v>999.9</v>
      </c>
      <c r="GX143">
        <v>46.4</v>
      </c>
      <c r="GY143">
        <v>31.2</v>
      </c>
      <c r="GZ143">
        <v>23.3622</v>
      </c>
      <c r="HA143">
        <v>60.9619</v>
      </c>
      <c r="HB143">
        <v>19.7115</v>
      </c>
      <c r="HC143">
        <v>1</v>
      </c>
      <c r="HD143">
        <v>0.119746</v>
      </c>
      <c r="HE143">
        <v>-1.13492</v>
      </c>
      <c r="HF143">
        <v>20.2958</v>
      </c>
      <c r="HG143">
        <v>5.21759</v>
      </c>
      <c r="HH143">
        <v>11.98</v>
      </c>
      <c r="HI143">
        <v>4.96585</v>
      </c>
      <c r="HJ143">
        <v>3.27598</v>
      </c>
      <c r="HK143">
        <v>9999</v>
      </c>
      <c r="HL143">
        <v>9999</v>
      </c>
      <c r="HM143">
        <v>9999</v>
      </c>
      <c r="HN143">
        <v>37.5</v>
      </c>
      <c r="HO143">
        <v>1.86394</v>
      </c>
      <c r="HP143">
        <v>1.86016</v>
      </c>
      <c r="HQ143">
        <v>1.85838</v>
      </c>
      <c r="HR143">
        <v>1.85975</v>
      </c>
      <c r="HS143">
        <v>1.85989</v>
      </c>
      <c r="HT143">
        <v>1.85837</v>
      </c>
      <c r="HU143">
        <v>1.85745</v>
      </c>
      <c r="HV143">
        <v>1.85241</v>
      </c>
      <c r="HW143">
        <v>0</v>
      </c>
      <c r="HX143">
        <v>0</v>
      </c>
      <c r="HY143">
        <v>0</v>
      </c>
      <c r="HZ143">
        <v>0</v>
      </c>
      <c r="IA143" t="s">
        <v>424</v>
      </c>
      <c r="IB143" t="s">
        <v>425</v>
      </c>
      <c r="IC143" t="s">
        <v>426</v>
      </c>
      <c r="ID143" t="s">
        <v>426</v>
      </c>
      <c r="IE143" t="s">
        <v>426</v>
      </c>
      <c r="IF143" t="s">
        <v>426</v>
      </c>
      <c r="IG143">
        <v>0</v>
      </c>
      <c r="IH143">
        <v>100</v>
      </c>
      <c r="II143">
        <v>100</v>
      </c>
      <c r="IJ143">
        <v>-0.893</v>
      </c>
      <c r="IK143">
        <v>0.3153</v>
      </c>
      <c r="IL143">
        <v>-0.819046093373875</v>
      </c>
      <c r="IM143">
        <v>-0.0008311593448893811</v>
      </c>
      <c r="IN143">
        <v>1.768286430498992E-06</v>
      </c>
      <c r="IO143">
        <v>-5.176383660599935E-10</v>
      </c>
      <c r="IP143">
        <v>0.01793090377665582</v>
      </c>
      <c r="IQ143">
        <v>0.002652576625932546</v>
      </c>
      <c r="IR143">
        <v>0.0004569377311329863</v>
      </c>
      <c r="IS143">
        <v>1.003524486243527E-07</v>
      </c>
      <c r="IT143">
        <v>2</v>
      </c>
      <c r="IU143">
        <v>1975</v>
      </c>
      <c r="IV143">
        <v>1</v>
      </c>
      <c r="IW143">
        <v>26</v>
      </c>
      <c r="IX143">
        <v>201779.5</v>
      </c>
      <c r="IY143">
        <v>201779.7</v>
      </c>
      <c r="IZ143">
        <v>1.09741</v>
      </c>
      <c r="JA143">
        <v>2.61841</v>
      </c>
      <c r="JB143">
        <v>1.49658</v>
      </c>
      <c r="JC143">
        <v>2.34985</v>
      </c>
      <c r="JD143">
        <v>1.54907</v>
      </c>
      <c r="JE143">
        <v>2.50244</v>
      </c>
      <c r="JF143">
        <v>36.1285</v>
      </c>
      <c r="JG143">
        <v>24.2013</v>
      </c>
      <c r="JH143">
        <v>18</v>
      </c>
      <c r="JI143">
        <v>481.386</v>
      </c>
      <c r="JJ143">
        <v>499.366</v>
      </c>
      <c r="JK143">
        <v>30.4402</v>
      </c>
      <c r="JL143">
        <v>28.8308</v>
      </c>
      <c r="JM143">
        <v>30.0002</v>
      </c>
      <c r="JN143">
        <v>29.0044</v>
      </c>
      <c r="JO143">
        <v>28.99</v>
      </c>
      <c r="JP143">
        <v>22.076</v>
      </c>
      <c r="JQ143">
        <v>0</v>
      </c>
      <c r="JR143">
        <v>100</v>
      </c>
      <c r="JS143">
        <v>30.4342</v>
      </c>
      <c r="JT143">
        <v>420</v>
      </c>
      <c r="JU143">
        <v>23.1383</v>
      </c>
      <c r="JV143">
        <v>101.86</v>
      </c>
      <c r="JW143">
        <v>91.2141</v>
      </c>
    </row>
    <row r="144" spans="1:283">
      <c r="A144">
        <v>126</v>
      </c>
      <c r="B144">
        <v>1759096376.6</v>
      </c>
      <c r="C144">
        <v>2383.599999904633</v>
      </c>
      <c r="D144" t="s">
        <v>681</v>
      </c>
      <c r="E144" t="s">
        <v>682</v>
      </c>
      <c r="F144">
        <v>5</v>
      </c>
      <c r="G144" t="s">
        <v>672</v>
      </c>
      <c r="H144">
        <v>1759096373.6</v>
      </c>
      <c r="I144">
        <f>(J144)/1000</f>
        <v>0</v>
      </c>
      <c r="J144">
        <f>1000*DJ144*AH144*(DF144-DG144)/(100*CY144*(1000-AH144*DF144))</f>
        <v>0</v>
      </c>
      <c r="K144">
        <f>DJ144*AH144*(DE144-DD144*(1000-AH144*DG144)/(1000-AH144*DF144))/(100*CY144)</f>
        <v>0</v>
      </c>
      <c r="L144">
        <f>DD144 - IF(AH144&gt;1, K144*CY144*100.0/(AJ144), 0)</f>
        <v>0</v>
      </c>
      <c r="M144">
        <f>((S144-I144/2)*L144-K144)/(S144+I144/2)</f>
        <v>0</v>
      </c>
      <c r="N144">
        <f>M144*(DK144+DL144)/1000.0</f>
        <v>0</v>
      </c>
      <c r="O144">
        <f>(DD144 - IF(AH144&gt;1, K144*CY144*100.0/(AJ144), 0))*(DK144+DL144)/1000.0</f>
        <v>0</v>
      </c>
      <c r="P144">
        <f>2.0/((1/R144-1/Q144)+SIGN(R144)*SQRT((1/R144-1/Q144)*(1/R144-1/Q144) + 4*CZ144/((CZ144+1)*(CZ144+1))*(2*1/R144*1/Q144-1/Q144*1/Q144)))</f>
        <v>0</v>
      </c>
      <c r="Q144">
        <f>IF(LEFT(DA144,1)&lt;&gt;"0",IF(LEFT(DA144,1)="1",3.0,DB144),$D$5+$E$5*(DR144*DK144/($K$5*1000))+$F$5*(DR144*DK144/($K$5*1000))*MAX(MIN(CY144,$J$5),$I$5)*MAX(MIN(CY144,$J$5),$I$5)+$G$5*MAX(MIN(CY144,$J$5),$I$5)*(DR144*DK144/($K$5*1000))+$H$5*(DR144*DK144/($K$5*1000))*(DR144*DK144/($K$5*1000)))</f>
        <v>0</v>
      </c>
      <c r="R144">
        <f>I144*(1000-(1000*0.61365*exp(17.502*V144/(240.97+V144))/(DK144+DL144)+DF144)/2)/(1000*0.61365*exp(17.502*V144/(240.97+V144))/(DK144+DL144)-DF144)</f>
        <v>0</v>
      </c>
      <c r="S144">
        <f>1/((CZ144+1)/(P144/1.6)+1/(Q144/1.37)) + CZ144/((CZ144+1)/(P144/1.6) + CZ144/(Q144/1.37))</f>
        <v>0</v>
      </c>
      <c r="T144">
        <f>(CU144*CX144)</f>
        <v>0</v>
      </c>
      <c r="U144">
        <f>(DM144+(T144+2*0.95*5.67E-8*(((DM144+$B$9)+273)^4-(DM144+273)^4)-44100*I144)/(1.84*29.3*Q144+8*0.95*5.67E-8*(DM144+273)^3))</f>
        <v>0</v>
      </c>
      <c r="V144">
        <f>($C$9*DN144+$D$9*DO144+$E$9*U144)</f>
        <v>0</v>
      </c>
      <c r="W144">
        <f>0.61365*exp(17.502*V144/(240.97+V144))</f>
        <v>0</v>
      </c>
      <c r="X144">
        <f>(Y144/Z144*100)</f>
        <v>0</v>
      </c>
      <c r="Y144">
        <f>DF144*(DK144+DL144)/1000</f>
        <v>0</v>
      </c>
      <c r="Z144">
        <f>0.61365*exp(17.502*DM144/(240.97+DM144))</f>
        <v>0</v>
      </c>
      <c r="AA144">
        <f>(W144-DF144*(DK144+DL144)/1000)</f>
        <v>0</v>
      </c>
      <c r="AB144">
        <f>(-I144*44100)</f>
        <v>0</v>
      </c>
      <c r="AC144">
        <f>2*29.3*Q144*0.92*(DM144-V144)</f>
        <v>0</v>
      </c>
      <c r="AD144">
        <f>2*0.95*5.67E-8*(((DM144+$B$9)+273)^4-(V144+273)^4)</f>
        <v>0</v>
      </c>
      <c r="AE144">
        <f>T144+AD144+AB144+AC144</f>
        <v>0</v>
      </c>
      <c r="AF144">
        <v>1</v>
      </c>
      <c r="AG144">
        <v>0</v>
      </c>
      <c r="AH144">
        <f>IF(AF144*$H$15&gt;=AJ144,1.0,(AJ144/(AJ144-AF144*$H$15)))</f>
        <v>0</v>
      </c>
      <c r="AI144">
        <f>(AH144-1)*100</f>
        <v>0</v>
      </c>
      <c r="AJ144">
        <f>MAX(0,($B$15+$C$15*DR144)/(1+$D$15*DR144)*DK144/(DM144+273)*$E$15)</f>
        <v>0</v>
      </c>
      <c r="AK144" t="s">
        <v>420</v>
      </c>
      <c r="AL144" t="s">
        <v>420</v>
      </c>
      <c r="AM144">
        <v>0</v>
      </c>
      <c r="AN144">
        <v>0</v>
      </c>
      <c r="AO144">
        <f>1-AM144/AN144</f>
        <v>0</v>
      </c>
      <c r="AP144">
        <v>0</v>
      </c>
      <c r="AQ144" t="s">
        <v>420</v>
      </c>
      <c r="AR144" t="s">
        <v>420</v>
      </c>
      <c r="AS144">
        <v>0</v>
      </c>
      <c r="AT144">
        <v>0</v>
      </c>
      <c r="AU144">
        <f>1-AS144/AT144</f>
        <v>0</v>
      </c>
      <c r="AV144">
        <v>0.5</v>
      </c>
      <c r="AW144">
        <f>CV144</f>
        <v>0</v>
      </c>
      <c r="AX144">
        <f>K144</f>
        <v>0</v>
      </c>
      <c r="AY144">
        <f>AU144*AV144*AW144</f>
        <v>0</v>
      </c>
      <c r="AZ144">
        <f>(AX144-AP144)/AW144</f>
        <v>0</v>
      </c>
      <c r="BA144">
        <f>(AN144-AT144)/AT144</f>
        <v>0</v>
      </c>
      <c r="BB144">
        <f>AM144/(AO144+AM144/AT144)</f>
        <v>0</v>
      </c>
      <c r="BC144" t="s">
        <v>420</v>
      </c>
      <c r="BD144">
        <v>0</v>
      </c>
      <c r="BE144">
        <f>IF(BD144&lt;&gt;0, BD144, BB144)</f>
        <v>0</v>
      </c>
      <c r="BF144">
        <f>1-BE144/AT144</f>
        <v>0</v>
      </c>
      <c r="BG144">
        <f>(AT144-AS144)/(AT144-BE144)</f>
        <v>0</v>
      </c>
      <c r="BH144">
        <f>(AN144-AT144)/(AN144-BE144)</f>
        <v>0</v>
      </c>
      <c r="BI144">
        <f>(AT144-AS144)/(AT144-AM144)</f>
        <v>0</v>
      </c>
      <c r="BJ144">
        <f>(AN144-AT144)/(AN144-AM144)</f>
        <v>0</v>
      </c>
      <c r="BK144">
        <f>(BG144*BE144/AS144)</f>
        <v>0</v>
      </c>
      <c r="BL144">
        <f>(1-BK144)</f>
        <v>0</v>
      </c>
      <c r="CU144">
        <f>$B$13*DS144+$C$13*DT144+$F$13*EE144*(1-EH144)</f>
        <v>0</v>
      </c>
      <c r="CV144">
        <f>CU144*CW144</f>
        <v>0</v>
      </c>
      <c r="CW144">
        <f>($B$13*$D$11+$C$13*$D$11+$F$13*((ER144+EJ144)/MAX(ER144+EJ144+ES144, 0.1)*$I$11+ES144/MAX(ER144+EJ144+ES144, 0.1)*$J$11))/($B$13+$C$13+$F$13)</f>
        <v>0</v>
      </c>
      <c r="CX144">
        <f>($B$13*$K$11+$C$13*$K$11+$F$13*((ER144+EJ144)/MAX(ER144+EJ144+ES144, 0.1)*$P$11+ES144/MAX(ER144+EJ144+ES144, 0.1)*$Q$11))/($B$13+$C$13+$F$13)</f>
        <v>0</v>
      </c>
      <c r="CY144">
        <v>5.9</v>
      </c>
      <c r="CZ144">
        <v>0.5</v>
      </c>
      <c r="DA144" t="s">
        <v>421</v>
      </c>
      <c r="DB144">
        <v>2</v>
      </c>
      <c r="DC144">
        <v>1759096373.6</v>
      </c>
      <c r="DD144">
        <v>423.6106666666666</v>
      </c>
      <c r="DE144">
        <v>420.1867777777778</v>
      </c>
      <c r="DF144">
        <v>23.03816666666667</v>
      </c>
      <c r="DG144">
        <v>22.65452222222222</v>
      </c>
      <c r="DH144">
        <v>424.5035555555555</v>
      </c>
      <c r="DI144">
        <v>22.72284444444445</v>
      </c>
      <c r="DJ144">
        <v>499.9821111111111</v>
      </c>
      <c r="DK144">
        <v>90.6324111111111</v>
      </c>
      <c r="DL144">
        <v>0.06697177777777778</v>
      </c>
      <c r="DM144">
        <v>30.22402222222222</v>
      </c>
      <c r="DN144">
        <v>30.01492222222222</v>
      </c>
      <c r="DO144">
        <v>999.9000000000001</v>
      </c>
      <c r="DP144">
        <v>0</v>
      </c>
      <c r="DQ144">
        <v>0</v>
      </c>
      <c r="DR144">
        <v>9994.361111111111</v>
      </c>
      <c r="DS144">
        <v>0</v>
      </c>
      <c r="DT144">
        <v>3.33927</v>
      </c>
      <c r="DU144">
        <v>3.42384</v>
      </c>
      <c r="DV144">
        <v>433.5997777777778</v>
      </c>
      <c r="DW144">
        <v>429.9263333333333</v>
      </c>
      <c r="DX144">
        <v>0.383642</v>
      </c>
      <c r="DY144">
        <v>420.1867777777778</v>
      </c>
      <c r="DZ144">
        <v>22.65452222222222</v>
      </c>
      <c r="EA144">
        <v>2.088003333333333</v>
      </c>
      <c r="EB144">
        <v>2.053233333333333</v>
      </c>
      <c r="EC144">
        <v>18.12795555555556</v>
      </c>
      <c r="ED144">
        <v>17.86095555555555</v>
      </c>
      <c r="EE144">
        <v>0.00500078</v>
      </c>
      <c r="EF144">
        <v>0</v>
      </c>
      <c r="EG144">
        <v>0</v>
      </c>
      <c r="EH144">
        <v>0</v>
      </c>
      <c r="EI144">
        <v>945.3000000000001</v>
      </c>
      <c r="EJ144">
        <v>0.00500078</v>
      </c>
      <c r="EK144">
        <v>-18.18888888888889</v>
      </c>
      <c r="EL144">
        <v>-1.6</v>
      </c>
      <c r="EM144">
        <v>35.49266666666666</v>
      </c>
      <c r="EN144">
        <v>40.28466666666667</v>
      </c>
      <c r="EO144">
        <v>37.44411111111111</v>
      </c>
      <c r="EP144">
        <v>40.63866666666667</v>
      </c>
      <c r="EQ144">
        <v>38.46511111111111</v>
      </c>
      <c r="ER144">
        <v>0</v>
      </c>
      <c r="ES144">
        <v>0</v>
      </c>
      <c r="ET144">
        <v>0</v>
      </c>
      <c r="EU144">
        <v>1759096369</v>
      </c>
      <c r="EV144">
        <v>0</v>
      </c>
      <c r="EW144">
        <v>946.716</v>
      </c>
      <c r="EX144">
        <v>-6.515384781929748</v>
      </c>
      <c r="EY144">
        <v>-33.59999987651135</v>
      </c>
      <c r="EZ144">
        <v>-15.232</v>
      </c>
      <c r="FA144">
        <v>15</v>
      </c>
      <c r="FB144">
        <v>0</v>
      </c>
      <c r="FC144" t="s">
        <v>422</v>
      </c>
      <c r="FD144">
        <v>1746989605.5</v>
      </c>
      <c r="FE144">
        <v>1746989593.5</v>
      </c>
      <c r="FF144">
        <v>0</v>
      </c>
      <c r="FG144">
        <v>-0.274</v>
      </c>
      <c r="FH144">
        <v>-0.002</v>
      </c>
      <c r="FI144">
        <v>2.549</v>
      </c>
      <c r="FJ144">
        <v>0.129</v>
      </c>
      <c r="FK144">
        <v>420</v>
      </c>
      <c r="FL144">
        <v>17</v>
      </c>
      <c r="FM144">
        <v>0.02</v>
      </c>
      <c r="FN144">
        <v>0.04</v>
      </c>
      <c r="FO144">
        <v>3.55108025</v>
      </c>
      <c r="FP144">
        <v>-1.095985328330222</v>
      </c>
      <c r="FQ144">
        <v>0.1177720541233679</v>
      </c>
      <c r="FR144">
        <v>0</v>
      </c>
      <c r="FS144">
        <v>947.0205882352941</v>
      </c>
      <c r="FT144">
        <v>-6.210848000910962</v>
      </c>
      <c r="FU144">
        <v>6.724528385464692</v>
      </c>
      <c r="FV144">
        <v>0</v>
      </c>
      <c r="FW144">
        <v>0.384615225</v>
      </c>
      <c r="FX144">
        <v>-0.009022953095685904</v>
      </c>
      <c r="FY144">
        <v>0.001272222631607771</v>
      </c>
      <c r="FZ144">
        <v>1</v>
      </c>
      <c r="GA144">
        <v>1</v>
      </c>
      <c r="GB144">
        <v>3</v>
      </c>
      <c r="GC144" t="s">
        <v>423</v>
      </c>
      <c r="GD144">
        <v>3.10284</v>
      </c>
      <c r="GE144">
        <v>2.72519</v>
      </c>
      <c r="GF144">
        <v>0.08886910000000001</v>
      </c>
      <c r="GG144">
        <v>0.0882206</v>
      </c>
      <c r="GH144">
        <v>0.104894</v>
      </c>
      <c r="GI144">
        <v>0.105117</v>
      </c>
      <c r="GJ144">
        <v>23795.4</v>
      </c>
      <c r="GK144">
        <v>21602.2</v>
      </c>
      <c r="GL144">
        <v>26679.7</v>
      </c>
      <c r="GM144">
        <v>23913.5</v>
      </c>
      <c r="GN144">
        <v>38209.7</v>
      </c>
      <c r="GO144">
        <v>31618.6</v>
      </c>
      <c r="GP144">
        <v>46587.3</v>
      </c>
      <c r="GQ144">
        <v>37815.6</v>
      </c>
      <c r="GR144">
        <v>1.86933</v>
      </c>
      <c r="GS144">
        <v>1.8736</v>
      </c>
      <c r="GT144">
        <v>0.0835806</v>
      </c>
      <c r="GU144">
        <v>0</v>
      </c>
      <c r="GV144">
        <v>28.6468</v>
      </c>
      <c r="GW144">
        <v>999.9</v>
      </c>
      <c r="GX144">
        <v>46.4</v>
      </c>
      <c r="GY144">
        <v>31.2</v>
      </c>
      <c r="GZ144">
        <v>23.3613</v>
      </c>
      <c r="HA144">
        <v>60.8519</v>
      </c>
      <c r="HB144">
        <v>19.7196</v>
      </c>
      <c r="HC144">
        <v>1</v>
      </c>
      <c r="HD144">
        <v>0.119754</v>
      </c>
      <c r="HE144">
        <v>-1.14538</v>
      </c>
      <c r="HF144">
        <v>20.2957</v>
      </c>
      <c r="HG144">
        <v>5.21729</v>
      </c>
      <c r="HH144">
        <v>11.98</v>
      </c>
      <c r="HI144">
        <v>4.9658</v>
      </c>
      <c r="HJ144">
        <v>3.27598</v>
      </c>
      <c r="HK144">
        <v>9999</v>
      </c>
      <c r="HL144">
        <v>9999</v>
      </c>
      <c r="HM144">
        <v>9999</v>
      </c>
      <c r="HN144">
        <v>37.5</v>
      </c>
      <c r="HO144">
        <v>1.86397</v>
      </c>
      <c r="HP144">
        <v>1.86015</v>
      </c>
      <c r="HQ144">
        <v>1.85838</v>
      </c>
      <c r="HR144">
        <v>1.85975</v>
      </c>
      <c r="HS144">
        <v>1.85989</v>
      </c>
      <c r="HT144">
        <v>1.85837</v>
      </c>
      <c r="HU144">
        <v>1.85745</v>
      </c>
      <c r="HV144">
        <v>1.85241</v>
      </c>
      <c r="HW144">
        <v>0</v>
      </c>
      <c r="HX144">
        <v>0</v>
      </c>
      <c r="HY144">
        <v>0</v>
      </c>
      <c r="HZ144">
        <v>0</v>
      </c>
      <c r="IA144" t="s">
        <v>424</v>
      </c>
      <c r="IB144" t="s">
        <v>425</v>
      </c>
      <c r="IC144" t="s">
        <v>426</v>
      </c>
      <c r="ID144" t="s">
        <v>426</v>
      </c>
      <c r="IE144" t="s">
        <v>426</v>
      </c>
      <c r="IF144" t="s">
        <v>426</v>
      </c>
      <c r="IG144">
        <v>0</v>
      </c>
      <c r="IH144">
        <v>100</v>
      </c>
      <c r="II144">
        <v>100</v>
      </c>
      <c r="IJ144">
        <v>-0.893</v>
      </c>
      <c r="IK144">
        <v>0.3154</v>
      </c>
      <c r="IL144">
        <v>-0.819046093373875</v>
      </c>
      <c r="IM144">
        <v>-0.0008311593448893811</v>
      </c>
      <c r="IN144">
        <v>1.768286430498992E-06</v>
      </c>
      <c r="IO144">
        <v>-5.176383660599935E-10</v>
      </c>
      <c r="IP144">
        <v>0.01793090377665582</v>
      </c>
      <c r="IQ144">
        <v>0.002652576625932546</v>
      </c>
      <c r="IR144">
        <v>0.0004569377311329863</v>
      </c>
      <c r="IS144">
        <v>1.003524486243527E-07</v>
      </c>
      <c r="IT144">
        <v>2</v>
      </c>
      <c r="IU144">
        <v>1975</v>
      </c>
      <c r="IV144">
        <v>1</v>
      </c>
      <c r="IW144">
        <v>26</v>
      </c>
      <c r="IX144">
        <v>201779.5</v>
      </c>
      <c r="IY144">
        <v>201779.7</v>
      </c>
      <c r="IZ144">
        <v>1.09863</v>
      </c>
      <c r="JA144">
        <v>2.62695</v>
      </c>
      <c r="JB144">
        <v>1.49658</v>
      </c>
      <c r="JC144">
        <v>2.34985</v>
      </c>
      <c r="JD144">
        <v>1.54907</v>
      </c>
      <c r="JE144">
        <v>2.50366</v>
      </c>
      <c r="JF144">
        <v>36.1285</v>
      </c>
      <c r="JG144">
        <v>24.1926</v>
      </c>
      <c r="JH144">
        <v>18</v>
      </c>
      <c r="JI144">
        <v>481.612</v>
      </c>
      <c r="JJ144">
        <v>499.126</v>
      </c>
      <c r="JK144">
        <v>30.433</v>
      </c>
      <c r="JL144">
        <v>28.8321</v>
      </c>
      <c r="JM144">
        <v>30.0002</v>
      </c>
      <c r="JN144">
        <v>29.0054</v>
      </c>
      <c r="JO144">
        <v>28.9911</v>
      </c>
      <c r="JP144">
        <v>22.0759</v>
      </c>
      <c r="JQ144">
        <v>0</v>
      </c>
      <c r="JR144">
        <v>100</v>
      </c>
      <c r="JS144">
        <v>30.4195</v>
      </c>
      <c r="JT144">
        <v>420</v>
      </c>
      <c r="JU144">
        <v>23.1383</v>
      </c>
      <c r="JV144">
        <v>101.86</v>
      </c>
      <c r="JW144">
        <v>91.214</v>
      </c>
    </row>
    <row r="145" spans="1:283">
      <c r="A145">
        <v>127</v>
      </c>
      <c r="B145">
        <v>1759096378.6</v>
      </c>
      <c r="C145">
        <v>2385.599999904633</v>
      </c>
      <c r="D145" t="s">
        <v>683</v>
      </c>
      <c r="E145" t="s">
        <v>684</v>
      </c>
      <c r="F145">
        <v>5</v>
      </c>
      <c r="G145" t="s">
        <v>672</v>
      </c>
      <c r="H145">
        <v>1759096375.6</v>
      </c>
      <c r="I145">
        <f>(J145)/1000</f>
        <v>0</v>
      </c>
      <c r="J145">
        <f>1000*DJ145*AH145*(DF145-DG145)/(100*CY145*(1000-AH145*DF145))</f>
        <v>0</v>
      </c>
      <c r="K145">
        <f>DJ145*AH145*(DE145-DD145*(1000-AH145*DG145)/(1000-AH145*DF145))/(100*CY145)</f>
        <v>0</v>
      </c>
      <c r="L145">
        <f>DD145 - IF(AH145&gt;1, K145*CY145*100.0/(AJ145), 0)</f>
        <v>0</v>
      </c>
      <c r="M145">
        <f>((S145-I145/2)*L145-K145)/(S145+I145/2)</f>
        <v>0</v>
      </c>
      <c r="N145">
        <f>M145*(DK145+DL145)/1000.0</f>
        <v>0</v>
      </c>
      <c r="O145">
        <f>(DD145 - IF(AH145&gt;1, K145*CY145*100.0/(AJ145), 0))*(DK145+DL145)/1000.0</f>
        <v>0</v>
      </c>
      <c r="P145">
        <f>2.0/((1/R145-1/Q145)+SIGN(R145)*SQRT((1/R145-1/Q145)*(1/R145-1/Q145) + 4*CZ145/((CZ145+1)*(CZ145+1))*(2*1/R145*1/Q145-1/Q145*1/Q145)))</f>
        <v>0</v>
      </c>
      <c r="Q145">
        <f>IF(LEFT(DA145,1)&lt;&gt;"0",IF(LEFT(DA145,1)="1",3.0,DB145),$D$5+$E$5*(DR145*DK145/($K$5*1000))+$F$5*(DR145*DK145/($K$5*1000))*MAX(MIN(CY145,$J$5),$I$5)*MAX(MIN(CY145,$J$5),$I$5)+$G$5*MAX(MIN(CY145,$J$5),$I$5)*(DR145*DK145/($K$5*1000))+$H$5*(DR145*DK145/($K$5*1000))*(DR145*DK145/($K$5*1000)))</f>
        <v>0</v>
      </c>
      <c r="R145">
        <f>I145*(1000-(1000*0.61365*exp(17.502*V145/(240.97+V145))/(DK145+DL145)+DF145)/2)/(1000*0.61365*exp(17.502*V145/(240.97+V145))/(DK145+DL145)-DF145)</f>
        <v>0</v>
      </c>
      <c r="S145">
        <f>1/((CZ145+1)/(P145/1.6)+1/(Q145/1.37)) + CZ145/((CZ145+1)/(P145/1.6) + CZ145/(Q145/1.37))</f>
        <v>0</v>
      </c>
      <c r="T145">
        <f>(CU145*CX145)</f>
        <v>0</v>
      </c>
      <c r="U145">
        <f>(DM145+(T145+2*0.95*5.67E-8*(((DM145+$B$9)+273)^4-(DM145+273)^4)-44100*I145)/(1.84*29.3*Q145+8*0.95*5.67E-8*(DM145+273)^3))</f>
        <v>0</v>
      </c>
      <c r="V145">
        <f>($C$9*DN145+$D$9*DO145+$E$9*U145)</f>
        <v>0</v>
      </c>
      <c r="W145">
        <f>0.61365*exp(17.502*V145/(240.97+V145))</f>
        <v>0</v>
      </c>
      <c r="X145">
        <f>(Y145/Z145*100)</f>
        <v>0</v>
      </c>
      <c r="Y145">
        <f>DF145*(DK145+DL145)/1000</f>
        <v>0</v>
      </c>
      <c r="Z145">
        <f>0.61365*exp(17.502*DM145/(240.97+DM145))</f>
        <v>0</v>
      </c>
      <c r="AA145">
        <f>(W145-DF145*(DK145+DL145)/1000)</f>
        <v>0</v>
      </c>
      <c r="AB145">
        <f>(-I145*44100)</f>
        <v>0</v>
      </c>
      <c r="AC145">
        <f>2*29.3*Q145*0.92*(DM145-V145)</f>
        <v>0</v>
      </c>
      <c r="AD145">
        <f>2*0.95*5.67E-8*(((DM145+$B$9)+273)^4-(V145+273)^4)</f>
        <v>0</v>
      </c>
      <c r="AE145">
        <f>T145+AD145+AB145+AC145</f>
        <v>0</v>
      </c>
      <c r="AF145">
        <v>1</v>
      </c>
      <c r="AG145">
        <v>0</v>
      </c>
      <c r="AH145">
        <f>IF(AF145*$H$15&gt;=AJ145,1.0,(AJ145/(AJ145-AF145*$H$15)))</f>
        <v>0</v>
      </c>
      <c r="AI145">
        <f>(AH145-1)*100</f>
        <v>0</v>
      </c>
      <c r="AJ145">
        <f>MAX(0,($B$15+$C$15*DR145)/(1+$D$15*DR145)*DK145/(DM145+273)*$E$15)</f>
        <v>0</v>
      </c>
      <c r="AK145" t="s">
        <v>420</v>
      </c>
      <c r="AL145" t="s">
        <v>420</v>
      </c>
      <c r="AM145">
        <v>0</v>
      </c>
      <c r="AN145">
        <v>0</v>
      </c>
      <c r="AO145">
        <f>1-AM145/AN145</f>
        <v>0</v>
      </c>
      <c r="AP145">
        <v>0</v>
      </c>
      <c r="AQ145" t="s">
        <v>420</v>
      </c>
      <c r="AR145" t="s">
        <v>420</v>
      </c>
      <c r="AS145">
        <v>0</v>
      </c>
      <c r="AT145">
        <v>0</v>
      </c>
      <c r="AU145">
        <f>1-AS145/AT145</f>
        <v>0</v>
      </c>
      <c r="AV145">
        <v>0.5</v>
      </c>
      <c r="AW145">
        <f>CV145</f>
        <v>0</v>
      </c>
      <c r="AX145">
        <f>K145</f>
        <v>0</v>
      </c>
      <c r="AY145">
        <f>AU145*AV145*AW145</f>
        <v>0</v>
      </c>
      <c r="AZ145">
        <f>(AX145-AP145)/AW145</f>
        <v>0</v>
      </c>
      <c r="BA145">
        <f>(AN145-AT145)/AT145</f>
        <v>0</v>
      </c>
      <c r="BB145">
        <f>AM145/(AO145+AM145/AT145)</f>
        <v>0</v>
      </c>
      <c r="BC145" t="s">
        <v>420</v>
      </c>
      <c r="BD145">
        <v>0</v>
      </c>
      <c r="BE145">
        <f>IF(BD145&lt;&gt;0, BD145, BB145)</f>
        <v>0</v>
      </c>
      <c r="BF145">
        <f>1-BE145/AT145</f>
        <v>0</v>
      </c>
      <c r="BG145">
        <f>(AT145-AS145)/(AT145-BE145)</f>
        <v>0</v>
      </c>
      <c r="BH145">
        <f>(AN145-AT145)/(AN145-BE145)</f>
        <v>0</v>
      </c>
      <c r="BI145">
        <f>(AT145-AS145)/(AT145-AM145)</f>
        <v>0</v>
      </c>
      <c r="BJ145">
        <f>(AN145-AT145)/(AN145-AM145)</f>
        <v>0</v>
      </c>
      <c r="BK145">
        <f>(BG145*BE145/AS145)</f>
        <v>0</v>
      </c>
      <c r="BL145">
        <f>(1-BK145)</f>
        <v>0</v>
      </c>
      <c r="CU145">
        <f>$B$13*DS145+$C$13*DT145+$F$13*EE145*(1-EH145)</f>
        <v>0</v>
      </c>
      <c r="CV145">
        <f>CU145*CW145</f>
        <v>0</v>
      </c>
      <c r="CW145">
        <f>($B$13*$D$11+$C$13*$D$11+$F$13*((ER145+EJ145)/MAX(ER145+EJ145+ES145, 0.1)*$I$11+ES145/MAX(ER145+EJ145+ES145, 0.1)*$J$11))/($B$13+$C$13+$F$13)</f>
        <v>0</v>
      </c>
      <c r="CX145">
        <f>($B$13*$K$11+$C$13*$K$11+$F$13*((ER145+EJ145)/MAX(ER145+EJ145+ES145, 0.1)*$P$11+ES145/MAX(ER145+EJ145+ES145, 0.1)*$Q$11))/($B$13+$C$13+$F$13)</f>
        <v>0</v>
      </c>
      <c r="CY145">
        <v>5.9</v>
      </c>
      <c r="CZ145">
        <v>0.5</v>
      </c>
      <c r="DA145" t="s">
        <v>421</v>
      </c>
      <c r="DB145">
        <v>2</v>
      </c>
      <c r="DC145">
        <v>1759096375.6</v>
      </c>
      <c r="DD145">
        <v>423.6675555555556</v>
      </c>
      <c r="DE145">
        <v>420.1835555555556</v>
      </c>
      <c r="DF145">
        <v>23.03838888888889</v>
      </c>
      <c r="DG145">
        <v>22.6547</v>
      </c>
      <c r="DH145">
        <v>424.5604444444444</v>
      </c>
      <c r="DI145">
        <v>22.72304444444444</v>
      </c>
      <c r="DJ145">
        <v>499.9730000000001</v>
      </c>
      <c r="DK145">
        <v>90.63296666666666</v>
      </c>
      <c r="DL145">
        <v>0.06711974444444445</v>
      </c>
      <c r="DM145">
        <v>30.22378888888889</v>
      </c>
      <c r="DN145">
        <v>30.01235555555555</v>
      </c>
      <c r="DO145">
        <v>999.9000000000001</v>
      </c>
      <c r="DP145">
        <v>0</v>
      </c>
      <c r="DQ145">
        <v>0</v>
      </c>
      <c r="DR145">
        <v>9988.049999999999</v>
      </c>
      <c r="DS145">
        <v>0</v>
      </c>
      <c r="DT145">
        <v>3.33927</v>
      </c>
      <c r="DU145">
        <v>3.48414</v>
      </c>
      <c r="DV145">
        <v>433.6581111111111</v>
      </c>
      <c r="DW145">
        <v>429.923111111111</v>
      </c>
      <c r="DX145">
        <v>0.3836771111111111</v>
      </c>
      <c r="DY145">
        <v>420.1835555555556</v>
      </c>
      <c r="DZ145">
        <v>22.6547</v>
      </c>
      <c r="EA145">
        <v>2.088035555555555</v>
      </c>
      <c r="EB145">
        <v>2.053262222222222</v>
      </c>
      <c r="EC145">
        <v>18.12821111111111</v>
      </c>
      <c r="ED145">
        <v>17.86116666666667</v>
      </c>
      <c r="EE145">
        <v>0.00500078</v>
      </c>
      <c r="EF145">
        <v>0</v>
      </c>
      <c r="EG145">
        <v>0</v>
      </c>
      <c r="EH145">
        <v>0</v>
      </c>
      <c r="EI145">
        <v>947.7666666666667</v>
      </c>
      <c r="EJ145">
        <v>0.00500078</v>
      </c>
      <c r="EK145">
        <v>-19.4</v>
      </c>
      <c r="EL145">
        <v>-1.033333333333333</v>
      </c>
      <c r="EM145">
        <v>35.49966666666667</v>
      </c>
      <c r="EN145">
        <v>40.31233333333333</v>
      </c>
      <c r="EO145">
        <v>37.47177777777777</v>
      </c>
      <c r="EP145">
        <v>40.68733333333333</v>
      </c>
      <c r="EQ145">
        <v>38.48577777777777</v>
      </c>
      <c r="ER145">
        <v>0</v>
      </c>
      <c r="ES145">
        <v>0</v>
      </c>
      <c r="ET145">
        <v>0</v>
      </c>
      <c r="EU145">
        <v>1759096371.4</v>
      </c>
      <c r="EV145">
        <v>0</v>
      </c>
      <c r="EW145">
        <v>947.2200000000001</v>
      </c>
      <c r="EX145">
        <v>-0.8923075538613401</v>
      </c>
      <c r="EY145">
        <v>-44.80769238530766</v>
      </c>
      <c r="EZ145">
        <v>-16.284</v>
      </c>
      <c r="FA145">
        <v>15</v>
      </c>
      <c r="FB145">
        <v>0</v>
      </c>
      <c r="FC145" t="s">
        <v>422</v>
      </c>
      <c r="FD145">
        <v>1746989605.5</v>
      </c>
      <c r="FE145">
        <v>1746989593.5</v>
      </c>
      <c r="FF145">
        <v>0</v>
      </c>
      <c r="FG145">
        <v>-0.274</v>
      </c>
      <c r="FH145">
        <v>-0.002</v>
      </c>
      <c r="FI145">
        <v>2.549</v>
      </c>
      <c r="FJ145">
        <v>0.129</v>
      </c>
      <c r="FK145">
        <v>420</v>
      </c>
      <c r="FL145">
        <v>17</v>
      </c>
      <c r="FM145">
        <v>0.02</v>
      </c>
      <c r="FN145">
        <v>0.04</v>
      </c>
      <c r="FO145">
        <v>3.547447317073171</v>
      </c>
      <c r="FP145">
        <v>-0.9245475261324049</v>
      </c>
      <c r="FQ145">
        <v>0.1154697017809748</v>
      </c>
      <c r="FR145">
        <v>0</v>
      </c>
      <c r="FS145">
        <v>946.9470588235295</v>
      </c>
      <c r="FT145">
        <v>-7.57830401562259</v>
      </c>
      <c r="FU145">
        <v>6.733945408246612</v>
      </c>
      <c r="FV145">
        <v>0</v>
      </c>
      <c r="FW145">
        <v>0.3845111219512195</v>
      </c>
      <c r="FX145">
        <v>-0.008100020905922397</v>
      </c>
      <c r="FY145">
        <v>0.001251427520388793</v>
      </c>
      <c r="FZ145">
        <v>1</v>
      </c>
      <c r="GA145">
        <v>1</v>
      </c>
      <c r="GB145">
        <v>3</v>
      </c>
      <c r="GC145" t="s">
        <v>423</v>
      </c>
      <c r="GD145">
        <v>3.10277</v>
      </c>
      <c r="GE145">
        <v>2.72523</v>
      </c>
      <c r="GF145">
        <v>0.0888736</v>
      </c>
      <c r="GG145">
        <v>0.08818479999999999</v>
      </c>
      <c r="GH145">
        <v>0.10489</v>
      </c>
      <c r="GI145">
        <v>0.105127</v>
      </c>
      <c r="GJ145">
        <v>23795.3</v>
      </c>
      <c r="GK145">
        <v>21603.1</v>
      </c>
      <c r="GL145">
        <v>26679.7</v>
      </c>
      <c r="GM145">
        <v>23913.5</v>
      </c>
      <c r="GN145">
        <v>38209.6</v>
      </c>
      <c r="GO145">
        <v>31618.2</v>
      </c>
      <c r="GP145">
        <v>46587</v>
      </c>
      <c r="GQ145">
        <v>37815.6</v>
      </c>
      <c r="GR145">
        <v>1.86893</v>
      </c>
      <c r="GS145">
        <v>1.87388</v>
      </c>
      <c r="GT145">
        <v>0.0839829</v>
      </c>
      <c r="GU145">
        <v>0</v>
      </c>
      <c r="GV145">
        <v>28.6482</v>
      </c>
      <c r="GW145">
        <v>999.9</v>
      </c>
      <c r="GX145">
        <v>46.4</v>
      </c>
      <c r="GY145">
        <v>31.2</v>
      </c>
      <c r="GZ145">
        <v>23.3614</v>
      </c>
      <c r="HA145">
        <v>60.9819</v>
      </c>
      <c r="HB145">
        <v>19.7476</v>
      </c>
      <c r="HC145">
        <v>1</v>
      </c>
      <c r="HD145">
        <v>0.11985</v>
      </c>
      <c r="HE145">
        <v>-1.13327</v>
      </c>
      <c r="HF145">
        <v>20.296</v>
      </c>
      <c r="HG145">
        <v>5.21744</v>
      </c>
      <c r="HH145">
        <v>11.98</v>
      </c>
      <c r="HI145">
        <v>4.96565</v>
      </c>
      <c r="HJ145">
        <v>3.276</v>
      </c>
      <c r="HK145">
        <v>9999</v>
      </c>
      <c r="HL145">
        <v>9999</v>
      </c>
      <c r="HM145">
        <v>9999</v>
      </c>
      <c r="HN145">
        <v>37.5</v>
      </c>
      <c r="HO145">
        <v>1.86396</v>
      </c>
      <c r="HP145">
        <v>1.86014</v>
      </c>
      <c r="HQ145">
        <v>1.85839</v>
      </c>
      <c r="HR145">
        <v>1.85975</v>
      </c>
      <c r="HS145">
        <v>1.85989</v>
      </c>
      <c r="HT145">
        <v>1.85837</v>
      </c>
      <c r="HU145">
        <v>1.85745</v>
      </c>
      <c r="HV145">
        <v>1.85242</v>
      </c>
      <c r="HW145">
        <v>0</v>
      </c>
      <c r="HX145">
        <v>0</v>
      </c>
      <c r="HY145">
        <v>0</v>
      </c>
      <c r="HZ145">
        <v>0</v>
      </c>
      <c r="IA145" t="s">
        <v>424</v>
      </c>
      <c r="IB145" t="s">
        <v>425</v>
      </c>
      <c r="IC145" t="s">
        <v>426</v>
      </c>
      <c r="ID145" t="s">
        <v>426</v>
      </c>
      <c r="IE145" t="s">
        <v>426</v>
      </c>
      <c r="IF145" t="s">
        <v>426</v>
      </c>
      <c r="IG145">
        <v>0</v>
      </c>
      <c r="IH145">
        <v>100</v>
      </c>
      <c r="II145">
        <v>100</v>
      </c>
      <c r="IJ145">
        <v>-0.893</v>
      </c>
      <c r="IK145">
        <v>0.3153</v>
      </c>
      <c r="IL145">
        <v>-0.819046093373875</v>
      </c>
      <c r="IM145">
        <v>-0.0008311593448893811</v>
      </c>
      <c r="IN145">
        <v>1.768286430498992E-06</v>
      </c>
      <c r="IO145">
        <v>-5.176383660599935E-10</v>
      </c>
      <c r="IP145">
        <v>0.01793090377665582</v>
      </c>
      <c r="IQ145">
        <v>0.002652576625932546</v>
      </c>
      <c r="IR145">
        <v>0.0004569377311329863</v>
      </c>
      <c r="IS145">
        <v>1.003524486243527E-07</v>
      </c>
      <c r="IT145">
        <v>2</v>
      </c>
      <c r="IU145">
        <v>1975</v>
      </c>
      <c r="IV145">
        <v>1</v>
      </c>
      <c r="IW145">
        <v>26</v>
      </c>
      <c r="IX145">
        <v>201779.6</v>
      </c>
      <c r="IY145">
        <v>201779.8</v>
      </c>
      <c r="IZ145">
        <v>1.09863</v>
      </c>
      <c r="JA145">
        <v>2.63184</v>
      </c>
      <c r="JB145">
        <v>1.49658</v>
      </c>
      <c r="JC145">
        <v>2.34863</v>
      </c>
      <c r="JD145">
        <v>1.54907</v>
      </c>
      <c r="JE145">
        <v>2.44629</v>
      </c>
      <c r="JF145">
        <v>36.1285</v>
      </c>
      <c r="JG145">
        <v>24.1926</v>
      </c>
      <c r="JH145">
        <v>18</v>
      </c>
      <c r="JI145">
        <v>481.379</v>
      </c>
      <c r="JJ145">
        <v>499.309</v>
      </c>
      <c r="JK145">
        <v>30.4277</v>
      </c>
      <c r="JL145">
        <v>28.833</v>
      </c>
      <c r="JM145">
        <v>30.0003</v>
      </c>
      <c r="JN145">
        <v>29.0054</v>
      </c>
      <c r="JO145">
        <v>28.9911</v>
      </c>
      <c r="JP145">
        <v>22.0804</v>
      </c>
      <c r="JQ145">
        <v>0</v>
      </c>
      <c r="JR145">
        <v>100</v>
      </c>
      <c r="JS145">
        <v>30.4195</v>
      </c>
      <c r="JT145">
        <v>420</v>
      </c>
      <c r="JU145">
        <v>23.1383</v>
      </c>
      <c r="JV145">
        <v>101.86</v>
      </c>
      <c r="JW145">
        <v>91.2141</v>
      </c>
    </row>
    <row r="146" spans="1:283">
      <c r="A146">
        <v>128</v>
      </c>
      <c r="B146">
        <v>1759096380.6</v>
      </c>
      <c r="C146">
        <v>2387.599999904633</v>
      </c>
      <c r="D146" t="s">
        <v>685</v>
      </c>
      <c r="E146" t="s">
        <v>686</v>
      </c>
      <c r="F146">
        <v>5</v>
      </c>
      <c r="G146" t="s">
        <v>672</v>
      </c>
      <c r="H146">
        <v>1759096377.6</v>
      </c>
      <c r="I146">
        <f>(J146)/1000</f>
        <v>0</v>
      </c>
      <c r="J146">
        <f>1000*DJ146*AH146*(DF146-DG146)/(100*CY146*(1000-AH146*DF146))</f>
        <v>0</v>
      </c>
      <c r="K146">
        <f>DJ146*AH146*(DE146-DD146*(1000-AH146*DG146)/(1000-AH146*DF146))/(100*CY146)</f>
        <v>0</v>
      </c>
      <c r="L146">
        <f>DD146 - IF(AH146&gt;1, K146*CY146*100.0/(AJ146), 0)</f>
        <v>0</v>
      </c>
      <c r="M146">
        <f>((S146-I146/2)*L146-K146)/(S146+I146/2)</f>
        <v>0</v>
      </c>
      <c r="N146">
        <f>M146*(DK146+DL146)/1000.0</f>
        <v>0</v>
      </c>
      <c r="O146">
        <f>(DD146 - IF(AH146&gt;1, K146*CY146*100.0/(AJ146), 0))*(DK146+DL146)/1000.0</f>
        <v>0</v>
      </c>
      <c r="P146">
        <f>2.0/((1/R146-1/Q146)+SIGN(R146)*SQRT((1/R146-1/Q146)*(1/R146-1/Q146) + 4*CZ146/((CZ146+1)*(CZ146+1))*(2*1/R146*1/Q146-1/Q146*1/Q146)))</f>
        <v>0</v>
      </c>
      <c r="Q146">
        <f>IF(LEFT(DA146,1)&lt;&gt;"0",IF(LEFT(DA146,1)="1",3.0,DB146),$D$5+$E$5*(DR146*DK146/($K$5*1000))+$F$5*(DR146*DK146/($K$5*1000))*MAX(MIN(CY146,$J$5),$I$5)*MAX(MIN(CY146,$J$5),$I$5)+$G$5*MAX(MIN(CY146,$J$5),$I$5)*(DR146*DK146/($K$5*1000))+$H$5*(DR146*DK146/($K$5*1000))*(DR146*DK146/($K$5*1000)))</f>
        <v>0</v>
      </c>
      <c r="R146">
        <f>I146*(1000-(1000*0.61365*exp(17.502*V146/(240.97+V146))/(DK146+DL146)+DF146)/2)/(1000*0.61365*exp(17.502*V146/(240.97+V146))/(DK146+DL146)-DF146)</f>
        <v>0</v>
      </c>
      <c r="S146">
        <f>1/((CZ146+1)/(P146/1.6)+1/(Q146/1.37)) + CZ146/((CZ146+1)/(P146/1.6) + CZ146/(Q146/1.37))</f>
        <v>0</v>
      </c>
      <c r="T146">
        <f>(CU146*CX146)</f>
        <v>0</v>
      </c>
      <c r="U146">
        <f>(DM146+(T146+2*0.95*5.67E-8*(((DM146+$B$9)+273)^4-(DM146+273)^4)-44100*I146)/(1.84*29.3*Q146+8*0.95*5.67E-8*(DM146+273)^3))</f>
        <v>0</v>
      </c>
      <c r="V146">
        <f>($C$9*DN146+$D$9*DO146+$E$9*U146)</f>
        <v>0</v>
      </c>
      <c r="W146">
        <f>0.61365*exp(17.502*V146/(240.97+V146))</f>
        <v>0</v>
      </c>
      <c r="X146">
        <f>(Y146/Z146*100)</f>
        <v>0</v>
      </c>
      <c r="Y146">
        <f>DF146*(DK146+DL146)/1000</f>
        <v>0</v>
      </c>
      <c r="Z146">
        <f>0.61365*exp(17.502*DM146/(240.97+DM146))</f>
        <v>0</v>
      </c>
      <c r="AA146">
        <f>(W146-DF146*(DK146+DL146)/1000)</f>
        <v>0</v>
      </c>
      <c r="AB146">
        <f>(-I146*44100)</f>
        <v>0</v>
      </c>
      <c r="AC146">
        <f>2*29.3*Q146*0.92*(DM146-V146)</f>
        <v>0</v>
      </c>
      <c r="AD146">
        <f>2*0.95*5.67E-8*(((DM146+$B$9)+273)^4-(V146+273)^4)</f>
        <v>0</v>
      </c>
      <c r="AE146">
        <f>T146+AD146+AB146+AC146</f>
        <v>0</v>
      </c>
      <c r="AF146">
        <v>1</v>
      </c>
      <c r="AG146">
        <v>0</v>
      </c>
      <c r="AH146">
        <f>IF(AF146*$H$15&gt;=AJ146,1.0,(AJ146/(AJ146-AF146*$H$15)))</f>
        <v>0</v>
      </c>
      <c r="AI146">
        <f>(AH146-1)*100</f>
        <v>0</v>
      </c>
      <c r="AJ146">
        <f>MAX(0,($B$15+$C$15*DR146)/(1+$D$15*DR146)*DK146/(DM146+273)*$E$15)</f>
        <v>0</v>
      </c>
      <c r="AK146" t="s">
        <v>420</v>
      </c>
      <c r="AL146" t="s">
        <v>420</v>
      </c>
      <c r="AM146">
        <v>0</v>
      </c>
      <c r="AN146">
        <v>0</v>
      </c>
      <c r="AO146">
        <f>1-AM146/AN146</f>
        <v>0</v>
      </c>
      <c r="AP146">
        <v>0</v>
      </c>
      <c r="AQ146" t="s">
        <v>420</v>
      </c>
      <c r="AR146" t="s">
        <v>420</v>
      </c>
      <c r="AS146">
        <v>0</v>
      </c>
      <c r="AT146">
        <v>0</v>
      </c>
      <c r="AU146">
        <f>1-AS146/AT146</f>
        <v>0</v>
      </c>
      <c r="AV146">
        <v>0.5</v>
      </c>
      <c r="AW146">
        <f>CV146</f>
        <v>0</v>
      </c>
      <c r="AX146">
        <f>K146</f>
        <v>0</v>
      </c>
      <c r="AY146">
        <f>AU146*AV146*AW146</f>
        <v>0</v>
      </c>
      <c r="AZ146">
        <f>(AX146-AP146)/AW146</f>
        <v>0</v>
      </c>
      <c r="BA146">
        <f>(AN146-AT146)/AT146</f>
        <v>0</v>
      </c>
      <c r="BB146">
        <f>AM146/(AO146+AM146/AT146)</f>
        <v>0</v>
      </c>
      <c r="BC146" t="s">
        <v>420</v>
      </c>
      <c r="BD146">
        <v>0</v>
      </c>
      <c r="BE146">
        <f>IF(BD146&lt;&gt;0, BD146, BB146)</f>
        <v>0</v>
      </c>
      <c r="BF146">
        <f>1-BE146/AT146</f>
        <v>0</v>
      </c>
      <c r="BG146">
        <f>(AT146-AS146)/(AT146-BE146)</f>
        <v>0</v>
      </c>
      <c r="BH146">
        <f>(AN146-AT146)/(AN146-BE146)</f>
        <v>0</v>
      </c>
      <c r="BI146">
        <f>(AT146-AS146)/(AT146-AM146)</f>
        <v>0</v>
      </c>
      <c r="BJ146">
        <f>(AN146-AT146)/(AN146-AM146)</f>
        <v>0</v>
      </c>
      <c r="BK146">
        <f>(BG146*BE146/AS146)</f>
        <v>0</v>
      </c>
      <c r="BL146">
        <f>(1-BK146)</f>
        <v>0</v>
      </c>
      <c r="CU146">
        <f>$B$13*DS146+$C$13*DT146+$F$13*EE146*(1-EH146)</f>
        <v>0</v>
      </c>
      <c r="CV146">
        <f>CU146*CW146</f>
        <v>0</v>
      </c>
      <c r="CW146">
        <f>($B$13*$D$11+$C$13*$D$11+$F$13*((ER146+EJ146)/MAX(ER146+EJ146+ES146, 0.1)*$I$11+ES146/MAX(ER146+EJ146+ES146, 0.1)*$J$11))/($B$13+$C$13+$F$13)</f>
        <v>0</v>
      </c>
      <c r="CX146">
        <f>($B$13*$K$11+$C$13*$K$11+$F$13*((ER146+EJ146)/MAX(ER146+EJ146+ES146, 0.1)*$P$11+ES146/MAX(ER146+EJ146+ES146, 0.1)*$Q$11))/($B$13+$C$13+$F$13)</f>
        <v>0</v>
      </c>
      <c r="CY146">
        <v>5.9</v>
      </c>
      <c r="CZ146">
        <v>0.5</v>
      </c>
      <c r="DA146" t="s">
        <v>421</v>
      </c>
      <c r="DB146">
        <v>2</v>
      </c>
      <c r="DC146">
        <v>1759096377.6</v>
      </c>
      <c r="DD146">
        <v>423.7057777777778</v>
      </c>
      <c r="DE146">
        <v>420.0862222222222</v>
      </c>
      <c r="DF146">
        <v>23.03882222222222</v>
      </c>
      <c r="DG146">
        <v>22.65573333333333</v>
      </c>
      <c r="DH146">
        <v>424.5987777777778</v>
      </c>
      <c r="DI146">
        <v>22.72346666666667</v>
      </c>
      <c r="DJ146">
        <v>499.9916666666667</v>
      </c>
      <c r="DK146">
        <v>90.63246666666666</v>
      </c>
      <c r="DL146">
        <v>0.06712417777777778</v>
      </c>
      <c r="DM146">
        <v>30.22356666666666</v>
      </c>
      <c r="DN146">
        <v>30.01314444444444</v>
      </c>
      <c r="DO146">
        <v>999.9000000000001</v>
      </c>
      <c r="DP146">
        <v>0</v>
      </c>
      <c r="DQ146">
        <v>0</v>
      </c>
      <c r="DR146">
        <v>9993.466666666667</v>
      </c>
      <c r="DS146">
        <v>0</v>
      </c>
      <c r="DT146">
        <v>3.33927</v>
      </c>
      <c r="DU146">
        <v>3.619614444444444</v>
      </c>
      <c r="DV146">
        <v>433.6974444444444</v>
      </c>
      <c r="DW146">
        <v>429.824</v>
      </c>
      <c r="DX146">
        <v>0.3830704444444444</v>
      </c>
      <c r="DY146">
        <v>420.0862222222222</v>
      </c>
      <c r="DZ146">
        <v>22.65573333333333</v>
      </c>
      <c r="EA146">
        <v>2.088062222222222</v>
      </c>
      <c r="EB146">
        <v>2.053344444444444</v>
      </c>
      <c r="EC146">
        <v>18.12842222222222</v>
      </c>
      <c r="ED146">
        <v>17.86178888888888</v>
      </c>
      <c r="EE146">
        <v>0.00500078</v>
      </c>
      <c r="EF146">
        <v>0</v>
      </c>
      <c r="EG146">
        <v>0</v>
      </c>
      <c r="EH146">
        <v>0</v>
      </c>
      <c r="EI146">
        <v>948.0777777777777</v>
      </c>
      <c r="EJ146">
        <v>0.00500078</v>
      </c>
      <c r="EK146">
        <v>-17.55555555555556</v>
      </c>
      <c r="EL146">
        <v>-0.8666666666666666</v>
      </c>
      <c r="EM146">
        <v>35.53444444444445</v>
      </c>
      <c r="EN146">
        <v>40.347</v>
      </c>
      <c r="EO146">
        <v>37.58988888888889</v>
      </c>
      <c r="EP146">
        <v>40.71522222222222</v>
      </c>
      <c r="EQ146">
        <v>38.49977777777778</v>
      </c>
      <c r="ER146">
        <v>0</v>
      </c>
      <c r="ES146">
        <v>0</v>
      </c>
      <c r="ET146">
        <v>0</v>
      </c>
      <c r="EU146">
        <v>1759096373.2</v>
      </c>
      <c r="EV146">
        <v>0</v>
      </c>
      <c r="EW146">
        <v>947.123076923077</v>
      </c>
      <c r="EX146">
        <v>3.603418885352879</v>
      </c>
      <c r="EY146">
        <v>-6.225641119977368</v>
      </c>
      <c r="EZ146">
        <v>-16.39615384615385</v>
      </c>
      <c r="FA146">
        <v>15</v>
      </c>
      <c r="FB146">
        <v>0</v>
      </c>
      <c r="FC146" t="s">
        <v>422</v>
      </c>
      <c r="FD146">
        <v>1746989605.5</v>
      </c>
      <c r="FE146">
        <v>1746989593.5</v>
      </c>
      <c r="FF146">
        <v>0</v>
      </c>
      <c r="FG146">
        <v>-0.274</v>
      </c>
      <c r="FH146">
        <v>-0.002</v>
      </c>
      <c r="FI146">
        <v>2.549</v>
      </c>
      <c r="FJ146">
        <v>0.129</v>
      </c>
      <c r="FK146">
        <v>420</v>
      </c>
      <c r="FL146">
        <v>17</v>
      </c>
      <c r="FM146">
        <v>0.02</v>
      </c>
      <c r="FN146">
        <v>0.04</v>
      </c>
      <c r="FO146">
        <v>3.55543475</v>
      </c>
      <c r="FP146">
        <v>-0.1259985365853698</v>
      </c>
      <c r="FQ146">
        <v>0.131811743786119</v>
      </c>
      <c r="FR146">
        <v>1</v>
      </c>
      <c r="FS146">
        <v>947.1558823529413</v>
      </c>
      <c r="FT146">
        <v>3.387318539361435</v>
      </c>
      <c r="FU146">
        <v>6.741495347144494</v>
      </c>
      <c r="FV146">
        <v>0</v>
      </c>
      <c r="FW146">
        <v>0.383830225</v>
      </c>
      <c r="FX146">
        <v>-0.008744071294558932</v>
      </c>
      <c r="FY146">
        <v>0.001345760110262968</v>
      </c>
      <c r="FZ146">
        <v>1</v>
      </c>
      <c r="GA146">
        <v>2</v>
      </c>
      <c r="GB146">
        <v>3</v>
      </c>
      <c r="GC146" t="s">
        <v>429</v>
      </c>
      <c r="GD146">
        <v>3.10278</v>
      </c>
      <c r="GE146">
        <v>2.72516</v>
      </c>
      <c r="GF146">
        <v>0.08886479999999999</v>
      </c>
      <c r="GG146">
        <v>0.08816259999999999</v>
      </c>
      <c r="GH146">
        <v>0.104891</v>
      </c>
      <c r="GI146">
        <v>0.105124</v>
      </c>
      <c r="GJ146">
        <v>23795.5</v>
      </c>
      <c r="GK146">
        <v>21603.6</v>
      </c>
      <c r="GL146">
        <v>26679.8</v>
      </c>
      <c r="GM146">
        <v>23913.5</v>
      </c>
      <c r="GN146">
        <v>38209.6</v>
      </c>
      <c r="GO146">
        <v>31618.4</v>
      </c>
      <c r="GP146">
        <v>46587</v>
      </c>
      <c r="GQ146">
        <v>37815.6</v>
      </c>
      <c r="GR146">
        <v>1.8689</v>
      </c>
      <c r="GS146">
        <v>1.87398</v>
      </c>
      <c r="GT146">
        <v>0.08404250000000001</v>
      </c>
      <c r="GU146">
        <v>0</v>
      </c>
      <c r="GV146">
        <v>28.6499</v>
      </c>
      <c r="GW146">
        <v>999.9</v>
      </c>
      <c r="GX146">
        <v>46.4</v>
      </c>
      <c r="GY146">
        <v>31.2</v>
      </c>
      <c r="GZ146">
        <v>23.3607</v>
      </c>
      <c r="HA146">
        <v>60.6619</v>
      </c>
      <c r="HB146">
        <v>19.6074</v>
      </c>
      <c r="HC146">
        <v>1</v>
      </c>
      <c r="HD146">
        <v>0.119901</v>
      </c>
      <c r="HE146">
        <v>-1.13272</v>
      </c>
      <c r="HF146">
        <v>20.296</v>
      </c>
      <c r="HG146">
        <v>5.21759</v>
      </c>
      <c r="HH146">
        <v>11.98</v>
      </c>
      <c r="HI146">
        <v>4.9655</v>
      </c>
      <c r="HJ146">
        <v>3.276</v>
      </c>
      <c r="HK146">
        <v>9999</v>
      </c>
      <c r="HL146">
        <v>9999</v>
      </c>
      <c r="HM146">
        <v>9999</v>
      </c>
      <c r="HN146">
        <v>37.5</v>
      </c>
      <c r="HO146">
        <v>1.86394</v>
      </c>
      <c r="HP146">
        <v>1.86014</v>
      </c>
      <c r="HQ146">
        <v>1.85839</v>
      </c>
      <c r="HR146">
        <v>1.85975</v>
      </c>
      <c r="HS146">
        <v>1.85989</v>
      </c>
      <c r="HT146">
        <v>1.85837</v>
      </c>
      <c r="HU146">
        <v>1.85745</v>
      </c>
      <c r="HV146">
        <v>1.85242</v>
      </c>
      <c r="HW146">
        <v>0</v>
      </c>
      <c r="HX146">
        <v>0</v>
      </c>
      <c r="HY146">
        <v>0</v>
      </c>
      <c r="HZ146">
        <v>0</v>
      </c>
      <c r="IA146" t="s">
        <v>424</v>
      </c>
      <c r="IB146" t="s">
        <v>425</v>
      </c>
      <c r="IC146" t="s">
        <v>426</v>
      </c>
      <c r="ID146" t="s">
        <v>426</v>
      </c>
      <c r="IE146" t="s">
        <v>426</v>
      </c>
      <c r="IF146" t="s">
        <v>426</v>
      </c>
      <c r="IG146">
        <v>0</v>
      </c>
      <c r="IH146">
        <v>100</v>
      </c>
      <c r="II146">
        <v>100</v>
      </c>
      <c r="IJ146">
        <v>-0.893</v>
      </c>
      <c r="IK146">
        <v>0.3153</v>
      </c>
      <c r="IL146">
        <v>-0.819046093373875</v>
      </c>
      <c r="IM146">
        <v>-0.0008311593448893811</v>
      </c>
      <c r="IN146">
        <v>1.768286430498992E-06</v>
      </c>
      <c r="IO146">
        <v>-5.176383660599935E-10</v>
      </c>
      <c r="IP146">
        <v>0.01793090377665582</v>
      </c>
      <c r="IQ146">
        <v>0.002652576625932546</v>
      </c>
      <c r="IR146">
        <v>0.0004569377311329863</v>
      </c>
      <c r="IS146">
        <v>1.003524486243527E-07</v>
      </c>
      <c r="IT146">
        <v>2</v>
      </c>
      <c r="IU146">
        <v>1975</v>
      </c>
      <c r="IV146">
        <v>1</v>
      </c>
      <c r="IW146">
        <v>26</v>
      </c>
      <c r="IX146">
        <v>201779.6</v>
      </c>
      <c r="IY146">
        <v>201779.8</v>
      </c>
      <c r="IZ146">
        <v>1.09863</v>
      </c>
      <c r="JA146">
        <v>2.63184</v>
      </c>
      <c r="JB146">
        <v>1.49658</v>
      </c>
      <c r="JC146">
        <v>2.34863</v>
      </c>
      <c r="JD146">
        <v>1.54907</v>
      </c>
      <c r="JE146">
        <v>2.40356</v>
      </c>
      <c r="JF146">
        <v>36.1285</v>
      </c>
      <c r="JG146">
        <v>24.1926</v>
      </c>
      <c r="JH146">
        <v>18</v>
      </c>
      <c r="JI146">
        <v>481.366</v>
      </c>
      <c r="JJ146">
        <v>499.376</v>
      </c>
      <c r="JK146">
        <v>30.4211</v>
      </c>
      <c r="JL146">
        <v>28.833</v>
      </c>
      <c r="JM146">
        <v>30.0002</v>
      </c>
      <c r="JN146">
        <v>29.0056</v>
      </c>
      <c r="JO146">
        <v>28.9911</v>
      </c>
      <c r="JP146">
        <v>22.0821</v>
      </c>
      <c r="JQ146">
        <v>0</v>
      </c>
      <c r="JR146">
        <v>100</v>
      </c>
      <c r="JS146">
        <v>30.4195</v>
      </c>
      <c r="JT146">
        <v>420</v>
      </c>
      <c r="JU146">
        <v>23.1383</v>
      </c>
      <c r="JV146">
        <v>101.86</v>
      </c>
      <c r="JW146">
        <v>91.2141</v>
      </c>
    </row>
    <row r="147" spans="1:283">
      <c r="A147">
        <v>129</v>
      </c>
      <c r="B147">
        <v>1759096382.6</v>
      </c>
      <c r="C147">
        <v>2389.599999904633</v>
      </c>
      <c r="D147" t="s">
        <v>687</v>
      </c>
      <c r="E147" t="s">
        <v>688</v>
      </c>
      <c r="F147">
        <v>5</v>
      </c>
      <c r="G147" t="s">
        <v>672</v>
      </c>
      <c r="H147">
        <v>1759096379.6</v>
      </c>
      <c r="I147">
        <f>(J147)/1000</f>
        <v>0</v>
      </c>
      <c r="J147">
        <f>1000*DJ147*AH147*(DF147-DG147)/(100*CY147*(1000-AH147*DF147))</f>
        <v>0</v>
      </c>
      <c r="K147">
        <f>DJ147*AH147*(DE147-DD147*(1000-AH147*DG147)/(1000-AH147*DF147))/(100*CY147)</f>
        <v>0</v>
      </c>
      <c r="L147">
        <f>DD147 - IF(AH147&gt;1, K147*CY147*100.0/(AJ147), 0)</f>
        <v>0</v>
      </c>
      <c r="M147">
        <f>((S147-I147/2)*L147-K147)/(S147+I147/2)</f>
        <v>0</v>
      </c>
      <c r="N147">
        <f>M147*(DK147+DL147)/1000.0</f>
        <v>0</v>
      </c>
      <c r="O147">
        <f>(DD147 - IF(AH147&gt;1, K147*CY147*100.0/(AJ147), 0))*(DK147+DL147)/1000.0</f>
        <v>0</v>
      </c>
      <c r="P147">
        <f>2.0/((1/R147-1/Q147)+SIGN(R147)*SQRT((1/R147-1/Q147)*(1/R147-1/Q147) + 4*CZ147/((CZ147+1)*(CZ147+1))*(2*1/R147*1/Q147-1/Q147*1/Q147)))</f>
        <v>0</v>
      </c>
      <c r="Q147">
        <f>IF(LEFT(DA147,1)&lt;&gt;"0",IF(LEFT(DA147,1)="1",3.0,DB147),$D$5+$E$5*(DR147*DK147/($K$5*1000))+$F$5*(DR147*DK147/($K$5*1000))*MAX(MIN(CY147,$J$5),$I$5)*MAX(MIN(CY147,$J$5),$I$5)+$G$5*MAX(MIN(CY147,$J$5),$I$5)*(DR147*DK147/($K$5*1000))+$H$5*(DR147*DK147/($K$5*1000))*(DR147*DK147/($K$5*1000)))</f>
        <v>0</v>
      </c>
      <c r="R147">
        <f>I147*(1000-(1000*0.61365*exp(17.502*V147/(240.97+V147))/(DK147+DL147)+DF147)/2)/(1000*0.61365*exp(17.502*V147/(240.97+V147))/(DK147+DL147)-DF147)</f>
        <v>0</v>
      </c>
      <c r="S147">
        <f>1/((CZ147+1)/(P147/1.6)+1/(Q147/1.37)) + CZ147/((CZ147+1)/(P147/1.6) + CZ147/(Q147/1.37))</f>
        <v>0</v>
      </c>
      <c r="T147">
        <f>(CU147*CX147)</f>
        <v>0</v>
      </c>
      <c r="U147">
        <f>(DM147+(T147+2*0.95*5.67E-8*(((DM147+$B$9)+273)^4-(DM147+273)^4)-44100*I147)/(1.84*29.3*Q147+8*0.95*5.67E-8*(DM147+273)^3))</f>
        <v>0</v>
      </c>
      <c r="V147">
        <f>($C$9*DN147+$D$9*DO147+$E$9*U147)</f>
        <v>0</v>
      </c>
      <c r="W147">
        <f>0.61365*exp(17.502*V147/(240.97+V147))</f>
        <v>0</v>
      </c>
      <c r="X147">
        <f>(Y147/Z147*100)</f>
        <v>0</v>
      </c>
      <c r="Y147">
        <f>DF147*(DK147+DL147)/1000</f>
        <v>0</v>
      </c>
      <c r="Z147">
        <f>0.61365*exp(17.502*DM147/(240.97+DM147))</f>
        <v>0</v>
      </c>
      <c r="AA147">
        <f>(W147-DF147*(DK147+DL147)/1000)</f>
        <v>0</v>
      </c>
      <c r="AB147">
        <f>(-I147*44100)</f>
        <v>0</v>
      </c>
      <c r="AC147">
        <f>2*29.3*Q147*0.92*(DM147-V147)</f>
        <v>0</v>
      </c>
      <c r="AD147">
        <f>2*0.95*5.67E-8*(((DM147+$B$9)+273)^4-(V147+273)^4)</f>
        <v>0</v>
      </c>
      <c r="AE147">
        <f>T147+AD147+AB147+AC147</f>
        <v>0</v>
      </c>
      <c r="AF147">
        <v>1</v>
      </c>
      <c r="AG147">
        <v>0</v>
      </c>
      <c r="AH147">
        <f>IF(AF147*$H$15&gt;=AJ147,1.0,(AJ147/(AJ147-AF147*$H$15)))</f>
        <v>0</v>
      </c>
      <c r="AI147">
        <f>(AH147-1)*100</f>
        <v>0</v>
      </c>
      <c r="AJ147">
        <f>MAX(0,($B$15+$C$15*DR147)/(1+$D$15*DR147)*DK147/(DM147+273)*$E$15)</f>
        <v>0</v>
      </c>
      <c r="AK147" t="s">
        <v>420</v>
      </c>
      <c r="AL147" t="s">
        <v>420</v>
      </c>
      <c r="AM147">
        <v>0</v>
      </c>
      <c r="AN147">
        <v>0</v>
      </c>
      <c r="AO147">
        <f>1-AM147/AN147</f>
        <v>0</v>
      </c>
      <c r="AP147">
        <v>0</v>
      </c>
      <c r="AQ147" t="s">
        <v>420</v>
      </c>
      <c r="AR147" t="s">
        <v>420</v>
      </c>
      <c r="AS147">
        <v>0</v>
      </c>
      <c r="AT147">
        <v>0</v>
      </c>
      <c r="AU147">
        <f>1-AS147/AT147</f>
        <v>0</v>
      </c>
      <c r="AV147">
        <v>0.5</v>
      </c>
      <c r="AW147">
        <f>CV147</f>
        <v>0</v>
      </c>
      <c r="AX147">
        <f>K147</f>
        <v>0</v>
      </c>
      <c r="AY147">
        <f>AU147*AV147*AW147</f>
        <v>0</v>
      </c>
      <c r="AZ147">
        <f>(AX147-AP147)/AW147</f>
        <v>0</v>
      </c>
      <c r="BA147">
        <f>(AN147-AT147)/AT147</f>
        <v>0</v>
      </c>
      <c r="BB147">
        <f>AM147/(AO147+AM147/AT147)</f>
        <v>0</v>
      </c>
      <c r="BC147" t="s">
        <v>420</v>
      </c>
      <c r="BD147">
        <v>0</v>
      </c>
      <c r="BE147">
        <f>IF(BD147&lt;&gt;0, BD147, BB147)</f>
        <v>0</v>
      </c>
      <c r="BF147">
        <f>1-BE147/AT147</f>
        <v>0</v>
      </c>
      <c r="BG147">
        <f>(AT147-AS147)/(AT147-BE147)</f>
        <v>0</v>
      </c>
      <c r="BH147">
        <f>(AN147-AT147)/(AN147-BE147)</f>
        <v>0</v>
      </c>
      <c r="BI147">
        <f>(AT147-AS147)/(AT147-AM147)</f>
        <v>0</v>
      </c>
      <c r="BJ147">
        <f>(AN147-AT147)/(AN147-AM147)</f>
        <v>0</v>
      </c>
      <c r="BK147">
        <f>(BG147*BE147/AS147)</f>
        <v>0</v>
      </c>
      <c r="BL147">
        <f>(1-BK147)</f>
        <v>0</v>
      </c>
      <c r="CU147">
        <f>$B$13*DS147+$C$13*DT147+$F$13*EE147*(1-EH147)</f>
        <v>0</v>
      </c>
      <c r="CV147">
        <f>CU147*CW147</f>
        <v>0</v>
      </c>
      <c r="CW147">
        <f>($B$13*$D$11+$C$13*$D$11+$F$13*((ER147+EJ147)/MAX(ER147+EJ147+ES147, 0.1)*$I$11+ES147/MAX(ER147+EJ147+ES147, 0.1)*$J$11))/($B$13+$C$13+$F$13)</f>
        <v>0</v>
      </c>
      <c r="CX147">
        <f>($B$13*$K$11+$C$13*$K$11+$F$13*((ER147+EJ147)/MAX(ER147+EJ147+ES147, 0.1)*$P$11+ES147/MAX(ER147+EJ147+ES147, 0.1)*$Q$11))/($B$13+$C$13+$F$13)</f>
        <v>0</v>
      </c>
      <c r="CY147">
        <v>5.9</v>
      </c>
      <c r="CZ147">
        <v>0.5</v>
      </c>
      <c r="DA147" t="s">
        <v>421</v>
      </c>
      <c r="DB147">
        <v>2</v>
      </c>
      <c r="DC147">
        <v>1759096379.6</v>
      </c>
      <c r="DD147">
        <v>423.6934444444444</v>
      </c>
      <c r="DE147">
        <v>419.9398888888888</v>
      </c>
      <c r="DF147">
        <v>23.03893333333333</v>
      </c>
      <c r="DG147">
        <v>22.6563</v>
      </c>
      <c r="DH147">
        <v>424.5864444444444</v>
      </c>
      <c r="DI147">
        <v>22.72357777777778</v>
      </c>
      <c r="DJ147">
        <v>500.0138888888889</v>
      </c>
      <c r="DK147">
        <v>90.63165555555555</v>
      </c>
      <c r="DL147">
        <v>0.0670137</v>
      </c>
      <c r="DM147">
        <v>30.22294444444445</v>
      </c>
      <c r="DN147">
        <v>30.01572222222222</v>
      </c>
      <c r="DO147">
        <v>999.9000000000001</v>
      </c>
      <c r="DP147">
        <v>0</v>
      </c>
      <c r="DQ147">
        <v>0</v>
      </c>
      <c r="DR147">
        <v>10003.76111111111</v>
      </c>
      <c r="DS147">
        <v>0</v>
      </c>
      <c r="DT147">
        <v>3.33927</v>
      </c>
      <c r="DU147">
        <v>3.753498888888889</v>
      </c>
      <c r="DV147">
        <v>433.685</v>
      </c>
      <c r="DW147">
        <v>429.6746666666666</v>
      </c>
      <c r="DX147">
        <v>0.3826157777777777</v>
      </c>
      <c r="DY147">
        <v>419.9398888888888</v>
      </c>
      <c r="DZ147">
        <v>22.6563</v>
      </c>
      <c r="EA147">
        <v>2.088054444444444</v>
      </c>
      <c r="EB147">
        <v>2.053377777777778</v>
      </c>
      <c r="EC147">
        <v>18.12836666666666</v>
      </c>
      <c r="ED147">
        <v>17.86205555555556</v>
      </c>
      <c r="EE147">
        <v>0.00500078</v>
      </c>
      <c r="EF147">
        <v>0</v>
      </c>
      <c r="EG147">
        <v>0</v>
      </c>
      <c r="EH147">
        <v>0</v>
      </c>
      <c r="EI147">
        <v>949.6333333333334</v>
      </c>
      <c r="EJ147">
        <v>0.00500078</v>
      </c>
      <c r="EK147">
        <v>-16.23333333333333</v>
      </c>
      <c r="EL147">
        <v>-0.3111111111111111</v>
      </c>
      <c r="EM147">
        <v>35.54144444444444</v>
      </c>
      <c r="EN147">
        <v>40.38866666666667</v>
      </c>
      <c r="EO147">
        <v>37.64544444444444</v>
      </c>
      <c r="EP147">
        <v>40.75688888888889</v>
      </c>
      <c r="EQ147">
        <v>38.42333333333333</v>
      </c>
      <c r="ER147">
        <v>0</v>
      </c>
      <c r="ES147">
        <v>0</v>
      </c>
      <c r="ET147">
        <v>0</v>
      </c>
      <c r="EU147">
        <v>1759096375</v>
      </c>
      <c r="EV147">
        <v>0</v>
      </c>
      <c r="EW147">
        <v>947.48</v>
      </c>
      <c r="EX147">
        <v>14.83076930708681</v>
      </c>
      <c r="EY147">
        <v>6.49230755325375</v>
      </c>
      <c r="EZ147">
        <v>-16.092</v>
      </c>
      <c r="FA147">
        <v>15</v>
      </c>
      <c r="FB147">
        <v>0</v>
      </c>
      <c r="FC147" t="s">
        <v>422</v>
      </c>
      <c r="FD147">
        <v>1746989605.5</v>
      </c>
      <c r="FE147">
        <v>1746989593.5</v>
      </c>
      <c r="FF147">
        <v>0</v>
      </c>
      <c r="FG147">
        <v>-0.274</v>
      </c>
      <c r="FH147">
        <v>-0.002</v>
      </c>
      <c r="FI147">
        <v>2.549</v>
      </c>
      <c r="FJ147">
        <v>0.129</v>
      </c>
      <c r="FK147">
        <v>420</v>
      </c>
      <c r="FL147">
        <v>17</v>
      </c>
      <c r="FM147">
        <v>0.02</v>
      </c>
      <c r="FN147">
        <v>0.04</v>
      </c>
      <c r="FO147">
        <v>3.57073487804878</v>
      </c>
      <c r="FP147">
        <v>0.3091601393728274</v>
      </c>
      <c r="FQ147">
        <v>0.1478752943484599</v>
      </c>
      <c r="FR147">
        <v>1</v>
      </c>
      <c r="FS147">
        <v>947.3470588235294</v>
      </c>
      <c r="FT147">
        <v>6.288769973330849</v>
      </c>
      <c r="FU147">
        <v>6.814613850961491</v>
      </c>
      <c r="FV147">
        <v>0</v>
      </c>
      <c r="FW147">
        <v>0.383641512195122</v>
      </c>
      <c r="FX147">
        <v>-0.008598648083623204</v>
      </c>
      <c r="FY147">
        <v>0.001357110850154612</v>
      </c>
      <c r="FZ147">
        <v>1</v>
      </c>
      <c r="GA147">
        <v>2</v>
      </c>
      <c r="GB147">
        <v>3</v>
      </c>
      <c r="GC147" t="s">
        <v>429</v>
      </c>
      <c r="GD147">
        <v>3.10298</v>
      </c>
      <c r="GE147">
        <v>2.72499</v>
      </c>
      <c r="GF147">
        <v>0.0888476</v>
      </c>
      <c r="GG147">
        <v>0.0881516</v>
      </c>
      <c r="GH147">
        <v>0.104895</v>
      </c>
      <c r="GI147">
        <v>0.105117</v>
      </c>
      <c r="GJ147">
        <v>23795.9</v>
      </c>
      <c r="GK147">
        <v>21603.9</v>
      </c>
      <c r="GL147">
        <v>26679.6</v>
      </c>
      <c r="GM147">
        <v>23913.5</v>
      </c>
      <c r="GN147">
        <v>38209.6</v>
      </c>
      <c r="GO147">
        <v>31618.6</v>
      </c>
      <c r="GP147">
        <v>46587.3</v>
      </c>
      <c r="GQ147">
        <v>37815.6</v>
      </c>
      <c r="GR147">
        <v>1.8694</v>
      </c>
      <c r="GS147">
        <v>1.87342</v>
      </c>
      <c r="GT147">
        <v>0.08352850000000001</v>
      </c>
      <c r="GU147">
        <v>0</v>
      </c>
      <c r="GV147">
        <v>28.6518</v>
      </c>
      <c r="GW147">
        <v>999.9</v>
      </c>
      <c r="GX147">
        <v>46.4</v>
      </c>
      <c r="GY147">
        <v>31.2</v>
      </c>
      <c r="GZ147">
        <v>23.3636</v>
      </c>
      <c r="HA147">
        <v>60.6119</v>
      </c>
      <c r="HB147">
        <v>19.5072</v>
      </c>
      <c r="HC147">
        <v>1</v>
      </c>
      <c r="HD147">
        <v>0.119901</v>
      </c>
      <c r="HE147">
        <v>-1.12976</v>
      </c>
      <c r="HF147">
        <v>20.296</v>
      </c>
      <c r="HG147">
        <v>5.21774</v>
      </c>
      <c r="HH147">
        <v>11.98</v>
      </c>
      <c r="HI147">
        <v>4.96545</v>
      </c>
      <c r="HJ147">
        <v>3.276</v>
      </c>
      <c r="HK147">
        <v>9999</v>
      </c>
      <c r="HL147">
        <v>9999</v>
      </c>
      <c r="HM147">
        <v>9999</v>
      </c>
      <c r="HN147">
        <v>37.5</v>
      </c>
      <c r="HO147">
        <v>1.86395</v>
      </c>
      <c r="HP147">
        <v>1.86011</v>
      </c>
      <c r="HQ147">
        <v>1.85837</v>
      </c>
      <c r="HR147">
        <v>1.85975</v>
      </c>
      <c r="HS147">
        <v>1.85989</v>
      </c>
      <c r="HT147">
        <v>1.85838</v>
      </c>
      <c r="HU147">
        <v>1.85745</v>
      </c>
      <c r="HV147">
        <v>1.85241</v>
      </c>
      <c r="HW147">
        <v>0</v>
      </c>
      <c r="HX147">
        <v>0</v>
      </c>
      <c r="HY147">
        <v>0</v>
      </c>
      <c r="HZ147">
        <v>0</v>
      </c>
      <c r="IA147" t="s">
        <v>424</v>
      </c>
      <c r="IB147" t="s">
        <v>425</v>
      </c>
      <c r="IC147" t="s">
        <v>426</v>
      </c>
      <c r="ID147" t="s">
        <v>426</v>
      </c>
      <c r="IE147" t="s">
        <v>426</v>
      </c>
      <c r="IF147" t="s">
        <v>426</v>
      </c>
      <c r="IG147">
        <v>0</v>
      </c>
      <c r="IH147">
        <v>100</v>
      </c>
      <c r="II147">
        <v>100</v>
      </c>
      <c r="IJ147">
        <v>-0.893</v>
      </c>
      <c r="IK147">
        <v>0.3154</v>
      </c>
      <c r="IL147">
        <v>-0.819046093373875</v>
      </c>
      <c r="IM147">
        <v>-0.0008311593448893811</v>
      </c>
      <c r="IN147">
        <v>1.768286430498992E-06</v>
      </c>
      <c r="IO147">
        <v>-5.176383660599935E-10</v>
      </c>
      <c r="IP147">
        <v>0.01793090377665582</v>
      </c>
      <c r="IQ147">
        <v>0.002652576625932546</v>
      </c>
      <c r="IR147">
        <v>0.0004569377311329863</v>
      </c>
      <c r="IS147">
        <v>1.003524486243527E-07</v>
      </c>
      <c r="IT147">
        <v>2</v>
      </c>
      <c r="IU147">
        <v>1975</v>
      </c>
      <c r="IV147">
        <v>1</v>
      </c>
      <c r="IW147">
        <v>26</v>
      </c>
      <c r="IX147">
        <v>201779.6</v>
      </c>
      <c r="IY147">
        <v>201779.8</v>
      </c>
      <c r="IZ147">
        <v>1.09863</v>
      </c>
      <c r="JA147">
        <v>2.61963</v>
      </c>
      <c r="JB147">
        <v>1.49658</v>
      </c>
      <c r="JC147">
        <v>2.34985</v>
      </c>
      <c r="JD147">
        <v>1.54907</v>
      </c>
      <c r="JE147">
        <v>2.43042</v>
      </c>
      <c r="JF147">
        <v>36.1285</v>
      </c>
      <c r="JG147">
        <v>24.1926</v>
      </c>
      <c r="JH147">
        <v>18</v>
      </c>
      <c r="JI147">
        <v>481.666</v>
      </c>
      <c r="JJ147">
        <v>499.01</v>
      </c>
      <c r="JK147">
        <v>30.4156</v>
      </c>
      <c r="JL147">
        <v>28.833</v>
      </c>
      <c r="JM147">
        <v>30.0002</v>
      </c>
      <c r="JN147">
        <v>29.0068</v>
      </c>
      <c r="JO147">
        <v>28.9912</v>
      </c>
      <c r="JP147">
        <v>22.0863</v>
      </c>
      <c r="JQ147">
        <v>0</v>
      </c>
      <c r="JR147">
        <v>100</v>
      </c>
      <c r="JS147">
        <v>30.404</v>
      </c>
      <c r="JT147">
        <v>420</v>
      </c>
      <c r="JU147">
        <v>23.1383</v>
      </c>
      <c r="JV147">
        <v>101.86</v>
      </c>
      <c r="JW147">
        <v>91.2141</v>
      </c>
    </row>
    <row r="148" spans="1:283">
      <c r="A148">
        <v>130</v>
      </c>
      <c r="B148">
        <v>1759096384.6</v>
      </c>
      <c r="C148">
        <v>2391.599999904633</v>
      </c>
      <c r="D148" t="s">
        <v>689</v>
      </c>
      <c r="E148" t="s">
        <v>690</v>
      </c>
      <c r="F148">
        <v>5</v>
      </c>
      <c r="G148" t="s">
        <v>672</v>
      </c>
      <c r="H148">
        <v>1759096381.6</v>
      </c>
      <c r="I148">
        <f>(J148)/1000</f>
        <v>0</v>
      </c>
      <c r="J148">
        <f>1000*DJ148*AH148*(DF148-DG148)/(100*CY148*(1000-AH148*DF148))</f>
        <v>0</v>
      </c>
      <c r="K148">
        <f>DJ148*AH148*(DE148-DD148*(1000-AH148*DG148)/(1000-AH148*DF148))/(100*CY148)</f>
        <v>0</v>
      </c>
      <c r="L148">
        <f>DD148 - IF(AH148&gt;1, K148*CY148*100.0/(AJ148), 0)</f>
        <v>0</v>
      </c>
      <c r="M148">
        <f>((S148-I148/2)*L148-K148)/(S148+I148/2)</f>
        <v>0</v>
      </c>
      <c r="N148">
        <f>M148*(DK148+DL148)/1000.0</f>
        <v>0</v>
      </c>
      <c r="O148">
        <f>(DD148 - IF(AH148&gt;1, K148*CY148*100.0/(AJ148), 0))*(DK148+DL148)/1000.0</f>
        <v>0</v>
      </c>
      <c r="P148">
        <f>2.0/((1/R148-1/Q148)+SIGN(R148)*SQRT((1/R148-1/Q148)*(1/R148-1/Q148) + 4*CZ148/((CZ148+1)*(CZ148+1))*(2*1/R148*1/Q148-1/Q148*1/Q148)))</f>
        <v>0</v>
      </c>
      <c r="Q148">
        <f>IF(LEFT(DA148,1)&lt;&gt;"0",IF(LEFT(DA148,1)="1",3.0,DB148),$D$5+$E$5*(DR148*DK148/($K$5*1000))+$F$5*(DR148*DK148/($K$5*1000))*MAX(MIN(CY148,$J$5),$I$5)*MAX(MIN(CY148,$J$5),$I$5)+$G$5*MAX(MIN(CY148,$J$5),$I$5)*(DR148*DK148/($K$5*1000))+$H$5*(DR148*DK148/($K$5*1000))*(DR148*DK148/($K$5*1000)))</f>
        <v>0</v>
      </c>
      <c r="R148">
        <f>I148*(1000-(1000*0.61365*exp(17.502*V148/(240.97+V148))/(DK148+DL148)+DF148)/2)/(1000*0.61365*exp(17.502*V148/(240.97+V148))/(DK148+DL148)-DF148)</f>
        <v>0</v>
      </c>
      <c r="S148">
        <f>1/((CZ148+1)/(P148/1.6)+1/(Q148/1.37)) + CZ148/((CZ148+1)/(P148/1.6) + CZ148/(Q148/1.37))</f>
        <v>0</v>
      </c>
      <c r="T148">
        <f>(CU148*CX148)</f>
        <v>0</v>
      </c>
      <c r="U148">
        <f>(DM148+(T148+2*0.95*5.67E-8*(((DM148+$B$9)+273)^4-(DM148+273)^4)-44100*I148)/(1.84*29.3*Q148+8*0.95*5.67E-8*(DM148+273)^3))</f>
        <v>0</v>
      </c>
      <c r="V148">
        <f>($C$9*DN148+$D$9*DO148+$E$9*U148)</f>
        <v>0</v>
      </c>
      <c r="W148">
        <f>0.61365*exp(17.502*V148/(240.97+V148))</f>
        <v>0</v>
      </c>
      <c r="X148">
        <f>(Y148/Z148*100)</f>
        <v>0</v>
      </c>
      <c r="Y148">
        <f>DF148*(DK148+DL148)/1000</f>
        <v>0</v>
      </c>
      <c r="Z148">
        <f>0.61365*exp(17.502*DM148/(240.97+DM148))</f>
        <v>0</v>
      </c>
      <c r="AA148">
        <f>(W148-DF148*(DK148+DL148)/1000)</f>
        <v>0</v>
      </c>
      <c r="AB148">
        <f>(-I148*44100)</f>
        <v>0</v>
      </c>
      <c r="AC148">
        <f>2*29.3*Q148*0.92*(DM148-V148)</f>
        <v>0</v>
      </c>
      <c r="AD148">
        <f>2*0.95*5.67E-8*(((DM148+$B$9)+273)^4-(V148+273)^4)</f>
        <v>0</v>
      </c>
      <c r="AE148">
        <f>T148+AD148+AB148+AC148</f>
        <v>0</v>
      </c>
      <c r="AF148">
        <v>1</v>
      </c>
      <c r="AG148">
        <v>0</v>
      </c>
      <c r="AH148">
        <f>IF(AF148*$H$15&gt;=AJ148,1.0,(AJ148/(AJ148-AF148*$H$15)))</f>
        <v>0</v>
      </c>
      <c r="AI148">
        <f>(AH148-1)*100</f>
        <v>0</v>
      </c>
      <c r="AJ148">
        <f>MAX(0,($B$15+$C$15*DR148)/(1+$D$15*DR148)*DK148/(DM148+273)*$E$15)</f>
        <v>0</v>
      </c>
      <c r="AK148" t="s">
        <v>420</v>
      </c>
      <c r="AL148" t="s">
        <v>420</v>
      </c>
      <c r="AM148">
        <v>0</v>
      </c>
      <c r="AN148">
        <v>0</v>
      </c>
      <c r="AO148">
        <f>1-AM148/AN148</f>
        <v>0</v>
      </c>
      <c r="AP148">
        <v>0</v>
      </c>
      <c r="AQ148" t="s">
        <v>420</v>
      </c>
      <c r="AR148" t="s">
        <v>420</v>
      </c>
      <c r="AS148">
        <v>0</v>
      </c>
      <c r="AT148">
        <v>0</v>
      </c>
      <c r="AU148">
        <f>1-AS148/AT148</f>
        <v>0</v>
      </c>
      <c r="AV148">
        <v>0.5</v>
      </c>
      <c r="AW148">
        <f>CV148</f>
        <v>0</v>
      </c>
      <c r="AX148">
        <f>K148</f>
        <v>0</v>
      </c>
      <c r="AY148">
        <f>AU148*AV148*AW148</f>
        <v>0</v>
      </c>
      <c r="AZ148">
        <f>(AX148-AP148)/AW148</f>
        <v>0</v>
      </c>
      <c r="BA148">
        <f>(AN148-AT148)/AT148</f>
        <v>0</v>
      </c>
      <c r="BB148">
        <f>AM148/(AO148+AM148/AT148)</f>
        <v>0</v>
      </c>
      <c r="BC148" t="s">
        <v>420</v>
      </c>
      <c r="BD148">
        <v>0</v>
      </c>
      <c r="BE148">
        <f>IF(BD148&lt;&gt;0, BD148, BB148)</f>
        <v>0</v>
      </c>
      <c r="BF148">
        <f>1-BE148/AT148</f>
        <v>0</v>
      </c>
      <c r="BG148">
        <f>(AT148-AS148)/(AT148-BE148)</f>
        <v>0</v>
      </c>
      <c r="BH148">
        <f>(AN148-AT148)/(AN148-BE148)</f>
        <v>0</v>
      </c>
      <c r="BI148">
        <f>(AT148-AS148)/(AT148-AM148)</f>
        <v>0</v>
      </c>
      <c r="BJ148">
        <f>(AN148-AT148)/(AN148-AM148)</f>
        <v>0</v>
      </c>
      <c r="BK148">
        <f>(BG148*BE148/AS148)</f>
        <v>0</v>
      </c>
      <c r="BL148">
        <f>(1-BK148)</f>
        <v>0</v>
      </c>
      <c r="CU148">
        <f>$B$13*DS148+$C$13*DT148+$F$13*EE148*(1-EH148)</f>
        <v>0</v>
      </c>
      <c r="CV148">
        <f>CU148*CW148</f>
        <v>0</v>
      </c>
      <c r="CW148">
        <f>($B$13*$D$11+$C$13*$D$11+$F$13*((ER148+EJ148)/MAX(ER148+EJ148+ES148, 0.1)*$I$11+ES148/MAX(ER148+EJ148+ES148, 0.1)*$J$11))/($B$13+$C$13+$F$13)</f>
        <v>0</v>
      </c>
      <c r="CX148">
        <f>($B$13*$K$11+$C$13*$K$11+$F$13*((ER148+EJ148)/MAX(ER148+EJ148+ES148, 0.1)*$P$11+ES148/MAX(ER148+EJ148+ES148, 0.1)*$Q$11))/($B$13+$C$13+$F$13)</f>
        <v>0</v>
      </c>
      <c r="CY148">
        <v>5.9</v>
      </c>
      <c r="CZ148">
        <v>0.5</v>
      </c>
      <c r="DA148" t="s">
        <v>421</v>
      </c>
      <c r="DB148">
        <v>2</v>
      </c>
      <c r="DC148">
        <v>1759096381.6</v>
      </c>
      <c r="DD148">
        <v>423.627</v>
      </c>
      <c r="DE148">
        <v>419.8433333333334</v>
      </c>
      <c r="DF148">
        <v>23.03922222222222</v>
      </c>
      <c r="DG148">
        <v>22.65635555555555</v>
      </c>
      <c r="DH148">
        <v>424.5198888888889</v>
      </c>
      <c r="DI148">
        <v>22.72387777777778</v>
      </c>
      <c r="DJ148">
        <v>500.0081111111111</v>
      </c>
      <c r="DK148">
        <v>90.63127777777778</v>
      </c>
      <c r="DL148">
        <v>0.06697893333333332</v>
      </c>
      <c r="DM148">
        <v>30.22208888888889</v>
      </c>
      <c r="DN148">
        <v>30.01508888888889</v>
      </c>
      <c r="DO148">
        <v>999.9000000000001</v>
      </c>
      <c r="DP148">
        <v>0</v>
      </c>
      <c r="DQ148">
        <v>0</v>
      </c>
      <c r="DR148">
        <v>10005.28888888889</v>
      </c>
      <c r="DS148">
        <v>0</v>
      </c>
      <c r="DT148">
        <v>3.33927</v>
      </c>
      <c r="DU148">
        <v>3.783484444444445</v>
      </c>
      <c r="DV148">
        <v>433.6171111111111</v>
      </c>
      <c r="DW148">
        <v>429.5758888888889</v>
      </c>
      <c r="DX148">
        <v>0.3828607777777777</v>
      </c>
      <c r="DY148">
        <v>419.8433333333334</v>
      </c>
      <c r="DZ148">
        <v>22.65635555555555</v>
      </c>
      <c r="EA148">
        <v>2.088073333333333</v>
      </c>
      <c r="EB148">
        <v>2.053374444444445</v>
      </c>
      <c r="EC148">
        <v>18.1285</v>
      </c>
      <c r="ED148">
        <v>17.86202222222222</v>
      </c>
      <c r="EE148">
        <v>0.00500078</v>
      </c>
      <c r="EF148">
        <v>0</v>
      </c>
      <c r="EG148">
        <v>0</v>
      </c>
      <c r="EH148">
        <v>0</v>
      </c>
      <c r="EI148">
        <v>947.0333333333333</v>
      </c>
      <c r="EJ148">
        <v>0.00500078</v>
      </c>
      <c r="EK148">
        <v>-13.14444444444444</v>
      </c>
      <c r="EL148">
        <v>-0.08888888888888886</v>
      </c>
      <c r="EM148">
        <v>35.55544444444445</v>
      </c>
      <c r="EN148">
        <v>40.41655555555556</v>
      </c>
      <c r="EO148">
        <v>37.61766666666666</v>
      </c>
      <c r="EP148">
        <v>40.79855555555556</v>
      </c>
      <c r="EQ148">
        <v>38.472</v>
      </c>
      <c r="ER148">
        <v>0</v>
      </c>
      <c r="ES148">
        <v>0</v>
      </c>
      <c r="ET148">
        <v>0</v>
      </c>
      <c r="EU148">
        <v>1759096377.4</v>
      </c>
      <c r="EV148">
        <v>0</v>
      </c>
      <c r="EW148">
        <v>946.5279999999999</v>
      </c>
      <c r="EX148">
        <v>5.615384666690743</v>
      </c>
      <c r="EY148">
        <v>32.61538454686859</v>
      </c>
      <c r="EZ148">
        <v>-14.936</v>
      </c>
      <c r="FA148">
        <v>15</v>
      </c>
      <c r="FB148">
        <v>0</v>
      </c>
      <c r="FC148" t="s">
        <v>422</v>
      </c>
      <c r="FD148">
        <v>1746989605.5</v>
      </c>
      <c r="FE148">
        <v>1746989593.5</v>
      </c>
      <c r="FF148">
        <v>0</v>
      </c>
      <c r="FG148">
        <v>-0.274</v>
      </c>
      <c r="FH148">
        <v>-0.002</v>
      </c>
      <c r="FI148">
        <v>2.549</v>
      </c>
      <c r="FJ148">
        <v>0.129</v>
      </c>
      <c r="FK148">
        <v>420</v>
      </c>
      <c r="FL148">
        <v>17</v>
      </c>
      <c r="FM148">
        <v>0.02</v>
      </c>
      <c r="FN148">
        <v>0.04</v>
      </c>
      <c r="FO148">
        <v>3.57811625</v>
      </c>
      <c r="FP148">
        <v>0.9980479924953102</v>
      </c>
      <c r="FQ148">
        <v>0.1587201527167785</v>
      </c>
      <c r="FR148">
        <v>0</v>
      </c>
      <c r="FS148">
        <v>947.0705882352942</v>
      </c>
      <c r="FT148">
        <v>-4.690603474205395</v>
      </c>
      <c r="FU148">
        <v>5.886951143981602</v>
      </c>
      <c r="FV148">
        <v>0</v>
      </c>
      <c r="FW148">
        <v>0.383492675</v>
      </c>
      <c r="FX148">
        <v>-0.003425121951221073</v>
      </c>
      <c r="FY148">
        <v>0.001288897307536561</v>
      </c>
      <c r="FZ148">
        <v>1</v>
      </c>
      <c r="GA148">
        <v>1</v>
      </c>
      <c r="GB148">
        <v>3</v>
      </c>
      <c r="GC148" t="s">
        <v>423</v>
      </c>
      <c r="GD148">
        <v>3.10273</v>
      </c>
      <c r="GE148">
        <v>2.72528</v>
      </c>
      <c r="GF148">
        <v>0.0888359</v>
      </c>
      <c r="GG148">
        <v>0.0881714</v>
      </c>
      <c r="GH148">
        <v>0.104894</v>
      </c>
      <c r="GI148">
        <v>0.105124</v>
      </c>
      <c r="GJ148">
        <v>23796</v>
      </c>
      <c r="GK148">
        <v>21603.4</v>
      </c>
      <c r="GL148">
        <v>26679.4</v>
      </c>
      <c r="GM148">
        <v>23913.5</v>
      </c>
      <c r="GN148">
        <v>38209.5</v>
      </c>
      <c r="GO148">
        <v>31618.3</v>
      </c>
      <c r="GP148">
        <v>46587.1</v>
      </c>
      <c r="GQ148">
        <v>37815.5</v>
      </c>
      <c r="GR148">
        <v>1.86908</v>
      </c>
      <c r="GS148">
        <v>1.8736</v>
      </c>
      <c r="GT148">
        <v>0.0833049</v>
      </c>
      <c r="GU148">
        <v>0</v>
      </c>
      <c r="GV148">
        <v>28.6537</v>
      </c>
      <c r="GW148">
        <v>999.9</v>
      </c>
      <c r="GX148">
        <v>46.4</v>
      </c>
      <c r="GY148">
        <v>31.2</v>
      </c>
      <c r="GZ148">
        <v>23.3615</v>
      </c>
      <c r="HA148">
        <v>60.9819</v>
      </c>
      <c r="HB148">
        <v>19.5633</v>
      </c>
      <c r="HC148">
        <v>1</v>
      </c>
      <c r="HD148">
        <v>0.119901</v>
      </c>
      <c r="HE148">
        <v>-1.11748</v>
      </c>
      <c r="HF148">
        <v>20.2961</v>
      </c>
      <c r="HG148">
        <v>5.21774</v>
      </c>
      <c r="HH148">
        <v>11.98</v>
      </c>
      <c r="HI148">
        <v>4.96545</v>
      </c>
      <c r="HJ148">
        <v>3.276</v>
      </c>
      <c r="HK148">
        <v>9999</v>
      </c>
      <c r="HL148">
        <v>9999</v>
      </c>
      <c r="HM148">
        <v>9999</v>
      </c>
      <c r="HN148">
        <v>37.5</v>
      </c>
      <c r="HO148">
        <v>1.86393</v>
      </c>
      <c r="HP148">
        <v>1.86008</v>
      </c>
      <c r="HQ148">
        <v>1.85837</v>
      </c>
      <c r="HR148">
        <v>1.85975</v>
      </c>
      <c r="HS148">
        <v>1.85989</v>
      </c>
      <c r="HT148">
        <v>1.85838</v>
      </c>
      <c r="HU148">
        <v>1.85745</v>
      </c>
      <c r="HV148">
        <v>1.85241</v>
      </c>
      <c r="HW148">
        <v>0</v>
      </c>
      <c r="HX148">
        <v>0</v>
      </c>
      <c r="HY148">
        <v>0</v>
      </c>
      <c r="HZ148">
        <v>0</v>
      </c>
      <c r="IA148" t="s">
        <v>424</v>
      </c>
      <c r="IB148" t="s">
        <v>425</v>
      </c>
      <c r="IC148" t="s">
        <v>426</v>
      </c>
      <c r="ID148" t="s">
        <v>426</v>
      </c>
      <c r="IE148" t="s">
        <v>426</v>
      </c>
      <c r="IF148" t="s">
        <v>426</v>
      </c>
      <c r="IG148">
        <v>0</v>
      </c>
      <c r="IH148">
        <v>100</v>
      </c>
      <c r="II148">
        <v>100</v>
      </c>
      <c r="IJ148">
        <v>-0.893</v>
      </c>
      <c r="IK148">
        <v>0.3154</v>
      </c>
      <c r="IL148">
        <v>-0.819046093373875</v>
      </c>
      <c r="IM148">
        <v>-0.0008311593448893811</v>
      </c>
      <c r="IN148">
        <v>1.768286430498992E-06</v>
      </c>
      <c r="IO148">
        <v>-5.176383660599935E-10</v>
      </c>
      <c r="IP148">
        <v>0.01793090377665582</v>
      </c>
      <c r="IQ148">
        <v>0.002652576625932546</v>
      </c>
      <c r="IR148">
        <v>0.0004569377311329863</v>
      </c>
      <c r="IS148">
        <v>1.003524486243527E-07</v>
      </c>
      <c r="IT148">
        <v>2</v>
      </c>
      <c r="IU148">
        <v>1975</v>
      </c>
      <c r="IV148">
        <v>1</v>
      </c>
      <c r="IW148">
        <v>26</v>
      </c>
      <c r="IX148">
        <v>201779.7</v>
      </c>
      <c r="IY148">
        <v>201779.9</v>
      </c>
      <c r="IZ148">
        <v>1.09863</v>
      </c>
      <c r="JA148">
        <v>2.61963</v>
      </c>
      <c r="JB148">
        <v>1.49658</v>
      </c>
      <c r="JC148">
        <v>2.34985</v>
      </c>
      <c r="JD148">
        <v>1.54907</v>
      </c>
      <c r="JE148">
        <v>2.46094</v>
      </c>
      <c r="JF148">
        <v>36.1285</v>
      </c>
      <c r="JG148">
        <v>24.1926</v>
      </c>
      <c r="JH148">
        <v>18</v>
      </c>
      <c r="JI148">
        <v>481.484</v>
      </c>
      <c r="JJ148">
        <v>499.137</v>
      </c>
      <c r="JK148">
        <v>30.4094</v>
      </c>
      <c r="JL148">
        <v>28.8339</v>
      </c>
      <c r="JM148">
        <v>30.0002</v>
      </c>
      <c r="JN148">
        <v>29.0078</v>
      </c>
      <c r="JO148">
        <v>28.9925</v>
      </c>
      <c r="JP148">
        <v>22.08</v>
      </c>
      <c r="JQ148">
        <v>0</v>
      </c>
      <c r="JR148">
        <v>100</v>
      </c>
      <c r="JS148">
        <v>30.404</v>
      </c>
      <c r="JT148">
        <v>420</v>
      </c>
      <c r="JU148">
        <v>23.1383</v>
      </c>
      <c r="JV148">
        <v>101.86</v>
      </c>
      <c r="JW148">
        <v>91.214</v>
      </c>
    </row>
    <row r="149" spans="1:283">
      <c r="A149">
        <v>131</v>
      </c>
      <c r="B149">
        <v>1759096386.6</v>
      </c>
      <c r="C149">
        <v>2393.599999904633</v>
      </c>
      <c r="D149" t="s">
        <v>691</v>
      </c>
      <c r="E149" t="s">
        <v>692</v>
      </c>
      <c r="F149">
        <v>5</v>
      </c>
      <c r="G149" t="s">
        <v>672</v>
      </c>
      <c r="H149">
        <v>1759096383.6</v>
      </c>
      <c r="I149">
        <f>(J149)/1000</f>
        <v>0</v>
      </c>
      <c r="J149">
        <f>1000*DJ149*AH149*(DF149-DG149)/(100*CY149*(1000-AH149*DF149))</f>
        <v>0</v>
      </c>
      <c r="K149">
        <f>DJ149*AH149*(DE149-DD149*(1000-AH149*DG149)/(1000-AH149*DF149))/(100*CY149)</f>
        <v>0</v>
      </c>
      <c r="L149">
        <f>DD149 - IF(AH149&gt;1, K149*CY149*100.0/(AJ149), 0)</f>
        <v>0</v>
      </c>
      <c r="M149">
        <f>((S149-I149/2)*L149-K149)/(S149+I149/2)</f>
        <v>0</v>
      </c>
      <c r="N149">
        <f>M149*(DK149+DL149)/1000.0</f>
        <v>0</v>
      </c>
      <c r="O149">
        <f>(DD149 - IF(AH149&gt;1, K149*CY149*100.0/(AJ149), 0))*(DK149+DL149)/1000.0</f>
        <v>0</v>
      </c>
      <c r="P149">
        <f>2.0/((1/R149-1/Q149)+SIGN(R149)*SQRT((1/R149-1/Q149)*(1/R149-1/Q149) + 4*CZ149/((CZ149+1)*(CZ149+1))*(2*1/R149*1/Q149-1/Q149*1/Q149)))</f>
        <v>0</v>
      </c>
      <c r="Q149">
        <f>IF(LEFT(DA149,1)&lt;&gt;"0",IF(LEFT(DA149,1)="1",3.0,DB149),$D$5+$E$5*(DR149*DK149/($K$5*1000))+$F$5*(DR149*DK149/($K$5*1000))*MAX(MIN(CY149,$J$5),$I$5)*MAX(MIN(CY149,$J$5),$I$5)+$G$5*MAX(MIN(CY149,$J$5),$I$5)*(DR149*DK149/($K$5*1000))+$H$5*(DR149*DK149/($K$5*1000))*(DR149*DK149/($K$5*1000)))</f>
        <v>0</v>
      </c>
      <c r="R149">
        <f>I149*(1000-(1000*0.61365*exp(17.502*V149/(240.97+V149))/(DK149+DL149)+DF149)/2)/(1000*0.61365*exp(17.502*V149/(240.97+V149))/(DK149+DL149)-DF149)</f>
        <v>0</v>
      </c>
      <c r="S149">
        <f>1/((CZ149+1)/(P149/1.6)+1/(Q149/1.37)) + CZ149/((CZ149+1)/(P149/1.6) + CZ149/(Q149/1.37))</f>
        <v>0</v>
      </c>
      <c r="T149">
        <f>(CU149*CX149)</f>
        <v>0</v>
      </c>
      <c r="U149">
        <f>(DM149+(T149+2*0.95*5.67E-8*(((DM149+$B$9)+273)^4-(DM149+273)^4)-44100*I149)/(1.84*29.3*Q149+8*0.95*5.67E-8*(DM149+273)^3))</f>
        <v>0</v>
      </c>
      <c r="V149">
        <f>($C$9*DN149+$D$9*DO149+$E$9*U149)</f>
        <v>0</v>
      </c>
      <c r="W149">
        <f>0.61365*exp(17.502*V149/(240.97+V149))</f>
        <v>0</v>
      </c>
      <c r="X149">
        <f>(Y149/Z149*100)</f>
        <v>0</v>
      </c>
      <c r="Y149">
        <f>DF149*(DK149+DL149)/1000</f>
        <v>0</v>
      </c>
      <c r="Z149">
        <f>0.61365*exp(17.502*DM149/(240.97+DM149))</f>
        <v>0</v>
      </c>
      <c r="AA149">
        <f>(W149-DF149*(DK149+DL149)/1000)</f>
        <v>0</v>
      </c>
      <c r="AB149">
        <f>(-I149*44100)</f>
        <v>0</v>
      </c>
      <c r="AC149">
        <f>2*29.3*Q149*0.92*(DM149-V149)</f>
        <v>0</v>
      </c>
      <c r="AD149">
        <f>2*0.95*5.67E-8*(((DM149+$B$9)+273)^4-(V149+273)^4)</f>
        <v>0</v>
      </c>
      <c r="AE149">
        <f>T149+AD149+AB149+AC149</f>
        <v>0</v>
      </c>
      <c r="AF149">
        <v>1</v>
      </c>
      <c r="AG149">
        <v>0</v>
      </c>
      <c r="AH149">
        <f>IF(AF149*$H$15&gt;=AJ149,1.0,(AJ149/(AJ149-AF149*$H$15)))</f>
        <v>0</v>
      </c>
      <c r="AI149">
        <f>(AH149-1)*100</f>
        <v>0</v>
      </c>
      <c r="AJ149">
        <f>MAX(0,($B$15+$C$15*DR149)/(1+$D$15*DR149)*DK149/(DM149+273)*$E$15)</f>
        <v>0</v>
      </c>
      <c r="AK149" t="s">
        <v>420</v>
      </c>
      <c r="AL149" t="s">
        <v>420</v>
      </c>
      <c r="AM149">
        <v>0</v>
      </c>
      <c r="AN149">
        <v>0</v>
      </c>
      <c r="AO149">
        <f>1-AM149/AN149</f>
        <v>0</v>
      </c>
      <c r="AP149">
        <v>0</v>
      </c>
      <c r="AQ149" t="s">
        <v>420</v>
      </c>
      <c r="AR149" t="s">
        <v>420</v>
      </c>
      <c r="AS149">
        <v>0</v>
      </c>
      <c r="AT149">
        <v>0</v>
      </c>
      <c r="AU149">
        <f>1-AS149/AT149</f>
        <v>0</v>
      </c>
      <c r="AV149">
        <v>0.5</v>
      </c>
      <c r="AW149">
        <f>CV149</f>
        <v>0</v>
      </c>
      <c r="AX149">
        <f>K149</f>
        <v>0</v>
      </c>
      <c r="AY149">
        <f>AU149*AV149*AW149</f>
        <v>0</v>
      </c>
      <c r="AZ149">
        <f>(AX149-AP149)/AW149</f>
        <v>0</v>
      </c>
      <c r="BA149">
        <f>(AN149-AT149)/AT149</f>
        <v>0</v>
      </c>
      <c r="BB149">
        <f>AM149/(AO149+AM149/AT149)</f>
        <v>0</v>
      </c>
      <c r="BC149" t="s">
        <v>420</v>
      </c>
      <c r="BD149">
        <v>0</v>
      </c>
      <c r="BE149">
        <f>IF(BD149&lt;&gt;0, BD149, BB149)</f>
        <v>0</v>
      </c>
      <c r="BF149">
        <f>1-BE149/AT149</f>
        <v>0</v>
      </c>
      <c r="BG149">
        <f>(AT149-AS149)/(AT149-BE149)</f>
        <v>0</v>
      </c>
      <c r="BH149">
        <f>(AN149-AT149)/(AN149-BE149)</f>
        <v>0</v>
      </c>
      <c r="BI149">
        <f>(AT149-AS149)/(AT149-AM149)</f>
        <v>0</v>
      </c>
      <c r="BJ149">
        <f>(AN149-AT149)/(AN149-AM149)</f>
        <v>0</v>
      </c>
      <c r="BK149">
        <f>(BG149*BE149/AS149)</f>
        <v>0</v>
      </c>
      <c r="BL149">
        <f>(1-BK149)</f>
        <v>0</v>
      </c>
      <c r="CU149">
        <f>$B$13*DS149+$C$13*DT149+$F$13*EE149*(1-EH149)</f>
        <v>0</v>
      </c>
      <c r="CV149">
        <f>CU149*CW149</f>
        <v>0</v>
      </c>
      <c r="CW149">
        <f>($B$13*$D$11+$C$13*$D$11+$F$13*((ER149+EJ149)/MAX(ER149+EJ149+ES149, 0.1)*$I$11+ES149/MAX(ER149+EJ149+ES149, 0.1)*$J$11))/($B$13+$C$13+$F$13)</f>
        <v>0</v>
      </c>
      <c r="CX149">
        <f>($B$13*$K$11+$C$13*$K$11+$F$13*((ER149+EJ149)/MAX(ER149+EJ149+ES149, 0.1)*$P$11+ES149/MAX(ER149+EJ149+ES149, 0.1)*$Q$11))/($B$13+$C$13+$F$13)</f>
        <v>0</v>
      </c>
      <c r="CY149">
        <v>5.9</v>
      </c>
      <c r="CZ149">
        <v>0.5</v>
      </c>
      <c r="DA149" t="s">
        <v>421</v>
      </c>
      <c r="DB149">
        <v>2</v>
      </c>
      <c r="DC149">
        <v>1759096383.6</v>
      </c>
      <c r="DD149">
        <v>423.5621111111111</v>
      </c>
      <c r="DE149">
        <v>419.9093333333333</v>
      </c>
      <c r="DF149">
        <v>23.03975555555555</v>
      </c>
      <c r="DG149">
        <v>22.65655555555556</v>
      </c>
      <c r="DH149">
        <v>424.455</v>
      </c>
      <c r="DI149">
        <v>22.7244</v>
      </c>
      <c r="DJ149">
        <v>499.9783333333334</v>
      </c>
      <c r="DK149">
        <v>90.63124444444443</v>
      </c>
      <c r="DL149">
        <v>0.06709546666666666</v>
      </c>
      <c r="DM149">
        <v>30.22133333333333</v>
      </c>
      <c r="DN149">
        <v>30.01325555555556</v>
      </c>
      <c r="DO149">
        <v>999.9000000000001</v>
      </c>
      <c r="DP149">
        <v>0</v>
      </c>
      <c r="DQ149">
        <v>0</v>
      </c>
      <c r="DR149">
        <v>9998.622222222222</v>
      </c>
      <c r="DS149">
        <v>0</v>
      </c>
      <c r="DT149">
        <v>3.33927</v>
      </c>
      <c r="DU149">
        <v>3.65286</v>
      </c>
      <c r="DV149">
        <v>433.5512222222222</v>
      </c>
      <c r="DW149">
        <v>429.6434444444445</v>
      </c>
      <c r="DX149">
        <v>0.3831992222222222</v>
      </c>
      <c r="DY149">
        <v>419.9093333333333</v>
      </c>
      <c r="DZ149">
        <v>22.65655555555556</v>
      </c>
      <c r="EA149">
        <v>2.088121111111111</v>
      </c>
      <c r="EB149">
        <v>2.053393333333334</v>
      </c>
      <c r="EC149">
        <v>18.12886666666667</v>
      </c>
      <c r="ED149">
        <v>17.86215555555555</v>
      </c>
      <c r="EE149">
        <v>0.00500078</v>
      </c>
      <c r="EF149">
        <v>0</v>
      </c>
      <c r="EG149">
        <v>0</v>
      </c>
      <c r="EH149">
        <v>0</v>
      </c>
      <c r="EI149">
        <v>947.0222222222224</v>
      </c>
      <c r="EJ149">
        <v>0.00500078</v>
      </c>
      <c r="EK149">
        <v>-13.57777777777778</v>
      </c>
      <c r="EL149">
        <v>-0.1333333333333334</v>
      </c>
      <c r="EM149">
        <v>35.55544444444445</v>
      </c>
      <c r="EN149">
        <v>40.44422222222223</v>
      </c>
      <c r="EO149">
        <v>37.54122222222222</v>
      </c>
      <c r="EP149">
        <v>40.85400000000001</v>
      </c>
      <c r="EQ149">
        <v>38.45811111111111</v>
      </c>
      <c r="ER149">
        <v>0</v>
      </c>
      <c r="ES149">
        <v>0</v>
      </c>
      <c r="ET149">
        <v>0</v>
      </c>
      <c r="EU149">
        <v>1759096379.2</v>
      </c>
      <c r="EV149">
        <v>0</v>
      </c>
      <c r="EW149">
        <v>946.9538461538461</v>
      </c>
      <c r="EX149">
        <v>4.690598322215851</v>
      </c>
      <c r="EY149">
        <v>35.66153867612041</v>
      </c>
      <c r="EZ149">
        <v>-15.47307692307693</v>
      </c>
      <c r="FA149">
        <v>15</v>
      </c>
      <c r="FB149">
        <v>0</v>
      </c>
      <c r="FC149" t="s">
        <v>422</v>
      </c>
      <c r="FD149">
        <v>1746989605.5</v>
      </c>
      <c r="FE149">
        <v>1746989593.5</v>
      </c>
      <c r="FF149">
        <v>0</v>
      </c>
      <c r="FG149">
        <v>-0.274</v>
      </c>
      <c r="FH149">
        <v>-0.002</v>
      </c>
      <c r="FI149">
        <v>2.549</v>
      </c>
      <c r="FJ149">
        <v>0.129</v>
      </c>
      <c r="FK149">
        <v>420</v>
      </c>
      <c r="FL149">
        <v>17</v>
      </c>
      <c r="FM149">
        <v>0.02</v>
      </c>
      <c r="FN149">
        <v>0.04</v>
      </c>
      <c r="FO149">
        <v>3.568851219512196</v>
      </c>
      <c r="FP149">
        <v>0.9012965853658397</v>
      </c>
      <c r="FQ149">
        <v>0.1586274163427809</v>
      </c>
      <c r="FR149">
        <v>0</v>
      </c>
      <c r="FS149">
        <v>947.270588235294</v>
      </c>
      <c r="FT149">
        <v>3.071046640673183</v>
      </c>
      <c r="FU149">
        <v>6.065113810666058</v>
      </c>
      <c r="FV149">
        <v>0</v>
      </c>
      <c r="FW149">
        <v>0.3833892195121951</v>
      </c>
      <c r="FX149">
        <v>-0.002566452961671185</v>
      </c>
      <c r="FY149">
        <v>0.001240524564737367</v>
      </c>
      <c r="FZ149">
        <v>1</v>
      </c>
      <c r="GA149">
        <v>1</v>
      </c>
      <c r="GB149">
        <v>3</v>
      </c>
      <c r="GC149" t="s">
        <v>423</v>
      </c>
      <c r="GD149">
        <v>3.10266</v>
      </c>
      <c r="GE149">
        <v>2.72543</v>
      </c>
      <c r="GF149">
        <v>0.0888386</v>
      </c>
      <c r="GG149">
        <v>0.08823110000000001</v>
      </c>
      <c r="GH149">
        <v>0.104895</v>
      </c>
      <c r="GI149">
        <v>0.105127</v>
      </c>
      <c r="GJ149">
        <v>23795.9</v>
      </c>
      <c r="GK149">
        <v>21601.9</v>
      </c>
      <c r="GL149">
        <v>26679.4</v>
      </c>
      <c r="GM149">
        <v>23913.5</v>
      </c>
      <c r="GN149">
        <v>38209.4</v>
      </c>
      <c r="GO149">
        <v>31618.2</v>
      </c>
      <c r="GP149">
        <v>46587</v>
      </c>
      <c r="GQ149">
        <v>37815.5</v>
      </c>
      <c r="GR149">
        <v>1.8691</v>
      </c>
      <c r="GS149">
        <v>1.8738</v>
      </c>
      <c r="GT149">
        <v>0.0835061</v>
      </c>
      <c r="GU149">
        <v>0</v>
      </c>
      <c r="GV149">
        <v>28.6554</v>
      </c>
      <c r="GW149">
        <v>999.9</v>
      </c>
      <c r="GX149">
        <v>46.4</v>
      </c>
      <c r="GY149">
        <v>31.2</v>
      </c>
      <c r="GZ149">
        <v>23.3623</v>
      </c>
      <c r="HA149">
        <v>61.0519</v>
      </c>
      <c r="HB149">
        <v>19.6194</v>
      </c>
      <c r="HC149">
        <v>1</v>
      </c>
      <c r="HD149">
        <v>0.119939</v>
      </c>
      <c r="HE149">
        <v>-1.12846</v>
      </c>
      <c r="HF149">
        <v>20.2958</v>
      </c>
      <c r="HG149">
        <v>5.21759</v>
      </c>
      <c r="HH149">
        <v>11.98</v>
      </c>
      <c r="HI149">
        <v>4.96575</v>
      </c>
      <c r="HJ149">
        <v>3.276</v>
      </c>
      <c r="HK149">
        <v>9999</v>
      </c>
      <c r="HL149">
        <v>9999</v>
      </c>
      <c r="HM149">
        <v>9999</v>
      </c>
      <c r="HN149">
        <v>37.5</v>
      </c>
      <c r="HO149">
        <v>1.86392</v>
      </c>
      <c r="HP149">
        <v>1.8601</v>
      </c>
      <c r="HQ149">
        <v>1.85837</v>
      </c>
      <c r="HR149">
        <v>1.85975</v>
      </c>
      <c r="HS149">
        <v>1.85989</v>
      </c>
      <c r="HT149">
        <v>1.85837</v>
      </c>
      <c r="HU149">
        <v>1.85745</v>
      </c>
      <c r="HV149">
        <v>1.85241</v>
      </c>
      <c r="HW149">
        <v>0</v>
      </c>
      <c r="HX149">
        <v>0</v>
      </c>
      <c r="HY149">
        <v>0</v>
      </c>
      <c r="HZ149">
        <v>0</v>
      </c>
      <c r="IA149" t="s">
        <v>424</v>
      </c>
      <c r="IB149" t="s">
        <v>425</v>
      </c>
      <c r="IC149" t="s">
        <v>426</v>
      </c>
      <c r="ID149" t="s">
        <v>426</v>
      </c>
      <c r="IE149" t="s">
        <v>426</v>
      </c>
      <c r="IF149" t="s">
        <v>426</v>
      </c>
      <c r="IG149">
        <v>0</v>
      </c>
      <c r="IH149">
        <v>100</v>
      </c>
      <c r="II149">
        <v>100</v>
      </c>
      <c r="IJ149">
        <v>-0.893</v>
      </c>
      <c r="IK149">
        <v>0.3154</v>
      </c>
      <c r="IL149">
        <v>-0.819046093373875</v>
      </c>
      <c r="IM149">
        <v>-0.0008311593448893811</v>
      </c>
      <c r="IN149">
        <v>1.768286430498992E-06</v>
      </c>
      <c r="IO149">
        <v>-5.176383660599935E-10</v>
      </c>
      <c r="IP149">
        <v>0.01793090377665582</v>
      </c>
      <c r="IQ149">
        <v>0.002652576625932546</v>
      </c>
      <c r="IR149">
        <v>0.0004569377311329863</v>
      </c>
      <c r="IS149">
        <v>1.003524486243527E-07</v>
      </c>
      <c r="IT149">
        <v>2</v>
      </c>
      <c r="IU149">
        <v>1975</v>
      </c>
      <c r="IV149">
        <v>1</v>
      </c>
      <c r="IW149">
        <v>26</v>
      </c>
      <c r="IX149">
        <v>201779.7</v>
      </c>
      <c r="IY149">
        <v>201779.9</v>
      </c>
      <c r="IZ149">
        <v>1.09741</v>
      </c>
      <c r="JA149">
        <v>2.61963</v>
      </c>
      <c r="JB149">
        <v>1.49658</v>
      </c>
      <c r="JC149">
        <v>2.34985</v>
      </c>
      <c r="JD149">
        <v>1.54907</v>
      </c>
      <c r="JE149">
        <v>2.49146</v>
      </c>
      <c r="JF149">
        <v>36.152</v>
      </c>
      <c r="JG149">
        <v>24.1926</v>
      </c>
      <c r="JH149">
        <v>18</v>
      </c>
      <c r="JI149">
        <v>481.499</v>
      </c>
      <c r="JJ149">
        <v>499.28</v>
      </c>
      <c r="JK149">
        <v>30.4026</v>
      </c>
      <c r="JL149">
        <v>28.8351</v>
      </c>
      <c r="JM149">
        <v>30.0002</v>
      </c>
      <c r="JN149">
        <v>29.0078</v>
      </c>
      <c r="JO149">
        <v>28.9936</v>
      </c>
      <c r="JP149">
        <v>22.0711</v>
      </c>
      <c r="JQ149">
        <v>0</v>
      </c>
      <c r="JR149">
        <v>100</v>
      </c>
      <c r="JS149">
        <v>30.3915</v>
      </c>
      <c r="JT149">
        <v>420</v>
      </c>
      <c r="JU149">
        <v>23.1383</v>
      </c>
      <c r="JV149">
        <v>101.86</v>
      </c>
      <c r="JW149">
        <v>91.2139</v>
      </c>
    </row>
    <row r="150" spans="1:283">
      <c r="A150">
        <v>132</v>
      </c>
      <c r="B150">
        <v>1759096388.6</v>
      </c>
      <c r="C150">
        <v>2395.599999904633</v>
      </c>
      <c r="D150" t="s">
        <v>693</v>
      </c>
      <c r="E150" t="s">
        <v>694</v>
      </c>
      <c r="F150">
        <v>5</v>
      </c>
      <c r="G150" t="s">
        <v>672</v>
      </c>
      <c r="H150">
        <v>1759096385.6</v>
      </c>
      <c r="I150">
        <f>(J150)/1000</f>
        <v>0</v>
      </c>
      <c r="J150">
        <f>1000*DJ150*AH150*(DF150-DG150)/(100*CY150*(1000-AH150*DF150))</f>
        <v>0</v>
      </c>
      <c r="K150">
        <f>DJ150*AH150*(DE150-DD150*(1000-AH150*DG150)/(1000-AH150*DF150))/(100*CY150)</f>
        <v>0</v>
      </c>
      <c r="L150">
        <f>DD150 - IF(AH150&gt;1, K150*CY150*100.0/(AJ150), 0)</f>
        <v>0</v>
      </c>
      <c r="M150">
        <f>((S150-I150/2)*L150-K150)/(S150+I150/2)</f>
        <v>0</v>
      </c>
      <c r="N150">
        <f>M150*(DK150+DL150)/1000.0</f>
        <v>0</v>
      </c>
      <c r="O150">
        <f>(DD150 - IF(AH150&gt;1, K150*CY150*100.0/(AJ150), 0))*(DK150+DL150)/1000.0</f>
        <v>0</v>
      </c>
      <c r="P150">
        <f>2.0/((1/R150-1/Q150)+SIGN(R150)*SQRT((1/R150-1/Q150)*(1/R150-1/Q150) + 4*CZ150/((CZ150+1)*(CZ150+1))*(2*1/R150*1/Q150-1/Q150*1/Q150)))</f>
        <v>0</v>
      </c>
      <c r="Q150">
        <f>IF(LEFT(DA150,1)&lt;&gt;"0",IF(LEFT(DA150,1)="1",3.0,DB150),$D$5+$E$5*(DR150*DK150/($K$5*1000))+$F$5*(DR150*DK150/($K$5*1000))*MAX(MIN(CY150,$J$5),$I$5)*MAX(MIN(CY150,$J$5),$I$5)+$G$5*MAX(MIN(CY150,$J$5),$I$5)*(DR150*DK150/($K$5*1000))+$H$5*(DR150*DK150/($K$5*1000))*(DR150*DK150/($K$5*1000)))</f>
        <v>0</v>
      </c>
      <c r="R150">
        <f>I150*(1000-(1000*0.61365*exp(17.502*V150/(240.97+V150))/(DK150+DL150)+DF150)/2)/(1000*0.61365*exp(17.502*V150/(240.97+V150))/(DK150+DL150)-DF150)</f>
        <v>0</v>
      </c>
      <c r="S150">
        <f>1/((CZ150+1)/(P150/1.6)+1/(Q150/1.37)) + CZ150/((CZ150+1)/(P150/1.6) + CZ150/(Q150/1.37))</f>
        <v>0</v>
      </c>
      <c r="T150">
        <f>(CU150*CX150)</f>
        <v>0</v>
      </c>
      <c r="U150">
        <f>(DM150+(T150+2*0.95*5.67E-8*(((DM150+$B$9)+273)^4-(DM150+273)^4)-44100*I150)/(1.84*29.3*Q150+8*0.95*5.67E-8*(DM150+273)^3))</f>
        <v>0</v>
      </c>
      <c r="V150">
        <f>($C$9*DN150+$D$9*DO150+$E$9*U150)</f>
        <v>0</v>
      </c>
      <c r="W150">
        <f>0.61365*exp(17.502*V150/(240.97+V150))</f>
        <v>0</v>
      </c>
      <c r="X150">
        <f>(Y150/Z150*100)</f>
        <v>0</v>
      </c>
      <c r="Y150">
        <f>DF150*(DK150+DL150)/1000</f>
        <v>0</v>
      </c>
      <c r="Z150">
        <f>0.61365*exp(17.502*DM150/(240.97+DM150))</f>
        <v>0</v>
      </c>
      <c r="AA150">
        <f>(W150-DF150*(DK150+DL150)/1000)</f>
        <v>0</v>
      </c>
      <c r="AB150">
        <f>(-I150*44100)</f>
        <v>0</v>
      </c>
      <c r="AC150">
        <f>2*29.3*Q150*0.92*(DM150-V150)</f>
        <v>0</v>
      </c>
      <c r="AD150">
        <f>2*0.95*5.67E-8*(((DM150+$B$9)+273)^4-(V150+273)^4)</f>
        <v>0</v>
      </c>
      <c r="AE150">
        <f>T150+AD150+AB150+AC150</f>
        <v>0</v>
      </c>
      <c r="AF150">
        <v>1</v>
      </c>
      <c r="AG150">
        <v>0</v>
      </c>
      <c r="AH150">
        <f>IF(AF150*$H$15&gt;=AJ150,1.0,(AJ150/(AJ150-AF150*$H$15)))</f>
        <v>0</v>
      </c>
      <c r="AI150">
        <f>(AH150-1)*100</f>
        <v>0</v>
      </c>
      <c r="AJ150">
        <f>MAX(0,($B$15+$C$15*DR150)/(1+$D$15*DR150)*DK150/(DM150+273)*$E$15)</f>
        <v>0</v>
      </c>
      <c r="AK150" t="s">
        <v>420</v>
      </c>
      <c r="AL150" t="s">
        <v>420</v>
      </c>
      <c r="AM150">
        <v>0</v>
      </c>
      <c r="AN150">
        <v>0</v>
      </c>
      <c r="AO150">
        <f>1-AM150/AN150</f>
        <v>0</v>
      </c>
      <c r="AP150">
        <v>0</v>
      </c>
      <c r="AQ150" t="s">
        <v>420</v>
      </c>
      <c r="AR150" t="s">
        <v>420</v>
      </c>
      <c r="AS150">
        <v>0</v>
      </c>
      <c r="AT150">
        <v>0</v>
      </c>
      <c r="AU150">
        <f>1-AS150/AT150</f>
        <v>0</v>
      </c>
      <c r="AV150">
        <v>0.5</v>
      </c>
      <c r="AW150">
        <f>CV150</f>
        <v>0</v>
      </c>
      <c r="AX150">
        <f>K150</f>
        <v>0</v>
      </c>
      <c r="AY150">
        <f>AU150*AV150*AW150</f>
        <v>0</v>
      </c>
      <c r="AZ150">
        <f>(AX150-AP150)/AW150</f>
        <v>0</v>
      </c>
      <c r="BA150">
        <f>(AN150-AT150)/AT150</f>
        <v>0</v>
      </c>
      <c r="BB150">
        <f>AM150/(AO150+AM150/AT150)</f>
        <v>0</v>
      </c>
      <c r="BC150" t="s">
        <v>420</v>
      </c>
      <c r="BD150">
        <v>0</v>
      </c>
      <c r="BE150">
        <f>IF(BD150&lt;&gt;0, BD150, BB150)</f>
        <v>0</v>
      </c>
      <c r="BF150">
        <f>1-BE150/AT150</f>
        <v>0</v>
      </c>
      <c r="BG150">
        <f>(AT150-AS150)/(AT150-BE150)</f>
        <v>0</v>
      </c>
      <c r="BH150">
        <f>(AN150-AT150)/(AN150-BE150)</f>
        <v>0</v>
      </c>
      <c r="BI150">
        <f>(AT150-AS150)/(AT150-AM150)</f>
        <v>0</v>
      </c>
      <c r="BJ150">
        <f>(AN150-AT150)/(AN150-AM150)</f>
        <v>0</v>
      </c>
      <c r="BK150">
        <f>(BG150*BE150/AS150)</f>
        <v>0</v>
      </c>
      <c r="BL150">
        <f>(1-BK150)</f>
        <v>0</v>
      </c>
      <c r="CU150">
        <f>$B$13*DS150+$C$13*DT150+$F$13*EE150*(1-EH150)</f>
        <v>0</v>
      </c>
      <c r="CV150">
        <f>CU150*CW150</f>
        <v>0</v>
      </c>
      <c r="CW150">
        <f>($B$13*$D$11+$C$13*$D$11+$F$13*((ER150+EJ150)/MAX(ER150+EJ150+ES150, 0.1)*$I$11+ES150/MAX(ER150+EJ150+ES150, 0.1)*$J$11))/($B$13+$C$13+$F$13)</f>
        <v>0</v>
      </c>
      <c r="CX150">
        <f>($B$13*$K$11+$C$13*$K$11+$F$13*((ER150+EJ150)/MAX(ER150+EJ150+ES150, 0.1)*$P$11+ES150/MAX(ER150+EJ150+ES150, 0.1)*$Q$11))/($B$13+$C$13+$F$13)</f>
        <v>0</v>
      </c>
      <c r="CY150">
        <v>5.9</v>
      </c>
      <c r="CZ150">
        <v>0.5</v>
      </c>
      <c r="DA150" t="s">
        <v>421</v>
      </c>
      <c r="DB150">
        <v>2</v>
      </c>
      <c r="DC150">
        <v>1759096385.6</v>
      </c>
      <c r="DD150">
        <v>423.5577777777778</v>
      </c>
      <c r="DE150">
        <v>420.1063333333333</v>
      </c>
      <c r="DF150">
        <v>23.04035555555556</v>
      </c>
      <c r="DG150">
        <v>22.65746666666667</v>
      </c>
      <c r="DH150">
        <v>424.4506666666667</v>
      </c>
      <c r="DI150">
        <v>22.725</v>
      </c>
      <c r="DJ150">
        <v>499.975</v>
      </c>
      <c r="DK150">
        <v>90.63075555555555</v>
      </c>
      <c r="DL150">
        <v>0.06721837777777778</v>
      </c>
      <c r="DM150">
        <v>30.22066666666667</v>
      </c>
      <c r="DN150">
        <v>30.01317777777778</v>
      </c>
      <c r="DO150">
        <v>999.9000000000001</v>
      </c>
      <c r="DP150">
        <v>0</v>
      </c>
      <c r="DQ150">
        <v>0</v>
      </c>
      <c r="DR150">
        <v>9990.966666666667</v>
      </c>
      <c r="DS150">
        <v>0</v>
      </c>
      <c r="DT150">
        <v>3.33927</v>
      </c>
      <c r="DU150">
        <v>3.451571111111111</v>
      </c>
      <c r="DV150">
        <v>433.547</v>
      </c>
      <c r="DW150">
        <v>429.8454444444444</v>
      </c>
      <c r="DX150">
        <v>0.382893</v>
      </c>
      <c r="DY150">
        <v>420.1063333333333</v>
      </c>
      <c r="DZ150">
        <v>22.65746666666667</v>
      </c>
      <c r="EA150">
        <v>2.088164444444445</v>
      </c>
      <c r="EB150">
        <v>2.053465555555555</v>
      </c>
      <c r="EC150">
        <v>18.12917777777778</v>
      </c>
      <c r="ED150">
        <v>17.86268888888889</v>
      </c>
      <c r="EE150">
        <v>0.00500078</v>
      </c>
      <c r="EF150">
        <v>0</v>
      </c>
      <c r="EG150">
        <v>0</v>
      </c>
      <c r="EH150">
        <v>0</v>
      </c>
      <c r="EI150">
        <v>943.8888888888889</v>
      </c>
      <c r="EJ150">
        <v>0.00500078</v>
      </c>
      <c r="EK150">
        <v>-13.32222222222222</v>
      </c>
      <c r="EL150">
        <v>-0.5111111111111111</v>
      </c>
      <c r="EM150">
        <v>35.56922222222222</v>
      </c>
      <c r="EN150">
        <v>40.47188888888888</v>
      </c>
      <c r="EO150">
        <v>37.65244444444444</v>
      </c>
      <c r="EP150">
        <v>40.91644444444444</v>
      </c>
      <c r="EQ150">
        <v>38.47888888888889</v>
      </c>
      <c r="ER150">
        <v>0</v>
      </c>
      <c r="ES150">
        <v>0</v>
      </c>
      <c r="ET150">
        <v>0</v>
      </c>
      <c r="EU150">
        <v>1759096381</v>
      </c>
      <c r="EV150">
        <v>0</v>
      </c>
      <c r="EW150">
        <v>946.808</v>
      </c>
      <c r="EX150">
        <v>3.40769230766261</v>
      </c>
      <c r="EY150">
        <v>28.54615387260574</v>
      </c>
      <c r="EZ150">
        <v>-15.072</v>
      </c>
      <c r="FA150">
        <v>15</v>
      </c>
      <c r="FB150">
        <v>0</v>
      </c>
      <c r="FC150" t="s">
        <v>422</v>
      </c>
      <c r="FD150">
        <v>1746989605.5</v>
      </c>
      <c r="FE150">
        <v>1746989593.5</v>
      </c>
      <c r="FF150">
        <v>0</v>
      </c>
      <c r="FG150">
        <v>-0.274</v>
      </c>
      <c r="FH150">
        <v>-0.002</v>
      </c>
      <c r="FI150">
        <v>2.549</v>
      </c>
      <c r="FJ150">
        <v>0.129</v>
      </c>
      <c r="FK150">
        <v>420</v>
      </c>
      <c r="FL150">
        <v>17</v>
      </c>
      <c r="FM150">
        <v>0.02</v>
      </c>
      <c r="FN150">
        <v>0.04</v>
      </c>
      <c r="FO150">
        <v>3.5349755</v>
      </c>
      <c r="FP150">
        <v>0.225467617260791</v>
      </c>
      <c r="FQ150">
        <v>0.1917523864251759</v>
      </c>
      <c r="FR150">
        <v>1</v>
      </c>
      <c r="FS150">
        <v>946.6941176470586</v>
      </c>
      <c r="FT150">
        <v>-4.403361269783639</v>
      </c>
      <c r="FU150">
        <v>5.498445832632568</v>
      </c>
      <c r="FV150">
        <v>0</v>
      </c>
      <c r="FW150">
        <v>0.38317675</v>
      </c>
      <c r="FX150">
        <v>-0.003396652908067417</v>
      </c>
      <c r="FY150">
        <v>0.001275033073100459</v>
      </c>
      <c r="FZ150">
        <v>1</v>
      </c>
      <c r="GA150">
        <v>2</v>
      </c>
      <c r="GB150">
        <v>3</v>
      </c>
      <c r="GC150" t="s">
        <v>429</v>
      </c>
      <c r="GD150">
        <v>3.10289</v>
      </c>
      <c r="GE150">
        <v>2.72505</v>
      </c>
      <c r="GF150">
        <v>0.0888588</v>
      </c>
      <c r="GG150">
        <v>0.0882418</v>
      </c>
      <c r="GH150">
        <v>0.104896</v>
      </c>
      <c r="GI150">
        <v>0.105128</v>
      </c>
      <c r="GJ150">
        <v>23795.5</v>
      </c>
      <c r="GK150">
        <v>21601.7</v>
      </c>
      <c r="GL150">
        <v>26679.6</v>
      </c>
      <c r="GM150">
        <v>23913.5</v>
      </c>
      <c r="GN150">
        <v>38209.4</v>
      </c>
      <c r="GO150">
        <v>31618.2</v>
      </c>
      <c r="GP150">
        <v>46587</v>
      </c>
      <c r="GQ150">
        <v>37815.6</v>
      </c>
      <c r="GR150">
        <v>1.86978</v>
      </c>
      <c r="GS150">
        <v>1.8734</v>
      </c>
      <c r="GT150">
        <v>0.0834167</v>
      </c>
      <c r="GU150">
        <v>0</v>
      </c>
      <c r="GV150">
        <v>28.6566</v>
      </c>
      <c r="GW150">
        <v>999.9</v>
      </c>
      <c r="GX150">
        <v>46.4</v>
      </c>
      <c r="GY150">
        <v>31.2</v>
      </c>
      <c r="GZ150">
        <v>23.3607</v>
      </c>
      <c r="HA150">
        <v>60.7019</v>
      </c>
      <c r="HB150">
        <v>19.6995</v>
      </c>
      <c r="HC150">
        <v>1</v>
      </c>
      <c r="HD150">
        <v>0.120193</v>
      </c>
      <c r="HE150">
        <v>-1.11577</v>
      </c>
      <c r="HF150">
        <v>20.2959</v>
      </c>
      <c r="HG150">
        <v>5.21774</v>
      </c>
      <c r="HH150">
        <v>11.98</v>
      </c>
      <c r="HI150">
        <v>4.9658</v>
      </c>
      <c r="HJ150">
        <v>3.276</v>
      </c>
      <c r="HK150">
        <v>9999</v>
      </c>
      <c r="HL150">
        <v>9999</v>
      </c>
      <c r="HM150">
        <v>9999</v>
      </c>
      <c r="HN150">
        <v>37.5</v>
      </c>
      <c r="HO150">
        <v>1.86392</v>
      </c>
      <c r="HP150">
        <v>1.86011</v>
      </c>
      <c r="HQ150">
        <v>1.85838</v>
      </c>
      <c r="HR150">
        <v>1.85977</v>
      </c>
      <c r="HS150">
        <v>1.85989</v>
      </c>
      <c r="HT150">
        <v>1.85837</v>
      </c>
      <c r="HU150">
        <v>1.85745</v>
      </c>
      <c r="HV150">
        <v>1.85241</v>
      </c>
      <c r="HW150">
        <v>0</v>
      </c>
      <c r="HX150">
        <v>0</v>
      </c>
      <c r="HY150">
        <v>0</v>
      </c>
      <c r="HZ150">
        <v>0</v>
      </c>
      <c r="IA150" t="s">
        <v>424</v>
      </c>
      <c r="IB150" t="s">
        <v>425</v>
      </c>
      <c r="IC150" t="s">
        <v>426</v>
      </c>
      <c r="ID150" t="s">
        <v>426</v>
      </c>
      <c r="IE150" t="s">
        <v>426</v>
      </c>
      <c r="IF150" t="s">
        <v>426</v>
      </c>
      <c r="IG150">
        <v>0</v>
      </c>
      <c r="IH150">
        <v>100</v>
      </c>
      <c r="II150">
        <v>100</v>
      </c>
      <c r="IJ150">
        <v>-0.892</v>
      </c>
      <c r="IK150">
        <v>0.3153</v>
      </c>
      <c r="IL150">
        <v>-0.819046093373875</v>
      </c>
      <c r="IM150">
        <v>-0.0008311593448893811</v>
      </c>
      <c r="IN150">
        <v>1.768286430498992E-06</v>
      </c>
      <c r="IO150">
        <v>-5.176383660599935E-10</v>
      </c>
      <c r="IP150">
        <v>0.01793090377665582</v>
      </c>
      <c r="IQ150">
        <v>0.002652576625932546</v>
      </c>
      <c r="IR150">
        <v>0.0004569377311329863</v>
      </c>
      <c r="IS150">
        <v>1.003524486243527E-07</v>
      </c>
      <c r="IT150">
        <v>2</v>
      </c>
      <c r="IU150">
        <v>1975</v>
      </c>
      <c r="IV150">
        <v>1</v>
      </c>
      <c r="IW150">
        <v>26</v>
      </c>
      <c r="IX150">
        <v>201779.7</v>
      </c>
      <c r="IY150">
        <v>201779.9</v>
      </c>
      <c r="IZ150">
        <v>1.09741</v>
      </c>
      <c r="JA150">
        <v>2.62085</v>
      </c>
      <c r="JB150">
        <v>1.49658</v>
      </c>
      <c r="JC150">
        <v>2.34985</v>
      </c>
      <c r="JD150">
        <v>1.54907</v>
      </c>
      <c r="JE150">
        <v>2.5061</v>
      </c>
      <c r="JF150">
        <v>36.152</v>
      </c>
      <c r="JG150">
        <v>24.1926</v>
      </c>
      <c r="JH150">
        <v>18</v>
      </c>
      <c r="JI150">
        <v>481.891</v>
      </c>
      <c r="JJ150">
        <v>499.013</v>
      </c>
      <c r="JK150">
        <v>30.3987</v>
      </c>
      <c r="JL150">
        <v>28.8355</v>
      </c>
      <c r="JM150">
        <v>30.0003</v>
      </c>
      <c r="JN150">
        <v>29.0078</v>
      </c>
      <c r="JO150">
        <v>28.9936</v>
      </c>
      <c r="JP150">
        <v>22.071</v>
      </c>
      <c r="JQ150">
        <v>0</v>
      </c>
      <c r="JR150">
        <v>100</v>
      </c>
      <c r="JS150">
        <v>30.3915</v>
      </c>
      <c r="JT150">
        <v>420</v>
      </c>
      <c r="JU150">
        <v>23.1383</v>
      </c>
      <c r="JV150">
        <v>101.86</v>
      </c>
      <c r="JW150">
        <v>91.2139</v>
      </c>
    </row>
    <row r="151" spans="1:283">
      <c r="A151">
        <v>133</v>
      </c>
      <c r="B151">
        <v>1759096390.6</v>
      </c>
      <c r="C151">
        <v>2397.599999904633</v>
      </c>
      <c r="D151" t="s">
        <v>695</v>
      </c>
      <c r="E151" t="s">
        <v>696</v>
      </c>
      <c r="F151">
        <v>5</v>
      </c>
      <c r="G151" t="s">
        <v>672</v>
      </c>
      <c r="H151">
        <v>1759096387.6</v>
      </c>
      <c r="I151">
        <f>(J151)/1000</f>
        <v>0</v>
      </c>
      <c r="J151">
        <f>1000*DJ151*AH151*(DF151-DG151)/(100*CY151*(1000-AH151*DF151))</f>
        <v>0</v>
      </c>
      <c r="K151">
        <f>DJ151*AH151*(DE151-DD151*(1000-AH151*DG151)/(1000-AH151*DF151))/(100*CY151)</f>
        <v>0</v>
      </c>
      <c r="L151">
        <f>DD151 - IF(AH151&gt;1, K151*CY151*100.0/(AJ151), 0)</f>
        <v>0</v>
      </c>
      <c r="M151">
        <f>((S151-I151/2)*L151-K151)/(S151+I151/2)</f>
        <v>0</v>
      </c>
      <c r="N151">
        <f>M151*(DK151+DL151)/1000.0</f>
        <v>0</v>
      </c>
      <c r="O151">
        <f>(DD151 - IF(AH151&gt;1, K151*CY151*100.0/(AJ151), 0))*(DK151+DL151)/1000.0</f>
        <v>0</v>
      </c>
      <c r="P151">
        <f>2.0/((1/R151-1/Q151)+SIGN(R151)*SQRT((1/R151-1/Q151)*(1/R151-1/Q151) + 4*CZ151/((CZ151+1)*(CZ151+1))*(2*1/R151*1/Q151-1/Q151*1/Q151)))</f>
        <v>0</v>
      </c>
      <c r="Q151">
        <f>IF(LEFT(DA151,1)&lt;&gt;"0",IF(LEFT(DA151,1)="1",3.0,DB151),$D$5+$E$5*(DR151*DK151/($K$5*1000))+$F$5*(DR151*DK151/($K$5*1000))*MAX(MIN(CY151,$J$5),$I$5)*MAX(MIN(CY151,$J$5),$I$5)+$G$5*MAX(MIN(CY151,$J$5),$I$5)*(DR151*DK151/($K$5*1000))+$H$5*(DR151*DK151/($K$5*1000))*(DR151*DK151/($K$5*1000)))</f>
        <v>0</v>
      </c>
      <c r="R151">
        <f>I151*(1000-(1000*0.61365*exp(17.502*V151/(240.97+V151))/(DK151+DL151)+DF151)/2)/(1000*0.61365*exp(17.502*V151/(240.97+V151))/(DK151+DL151)-DF151)</f>
        <v>0</v>
      </c>
      <c r="S151">
        <f>1/((CZ151+1)/(P151/1.6)+1/(Q151/1.37)) + CZ151/((CZ151+1)/(P151/1.6) + CZ151/(Q151/1.37))</f>
        <v>0</v>
      </c>
      <c r="T151">
        <f>(CU151*CX151)</f>
        <v>0</v>
      </c>
      <c r="U151">
        <f>(DM151+(T151+2*0.95*5.67E-8*(((DM151+$B$9)+273)^4-(DM151+273)^4)-44100*I151)/(1.84*29.3*Q151+8*0.95*5.67E-8*(DM151+273)^3))</f>
        <v>0</v>
      </c>
      <c r="V151">
        <f>($C$9*DN151+$D$9*DO151+$E$9*U151)</f>
        <v>0</v>
      </c>
      <c r="W151">
        <f>0.61365*exp(17.502*V151/(240.97+V151))</f>
        <v>0</v>
      </c>
      <c r="X151">
        <f>(Y151/Z151*100)</f>
        <v>0</v>
      </c>
      <c r="Y151">
        <f>DF151*(DK151+DL151)/1000</f>
        <v>0</v>
      </c>
      <c r="Z151">
        <f>0.61365*exp(17.502*DM151/(240.97+DM151))</f>
        <v>0</v>
      </c>
      <c r="AA151">
        <f>(W151-DF151*(DK151+DL151)/1000)</f>
        <v>0</v>
      </c>
      <c r="AB151">
        <f>(-I151*44100)</f>
        <v>0</v>
      </c>
      <c r="AC151">
        <f>2*29.3*Q151*0.92*(DM151-V151)</f>
        <v>0</v>
      </c>
      <c r="AD151">
        <f>2*0.95*5.67E-8*(((DM151+$B$9)+273)^4-(V151+273)^4)</f>
        <v>0</v>
      </c>
      <c r="AE151">
        <f>T151+AD151+AB151+AC151</f>
        <v>0</v>
      </c>
      <c r="AF151">
        <v>1</v>
      </c>
      <c r="AG151">
        <v>0</v>
      </c>
      <c r="AH151">
        <f>IF(AF151*$H$15&gt;=AJ151,1.0,(AJ151/(AJ151-AF151*$H$15)))</f>
        <v>0</v>
      </c>
      <c r="AI151">
        <f>(AH151-1)*100</f>
        <v>0</v>
      </c>
      <c r="AJ151">
        <f>MAX(0,($B$15+$C$15*DR151)/(1+$D$15*DR151)*DK151/(DM151+273)*$E$15)</f>
        <v>0</v>
      </c>
      <c r="AK151" t="s">
        <v>420</v>
      </c>
      <c r="AL151" t="s">
        <v>420</v>
      </c>
      <c r="AM151">
        <v>0</v>
      </c>
      <c r="AN151">
        <v>0</v>
      </c>
      <c r="AO151">
        <f>1-AM151/AN151</f>
        <v>0</v>
      </c>
      <c r="AP151">
        <v>0</v>
      </c>
      <c r="AQ151" t="s">
        <v>420</v>
      </c>
      <c r="AR151" t="s">
        <v>420</v>
      </c>
      <c r="AS151">
        <v>0</v>
      </c>
      <c r="AT151">
        <v>0</v>
      </c>
      <c r="AU151">
        <f>1-AS151/AT151</f>
        <v>0</v>
      </c>
      <c r="AV151">
        <v>0.5</v>
      </c>
      <c r="AW151">
        <f>CV151</f>
        <v>0</v>
      </c>
      <c r="AX151">
        <f>K151</f>
        <v>0</v>
      </c>
      <c r="AY151">
        <f>AU151*AV151*AW151</f>
        <v>0</v>
      </c>
      <c r="AZ151">
        <f>(AX151-AP151)/AW151</f>
        <v>0</v>
      </c>
      <c r="BA151">
        <f>(AN151-AT151)/AT151</f>
        <v>0</v>
      </c>
      <c r="BB151">
        <f>AM151/(AO151+AM151/AT151)</f>
        <v>0</v>
      </c>
      <c r="BC151" t="s">
        <v>420</v>
      </c>
      <c r="BD151">
        <v>0</v>
      </c>
      <c r="BE151">
        <f>IF(BD151&lt;&gt;0, BD151, BB151)</f>
        <v>0</v>
      </c>
      <c r="BF151">
        <f>1-BE151/AT151</f>
        <v>0</v>
      </c>
      <c r="BG151">
        <f>(AT151-AS151)/(AT151-BE151)</f>
        <v>0</v>
      </c>
      <c r="BH151">
        <f>(AN151-AT151)/(AN151-BE151)</f>
        <v>0</v>
      </c>
      <c r="BI151">
        <f>(AT151-AS151)/(AT151-AM151)</f>
        <v>0</v>
      </c>
      <c r="BJ151">
        <f>(AN151-AT151)/(AN151-AM151)</f>
        <v>0</v>
      </c>
      <c r="BK151">
        <f>(BG151*BE151/AS151)</f>
        <v>0</v>
      </c>
      <c r="BL151">
        <f>(1-BK151)</f>
        <v>0</v>
      </c>
      <c r="CU151">
        <f>$B$13*DS151+$C$13*DT151+$F$13*EE151*(1-EH151)</f>
        <v>0</v>
      </c>
      <c r="CV151">
        <f>CU151*CW151</f>
        <v>0</v>
      </c>
      <c r="CW151">
        <f>($B$13*$D$11+$C$13*$D$11+$F$13*((ER151+EJ151)/MAX(ER151+EJ151+ES151, 0.1)*$I$11+ES151/MAX(ER151+EJ151+ES151, 0.1)*$J$11))/($B$13+$C$13+$F$13)</f>
        <v>0</v>
      </c>
      <c r="CX151">
        <f>($B$13*$K$11+$C$13*$K$11+$F$13*((ER151+EJ151)/MAX(ER151+EJ151+ES151, 0.1)*$P$11+ES151/MAX(ER151+EJ151+ES151, 0.1)*$Q$11))/($B$13+$C$13+$F$13)</f>
        <v>0</v>
      </c>
      <c r="CY151">
        <v>5.9</v>
      </c>
      <c r="CZ151">
        <v>0.5</v>
      </c>
      <c r="DA151" t="s">
        <v>421</v>
      </c>
      <c r="DB151">
        <v>2</v>
      </c>
      <c r="DC151">
        <v>1759096387.6</v>
      </c>
      <c r="DD151">
        <v>423.6241111111111</v>
      </c>
      <c r="DE151">
        <v>420.2508888888889</v>
      </c>
      <c r="DF151">
        <v>23.0407</v>
      </c>
      <c r="DG151">
        <v>22.65865555555555</v>
      </c>
      <c r="DH151">
        <v>424.517</v>
      </c>
      <c r="DI151">
        <v>22.72532222222222</v>
      </c>
      <c r="DJ151">
        <v>500.0102222222223</v>
      </c>
      <c r="DK151">
        <v>90.62978888888888</v>
      </c>
      <c r="DL151">
        <v>0.06708651111111112</v>
      </c>
      <c r="DM151">
        <v>30.22032222222222</v>
      </c>
      <c r="DN151">
        <v>30.0147</v>
      </c>
      <c r="DO151">
        <v>999.9000000000001</v>
      </c>
      <c r="DP151">
        <v>0</v>
      </c>
      <c r="DQ151">
        <v>0</v>
      </c>
      <c r="DR151">
        <v>9999.994444444445</v>
      </c>
      <c r="DS151">
        <v>0</v>
      </c>
      <c r="DT151">
        <v>3.33927</v>
      </c>
      <c r="DU151">
        <v>3.373347777777778</v>
      </c>
      <c r="DV151">
        <v>433.6151111111111</v>
      </c>
      <c r="DW151">
        <v>429.9937777777778</v>
      </c>
      <c r="DX151">
        <v>0.3820463333333334</v>
      </c>
      <c r="DY151">
        <v>420.2508888888889</v>
      </c>
      <c r="DZ151">
        <v>22.65865555555555</v>
      </c>
      <c r="EA151">
        <v>2.088171111111111</v>
      </c>
      <c r="EB151">
        <v>2.05355</v>
      </c>
      <c r="EC151">
        <v>18.12923333333333</v>
      </c>
      <c r="ED151">
        <v>17.86335555555555</v>
      </c>
      <c r="EE151">
        <v>0.00500078</v>
      </c>
      <c r="EF151">
        <v>0</v>
      </c>
      <c r="EG151">
        <v>0</v>
      </c>
      <c r="EH151">
        <v>0</v>
      </c>
      <c r="EI151">
        <v>945.0999999999999</v>
      </c>
      <c r="EJ151">
        <v>0.00500078</v>
      </c>
      <c r="EK151">
        <v>-14.9</v>
      </c>
      <c r="EL151">
        <v>-0.6333333333333333</v>
      </c>
      <c r="EM151">
        <v>35.583</v>
      </c>
      <c r="EN151">
        <v>40.49277777777777</v>
      </c>
      <c r="EO151">
        <v>37.77755555555555</v>
      </c>
      <c r="EP151">
        <v>40.93722222222222</v>
      </c>
      <c r="EQ151">
        <v>38.44411111111111</v>
      </c>
      <c r="ER151">
        <v>0</v>
      </c>
      <c r="ES151">
        <v>0</v>
      </c>
      <c r="ET151">
        <v>0</v>
      </c>
      <c r="EU151">
        <v>1759096383.4</v>
      </c>
      <c r="EV151">
        <v>0</v>
      </c>
      <c r="EW151">
        <v>946.7919999999999</v>
      </c>
      <c r="EX151">
        <v>-23.26923072683481</v>
      </c>
      <c r="EY151">
        <v>26.78461545068595</v>
      </c>
      <c r="EZ151">
        <v>-13.756</v>
      </c>
      <c r="FA151">
        <v>15</v>
      </c>
      <c r="FB151">
        <v>0</v>
      </c>
      <c r="FC151" t="s">
        <v>422</v>
      </c>
      <c r="FD151">
        <v>1746989605.5</v>
      </c>
      <c r="FE151">
        <v>1746989593.5</v>
      </c>
      <c r="FF151">
        <v>0</v>
      </c>
      <c r="FG151">
        <v>-0.274</v>
      </c>
      <c r="FH151">
        <v>-0.002</v>
      </c>
      <c r="FI151">
        <v>2.549</v>
      </c>
      <c r="FJ151">
        <v>0.129</v>
      </c>
      <c r="FK151">
        <v>420</v>
      </c>
      <c r="FL151">
        <v>17</v>
      </c>
      <c r="FM151">
        <v>0.02</v>
      </c>
      <c r="FN151">
        <v>0.04</v>
      </c>
      <c r="FO151">
        <v>3.529527804878049</v>
      </c>
      <c r="FP151">
        <v>-0.05348529616724187</v>
      </c>
      <c r="FQ151">
        <v>0.1931297735254994</v>
      </c>
      <c r="FR151">
        <v>1</v>
      </c>
      <c r="FS151">
        <v>946.9264705882354</v>
      </c>
      <c r="FT151">
        <v>-2.543926589488363</v>
      </c>
      <c r="FU151">
        <v>5.559322262096417</v>
      </c>
      <c r="FV151">
        <v>0</v>
      </c>
      <c r="FW151">
        <v>0.3830098780487804</v>
      </c>
      <c r="FX151">
        <v>-0.004172655052264216</v>
      </c>
      <c r="FY151">
        <v>0.001319978883702533</v>
      </c>
      <c r="FZ151">
        <v>1</v>
      </c>
      <c r="GA151">
        <v>2</v>
      </c>
      <c r="GB151">
        <v>3</v>
      </c>
      <c r="GC151" t="s">
        <v>429</v>
      </c>
      <c r="GD151">
        <v>3.10289</v>
      </c>
      <c r="GE151">
        <v>2.72484</v>
      </c>
      <c r="GF151">
        <v>0.0888756</v>
      </c>
      <c r="GG151">
        <v>0.08819730000000001</v>
      </c>
      <c r="GH151">
        <v>0.104894</v>
      </c>
      <c r="GI151">
        <v>0.105131</v>
      </c>
      <c r="GJ151">
        <v>23795.1</v>
      </c>
      <c r="GK151">
        <v>21602.7</v>
      </c>
      <c r="GL151">
        <v>26679.6</v>
      </c>
      <c r="GM151">
        <v>23913.5</v>
      </c>
      <c r="GN151">
        <v>38209.3</v>
      </c>
      <c r="GO151">
        <v>31618</v>
      </c>
      <c r="GP151">
        <v>46586.8</v>
      </c>
      <c r="GQ151">
        <v>37815.4</v>
      </c>
      <c r="GR151">
        <v>1.86965</v>
      </c>
      <c r="GS151">
        <v>1.87348</v>
      </c>
      <c r="GT151">
        <v>0.0834242</v>
      </c>
      <c r="GU151">
        <v>0</v>
      </c>
      <c r="GV151">
        <v>28.6579</v>
      </c>
      <c r="GW151">
        <v>999.9</v>
      </c>
      <c r="GX151">
        <v>46.4</v>
      </c>
      <c r="GY151">
        <v>31.2</v>
      </c>
      <c r="GZ151">
        <v>23.3642</v>
      </c>
      <c r="HA151">
        <v>60.5619</v>
      </c>
      <c r="HB151">
        <v>19.7436</v>
      </c>
      <c r="HC151">
        <v>1</v>
      </c>
      <c r="HD151">
        <v>0.12014</v>
      </c>
      <c r="HE151">
        <v>-1.11379</v>
      </c>
      <c r="HF151">
        <v>20.2959</v>
      </c>
      <c r="HG151">
        <v>5.21774</v>
      </c>
      <c r="HH151">
        <v>11.98</v>
      </c>
      <c r="HI151">
        <v>4.9655</v>
      </c>
      <c r="HJ151">
        <v>3.276</v>
      </c>
      <c r="HK151">
        <v>9999</v>
      </c>
      <c r="HL151">
        <v>9999</v>
      </c>
      <c r="HM151">
        <v>9999</v>
      </c>
      <c r="HN151">
        <v>37.5</v>
      </c>
      <c r="HO151">
        <v>1.86394</v>
      </c>
      <c r="HP151">
        <v>1.86012</v>
      </c>
      <c r="HQ151">
        <v>1.85838</v>
      </c>
      <c r="HR151">
        <v>1.85977</v>
      </c>
      <c r="HS151">
        <v>1.85989</v>
      </c>
      <c r="HT151">
        <v>1.85838</v>
      </c>
      <c r="HU151">
        <v>1.85745</v>
      </c>
      <c r="HV151">
        <v>1.85241</v>
      </c>
      <c r="HW151">
        <v>0</v>
      </c>
      <c r="HX151">
        <v>0</v>
      </c>
      <c r="HY151">
        <v>0</v>
      </c>
      <c r="HZ151">
        <v>0</v>
      </c>
      <c r="IA151" t="s">
        <v>424</v>
      </c>
      <c r="IB151" t="s">
        <v>425</v>
      </c>
      <c r="IC151" t="s">
        <v>426</v>
      </c>
      <c r="ID151" t="s">
        <v>426</v>
      </c>
      <c r="IE151" t="s">
        <v>426</v>
      </c>
      <c r="IF151" t="s">
        <v>426</v>
      </c>
      <c r="IG151">
        <v>0</v>
      </c>
      <c r="IH151">
        <v>100</v>
      </c>
      <c r="II151">
        <v>100</v>
      </c>
      <c r="IJ151">
        <v>-0.893</v>
      </c>
      <c r="IK151">
        <v>0.3154</v>
      </c>
      <c r="IL151">
        <v>-0.819046093373875</v>
      </c>
      <c r="IM151">
        <v>-0.0008311593448893811</v>
      </c>
      <c r="IN151">
        <v>1.768286430498992E-06</v>
      </c>
      <c r="IO151">
        <v>-5.176383660599935E-10</v>
      </c>
      <c r="IP151">
        <v>0.01793090377665582</v>
      </c>
      <c r="IQ151">
        <v>0.002652576625932546</v>
      </c>
      <c r="IR151">
        <v>0.0004569377311329863</v>
      </c>
      <c r="IS151">
        <v>1.003524486243527E-07</v>
      </c>
      <c r="IT151">
        <v>2</v>
      </c>
      <c r="IU151">
        <v>1975</v>
      </c>
      <c r="IV151">
        <v>1</v>
      </c>
      <c r="IW151">
        <v>26</v>
      </c>
      <c r="IX151">
        <v>201779.8</v>
      </c>
      <c r="IY151">
        <v>201780</v>
      </c>
      <c r="IZ151">
        <v>1.09741</v>
      </c>
      <c r="JA151">
        <v>2.62817</v>
      </c>
      <c r="JB151">
        <v>1.49658</v>
      </c>
      <c r="JC151">
        <v>2.34863</v>
      </c>
      <c r="JD151">
        <v>1.54907</v>
      </c>
      <c r="JE151">
        <v>2.47437</v>
      </c>
      <c r="JF151">
        <v>36.152</v>
      </c>
      <c r="JG151">
        <v>24.1926</v>
      </c>
      <c r="JH151">
        <v>18</v>
      </c>
      <c r="JI151">
        <v>481.825</v>
      </c>
      <c r="JJ151">
        <v>499.064</v>
      </c>
      <c r="JK151">
        <v>30.3932</v>
      </c>
      <c r="JL151">
        <v>28.8355</v>
      </c>
      <c r="JM151">
        <v>30.0001</v>
      </c>
      <c r="JN151">
        <v>29.0087</v>
      </c>
      <c r="JO151">
        <v>28.9937</v>
      </c>
      <c r="JP151">
        <v>22.0745</v>
      </c>
      <c r="JQ151">
        <v>0</v>
      </c>
      <c r="JR151">
        <v>100</v>
      </c>
      <c r="JS151">
        <v>30.3915</v>
      </c>
      <c r="JT151">
        <v>420</v>
      </c>
      <c r="JU151">
        <v>23.1383</v>
      </c>
      <c r="JV151">
        <v>101.86</v>
      </c>
      <c r="JW151">
        <v>91.21380000000001</v>
      </c>
    </row>
    <row r="152" spans="1:283">
      <c r="A152">
        <v>134</v>
      </c>
      <c r="B152">
        <v>1759096392.6</v>
      </c>
      <c r="C152">
        <v>2399.599999904633</v>
      </c>
      <c r="D152" t="s">
        <v>697</v>
      </c>
      <c r="E152" t="s">
        <v>698</v>
      </c>
      <c r="F152">
        <v>5</v>
      </c>
      <c r="G152" t="s">
        <v>672</v>
      </c>
      <c r="H152">
        <v>1759096389.6</v>
      </c>
      <c r="I152">
        <f>(J152)/1000</f>
        <v>0</v>
      </c>
      <c r="J152">
        <f>1000*DJ152*AH152*(DF152-DG152)/(100*CY152*(1000-AH152*DF152))</f>
        <v>0</v>
      </c>
      <c r="K152">
        <f>DJ152*AH152*(DE152-DD152*(1000-AH152*DG152)/(1000-AH152*DF152))/(100*CY152)</f>
        <v>0</v>
      </c>
      <c r="L152">
        <f>DD152 - IF(AH152&gt;1, K152*CY152*100.0/(AJ152), 0)</f>
        <v>0</v>
      </c>
      <c r="M152">
        <f>((S152-I152/2)*L152-K152)/(S152+I152/2)</f>
        <v>0</v>
      </c>
      <c r="N152">
        <f>M152*(DK152+DL152)/1000.0</f>
        <v>0</v>
      </c>
      <c r="O152">
        <f>(DD152 - IF(AH152&gt;1, K152*CY152*100.0/(AJ152), 0))*(DK152+DL152)/1000.0</f>
        <v>0</v>
      </c>
      <c r="P152">
        <f>2.0/((1/R152-1/Q152)+SIGN(R152)*SQRT((1/R152-1/Q152)*(1/R152-1/Q152) + 4*CZ152/((CZ152+1)*(CZ152+1))*(2*1/R152*1/Q152-1/Q152*1/Q152)))</f>
        <v>0</v>
      </c>
      <c r="Q152">
        <f>IF(LEFT(DA152,1)&lt;&gt;"0",IF(LEFT(DA152,1)="1",3.0,DB152),$D$5+$E$5*(DR152*DK152/($K$5*1000))+$F$5*(DR152*DK152/($K$5*1000))*MAX(MIN(CY152,$J$5),$I$5)*MAX(MIN(CY152,$J$5),$I$5)+$G$5*MAX(MIN(CY152,$J$5),$I$5)*(DR152*DK152/($K$5*1000))+$H$5*(DR152*DK152/($K$5*1000))*(DR152*DK152/($K$5*1000)))</f>
        <v>0</v>
      </c>
      <c r="R152">
        <f>I152*(1000-(1000*0.61365*exp(17.502*V152/(240.97+V152))/(DK152+DL152)+DF152)/2)/(1000*0.61365*exp(17.502*V152/(240.97+V152))/(DK152+DL152)-DF152)</f>
        <v>0</v>
      </c>
      <c r="S152">
        <f>1/((CZ152+1)/(P152/1.6)+1/(Q152/1.37)) + CZ152/((CZ152+1)/(P152/1.6) + CZ152/(Q152/1.37))</f>
        <v>0</v>
      </c>
      <c r="T152">
        <f>(CU152*CX152)</f>
        <v>0</v>
      </c>
      <c r="U152">
        <f>(DM152+(T152+2*0.95*5.67E-8*(((DM152+$B$9)+273)^4-(DM152+273)^4)-44100*I152)/(1.84*29.3*Q152+8*0.95*5.67E-8*(DM152+273)^3))</f>
        <v>0</v>
      </c>
      <c r="V152">
        <f>($C$9*DN152+$D$9*DO152+$E$9*U152)</f>
        <v>0</v>
      </c>
      <c r="W152">
        <f>0.61365*exp(17.502*V152/(240.97+V152))</f>
        <v>0</v>
      </c>
      <c r="X152">
        <f>(Y152/Z152*100)</f>
        <v>0</v>
      </c>
      <c r="Y152">
        <f>DF152*(DK152+DL152)/1000</f>
        <v>0</v>
      </c>
      <c r="Z152">
        <f>0.61365*exp(17.502*DM152/(240.97+DM152))</f>
        <v>0</v>
      </c>
      <c r="AA152">
        <f>(W152-DF152*(DK152+DL152)/1000)</f>
        <v>0</v>
      </c>
      <c r="AB152">
        <f>(-I152*44100)</f>
        <v>0</v>
      </c>
      <c r="AC152">
        <f>2*29.3*Q152*0.92*(DM152-V152)</f>
        <v>0</v>
      </c>
      <c r="AD152">
        <f>2*0.95*5.67E-8*(((DM152+$B$9)+273)^4-(V152+273)^4)</f>
        <v>0</v>
      </c>
      <c r="AE152">
        <f>T152+AD152+AB152+AC152</f>
        <v>0</v>
      </c>
      <c r="AF152">
        <v>1</v>
      </c>
      <c r="AG152">
        <v>0</v>
      </c>
      <c r="AH152">
        <f>IF(AF152*$H$15&gt;=AJ152,1.0,(AJ152/(AJ152-AF152*$H$15)))</f>
        <v>0</v>
      </c>
      <c r="AI152">
        <f>(AH152-1)*100</f>
        <v>0</v>
      </c>
      <c r="AJ152">
        <f>MAX(0,($B$15+$C$15*DR152)/(1+$D$15*DR152)*DK152/(DM152+273)*$E$15)</f>
        <v>0</v>
      </c>
      <c r="AK152" t="s">
        <v>420</v>
      </c>
      <c r="AL152" t="s">
        <v>420</v>
      </c>
      <c r="AM152">
        <v>0</v>
      </c>
      <c r="AN152">
        <v>0</v>
      </c>
      <c r="AO152">
        <f>1-AM152/AN152</f>
        <v>0</v>
      </c>
      <c r="AP152">
        <v>0</v>
      </c>
      <c r="AQ152" t="s">
        <v>420</v>
      </c>
      <c r="AR152" t="s">
        <v>420</v>
      </c>
      <c r="AS152">
        <v>0</v>
      </c>
      <c r="AT152">
        <v>0</v>
      </c>
      <c r="AU152">
        <f>1-AS152/AT152</f>
        <v>0</v>
      </c>
      <c r="AV152">
        <v>0.5</v>
      </c>
      <c r="AW152">
        <f>CV152</f>
        <v>0</v>
      </c>
      <c r="AX152">
        <f>K152</f>
        <v>0</v>
      </c>
      <c r="AY152">
        <f>AU152*AV152*AW152</f>
        <v>0</v>
      </c>
      <c r="AZ152">
        <f>(AX152-AP152)/AW152</f>
        <v>0</v>
      </c>
      <c r="BA152">
        <f>(AN152-AT152)/AT152</f>
        <v>0</v>
      </c>
      <c r="BB152">
        <f>AM152/(AO152+AM152/AT152)</f>
        <v>0</v>
      </c>
      <c r="BC152" t="s">
        <v>420</v>
      </c>
      <c r="BD152">
        <v>0</v>
      </c>
      <c r="BE152">
        <f>IF(BD152&lt;&gt;0, BD152, BB152)</f>
        <v>0</v>
      </c>
      <c r="BF152">
        <f>1-BE152/AT152</f>
        <v>0</v>
      </c>
      <c r="BG152">
        <f>(AT152-AS152)/(AT152-BE152)</f>
        <v>0</v>
      </c>
      <c r="BH152">
        <f>(AN152-AT152)/(AN152-BE152)</f>
        <v>0</v>
      </c>
      <c r="BI152">
        <f>(AT152-AS152)/(AT152-AM152)</f>
        <v>0</v>
      </c>
      <c r="BJ152">
        <f>(AN152-AT152)/(AN152-AM152)</f>
        <v>0</v>
      </c>
      <c r="BK152">
        <f>(BG152*BE152/AS152)</f>
        <v>0</v>
      </c>
      <c r="BL152">
        <f>(1-BK152)</f>
        <v>0</v>
      </c>
      <c r="CU152">
        <f>$B$13*DS152+$C$13*DT152+$F$13*EE152*(1-EH152)</f>
        <v>0</v>
      </c>
      <c r="CV152">
        <f>CU152*CW152</f>
        <v>0</v>
      </c>
      <c r="CW152">
        <f>($B$13*$D$11+$C$13*$D$11+$F$13*((ER152+EJ152)/MAX(ER152+EJ152+ES152, 0.1)*$I$11+ES152/MAX(ER152+EJ152+ES152, 0.1)*$J$11))/($B$13+$C$13+$F$13)</f>
        <v>0</v>
      </c>
      <c r="CX152">
        <f>($B$13*$K$11+$C$13*$K$11+$F$13*((ER152+EJ152)/MAX(ER152+EJ152+ES152, 0.1)*$P$11+ES152/MAX(ER152+EJ152+ES152, 0.1)*$Q$11))/($B$13+$C$13+$F$13)</f>
        <v>0</v>
      </c>
      <c r="CY152">
        <v>5.9</v>
      </c>
      <c r="CZ152">
        <v>0.5</v>
      </c>
      <c r="DA152" t="s">
        <v>421</v>
      </c>
      <c r="DB152">
        <v>2</v>
      </c>
      <c r="DC152">
        <v>1759096389.6</v>
      </c>
      <c r="DD152">
        <v>423.6986666666667</v>
      </c>
      <c r="DE152">
        <v>420.2077777777778</v>
      </c>
      <c r="DF152">
        <v>23.04072222222222</v>
      </c>
      <c r="DG152">
        <v>22.65923333333334</v>
      </c>
      <c r="DH152">
        <v>424.5914444444444</v>
      </c>
      <c r="DI152">
        <v>22.72535555555556</v>
      </c>
      <c r="DJ152">
        <v>500.0817777777777</v>
      </c>
      <c r="DK152">
        <v>90.62884444444444</v>
      </c>
      <c r="DL152">
        <v>0.06674215555555556</v>
      </c>
      <c r="DM152">
        <v>30.22019999999999</v>
      </c>
      <c r="DN152">
        <v>30.01613333333333</v>
      </c>
      <c r="DO152">
        <v>999.9000000000001</v>
      </c>
      <c r="DP152">
        <v>0</v>
      </c>
      <c r="DQ152">
        <v>0</v>
      </c>
      <c r="DR152">
        <v>10014.16666666667</v>
      </c>
      <c r="DS152">
        <v>0</v>
      </c>
      <c r="DT152">
        <v>3.33927</v>
      </c>
      <c r="DU152">
        <v>3.490818888888889</v>
      </c>
      <c r="DV152">
        <v>433.6912222222222</v>
      </c>
      <c r="DW152">
        <v>429.9501111111111</v>
      </c>
      <c r="DX152">
        <v>0.3815076666666666</v>
      </c>
      <c r="DY152">
        <v>420.2077777777778</v>
      </c>
      <c r="DZ152">
        <v>22.65923333333334</v>
      </c>
      <c r="EA152">
        <v>2.088154444444444</v>
      </c>
      <c r="EB152">
        <v>2.05358</v>
      </c>
      <c r="EC152">
        <v>18.1291</v>
      </c>
      <c r="ED152">
        <v>17.86361111111111</v>
      </c>
      <c r="EE152">
        <v>0.00500078</v>
      </c>
      <c r="EF152">
        <v>0</v>
      </c>
      <c r="EG152">
        <v>0</v>
      </c>
      <c r="EH152">
        <v>0</v>
      </c>
      <c r="EI152">
        <v>943.1777777777778</v>
      </c>
      <c r="EJ152">
        <v>0.00500078</v>
      </c>
      <c r="EK152">
        <v>-13.57777777777778</v>
      </c>
      <c r="EL152">
        <v>-0.2888888888888888</v>
      </c>
      <c r="EM152">
        <v>35.59688888888888</v>
      </c>
      <c r="EN152">
        <v>40.52755555555556</v>
      </c>
      <c r="EO152">
        <v>37.84711111111111</v>
      </c>
      <c r="EP152">
        <v>40.965</v>
      </c>
      <c r="EQ152">
        <v>38.49966666666666</v>
      </c>
      <c r="ER152">
        <v>0</v>
      </c>
      <c r="ES152">
        <v>0</v>
      </c>
      <c r="ET152">
        <v>0</v>
      </c>
      <c r="EU152">
        <v>1759096385.2</v>
      </c>
      <c r="EV152">
        <v>0</v>
      </c>
      <c r="EW152">
        <v>946.5653846153845</v>
      </c>
      <c r="EX152">
        <v>-33.52136764225116</v>
      </c>
      <c r="EY152">
        <v>12.43076942309255</v>
      </c>
      <c r="EZ152">
        <v>-13.98461538461538</v>
      </c>
      <c r="FA152">
        <v>15</v>
      </c>
      <c r="FB152">
        <v>0</v>
      </c>
      <c r="FC152" t="s">
        <v>422</v>
      </c>
      <c r="FD152">
        <v>1746989605.5</v>
      </c>
      <c r="FE152">
        <v>1746989593.5</v>
      </c>
      <c r="FF152">
        <v>0</v>
      </c>
      <c r="FG152">
        <v>-0.274</v>
      </c>
      <c r="FH152">
        <v>-0.002</v>
      </c>
      <c r="FI152">
        <v>2.549</v>
      </c>
      <c r="FJ152">
        <v>0.129</v>
      </c>
      <c r="FK152">
        <v>420</v>
      </c>
      <c r="FL152">
        <v>17</v>
      </c>
      <c r="FM152">
        <v>0.02</v>
      </c>
      <c r="FN152">
        <v>0.04</v>
      </c>
      <c r="FO152">
        <v>3.56453625</v>
      </c>
      <c r="FP152">
        <v>0.05575170731706739</v>
      </c>
      <c r="FQ152">
        <v>0.2022163326698353</v>
      </c>
      <c r="FR152">
        <v>1</v>
      </c>
      <c r="FS152">
        <v>946.5117647058823</v>
      </c>
      <c r="FT152">
        <v>-8.614209331756927</v>
      </c>
      <c r="FU152">
        <v>5.303592828056575</v>
      </c>
      <c r="FV152">
        <v>0</v>
      </c>
      <c r="FW152">
        <v>0.382734575</v>
      </c>
      <c r="FX152">
        <v>-0.008513752345216428</v>
      </c>
      <c r="FY152">
        <v>0.001465657580874538</v>
      </c>
      <c r="FZ152">
        <v>1</v>
      </c>
      <c r="GA152">
        <v>2</v>
      </c>
      <c r="GB152">
        <v>3</v>
      </c>
      <c r="GC152" t="s">
        <v>429</v>
      </c>
      <c r="GD152">
        <v>3.10284</v>
      </c>
      <c r="GE152">
        <v>2.72471</v>
      </c>
      <c r="GF152">
        <v>0.088866</v>
      </c>
      <c r="GG152">
        <v>0.0881752</v>
      </c>
      <c r="GH152">
        <v>0.104895</v>
      </c>
      <c r="GI152">
        <v>0.105131</v>
      </c>
      <c r="GJ152">
        <v>23795.2</v>
      </c>
      <c r="GK152">
        <v>21603.2</v>
      </c>
      <c r="GL152">
        <v>26679.5</v>
      </c>
      <c r="GM152">
        <v>23913.5</v>
      </c>
      <c r="GN152">
        <v>38209.2</v>
      </c>
      <c r="GO152">
        <v>31617.9</v>
      </c>
      <c r="GP152">
        <v>46586.8</v>
      </c>
      <c r="GQ152">
        <v>37815.4</v>
      </c>
      <c r="GR152">
        <v>1.86928</v>
      </c>
      <c r="GS152">
        <v>1.87357</v>
      </c>
      <c r="GT152">
        <v>0.0832155</v>
      </c>
      <c r="GU152">
        <v>0</v>
      </c>
      <c r="GV152">
        <v>28.6585</v>
      </c>
      <c r="GW152">
        <v>999.9</v>
      </c>
      <c r="GX152">
        <v>46.4</v>
      </c>
      <c r="GY152">
        <v>31.2</v>
      </c>
      <c r="GZ152">
        <v>23.3631</v>
      </c>
      <c r="HA152">
        <v>60.8119</v>
      </c>
      <c r="HB152">
        <v>19.6915</v>
      </c>
      <c r="HC152">
        <v>1</v>
      </c>
      <c r="HD152">
        <v>0.120094</v>
      </c>
      <c r="HE152">
        <v>-1.10865</v>
      </c>
      <c r="HF152">
        <v>20.296</v>
      </c>
      <c r="HG152">
        <v>5.21759</v>
      </c>
      <c r="HH152">
        <v>11.98</v>
      </c>
      <c r="HI152">
        <v>4.96535</v>
      </c>
      <c r="HJ152">
        <v>3.276</v>
      </c>
      <c r="HK152">
        <v>9999</v>
      </c>
      <c r="HL152">
        <v>9999</v>
      </c>
      <c r="HM152">
        <v>9999</v>
      </c>
      <c r="HN152">
        <v>37.5</v>
      </c>
      <c r="HO152">
        <v>1.86394</v>
      </c>
      <c r="HP152">
        <v>1.86012</v>
      </c>
      <c r="HQ152">
        <v>1.85838</v>
      </c>
      <c r="HR152">
        <v>1.85975</v>
      </c>
      <c r="HS152">
        <v>1.85989</v>
      </c>
      <c r="HT152">
        <v>1.85837</v>
      </c>
      <c r="HU152">
        <v>1.85745</v>
      </c>
      <c r="HV152">
        <v>1.8524</v>
      </c>
      <c r="HW152">
        <v>0</v>
      </c>
      <c r="HX152">
        <v>0</v>
      </c>
      <c r="HY152">
        <v>0</v>
      </c>
      <c r="HZ152">
        <v>0</v>
      </c>
      <c r="IA152" t="s">
        <v>424</v>
      </c>
      <c r="IB152" t="s">
        <v>425</v>
      </c>
      <c r="IC152" t="s">
        <v>426</v>
      </c>
      <c r="ID152" t="s">
        <v>426</v>
      </c>
      <c r="IE152" t="s">
        <v>426</v>
      </c>
      <c r="IF152" t="s">
        <v>426</v>
      </c>
      <c r="IG152">
        <v>0</v>
      </c>
      <c r="IH152">
        <v>100</v>
      </c>
      <c r="II152">
        <v>100</v>
      </c>
      <c r="IJ152">
        <v>-0.893</v>
      </c>
      <c r="IK152">
        <v>0.3154</v>
      </c>
      <c r="IL152">
        <v>-0.819046093373875</v>
      </c>
      <c r="IM152">
        <v>-0.0008311593448893811</v>
      </c>
      <c r="IN152">
        <v>1.768286430498992E-06</v>
      </c>
      <c r="IO152">
        <v>-5.176383660599935E-10</v>
      </c>
      <c r="IP152">
        <v>0.01793090377665582</v>
      </c>
      <c r="IQ152">
        <v>0.002652576625932546</v>
      </c>
      <c r="IR152">
        <v>0.0004569377311329863</v>
      </c>
      <c r="IS152">
        <v>1.003524486243527E-07</v>
      </c>
      <c r="IT152">
        <v>2</v>
      </c>
      <c r="IU152">
        <v>1975</v>
      </c>
      <c r="IV152">
        <v>1</v>
      </c>
      <c r="IW152">
        <v>26</v>
      </c>
      <c r="IX152">
        <v>201779.8</v>
      </c>
      <c r="IY152">
        <v>201780</v>
      </c>
      <c r="IZ152">
        <v>1.09741</v>
      </c>
      <c r="JA152">
        <v>2.63306</v>
      </c>
      <c r="JB152">
        <v>1.49658</v>
      </c>
      <c r="JC152">
        <v>2.34863</v>
      </c>
      <c r="JD152">
        <v>1.54907</v>
      </c>
      <c r="JE152">
        <v>2.44141</v>
      </c>
      <c r="JF152">
        <v>36.1285</v>
      </c>
      <c r="JG152">
        <v>24.1926</v>
      </c>
      <c r="JH152">
        <v>18</v>
      </c>
      <c r="JI152">
        <v>481.616</v>
      </c>
      <c r="JJ152">
        <v>499.141</v>
      </c>
      <c r="JK152">
        <v>30.388</v>
      </c>
      <c r="JL152">
        <v>28.8358</v>
      </c>
      <c r="JM152">
        <v>30.0001</v>
      </c>
      <c r="JN152">
        <v>29.0099</v>
      </c>
      <c r="JO152">
        <v>28.995</v>
      </c>
      <c r="JP152">
        <v>22.0711</v>
      </c>
      <c r="JQ152">
        <v>0</v>
      </c>
      <c r="JR152">
        <v>100</v>
      </c>
      <c r="JS152">
        <v>30.3754</v>
      </c>
      <c r="JT152">
        <v>420</v>
      </c>
      <c r="JU152">
        <v>23.1383</v>
      </c>
      <c r="JV152">
        <v>101.859</v>
      </c>
      <c r="JW152">
        <v>91.2137</v>
      </c>
    </row>
    <row r="153" spans="1:283">
      <c r="A153">
        <v>135</v>
      </c>
      <c r="B153">
        <v>1759096394.6</v>
      </c>
      <c r="C153">
        <v>2401.599999904633</v>
      </c>
      <c r="D153" t="s">
        <v>699</v>
      </c>
      <c r="E153" t="s">
        <v>700</v>
      </c>
      <c r="F153">
        <v>5</v>
      </c>
      <c r="G153" t="s">
        <v>672</v>
      </c>
      <c r="H153">
        <v>1759096391.6</v>
      </c>
      <c r="I153">
        <f>(J153)/1000</f>
        <v>0</v>
      </c>
      <c r="J153">
        <f>1000*DJ153*AH153*(DF153-DG153)/(100*CY153*(1000-AH153*DF153))</f>
        <v>0</v>
      </c>
      <c r="K153">
        <f>DJ153*AH153*(DE153-DD153*(1000-AH153*DG153)/(1000-AH153*DF153))/(100*CY153)</f>
        <v>0</v>
      </c>
      <c r="L153">
        <f>DD153 - IF(AH153&gt;1, K153*CY153*100.0/(AJ153), 0)</f>
        <v>0</v>
      </c>
      <c r="M153">
        <f>((S153-I153/2)*L153-K153)/(S153+I153/2)</f>
        <v>0</v>
      </c>
      <c r="N153">
        <f>M153*(DK153+DL153)/1000.0</f>
        <v>0</v>
      </c>
      <c r="O153">
        <f>(DD153 - IF(AH153&gt;1, K153*CY153*100.0/(AJ153), 0))*(DK153+DL153)/1000.0</f>
        <v>0</v>
      </c>
      <c r="P153">
        <f>2.0/((1/R153-1/Q153)+SIGN(R153)*SQRT((1/R153-1/Q153)*(1/R153-1/Q153) + 4*CZ153/((CZ153+1)*(CZ153+1))*(2*1/R153*1/Q153-1/Q153*1/Q153)))</f>
        <v>0</v>
      </c>
      <c r="Q153">
        <f>IF(LEFT(DA153,1)&lt;&gt;"0",IF(LEFT(DA153,1)="1",3.0,DB153),$D$5+$E$5*(DR153*DK153/($K$5*1000))+$F$5*(DR153*DK153/($K$5*1000))*MAX(MIN(CY153,$J$5),$I$5)*MAX(MIN(CY153,$J$5),$I$5)+$G$5*MAX(MIN(CY153,$J$5),$I$5)*(DR153*DK153/($K$5*1000))+$H$5*(DR153*DK153/($K$5*1000))*(DR153*DK153/($K$5*1000)))</f>
        <v>0</v>
      </c>
      <c r="R153">
        <f>I153*(1000-(1000*0.61365*exp(17.502*V153/(240.97+V153))/(DK153+DL153)+DF153)/2)/(1000*0.61365*exp(17.502*V153/(240.97+V153))/(DK153+DL153)-DF153)</f>
        <v>0</v>
      </c>
      <c r="S153">
        <f>1/((CZ153+1)/(P153/1.6)+1/(Q153/1.37)) + CZ153/((CZ153+1)/(P153/1.6) + CZ153/(Q153/1.37))</f>
        <v>0</v>
      </c>
      <c r="T153">
        <f>(CU153*CX153)</f>
        <v>0</v>
      </c>
      <c r="U153">
        <f>(DM153+(T153+2*0.95*5.67E-8*(((DM153+$B$9)+273)^4-(DM153+273)^4)-44100*I153)/(1.84*29.3*Q153+8*0.95*5.67E-8*(DM153+273)^3))</f>
        <v>0</v>
      </c>
      <c r="V153">
        <f>($C$9*DN153+$D$9*DO153+$E$9*U153)</f>
        <v>0</v>
      </c>
      <c r="W153">
        <f>0.61365*exp(17.502*V153/(240.97+V153))</f>
        <v>0</v>
      </c>
      <c r="X153">
        <f>(Y153/Z153*100)</f>
        <v>0</v>
      </c>
      <c r="Y153">
        <f>DF153*(DK153+DL153)/1000</f>
        <v>0</v>
      </c>
      <c r="Z153">
        <f>0.61365*exp(17.502*DM153/(240.97+DM153))</f>
        <v>0</v>
      </c>
      <c r="AA153">
        <f>(W153-DF153*(DK153+DL153)/1000)</f>
        <v>0</v>
      </c>
      <c r="AB153">
        <f>(-I153*44100)</f>
        <v>0</v>
      </c>
      <c r="AC153">
        <f>2*29.3*Q153*0.92*(DM153-V153)</f>
        <v>0</v>
      </c>
      <c r="AD153">
        <f>2*0.95*5.67E-8*(((DM153+$B$9)+273)^4-(V153+273)^4)</f>
        <v>0</v>
      </c>
      <c r="AE153">
        <f>T153+AD153+AB153+AC153</f>
        <v>0</v>
      </c>
      <c r="AF153">
        <v>1</v>
      </c>
      <c r="AG153">
        <v>0</v>
      </c>
      <c r="AH153">
        <f>IF(AF153*$H$15&gt;=AJ153,1.0,(AJ153/(AJ153-AF153*$H$15)))</f>
        <v>0</v>
      </c>
      <c r="AI153">
        <f>(AH153-1)*100</f>
        <v>0</v>
      </c>
      <c r="AJ153">
        <f>MAX(0,($B$15+$C$15*DR153)/(1+$D$15*DR153)*DK153/(DM153+273)*$E$15)</f>
        <v>0</v>
      </c>
      <c r="AK153" t="s">
        <v>420</v>
      </c>
      <c r="AL153" t="s">
        <v>420</v>
      </c>
      <c r="AM153">
        <v>0</v>
      </c>
      <c r="AN153">
        <v>0</v>
      </c>
      <c r="AO153">
        <f>1-AM153/AN153</f>
        <v>0</v>
      </c>
      <c r="AP153">
        <v>0</v>
      </c>
      <c r="AQ153" t="s">
        <v>420</v>
      </c>
      <c r="AR153" t="s">
        <v>420</v>
      </c>
      <c r="AS153">
        <v>0</v>
      </c>
      <c r="AT153">
        <v>0</v>
      </c>
      <c r="AU153">
        <f>1-AS153/AT153</f>
        <v>0</v>
      </c>
      <c r="AV153">
        <v>0.5</v>
      </c>
      <c r="AW153">
        <f>CV153</f>
        <v>0</v>
      </c>
      <c r="AX153">
        <f>K153</f>
        <v>0</v>
      </c>
      <c r="AY153">
        <f>AU153*AV153*AW153</f>
        <v>0</v>
      </c>
      <c r="AZ153">
        <f>(AX153-AP153)/AW153</f>
        <v>0</v>
      </c>
      <c r="BA153">
        <f>(AN153-AT153)/AT153</f>
        <v>0</v>
      </c>
      <c r="BB153">
        <f>AM153/(AO153+AM153/AT153)</f>
        <v>0</v>
      </c>
      <c r="BC153" t="s">
        <v>420</v>
      </c>
      <c r="BD153">
        <v>0</v>
      </c>
      <c r="BE153">
        <f>IF(BD153&lt;&gt;0, BD153, BB153)</f>
        <v>0</v>
      </c>
      <c r="BF153">
        <f>1-BE153/AT153</f>
        <v>0</v>
      </c>
      <c r="BG153">
        <f>(AT153-AS153)/(AT153-BE153)</f>
        <v>0</v>
      </c>
      <c r="BH153">
        <f>(AN153-AT153)/(AN153-BE153)</f>
        <v>0</v>
      </c>
      <c r="BI153">
        <f>(AT153-AS153)/(AT153-AM153)</f>
        <v>0</v>
      </c>
      <c r="BJ153">
        <f>(AN153-AT153)/(AN153-AM153)</f>
        <v>0</v>
      </c>
      <c r="BK153">
        <f>(BG153*BE153/AS153)</f>
        <v>0</v>
      </c>
      <c r="BL153">
        <f>(1-BK153)</f>
        <v>0</v>
      </c>
      <c r="CU153">
        <f>$B$13*DS153+$C$13*DT153+$F$13*EE153*(1-EH153)</f>
        <v>0</v>
      </c>
      <c r="CV153">
        <f>CU153*CW153</f>
        <v>0</v>
      </c>
      <c r="CW153">
        <f>($B$13*$D$11+$C$13*$D$11+$F$13*((ER153+EJ153)/MAX(ER153+EJ153+ES153, 0.1)*$I$11+ES153/MAX(ER153+EJ153+ES153, 0.1)*$J$11))/($B$13+$C$13+$F$13)</f>
        <v>0</v>
      </c>
      <c r="CX153">
        <f>($B$13*$K$11+$C$13*$K$11+$F$13*((ER153+EJ153)/MAX(ER153+EJ153+ES153, 0.1)*$P$11+ES153/MAX(ER153+EJ153+ES153, 0.1)*$Q$11))/($B$13+$C$13+$F$13)</f>
        <v>0</v>
      </c>
      <c r="CY153">
        <v>5.9</v>
      </c>
      <c r="CZ153">
        <v>0.5</v>
      </c>
      <c r="DA153" t="s">
        <v>421</v>
      </c>
      <c r="DB153">
        <v>2</v>
      </c>
      <c r="DC153">
        <v>1759096391.6</v>
      </c>
      <c r="DD153">
        <v>423.73</v>
      </c>
      <c r="DE153">
        <v>420.1302222222222</v>
      </c>
      <c r="DF153">
        <v>23.04133333333333</v>
      </c>
      <c r="DG153">
        <v>22.65993333333333</v>
      </c>
      <c r="DH153">
        <v>424.6226666666666</v>
      </c>
      <c r="DI153">
        <v>22.72594444444444</v>
      </c>
      <c r="DJ153">
        <v>500.1126666666667</v>
      </c>
      <c r="DK153">
        <v>90.62812222222222</v>
      </c>
      <c r="DL153">
        <v>0.06640376666666667</v>
      </c>
      <c r="DM153">
        <v>30.21988888888889</v>
      </c>
      <c r="DN153">
        <v>30.01537777777778</v>
      </c>
      <c r="DO153">
        <v>999.9000000000001</v>
      </c>
      <c r="DP153">
        <v>0</v>
      </c>
      <c r="DQ153">
        <v>0</v>
      </c>
      <c r="DR153">
        <v>10023.34444444444</v>
      </c>
      <c r="DS153">
        <v>0</v>
      </c>
      <c r="DT153">
        <v>3.33927</v>
      </c>
      <c r="DU153">
        <v>3.5997</v>
      </c>
      <c r="DV153">
        <v>433.7235555555555</v>
      </c>
      <c r="DW153">
        <v>429.871</v>
      </c>
      <c r="DX153">
        <v>0.3814213333333333</v>
      </c>
      <c r="DY153">
        <v>420.1302222222222</v>
      </c>
      <c r="DZ153">
        <v>22.65993333333333</v>
      </c>
      <c r="EA153">
        <v>2.088193333333333</v>
      </c>
      <c r="EB153">
        <v>2.053625555555556</v>
      </c>
      <c r="EC153">
        <v>18.12941111111111</v>
      </c>
      <c r="ED153">
        <v>17.86397777777778</v>
      </c>
      <c r="EE153">
        <v>0.00500078</v>
      </c>
      <c r="EF153">
        <v>0</v>
      </c>
      <c r="EG153">
        <v>0</v>
      </c>
      <c r="EH153">
        <v>0</v>
      </c>
      <c r="EI153">
        <v>947.6111111111111</v>
      </c>
      <c r="EJ153">
        <v>0.00500078</v>
      </c>
      <c r="EK153">
        <v>-12.7</v>
      </c>
      <c r="EL153">
        <v>-0.1888888888888889</v>
      </c>
      <c r="EM153">
        <v>35.62477777777778</v>
      </c>
      <c r="EN153">
        <v>40.55533333333333</v>
      </c>
      <c r="EO153">
        <v>37.84011111111111</v>
      </c>
      <c r="EP153">
        <v>40.99288888888889</v>
      </c>
      <c r="EQ153">
        <v>38.56911111111111</v>
      </c>
      <c r="ER153">
        <v>0</v>
      </c>
      <c r="ES153">
        <v>0</v>
      </c>
      <c r="ET153">
        <v>0</v>
      </c>
      <c r="EU153">
        <v>1759096387</v>
      </c>
      <c r="EV153">
        <v>0</v>
      </c>
      <c r="EW153">
        <v>946.72</v>
      </c>
      <c r="EX153">
        <v>0.7153844505795324</v>
      </c>
      <c r="EY153">
        <v>-4.746153691651958</v>
      </c>
      <c r="EZ153">
        <v>-13.12</v>
      </c>
      <c r="FA153">
        <v>15</v>
      </c>
      <c r="FB153">
        <v>0</v>
      </c>
      <c r="FC153" t="s">
        <v>422</v>
      </c>
      <c r="FD153">
        <v>1746989605.5</v>
      </c>
      <c r="FE153">
        <v>1746989593.5</v>
      </c>
      <c r="FF153">
        <v>0</v>
      </c>
      <c r="FG153">
        <v>-0.274</v>
      </c>
      <c r="FH153">
        <v>-0.002</v>
      </c>
      <c r="FI153">
        <v>2.549</v>
      </c>
      <c r="FJ153">
        <v>0.129</v>
      </c>
      <c r="FK153">
        <v>420</v>
      </c>
      <c r="FL153">
        <v>17</v>
      </c>
      <c r="FM153">
        <v>0.02</v>
      </c>
      <c r="FN153">
        <v>0.04</v>
      </c>
      <c r="FO153">
        <v>3.579527317073171</v>
      </c>
      <c r="FP153">
        <v>0.09478557491289466</v>
      </c>
      <c r="FQ153">
        <v>0.2015323337735574</v>
      </c>
      <c r="FR153">
        <v>1</v>
      </c>
      <c r="FS153">
        <v>946.7264705882353</v>
      </c>
      <c r="FT153">
        <v>2.369747839033451</v>
      </c>
      <c r="FU153">
        <v>6.029306311846834</v>
      </c>
      <c r="FV153">
        <v>0</v>
      </c>
      <c r="FW153">
        <v>0.3826453658536585</v>
      </c>
      <c r="FX153">
        <v>-0.009049756097560905</v>
      </c>
      <c r="FY153">
        <v>0.001492606392107732</v>
      </c>
      <c r="FZ153">
        <v>1</v>
      </c>
      <c r="GA153">
        <v>2</v>
      </c>
      <c r="GB153">
        <v>3</v>
      </c>
      <c r="GC153" t="s">
        <v>429</v>
      </c>
      <c r="GD153">
        <v>3.10304</v>
      </c>
      <c r="GE153">
        <v>2.72445</v>
      </c>
      <c r="GF153">
        <v>0.0888605</v>
      </c>
      <c r="GG153">
        <v>0.0882845</v>
      </c>
      <c r="GH153">
        <v>0.1049</v>
      </c>
      <c r="GI153">
        <v>0.10513</v>
      </c>
      <c r="GJ153">
        <v>23795.3</v>
      </c>
      <c r="GK153">
        <v>21600.6</v>
      </c>
      <c r="GL153">
        <v>26679.4</v>
      </c>
      <c r="GM153">
        <v>23913.4</v>
      </c>
      <c r="GN153">
        <v>38209.1</v>
      </c>
      <c r="GO153">
        <v>31618.2</v>
      </c>
      <c r="GP153">
        <v>46587</v>
      </c>
      <c r="GQ153">
        <v>37815.6</v>
      </c>
      <c r="GR153">
        <v>1.86968</v>
      </c>
      <c r="GS153">
        <v>1.87325</v>
      </c>
      <c r="GT153">
        <v>0.08312609999999999</v>
      </c>
      <c r="GU153">
        <v>0</v>
      </c>
      <c r="GV153">
        <v>28.6597</v>
      </c>
      <c r="GW153">
        <v>999.9</v>
      </c>
      <c r="GX153">
        <v>46.4</v>
      </c>
      <c r="GY153">
        <v>31.2</v>
      </c>
      <c r="GZ153">
        <v>23.3616</v>
      </c>
      <c r="HA153">
        <v>60.7019</v>
      </c>
      <c r="HB153">
        <v>19.5553</v>
      </c>
      <c r="HC153">
        <v>1</v>
      </c>
      <c r="HD153">
        <v>0.120262</v>
      </c>
      <c r="HE153">
        <v>-1.09423</v>
      </c>
      <c r="HF153">
        <v>20.2961</v>
      </c>
      <c r="HG153">
        <v>5.21849</v>
      </c>
      <c r="HH153">
        <v>11.98</v>
      </c>
      <c r="HI153">
        <v>4.9656</v>
      </c>
      <c r="HJ153">
        <v>3.276</v>
      </c>
      <c r="HK153">
        <v>9999</v>
      </c>
      <c r="HL153">
        <v>9999</v>
      </c>
      <c r="HM153">
        <v>9999</v>
      </c>
      <c r="HN153">
        <v>37.5</v>
      </c>
      <c r="HO153">
        <v>1.86394</v>
      </c>
      <c r="HP153">
        <v>1.86011</v>
      </c>
      <c r="HQ153">
        <v>1.85838</v>
      </c>
      <c r="HR153">
        <v>1.85975</v>
      </c>
      <c r="HS153">
        <v>1.85989</v>
      </c>
      <c r="HT153">
        <v>1.85837</v>
      </c>
      <c r="HU153">
        <v>1.85745</v>
      </c>
      <c r="HV153">
        <v>1.8524</v>
      </c>
      <c r="HW153">
        <v>0</v>
      </c>
      <c r="HX153">
        <v>0</v>
      </c>
      <c r="HY153">
        <v>0</v>
      </c>
      <c r="HZ153">
        <v>0</v>
      </c>
      <c r="IA153" t="s">
        <v>424</v>
      </c>
      <c r="IB153" t="s">
        <v>425</v>
      </c>
      <c r="IC153" t="s">
        <v>426</v>
      </c>
      <c r="ID153" t="s">
        <v>426</v>
      </c>
      <c r="IE153" t="s">
        <v>426</v>
      </c>
      <c r="IF153" t="s">
        <v>426</v>
      </c>
      <c r="IG153">
        <v>0</v>
      </c>
      <c r="IH153">
        <v>100</v>
      </c>
      <c r="II153">
        <v>100</v>
      </c>
      <c r="IJ153">
        <v>-0.893</v>
      </c>
      <c r="IK153">
        <v>0.3155</v>
      </c>
      <c r="IL153">
        <v>-0.819046093373875</v>
      </c>
      <c r="IM153">
        <v>-0.0008311593448893811</v>
      </c>
      <c r="IN153">
        <v>1.768286430498992E-06</v>
      </c>
      <c r="IO153">
        <v>-5.176383660599935E-10</v>
      </c>
      <c r="IP153">
        <v>0.01793090377665582</v>
      </c>
      <c r="IQ153">
        <v>0.002652576625932546</v>
      </c>
      <c r="IR153">
        <v>0.0004569377311329863</v>
      </c>
      <c r="IS153">
        <v>1.003524486243527E-07</v>
      </c>
      <c r="IT153">
        <v>2</v>
      </c>
      <c r="IU153">
        <v>1975</v>
      </c>
      <c r="IV153">
        <v>1</v>
      </c>
      <c r="IW153">
        <v>26</v>
      </c>
      <c r="IX153">
        <v>201779.8</v>
      </c>
      <c r="IY153">
        <v>201780</v>
      </c>
      <c r="IZ153">
        <v>1.09619</v>
      </c>
      <c r="JA153">
        <v>2.61841</v>
      </c>
      <c r="JB153">
        <v>1.49658</v>
      </c>
      <c r="JC153">
        <v>2.34863</v>
      </c>
      <c r="JD153">
        <v>1.54907</v>
      </c>
      <c r="JE153">
        <v>2.39746</v>
      </c>
      <c r="JF153">
        <v>36.152</v>
      </c>
      <c r="JG153">
        <v>24.1838</v>
      </c>
      <c r="JH153">
        <v>18</v>
      </c>
      <c r="JI153">
        <v>481.852</v>
      </c>
      <c r="JJ153">
        <v>498.934</v>
      </c>
      <c r="JK153">
        <v>30.3818</v>
      </c>
      <c r="JL153">
        <v>28.837</v>
      </c>
      <c r="JM153">
        <v>30.0002</v>
      </c>
      <c r="JN153">
        <v>29.0103</v>
      </c>
      <c r="JO153">
        <v>28.9961</v>
      </c>
      <c r="JP153">
        <v>22.0335</v>
      </c>
      <c r="JQ153">
        <v>0</v>
      </c>
      <c r="JR153">
        <v>100</v>
      </c>
      <c r="JS153">
        <v>30.3754</v>
      </c>
      <c r="JT153">
        <v>420</v>
      </c>
      <c r="JU153">
        <v>23.1383</v>
      </c>
      <c r="JV153">
        <v>101.86</v>
      </c>
      <c r="JW153">
        <v>91.2139</v>
      </c>
    </row>
    <row r="154" spans="1:283">
      <c r="A154">
        <v>136</v>
      </c>
      <c r="B154">
        <v>1759096396.6</v>
      </c>
      <c r="C154">
        <v>2403.599999904633</v>
      </c>
      <c r="D154" t="s">
        <v>701</v>
      </c>
      <c r="E154" t="s">
        <v>702</v>
      </c>
      <c r="F154">
        <v>5</v>
      </c>
      <c r="G154" t="s">
        <v>672</v>
      </c>
      <c r="H154">
        <v>1759096393.6</v>
      </c>
      <c r="I154">
        <f>(J154)/1000</f>
        <v>0</v>
      </c>
      <c r="J154">
        <f>1000*DJ154*AH154*(DF154-DG154)/(100*CY154*(1000-AH154*DF154))</f>
        <v>0</v>
      </c>
      <c r="K154">
        <f>DJ154*AH154*(DE154-DD154*(1000-AH154*DG154)/(1000-AH154*DF154))/(100*CY154)</f>
        <v>0</v>
      </c>
      <c r="L154">
        <f>DD154 - IF(AH154&gt;1, K154*CY154*100.0/(AJ154), 0)</f>
        <v>0</v>
      </c>
      <c r="M154">
        <f>((S154-I154/2)*L154-K154)/(S154+I154/2)</f>
        <v>0</v>
      </c>
      <c r="N154">
        <f>M154*(DK154+DL154)/1000.0</f>
        <v>0</v>
      </c>
      <c r="O154">
        <f>(DD154 - IF(AH154&gt;1, K154*CY154*100.0/(AJ154), 0))*(DK154+DL154)/1000.0</f>
        <v>0</v>
      </c>
      <c r="P154">
        <f>2.0/((1/R154-1/Q154)+SIGN(R154)*SQRT((1/R154-1/Q154)*(1/R154-1/Q154) + 4*CZ154/((CZ154+1)*(CZ154+1))*(2*1/R154*1/Q154-1/Q154*1/Q154)))</f>
        <v>0</v>
      </c>
      <c r="Q154">
        <f>IF(LEFT(DA154,1)&lt;&gt;"0",IF(LEFT(DA154,1)="1",3.0,DB154),$D$5+$E$5*(DR154*DK154/($K$5*1000))+$F$5*(DR154*DK154/($K$5*1000))*MAX(MIN(CY154,$J$5),$I$5)*MAX(MIN(CY154,$J$5),$I$5)+$G$5*MAX(MIN(CY154,$J$5),$I$5)*(DR154*DK154/($K$5*1000))+$H$5*(DR154*DK154/($K$5*1000))*(DR154*DK154/($K$5*1000)))</f>
        <v>0</v>
      </c>
      <c r="R154">
        <f>I154*(1000-(1000*0.61365*exp(17.502*V154/(240.97+V154))/(DK154+DL154)+DF154)/2)/(1000*0.61365*exp(17.502*V154/(240.97+V154))/(DK154+DL154)-DF154)</f>
        <v>0</v>
      </c>
      <c r="S154">
        <f>1/((CZ154+1)/(P154/1.6)+1/(Q154/1.37)) + CZ154/((CZ154+1)/(P154/1.6) + CZ154/(Q154/1.37))</f>
        <v>0</v>
      </c>
      <c r="T154">
        <f>(CU154*CX154)</f>
        <v>0</v>
      </c>
      <c r="U154">
        <f>(DM154+(T154+2*0.95*5.67E-8*(((DM154+$B$9)+273)^4-(DM154+273)^4)-44100*I154)/(1.84*29.3*Q154+8*0.95*5.67E-8*(DM154+273)^3))</f>
        <v>0</v>
      </c>
      <c r="V154">
        <f>($C$9*DN154+$D$9*DO154+$E$9*U154)</f>
        <v>0</v>
      </c>
      <c r="W154">
        <f>0.61365*exp(17.502*V154/(240.97+V154))</f>
        <v>0</v>
      </c>
      <c r="X154">
        <f>(Y154/Z154*100)</f>
        <v>0</v>
      </c>
      <c r="Y154">
        <f>DF154*(DK154+DL154)/1000</f>
        <v>0</v>
      </c>
      <c r="Z154">
        <f>0.61365*exp(17.502*DM154/(240.97+DM154))</f>
        <v>0</v>
      </c>
      <c r="AA154">
        <f>(W154-DF154*(DK154+DL154)/1000)</f>
        <v>0</v>
      </c>
      <c r="AB154">
        <f>(-I154*44100)</f>
        <v>0</v>
      </c>
      <c r="AC154">
        <f>2*29.3*Q154*0.92*(DM154-V154)</f>
        <v>0</v>
      </c>
      <c r="AD154">
        <f>2*0.95*5.67E-8*(((DM154+$B$9)+273)^4-(V154+273)^4)</f>
        <v>0</v>
      </c>
      <c r="AE154">
        <f>T154+AD154+AB154+AC154</f>
        <v>0</v>
      </c>
      <c r="AF154">
        <v>1</v>
      </c>
      <c r="AG154">
        <v>0</v>
      </c>
      <c r="AH154">
        <f>IF(AF154*$H$15&gt;=AJ154,1.0,(AJ154/(AJ154-AF154*$H$15)))</f>
        <v>0</v>
      </c>
      <c r="AI154">
        <f>(AH154-1)*100</f>
        <v>0</v>
      </c>
      <c r="AJ154">
        <f>MAX(0,($B$15+$C$15*DR154)/(1+$D$15*DR154)*DK154/(DM154+273)*$E$15)</f>
        <v>0</v>
      </c>
      <c r="AK154" t="s">
        <v>420</v>
      </c>
      <c r="AL154" t="s">
        <v>420</v>
      </c>
      <c r="AM154">
        <v>0</v>
      </c>
      <c r="AN154">
        <v>0</v>
      </c>
      <c r="AO154">
        <f>1-AM154/AN154</f>
        <v>0</v>
      </c>
      <c r="AP154">
        <v>0</v>
      </c>
      <c r="AQ154" t="s">
        <v>420</v>
      </c>
      <c r="AR154" t="s">
        <v>420</v>
      </c>
      <c r="AS154">
        <v>0</v>
      </c>
      <c r="AT154">
        <v>0</v>
      </c>
      <c r="AU154">
        <f>1-AS154/AT154</f>
        <v>0</v>
      </c>
      <c r="AV154">
        <v>0.5</v>
      </c>
      <c r="AW154">
        <f>CV154</f>
        <v>0</v>
      </c>
      <c r="AX154">
        <f>K154</f>
        <v>0</v>
      </c>
      <c r="AY154">
        <f>AU154*AV154*AW154</f>
        <v>0</v>
      </c>
      <c r="AZ154">
        <f>(AX154-AP154)/AW154</f>
        <v>0</v>
      </c>
      <c r="BA154">
        <f>(AN154-AT154)/AT154</f>
        <v>0</v>
      </c>
      <c r="BB154">
        <f>AM154/(AO154+AM154/AT154)</f>
        <v>0</v>
      </c>
      <c r="BC154" t="s">
        <v>420</v>
      </c>
      <c r="BD154">
        <v>0</v>
      </c>
      <c r="BE154">
        <f>IF(BD154&lt;&gt;0, BD154, BB154)</f>
        <v>0</v>
      </c>
      <c r="BF154">
        <f>1-BE154/AT154</f>
        <v>0</v>
      </c>
      <c r="BG154">
        <f>(AT154-AS154)/(AT154-BE154)</f>
        <v>0</v>
      </c>
      <c r="BH154">
        <f>(AN154-AT154)/(AN154-BE154)</f>
        <v>0</v>
      </c>
      <c r="BI154">
        <f>(AT154-AS154)/(AT154-AM154)</f>
        <v>0</v>
      </c>
      <c r="BJ154">
        <f>(AN154-AT154)/(AN154-AM154)</f>
        <v>0</v>
      </c>
      <c r="BK154">
        <f>(BG154*BE154/AS154)</f>
        <v>0</v>
      </c>
      <c r="BL154">
        <f>(1-BK154)</f>
        <v>0</v>
      </c>
      <c r="CU154">
        <f>$B$13*DS154+$C$13*DT154+$F$13*EE154*(1-EH154)</f>
        <v>0</v>
      </c>
      <c r="CV154">
        <f>CU154*CW154</f>
        <v>0</v>
      </c>
      <c r="CW154">
        <f>($B$13*$D$11+$C$13*$D$11+$F$13*((ER154+EJ154)/MAX(ER154+EJ154+ES154, 0.1)*$I$11+ES154/MAX(ER154+EJ154+ES154, 0.1)*$J$11))/($B$13+$C$13+$F$13)</f>
        <v>0</v>
      </c>
      <c r="CX154">
        <f>($B$13*$K$11+$C$13*$K$11+$F$13*((ER154+EJ154)/MAX(ER154+EJ154+ES154, 0.1)*$P$11+ES154/MAX(ER154+EJ154+ES154, 0.1)*$Q$11))/($B$13+$C$13+$F$13)</f>
        <v>0</v>
      </c>
      <c r="CY154">
        <v>5.9</v>
      </c>
      <c r="CZ154">
        <v>0.5</v>
      </c>
      <c r="DA154" t="s">
        <v>421</v>
      </c>
      <c r="DB154">
        <v>2</v>
      </c>
      <c r="DC154">
        <v>1759096393.6</v>
      </c>
      <c r="DD154">
        <v>423.7421111111111</v>
      </c>
      <c r="DE154">
        <v>420.5036666666667</v>
      </c>
      <c r="DF154">
        <v>23.04215555555556</v>
      </c>
      <c r="DG154">
        <v>22.66048888888889</v>
      </c>
      <c r="DH154">
        <v>424.6345555555556</v>
      </c>
      <c r="DI154">
        <v>22.72676666666667</v>
      </c>
      <c r="DJ154">
        <v>500.0606666666666</v>
      </c>
      <c r="DK154">
        <v>90.62780000000001</v>
      </c>
      <c r="DL154">
        <v>0.06639074444444444</v>
      </c>
      <c r="DM154">
        <v>30.21914444444445</v>
      </c>
      <c r="DN154">
        <v>30.01656666666666</v>
      </c>
      <c r="DO154">
        <v>999.9000000000001</v>
      </c>
      <c r="DP154">
        <v>0</v>
      </c>
      <c r="DQ154">
        <v>0</v>
      </c>
      <c r="DR154">
        <v>10010.15</v>
      </c>
      <c r="DS154">
        <v>0</v>
      </c>
      <c r="DT154">
        <v>3.33927</v>
      </c>
      <c r="DU154">
        <v>3.238226666666667</v>
      </c>
      <c r="DV154">
        <v>433.7362222222222</v>
      </c>
      <c r="DW154">
        <v>430.2535555555555</v>
      </c>
      <c r="DX154">
        <v>0.3816906666666667</v>
      </c>
      <c r="DY154">
        <v>420.5036666666667</v>
      </c>
      <c r="DZ154">
        <v>22.66048888888889</v>
      </c>
      <c r="EA154">
        <v>2.088261111111111</v>
      </c>
      <c r="EB154">
        <v>2.053668888888889</v>
      </c>
      <c r="EC154">
        <v>18.12992222222222</v>
      </c>
      <c r="ED154">
        <v>17.86431111111111</v>
      </c>
      <c r="EE154">
        <v>0.00500078</v>
      </c>
      <c r="EF154">
        <v>0</v>
      </c>
      <c r="EG154">
        <v>0</v>
      </c>
      <c r="EH154">
        <v>0</v>
      </c>
      <c r="EI154">
        <v>947.0888888888888</v>
      </c>
      <c r="EJ154">
        <v>0.00500078</v>
      </c>
      <c r="EK154">
        <v>-11.06666666666667</v>
      </c>
      <c r="EL154">
        <v>-0.08888888888888892</v>
      </c>
      <c r="EM154">
        <v>35.65266666666667</v>
      </c>
      <c r="EN154">
        <v>40.58988888888889</v>
      </c>
      <c r="EO154">
        <v>37.86777777777777</v>
      </c>
      <c r="EP154">
        <v>41.06922222222223</v>
      </c>
      <c r="EQ154">
        <v>38.64566666666667</v>
      </c>
      <c r="ER154">
        <v>0</v>
      </c>
      <c r="ES154">
        <v>0</v>
      </c>
      <c r="ET154">
        <v>0</v>
      </c>
      <c r="EU154">
        <v>1759096389.4</v>
      </c>
      <c r="EV154">
        <v>0</v>
      </c>
      <c r="EW154">
        <v>945.7</v>
      </c>
      <c r="EX154">
        <v>-3.476923332834998</v>
      </c>
      <c r="EY154">
        <v>18.50000044351969</v>
      </c>
      <c r="EZ154">
        <v>-12.028</v>
      </c>
      <c r="FA154">
        <v>15</v>
      </c>
      <c r="FB154">
        <v>0</v>
      </c>
      <c r="FC154" t="s">
        <v>422</v>
      </c>
      <c r="FD154">
        <v>1746989605.5</v>
      </c>
      <c r="FE154">
        <v>1746989593.5</v>
      </c>
      <c r="FF154">
        <v>0</v>
      </c>
      <c r="FG154">
        <v>-0.274</v>
      </c>
      <c r="FH154">
        <v>-0.002</v>
      </c>
      <c r="FI154">
        <v>2.549</v>
      </c>
      <c r="FJ154">
        <v>0.129</v>
      </c>
      <c r="FK154">
        <v>420</v>
      </c>
      <c r="FL154">
        <v>17</v>
      </c>
      <c r="FM154">
        <v>0.02</v>
      </c>
      <c r="FN154">
        <v>0.04</v>
      </c>
      <c r="FO154">
        <v>3.49845</v>
      </c>
      <c r="FP154">
        <v>-2.237204803001883</v>
      </c>
      <c r="FQ154">
        <v>0.3848034042988705</v>
      </c>
      <c r="FR154">
        <v>0</v>
      </c>
      <c r="FS154">
        <v>946.8088235294117</v>
      </c>
      <c r="FT154">
        <v>-10.5653171109022</v>
      </c>
      <c r="FU154">
        <v>6.533685008659933</v>
      </c>
      <c r="FV154">
        <v>0</v>
      </c>
      <c r="FW154">
        <v>0.382320825</v>
      </c>
      <c r="FX154">
        <v>-0.00470669043152083</v>
      </c>
      <c r="FY154">
        <v>0.001250527966250657</v>
      </c>
      <c r="FZ154">
        <v>1</v>
      </c>
      <c r="GA154">
        <v>1</v>
      </c>
      <c r="GB154">
        <v>3</v>
      </c>
      <c r="GC154" t="s">
        <v>423</v>
      </c>
      <c r="GD154">
        <v>3.10275</v>
      </c>
      <c r="GE154">
        <v>2.72462</v>
      </c>
      <c r="GF154">
        <v>0.08889279999999999</v>
      </c>
      <c r="GG154">
        <v>0.0884837</v>
      </c>
      <c r="GH154">
        <v>0.1049</v>
      </c>
      <c r="GI154">
        <v>0.105132</v>
      </c>
      <c r="GJ154">
        <v>23794.6</v>
      </c>
      <c r="GK154">
        <v>21595.9</v>
      </c>
      <c r="GL154">
        <v>26679.6</v>
      </c>
      <c r="GM154">
        <v>23913.4</v>
      </c>
      <c r="GN154">
        <v>38209</v>
      </c>
      <c r="GO154">
        <v>31618.1</v>
      </c>
      <c r="GP154">
        <v>46586.9</v>
      </c>
      <c r="GQ154">
        <v>37815.6</v>
      </c>
      <c r="GR154">
        <v>1.86933</v>
      </c>
      <c r="GS154">
        <v>1.8736</v>
      </c>
      <c r="GT154">
        <v>0.08366999999999999</v>
      </c>
      <c r="GU154">
        <v>0</v>
      </c>
      <c r="GV154">
        <v>28.6616</v>
      </c>
      <c r="GW154">
        <v>999.9</v>
      </c>
      <c r="GX154">
        <v>46.4</v>
      </c>
      <c r="GY154">
        <v>31.2</v>
      </c>
      <c r="GZ154">
        <v>23.3625</v>
      </c>
      <c r="HA154">
        <v>61.0719</v>
      </c>
      <c r="HB154">
        <v>19.5553</v>
      </c>
      <c r="HC154">
        <v>1</v>
      </c>
      <c r="HD154">
        <v>0.120295</v>
      </c>
      <c r="HE154">
        <v>-1.10307</v>
      </c>
      <c r="HF154">
        <v>20.2961</v>
      </c>
      <c r="HG154">
        <v>5.21939</v>
      </c>
      <c r="HH154">
        <v>11.98</v>
      </c>
      <c r="HI154">
        <v>4.9656</v>
      </c>
      <c r="HJ154">
        <v>3.276</v>
      </c>
      <c r="HK154">
        <v>9999</v>
      </c>
      <c r="HL154">
        <v>9999</v>
      </c>
      <c r="HM154">
        <v>9999</v>
      </c>
      <c r="HN154">
        <v>37.5</v>
      </c>
      <c r="HO154">
        <v>1.86397</v>
      </c>
      <c r="HP154">
        <v>1.86012</v>
      </c>
      <c r="HQ154">
        <v>1.85837</v>
      </c>
      <c r="HR154">
        <v>1.85975</v>
      </c>
      <c r="HS154">
        <v>1.85989</v>
      </c>
      <c r="HT154">
        <v>1.85837</v>
      </c>
      <c r="HU154">
        <v>1.85745</v>
      </c>
      <c r="HV154">
        <v>1.85241</v>
      </c>
      <c r="HW154">
        <v>0</v>
      </c>
      <c r="HX154">
        <v>0</v>
      </c>
      <c r="HY154">
        <v>0</v>
      </c>
      <c r="HZ154">
        <v>0</v>
      </c>
      <c r="IA154" t="s">
        <v>424</v>
      </c>
      <c r="IB154" t="s">
        <v>425</v>
      </c>
      <c r="IC154" t="s">
        <v>426</v>
      </c>
      <c r="ID154" t="s">
        <v>426</v>
      </c>
      <c r="IE154" t="s">
        <v>426</v>
      </c>
      <c r="IF154" t="s">
        <v>426</v>
      </c>
      <c r="IG154">
        <v>0</v>
      </c>
      <c r="IH154">
        <v>100</v>
      </c>
      <c r="II154">
        <v>100</v>
      </c>
      <c r="IJ154">
        <v>-0.892</v>
      </c>
      <c r="IK154">
        <v>0.3154</v>
      </c>
      <c r="IL154">
        <v>-0.819046093373875</v>
      </c>
      <c r="IM154">
        <v>-0.0008311593448893811</v>
      </c>
      <c r="IN154">
        <v>1.768286430498992E-06</v>
      </c>
      <c r="IO154">
        <v>-5.176383660599935E-10</v>
      </c>
      <c r="IP154">
        <v>0.01793090377665582</v>
      </c>
      <c r="IQ154">
        <v>0.002652576625932546</v>
      </c>
      <c r="IR154">
        <v>0.0004569377311329863</v>
      </c>
      <c r="IS154">
        <v>1.003524486243527E-07</v>
      </c>
      <c r="IT154">
        <v>2</v>
      </c>
      <c r="IU154">
        <v>1975</v>
      </c>
      <c r="IV154">
        <v>1</v>
      </c>
      <c r="IW154">
        <v>26</v>
      </c>
      <c r="IX154">
        <v>201779.9</v>
      </c>
      <c r="IY154">
        <v>201780.1</v>
      </c>
      <c r="IZ154">
        <v>1.09375</v>
      </c>
      <c r="JA154">
        <v>2.62573</v>
      </c>
      <c r="JB154">
        <v>1.49658</v>
      </c>
      <c r="JC154">
        <v>2.34863</v>
      </c>
      <c r="JD154">
        <v>1.54907</v>
      </c>
      <c r="JE154">
        <v>2.36084</v>
      </c>
      <c r="JF154">
        <v>36.152</v>
      </c>
      <c r="JG154">
        <v>24.1926</v>
      </c>
      <c r="JH154">
        <v>18</v>
      </c>
      <c r="JI154">
        <v>481.649</v>
      </c>
      <c r="JJ154">
        <v>499.167</v>
      </c>
      <c r="JK154">
        <v>30.3748</v>
      </c>
      <c r="JL154">
        <v>28.838</v>
      </c>
      <c r="JM154">
        <v>30.0001</v>
      </c>
      <c r="JN154">
        <v>29.0103</v>
      </c>
      <c r="JO154">
        <v>28.9961</v>
      </c>
      <c r="JP154">
        <v>21.9976</v>
      </c>
      <c r="JQ154">
        <v>0</v>
      </c>
      <c r="JR154">
        <v>100</v>
      </c>
      <c r="JS154">
        <v>30.3596</v>
      </c>
      <c r="JT154">
        <v>420</v>
      </c>
      <c r="JU154">
        <v>23.1383</v>
      </c>
      <c r="JV154">
        <v>101.86</v>
      </c>
      <c r="JW154">
        <v>91.21380000000001</v>
      </c>
    </row>
    <row r="155" spans="1:283">
      <c r="A155">
        <v>137</v>
      </c>
      <c r="B155">
        <v>1759096398.6</v>
      </c>
      <c r="C155">
        <v>2405.599999904633</v>
      </c>
      <c r="D155" t="s">
        <v>703</v>
      </c>
      <c r="E155" t="s">
        <v>704</v>
      </c>
      <c r="F155">
        <v>5</v>
      </c>
      <c r="G155" t="s">
        <v>672</v>
      </c>
      <c r="H155">
        <v>1759096395.6</v>
      </c>
      <c r="I155">
        <f>(J155)/1000</f>
        <v>0</v>
      </c>
      <c r="J155">
        <f>1000*DJ155*AH155*(DF155-DG155)/(100*CY155*(1000-AH155*DF155))</f>
        <v>0</v>
      </c>
      <c r="K155">
        <f>DJ155*AH155*(DE155-DD155*(1000-AH155*DG155)/(1000-AH155*DF155))/(100*CY155)</f>
        <v>0</v>
      </c>
      <c r="L155">
        <f>DD155 - IF(AH155&gt;1, K155*CY155*100.0/(AJ155), 0)</f>
        <v>0</v>
      </c>
      <c r="M155">
        <f>((S155-I155/2)*L155-K155)/(S155+I155/2)</f>
        <v>0</v>
      </c>
      <c r="N155">
        <f>M155*(DK155+DL155)/1000.0</f>
        <v>0</v>
      </c>
      <c r="O155">
        <f>(DD155 - IF(AH155&gt;1, K155*CY155*100.0/(AJ155), 0))*(DK155+DL155)/1000.0</f>
        <v>0</v>
      </c>
      <c r="P155">
        <f>2.0/((1/R155-1/Q155)+SIGN(R155)*SQRT((1/R155-1/Q155)*(1/R155-1/Q155) + 4*CZ155/((CZ155+1)*(CZ155+1))*(2*1/R155*1/Q155-1/Q155*1/Q155)))</f>
        <v>0</v>
      </c>
      <c r="Q155">
        <f>IF(LEFT(DA155,1)&lt;&gt;"0",IF(LEFT(DA155,1)="1",3.0,DB155),$D$5+$E$5*(DR155*DK155/($K$5*1000))+$F$5*(DR155*DK155/($K$5*1000))*MAX(MIN(CY155,$J$5),$I$5)*MAX(MIN(CY155,$J$5),$I$5)+$G$5*MAX(MIN(CY155,$J$5),$I$5)*(DR155*DK155/($K$5*1000))+$H$5*(DR155*DK155/($K$5*1000))*(DR155*DK155/($K$5*1000)))</f>
        <v>0</v>
      </c>
      <c r="R155">
        <f>I155*(1000-(1000*0.61365*exp(17.502*V155/(240.97+V155))/(DK155+DL155)+DF155)/2)/(1000*0.61365*exp(17.502*V155/(240.97+V155))/(DK155+DL155)-DF155)</f>
        <v>0</v>
      </c>
      <c r="S155">
        <f>1/((CZ155+1)/(P155/1.6)+1/(Q155/1.37)) + CZ155/((CZ155+1)/(P155/1.6) + CZ155/(Q155/1.37))</f>
        <v>0</v>
      </c>
      <c r="T155">
        <f>(CU155*CX155)</f>
        <v>0</v>
      </c>
      <c r="U155">
        <f>(DM155+(T155+2*0.95*5.67E-8*(((DM155+$B$9)+273)^4-(DM155+273)^4)-44100*I155)/(1.84*29.3*Q155+8*0.95*5.67E-8*(DM155+273)^3))</f>
        <v>0</v>
      </c>
      <c r="V155">
        <f>($C$9*DN155+$D$9*DO155+$E$9*U155)</f>
        <v>0</v>
      </c>
      <c r="W155">
        <f>0.61365*exp(17.502*V155/(240.97+V155))</f>
        <v>0</v>
      </c>
      <c r="X155">
        <f>(Y155/Z155*100)</f>
        <v>0</v>
      </c>
      <c r="Y155">
        <f>DF155*(DK155+DL155)/1000</f>
        <v>0</v>
      </c>
      <c r="Z155">
        <f>0.61365*exp(17.502*DM155/(240.97+DM155))</f>
        <v>0</v>
      </c>
      <c r="AA155">
        <f>(W155-DF155*(DK155+DL155)/1000)</f>
        <v>0</v>
      </c>
      <c r="AB155">
        <f>(-I155*44100)</f>
        <v>0</v>
      </c>
      <c r="AC155">
        <f>2*29.3*Q155*0.92*(DM155-V155)</f>
        <v>0</v>
      </c>
      <c r="AD155">
        <f>2*0.95*5.67E-8*(((DM155+$B$9)+273)^4-(V155+273)^4)</f>
        <v>0</v>
      </c>
      <c r="AE155">
        <f>T155+AD155+AB155+AC155</f>
        <v>0</v>
      </c>
      <c r="AF155">
        <v>1</v>
      </c>
      <c r="AG155">
        <v>0</v>
      </c>
      <c r="AH155">
        <f>IF(AF155*$H$15&gt;=AJ155,1.0,(AJ155/(AJ155-AF155*$H$15)))</f>
        <v>0</v>
      </c>
      <c r="AI155">
        <f>(AH155-1)*100</f>
        <v>0</v>
      </c>
      <c r="AJ155">
        <f>MAX(0,($B$15+$C$15*DR155)/(1+$D$15*DR155)*DK155/(DM155+273)*$E$15)</f>
        <v>0</v>
      </c>
      <c r="AK155" t="s">
        <v>420</v>
      </c>
      <c r="AL155" t="s">
        <v>420</v>
      </c>
      <c r="AM155">
        <v>0</v>
      </c>
      <c r="AN155">
        <v>0</v>
      </c>
      <c r="AO155">
        <f>1-AM155/AN155</f>
        <v>0</v>
      </c>
      <c r="AP155">
        <v>0</v>
      </c>
      <c r="AQ155" t="s">
        <v>420</v>
      </c>
      <c r="AR155" t="s">
        <v>420</v>
      </c>
      <c r="AS155">
        <v>0</v>
      </c>
      <c r="AT155">
        <v>0</v>
      </c>
      <c r="AU155">
        <f>1-AS155/AT155</f>
        <v>0</v>
      </c>
      <c r="AV155">
        <v>0.5</v>
      </c>
      <c r="AW155">
        <f>CV155</f>
        <v>0</v>
      </c>
      <c r="AX155">
        <f>K155</f>
        <v>0</v>
      </c>
      <c r="AY155">
        <f>AU155*AV155*AW155</f>
        <v>0</v>
      </c>
      <c r="AZ155">
        <f>(AX155-AP155)/AW155</f>
        <v>0</v>
      </c>
      <c r="BA155">
        <f>(AN155-AT155)/AT155</f>
        <v>0</v>
      </c>
      <c r="BB155">
        <f>AM155/(AO155+AM155/AT155)</f>
        <v>0</v>
      </c>
      <c r="BC155" t="s">
        <v>420</v>
      </c>
      <c r="BD155">
        <v>0</v>
      </c>
      <c r="BE155">
        <f>IF(BD155&lt;&gt;0, BD155, BB155)</f>
        <v>0</v>
      </c>
      <c r="BF155">
        <f>1-BE155/AT155</f>
        <v>0</v>
      </c>
      <c r="BG155">
        <f>(AT155-AS155)/(AT155-BE155)</f>
        <v>0</v>
      </c>
      <c r="BH155">
        <f>(AN155-AT155)/(AN155-BE155)</f>
        <v>0</v>
      </c>
      <c r="BI155">
        <f>(AT155-AS155)/(AT155-AM155)</f>
        <v>0</v>
      </c>
      <c r="BJ155">
        <f>(AN155-AT155)/(AN155-AM155)</f>
        <v>0</v>
      </c>
      <c r="BK155">
        <f>(BG155*BE155/AS155)</f>
        <v>0</v>
      </c>
      <c r="BL155">
        <f>(1-BK155)</f>
        <v>0</v>
      </c>
      <c r="CU155">
        <f>$B$13*DS155+$C$13*DT155+$F$13*EE155*(1-EH155)</f>
        <v>0</v>
      </c>
      <c r="CV155">
        <f>CU155*CW155</f>
        <v>0</v>
      </c>
      <c r="CW155">
        <f>($B$13*$D$11+$C$13*$D$11+$F$13*((ER155+EJ155)/MAX(ER155+EJ155+ES155, 0.1)*$I$11+ES155/MAX(ER155+EJ155+ES155, 0.1)*$J$11))/($B$13+$C$13+$F$13)</f>
        <v>0</v>
      </c>
      <c r="CX155">
        <f>($B$13*$K$11+$C$13*$K$11+$F$13*((ER155+EJ155)/MAX(ER155+EJ155+ES155, 0.1)*$P$11+ES155/MAX(ER155+EJ155+ES155, 0.1)*$Q$11))/($B$13+$C$13+$F$13)</f>
        <v>0</v>
      </c>
      <c r="CY155">
        <v>5.9</v>
      </c>
      <c r="CZ155">
        <v>0.5</v>
      </c>
      <c r="DA155" t="s">
        <v>421</v>
      </c>
      <c r="DB155">
        <v>2</v>
      </c>
      <c r="DC155">
        <v>1759096395.6</v>
      </c>
      <c r="DD155">
        <v>423.8625555555556</v>
      </c>
      <c r="DE155">
        <v>421.1373333333333</v>
      </c>
      <c r="DF155">
        <v>23.04275555555555</v>
      </c>
      <c r="DG155">
        <v>22.66173333333333</v>
      </c>
      <c r="DH155">
        <v>424.755</v>
      </c>
      <c r="DI155">
        <v>22.72734444444444</v>
      </c>
      <c r="DJ155">
        <v>499.9648888888889</v>
      </c>
      <c r="DK155">
        <v>90.62783333333333</v>
      </c>
      <c r="DL155">
        <v>0.06658075555555554</v>
      </c>
      <c r="DM155">
        <v>30.21827777777778</v>
      </c>
      <c r="DN155">
        <v>30.01831111111111</v>
      </c>
      <c r="DO155">
        <v>999.9000000000001</v>
      </c>
      <c r="DP155">
        <v>0</v>
      </c>
      <c r="DQ155">
        <v>0</v>
      </c>
      <c r="DR155">
        <v>9993.755555555555</v>
      </c>
      <c r="DS155">
        <v>0</v>
      </c>
      <c r="DT155">
        <v>3.33927</v>
      </c>
      <c r="DU155">
        <v>2.724991111111111</v>
      </c>
      <c r="DV155">
        <v>433.8597777777778</v>
      </c>
      <c r="DW155">
        <v>430.9024444444444</v>
      </c>
      <c r="DX155">
        <v>0.3810325555555555</v>
      </c>
      <c r="DY155">
        <v>421.1373333333333</v>
      </c>
      <c r="DZ155">
        <v>22.66173333333333</v>
      </c>
      <c r="EA155">
        <v>2.088315555555555</v>
      </c>
      <c r="EB155">
        <v>2.053783333333334</v>
      </c>
      <c r="EC155">
        <v>18.13033333333333</v>
      </c>
      <c r="ED155">
        <v>17.86518888888889</v>
      </c>
      <c r="EE155">
        <v>0.00500078</v>
      </c>
      <c r="EF155">
        <v>0</v>
      </c>
      <c r="EG155">
        <v>0</v>
      </c>
      <c r="EH155">
        <v>0</v>
      </c>
      <c r="EI155">
        <v>948.6555555555556</v>
      </c>
      <c r="EJ155">
        <v>0.00500078</v>
      </c>
      <c r="EK155">
        <v>-11.36666666666667</v>
      </c>
      <c r="EL155">
        <v>-0.07777777777777779</v>
      </c>
      <c r="EM155">
        <v>35.65277777777778</v>
      </c>
      <c r="EN155">
        <v>40.61077777777777</v>
      </c>
      <c r="EO155">
        <v>37.93722222222222</v>
      </c>
      <c r="EP155">
        <v>41.11777777777777</v>
      </c>
      <c r="EQ155">
        <v>38.67333333333333</v>
      </c>
      <c r="ER155">
        <v>0</v>
      </c>
      <c r="ES155">
        <v>0</v>
      </c>
      <c r="ET155">
        <v>0</v>
      </c>
      <c r="EU155">
        <v>1759096391.2</v>
      </c>
      <c r="EV155">
        <v>0</v>
      </c>
      <c r="EW155">
        <v>946.1576923076923</v>
      </c>
      <c r="EX155">
        <v>16.65299117860283</v>
      </c>
      <c r="EY155">
        <v>-4.198290079650788</v>
      </c>
      <c r="EZ155">
        <v>-12.69230769230769</v>
      </c>
      <c r="FA155">
        <v>15</v>
      </c>
      <c r="FB155">
        <v>0</v>
      </c>
      <c r="FC155" t="s">
        <v>422</v>
      </c>
      <c r="FD155">
        <v>1746989605.5</v>
      </c>
      <c r="FE155">
        <v>1746989593.5</v>
      </c>
      <c r="FF155">
        <v>0</v>
      </c>
      <c r="FG155">
        <v>-0.274</v>
      </c>
      <c r="FH155">
        <v>-0.002</v>
      </c>
      <c r="FI155">
        <v>2.549</v>
      </c>
      <c r="FJ155">
        <v>0.129</v>
      </c>
      <c r="FK155">
        <v>420</v>
      </c>
      <c r="FL155">
        <v>17</v>
      </c>
      <c r="FM155">
        <v>0.02</v>
      </c>
      <c r="FN155">
        <v>0.04</v>
      </c>
      <c r="FO155">
        <v>3.390873902439025</v>
      </c>
      <c r="FP155">
        <v>-3.778879024390243</v>
      </c>
      <c r="FQ155">
        <v>0.5361831225447554</v>
      </c>
      <c r="FR155">
        <v>0</v>
      </c>
      <c r="FS155">
        <v>946.7911764705883</v>
      </c>
      <c r="FT155">
        <v>-15.34453794646463</v>
      </c>
      <c r="FU155">
        <v>6.506438785905889</v>
      </c>
      <c r="FV155">
        <v>0</v>
      </c>
      <c r="FW155">
        <v>0.3820758048780488</v>
      </c>
      <c r="FX155">
        <v>-0.004813463414634402</v>
      </c>
      <c r="FY155">
        <v>0.001307031401259606</v>
      </c>
      <c r="FZ155">
        <v>1</v>
      </c>
      <c r="GA155">
        <v>1</v>
      </c>
      <c r="GB155">
        <v>3</v>
      </c>
      <c r="GC155" t="s">
        <v>423</v>
      </c>
      <c r="GD155">
        <v>3.10262</v>
      </c>
      <c r="GE155">
        <v>2.72497</v>
      </c>
      <c r="GF155">
        <v>0.0889635</v>
      </c>
      <c r="GG155">
        <v>0.0883964</v>
      </c>
      <c r="GH155">
        <v>0.104897</v>
      </c>
      <c r="GI155">
        <v>0.105144</v>
      </c>
      <c r="GJ155">
        <v>23792.8</v>
      </c>
      <c r="GK155">
        <v>21597.6</v>
      </c>
      <c r="GL155">
        <v>26679.6</v>
      </c>
      <c r="GM155">
        <v>23913.1</v>
      </c>
      <c r="GN155">
        <v>38209</v>
      </c>
      <c r="GO155">
        <v>31617.5</v>
      </c>
      <c r="GP155">
        <v>46586.6</v>
      </c>
      <c r="GQ155">
        <v>37815.4</v>
      </c>
      <c r="GR155">
        <v>1.86913</v>
      </c>
      <c r="GS155">
        <v>1.87375</v>
      </c>
      <c r="GT155">
        <v>0.0831336</v>
      </c>
      <c r="GU155">
        <v>0</v>
      </c>
      <c r="GV155">
        <v>28.6629</v>
      </c>
      <c r="GW155">
        <v>999.9</v>
      </c>
      <c r="GX155">
        <v>46.4</v>
      </c>
      <c r="GY155">
        <v>31.2</v>
      </c>
      <c r="GZ155">
        <v>23.361</v>
      </c>
      <c r="HA155">
        <v>60.8719</v>
      </c>
      <c r="HB155">
        <v>19.5192</v>
      </c>
      <c r="HC155">
        <v>1</v>
      </c>
      <c r="HD155">
        <v>0.120264</v>
      </c>
      <c r="HE155">
        <v>-1.08739</v>
      </c>
      <c r="HF155">
        <v>20.2962</v>
      </c>
      <c r="HG155">
        <v>5.21939</v>
      </c>
      <c r="HH155">
        <v>11.98</v>
      </c>
      <c r="HI155">
        <v>4.9655</v>
      </c>
      <c r="HJ155">
        <v>3.276</v>
      </c>
      <c r="HK155">
        <v>9999</v>
      </c>
      <c r="HL155">
        <v>9999</v>
      </c>
      <c r="HM155">
        <v>9999</v>
      </c>
      <c r="HN155">
        <v>37.5</v>
      </c>
      <c r="HO155">
        <v>1.86399</v>
      </c>
      <c r="HP155">
        <v>1.86011</v>
      </c>
      <c r="HQ155">
        <v>1.85837</v>
      </c>
      <c r="HR155">
        <v>1.85974</v>
      </c>
      <c r="HS155">
        <v>1.85989</v>
      </c>
      <c r="HT155">
        <v>1.85837</v>
      </c>
      <c r="HU155">
        <v>1.85745</v>
      </c>
      <c r="HV155">
        <v>1.85241</v>
      </c>
      <c r="HW155">
        <v>0</v>
      </c>
      <c r="HX155">
        <v>0</v>
      </c>
      <c r="HY155">
        <v>0</v>
      </c>
      <c r="HZ155">
        <v>0</v>
      </c>
      <c r="IA155" t="s">
        <v>424</v>
      </c>
      <c r="IB155" t="s">
        <v>425</v>
      </c>
      <c r="IC155" t="s">
        <v>426</v>
      </c>
      <c r="ID155" t="s">
        <v>426</v>
      </c>
      <c r="IE155" t="s">
        <v>426</v>
      </c>
      <c r="IF155" t="s">
        <v>426</v>
      </c>
      <c r="IG155">
        <v>0</v>
      </c>
      <c r="IH155">
        <v>100</v>
      </c>
      <c r="II155">
        <v>100</v>
      </c>
      <c r="IJ155">
        <v>-0.893</v>
      </c>
      <c r="IK155">
        <v>0.3154</v>
      </c>
      <c r="IL155">
        <v>-0.819046093373875</v>
      </c>
      <c r="IM155">
        <v>-0.0008311593448893811</v>
      </c>
      <c r="IN155">
        <v>1.768286430498992E-06</v>
      </c>
      <c r="IO155">
        <v>-5.176383660599935E-10</v>
      </c>
      <c r="IP155">
        <v>0.01793090377665582</v>
      </c>
      <c r="IQ155">
        <v>0.002652576625932546</v>
      </c>
      <c r="IR155">
        <v>0.0004569377311329863</v>
      </c>
      <c r="IS155">
        <v>1.003524486243527E-07</v>
      </c>
      <c r="IT155">
        <v>2</v>
      </c>
      <c r="IU155">
        <v>1975</v>
      </c>
      <c r="IV155">
        <v>1</v>
      </c>
      <c r="IW155">
        <v>26</v>
      </c>
      <c r="IX155">
        <v>201779.9</v>
      </c>
      <c r="IY155">
        <v>201780.1</v>
      </c>
      <c r="IZ155">
        <v>1.09375</v>
      </c>
      <c r="JA155">
        <v>2.61719</v>
      </c>
      <c r="JB155">
        <v>1.49658</v>
      </c>
      <c r="JC155">
        <v>2.34985</v>
      </c>
      <c r="JD155">
        <v>1.54907</v>
      </c>
      <c r="JE155">
        <v>2.45728</v>
      </c>
      <c r="JF155">
        <v>36.152</v>
      </c>
      <c r="JG155">
        <v>24.1926</v>
      </c>
      <c r="JH155">
        <v>18</v>
      </c>
      <c r="JI155">
        <v>481.538</v>
      </c>
      <c r="JJ155">
        <v>499.267</v>
      </c>
      <c r="JK155">
        <v>30.3693</v>
      </c>
      <c r="JL155">
        <v>28.838</v>
      </c>
      <c r="JM155">
        <v>30.0001</v>
      </c>
      <c r="JN155">
        <v>29.0112</v>
      </c>
      <c r="JO155">
        <v>28.9961</v>
      </c>
      <c r="JP155">
        <v>22.0134</v>
      </c>
      <c r="JQ155">
        <v>0</v>
      </c>
      <c r="JR155">
        <v>100</v>
      </c>
      <c r="JS155">
        <v>30.3596</v>
      </c>
      <c r="JT155">
        <v>420</v>
      </c>
      <c r="JU155">
        <v>23.1383</v>
      </c>
      <c r="JV155">
        <v>101.859</v>
      </c>
      <c r="JW155">
        <v>91.2132</v>
      </c>
    </row>
    <row r="156" spans="1:283">
      <c r="A156">
        <v>138</v>
      </c>
      <c r="B156">
        <v>1759096400.6</v>
      </c>
      <c r="C156">
        <v>2407.599999904633</v>
      </c>
      <c r="D156" t="s">
        <v>705</v>
      </c>
      <c r="E156" t="s">
        <v>706</v>
      </c>
      <c r="F156">
        <v>5</v>
      </c>
      <c r="G156" t="s">
        <v>672</v>
      </c>
      <c r="H156">
        <v>1759096397.6</v>
      </c>
      <c r="I156">
        <f>(J156)/1000</f>
        <v>0</v>
      </c>
      <c r="J156">
        <f>1000*DJ156*AH156*(DF156-DG156)/(100*CY156*(1000-AH156*DF156))</f>
        <v>0</v>
      </c>
      <c r="K156">
        <f>DJ156*AH156*(DE156-DD156*(1000-AH156*DG156)/(1000-AH156*DF156))/(100*CY156)</f>
        <v>0</v>
      </c>
      <c r="L156">
        <f>DD156 - IF(AH156&gt;1, K156*CY156*100.0/(AJ156), 0)</f>
        <v>0</v>
      </c>
      <c r="M156">
        <f>((S156-I156/2)*L156-K156)/(S156+I156/2)</f>
        <v>0</v>
      </c>
      <c r="N156">
        <f>M156*(DK156+DL156)/1000.0</f>
        <v>0</v>
      </c>
      <c r="O156">
        <f>(DD156 - IF(AH156&gt;1, K156*CY156*100.0/(AJ156), 0))*(DK156+DL156)/1000.0</f>
        <v>0</v>
      </c>
      <c r="P156">
        <f>2.0/((1/R156-1/Q156)+SIGN(R156)*SQRT((1/R156-1/Q156)*(1/R156-1/Q156) + 4*CZ156/((CZ156+1)*(CZ156+1))*(2*1/R156*1/Q156-1/Q156*1/Q156)))</f>
        <v>0</v>
      </c>
      <c r="Q156">
        <f>IF(LEFT(DA156,1)&lt;&gt;"0",IF(LEFT(DA156,1)="1",3.0,DB156),$D$5+$E$5*(DR156*DK156/($K$5*1000))+$F$5*(DR156*DK156/($K$5*1000))*MAX(MIN(CY156,$J$5),$I$5)*MAX(MIN(CY156,$J$5),$I$5)+$G$5*MAX(MIN(CY156,$J$5),$I$5)*(DR156*DK156/($K$5*1000))+$H$5*(DR156*DK156/($K$5*1000))*(DR156*DK156/($K$5*1000)))</f>
        <v>0</v>
      </c>
      <c r="R156">
        <f>I156*(1000-(1000*0.61365*exp(17.502*V156/(240.97+V156))/(DK156+DL156)+DF156)/2)/(1000*0.61365*exp(17.502*V156/(240.97+V156))/(DK156+DL156)-DF156)</f>
        <v>0</v>
      </c>
      <c r="S156">
        <f>1/((CZ156+1)/(P156/1.6)+1/(Q156/1.37)) + CZ156/((CZ156+1)/(P156/1.6) + CZ156/(Q156/1.37))</f>
        <v>0</v>
      </c>
      <c r="T156">
        <f>(CU156*CX156)</f>
        <v>0</v>
      </c>
      <c r="U156">
        <f>(DM156+(T156+2*0.95*5.67E-8*(((DM156+$B$9)+273)^4-(DM156+273)^4)-44100*I156)/(1.84*29.3*Q156+8*0.95*5.67E-8*(DM156+273)^3))</f>
        <v>0</v>
      </c>
      <c r="V156">
        <f>($C$9*DN156+$D$9*DO156+$E$9*U156)</f>
        <v>0</v>
      </c>
      <c r="W156">
        <f>0.61365*exp(17.502*V156/(240.97+V156))</f>
        <v>0</v>
      </c>
      <c r="X156">
        <f>(Y156/Z156*100)</f>
        <v>0</v>
      </c>
      <c r="Y156">
        <f>DF156*(DK156+DL156)/1000</f>
        <v>0</v>
      </c>
      <c r="Z156">
        <f>0.61365*exp(17.502*DM156/(240.97+DM156))</f>
        <v>0</v>
      </c>
      <c r="AA156">
        <f>(W156-DF156*(DK156+DL156)/1000)</f>
        <v>0</v>
      </c>
      <c r="AB156">
        <f>(-I156*44100)</f>
        <v>0</v>
      </c>
      <c r="AC156">
        <f>2*29.3*Q156*0.92*(DM156-V156)</f>
        <v>0</v>
      </c>
      <c r="AD156">
        <f>2*0.95*5.67E-8*(((DM156+$B$9)+273)^4-(V156+273)^4)</f>
        <v>0</v>
      </c>
      <c r="AE156">
        <f>T156+AD156+AB156+AC156</f>
        <v>0</v>
      </c>
      <c r="AF156">
        <v>1</v>
      </c>
      <c r="AG156">
        <v>0</v>
      </c>
      <c r="AH156">
        <f>IF(AF156*$H$15&gt;=AJ156,1.0,(AJ156/(AJ156-AF156*$H$15)))</f>
        <v>0</v>
      </c>
      <c r="AI156">
        <f>(AH156-1)*100</f>
        <v>0</v>
      </c>
      <c r="AJ156">
        <f>MAX(0,($B$15+$C$15*DR156)/(1+$D$15*DR156)*DK156/(DM156+273)*$E$15)</f>
        <v>0</v>
      </c>
      <c r="AK156" t="s">
        <v>420</v>
      </c>
      <c r="AL156" t="s">
        <v>420</v>
      </c>
      <c r="AM156">
        <v>0</v>
      </c>
      <c r="AN156">
        <v>0</v>
      </c>
      <c r="AO156">
        <f>1-AM156/AN156</f>
        <v>0</v>
      </c>
      <c r="AP156">
        <v>0</v>
      </c>
      <c r="AQ156" t="s">
        <v>420</v>
      </c>
      <c r="AR156" t="s">
        <v>420</v>
      </c>
      <c r="AS156">
        <v>0</v>
      </c>
      <c r="AT156">
        <v>0</v>
      </c>
      <c r="AU156">
        <f>1-AS156/AT156</f>
        <v>0</v>
      </c>
      <c r="AV156">
        <v>0.5</v>
      </c>
      <c r="AW156">
        <f>CV156</f>
        <v>0</v>
      </c>
      <c r="AX156">
        <f>K156</f>
        <v>0</v>
      </c>
      <c r="AY156">
        <f>AU156*AV156*AW156</f>
        <v>0</v>
      </c>
      <c r="AZ156">
        <f>(AX156-AP156)/AW156</f>
        <v>0</v>
      </c>
      <c r="BA156">
        <f>(AN156-AT156)/AT156</f>
        <v>0</v>
      </c>
      <c r="BB156">
        <f>AM156/(AO156+AM156/AT156)</f>
        <v>0</v>
      </c>
      <c r="BC156" t="s">
        <v>420</v>
      </c>
      <c r="BD156">
        <v>0</v>
      </c>
      <c r="BE156">
        <f>IF(BD156&lt;&gt;0, BD156, BB156)</f>
        <v>0</v>
      </c>
      <c r="BF156">
        <f>1-BE156/AT156</f>
        <v>0</v>
      </c>
      <c r="BG156">
        <f>(AT156-AS156)/(AT156-BE156)</f>
        <v>0</v>
      </c>
      <c r="BH156">
        <f>(AN156-AT156)/(AN156-BE156)</f>
        <v>0</v>
      </c>
      <c r="BI156">
        <f>(AT156-AS156)/(AT156-AM156)</f>
        <v>0</v>
      </c>
      <c r="BJ156">
        <f>(AN156-AT156)/(AN156-AM156)</f>
        <v>0</v>
      </c>
      <c r="BK156">
        <f>(BG156*BE156/AS156)</f>
        <v>0</v>
      </c>
      <c r="BL156">
        <f>(1-BK156)</f>
        <v>0</v>
      </c>
      <c r="CU156">
        <f>$B$13*DS156+$C$13*DT156+$F$13*EE156*(1-EH156)</f>
        <v>0</v>
      </c>
      <c r="CV156">
        <f>CU156*CW156</f>
        <v>0</v>
      </c>
      <c r="CW156">
        <f>($B$13*$D$11+$C$13*$D$11+$F$13*((ER156+EJ156)/MAX(ER156+EJ156+ES156, 0.1)*$I$11+ES156/MAX(ER156+EJ156+ES156, 0.1)*$J$11))/($B$13+$C$13+$F$13)</f>
        <v>0</v>
      </c>
      <c r="CX156">
        <f>($B$13*$K$11+$C$13*$K$11+$F$13*((ER156+EJ156)/MAX(ER156+EJ156+ES156, 0.1)*$P$11+ES156/MAX(ER156+EJ156+ES156, 0.1)*$Q$11))/($B$13+$C$13+$F$13)</f>
        <v>0</v>
      </c>
      <c r="CY156">
        <v>5.9</v>
      </c>
      <c r="CZ156">
        <v>0.5</v>
      </c>
      <c r="DA156" t="s">
        <v>421</v>
      </c>
      <c r="DB156">
        <v>2</v>
      </c>
      <c r="DC156">
        <v>1759096397.6</v>
      </c>
      <c r="DD156">
        <v>424.1144444444444</v>
      </c>
      <c r="DE156">
        <v>421.2607777777778</v>
      </c>
      <c r="DF156">
        <v>23.04254444444445</v>
      </c>
      <c r="DG156">
        <v>22.66285555555556</v>
      </c>
      <c r="DH156">
        <v>425.0067777777778</v>
      </c>
      <c r="DI156">
        <v>22.72714444444444</v>
      </c>
      <c r="DJ156">
        <v>499.9152222222222</v>
      </c>
      <c r="DK156">
        <v>90.62847777777777</v>
      </c>
      <c r="DL156">
        <v>0.06682815555555556</v>
      </c>
      <c r="DM156">
        <v>30.21741111111111</v>
      </c>
      <c r="DN156">
        <v>30.01723333333333</v>
      </c>
      <c r="DO156">
        <v>999.9000000000001</v>
      </c>
      <c r="DP156">
        <v>0</v>
      </c>
      <c r="DQ156">
        <v>0</v>
      </c>
      <c r="DR156">
        <v>9984.522222222222</v>
      </c>
      <c r="DS156">
        <v>0</v>
      </c>
      <c r="DT156">
        <v>3.33927</v>
      </c>
      <c r="DU156">
        <v>2.853422222222223</v>
      </c>
      <c r="DV156">
        <v>434.1175555555556</v>
      </c>
      <c r="DW156">
        <v>431.0293333333333</v>
      </c>
      <c r="DX156">
        <v>0.3796956666666667</v>
      </c>
      <c r="DY156">
        <v>421.2607777777778</v>
      </c>
      <c r="DZ156">
        <v>22.66285555555556</v>
      </c>
      <c r="EA156">
        <v>2.088311111111111</v>
      </c>
      <c r="EB156">
        <v>2.053901111111111</v>
      </c>
      <c r="EC156">
        <v>18.13028888888889</v>
      </c>
      <c r="ED156">
        <v>17.86608888888889</v>
      </c>
      <c r="EE156">
        <v>0.00500078</v>
      </c>
      <c r="EF156">
        <v>0</v>
      </c>
      <c r="EG156">
        <v>0</v>
      </c>
      <c r="EH156">
        <v>0</v>
      </c>
      <c r="EI156">
        <v>947.0111111111112</v>
      </c>
      <c r="EJ156">
        <v>0.00500078</v>
      </c>
      <c r="EK156">
        <v>-12.23333333333333</v>
      </c>
      <c r="EL156">
        <v>0.2888888888888889</v>
      </c>
      <c r="EM156">
        <v>35.65955555555556</v>
      </c>
      <c r="EN156">
        <v>40.65244444444445</v>
      </c>
      <c r="EO156">
        <v>37.95811111111111</v>
      </c>
      <c r="EP156">
        <v>41.15944444444444</v>
      </c>
      <c r="EQ156">
        <v>38.66644444444444</v>
      </c>
      <c r="ER156">
        <v>0</v>
      </c>
      <c r="ES156">
        <v>0</v>
      </c>
      <c r="ET156">
        <v>0</v>
      </c>
      <c r="EU156">
        <v>1759096393</v>
      </c>
      <c r="EV156">
        <v>0</v>
      </c>
      <c r="EW156">
        <v>946.72</v>
      </c>
      <c r="EX156">
        <v>22.46153814528851</v>
      </c>
      <c r="EY156">
        <v>0.5000007118934936</v>
      </c>
      <c r="EZ156">
        <v>-13.248</v>
      </c>
      <c r="FA156">
        <v>15</v>
      </c>
      <c r="FB156">
        <v>0</v>
      </c>
      <c r="FC156" t="s">
        <v>422</v>
      </c>
      <c r="FD156">
        <v>1746989605.5</v>
      </c>
      <c r="FE156">
        <v>1746989593.5</v>
      </c>
      <c r="FF156">
        <v>0</v>
      </c>
      <c r="FG156">
        <v>-0.274</v>
      </c>
      <c r="FH156">
        <v>-0.002</v>
      </c>
      <c r="FI156">
        <v>2.549</v>
      </c>
      <c r="FJ156">
        <v>0.129</v>
      </c>
      <c r="FK156">
        <v>420</v>
      </c>
      <c r="FL156">
        <v>17</v>
      </c>
      <c r="FM156">
        <v>0.02</v>
      </c>
      <c r="FN156">
        <v>0.04</v>
      </c>
      <c r="FO156">
        <v>3.34665825</v>
      </c>
      <c r="FP156">
        <v>-2.723801763602242</v>
      </c>
      <c r="FQ156">
        <v>0.5726259238538171</v>
      </c>
      <c r="FR156">
        <v>0</v>
      </c>
      <c r="FS156">
        <v>946.8911764705882</v>
      </c>
      <c r="FT156">
        <v>6.589763080415969</v>
      </c>
      <c r="FU156">
        <v>6.713260260246086</v>
      </c>
      <c r="FV156">
        <v>0</v>
      </c>
      <c r="FW156">
        <v>0.3816368</v>
      </c>
      <c r="FX156">
        <v>-0.01423305816135095</v>
      </c>
      <c r="FY156">
        <v>0.001854580521303945</v>
      </c>
      <c r="FZ156">
        <v>1</v>
      </c>
      <c r="GA156">
        <v>1</v>
      </c>
      <c r="GB156">
        <v>3</v>
      </c>
      <c r="GC156" t="s">
        <v>423</v>
      </c>
      <c r="GD156">
        <v>3.10288</v>
      </c>
      <c r="GE156">
        <v>2.72499</v>
      </c>
      <c r="GF156">
        <v>0.0889872</v>
      </c>
      <c r="GG156">
        <v>0.0881589</v>
      </c>
      <c r="GH156">
        <v>0.104897</v>
      </c>
      <c r="GI156">
        <v>0.105147</v>
      </c>
      <c r="GJ156">
        <v>23792.1</v>
      </c>
      <c r="GK156">
        <v>21603.2</v>
      </c>
      <c r="GL156">
        <v>26679.6</v>
      </c>
      <c r="GM156">
        <v>23913</v>
      </c>
      <c r="GN156">
        <v>38208.9</v>
      </c>
      <c r="GO156">
        <v>31617.4</v>
      </c>
      <c r="GP156">
        <v>46586.5</v>
      </c>
      <c r="GQ156">
        <v>37815.4</v>
      </c>
      <c r="GR156">
        <v>1.86937</v>
      </c>
      <c r="GS156">
        <v>1.87328</v>
      </c>
      <c r="GT156">
        <v>0.0821725</v>
      </c>
      <c r="GU156">
        <v>0</v>
      </c>
      <c r="GV156">
        <v>28.6646</v>
      </c>
      <c r="GW156">
        <v>999.9</v>
      </c>
      <c r="GX156">
        <v>46.4</v>
      </c>
      <c r="GY156">
        <v>31.2</v>
      </c>
      <c r="GZ156">
        <v>23.361</v>
      </c>
      <c r="HA156">
        <v>60.8819</v>
      </c>
      <c r="HB156">
        <v>19.5793</v>
      </c>
      <c r="HC156">
        <v>1</v>
      </c>
      <c r="HD156">
        <v>0.120216</v>
      </c>
      <c r="HE156">
        <v>-1.08567</v>
      </c>
      <c r="HF156">
        <v>20.2962</v>
      </c>
      <c r="HG156">
        <v>5.22043</v>
      </c>
      <c r="HH156">
        <v>11.98</v>
      </c>
      <c r="HI156">
        <v>4.96545</v>
      </c>
      <c r="HJ156">
        <v>3.276</v>
      </c>
      <c r="HK156">
        <v>9999</v>
      </c>
      <c r="HL156">
        <v>9999</v>
      </c>
      <c r="HM156">
        <v>9999</v>
      </c>
      <c r="HN156">
        <v>37.5</v>
      </c>
      <c r="HO156">
        <v>1.86398</v>
      </c>
      <c r="HP156">
        <v>1.86008</v>
      </c>
      <c r="HQ156">
        <v>1.85837</v>
      </c>
      <c r="HR156">
        <v>1.85974</v>
      </c>
      <c r="HS156">
        <v>1.85989</v>
      </c>
      <c r="HT156">
        <v>1.85837</v>
      </c>
      <c r="HU156">
        <v>1.85745</v>
      </c>
      <c r="HV156">
        <v>1.85241</v>
      </c>
      <c r="HW156">
        <v>0</v>
      </c>
      <c r="HX156">
        <v>0</v>
      </c>
      <c r="HY156">
        <v>0</v>
      </c>
      <c r="HZ156">
        <v>0</v>
      </c>
      <c r="IA156" t="s">
        <v>424</v>
      </c>
      <c r="IB156" t="s">
        <v>425</v>
      </c>
      <c r="IC156" t="s">
        <v>426</v>
      </c>
      <c r="ID156" t="s">
        <v>426</v>
      </c>
      <c r="IE156" t="s">
        <v>426</v>
      </c>
      <c r="IF156" t="s">
        <v>426</v>
      </c>
      <c r="IG156">
        <v>0</v>
      </c>
      <c r="IH156">
        <v>100</v>
      </c>
      <c r="II156">
        <v>100</v>
      </c>
      <c r="IJ156">
        <v>-0.892</v>
      </c>
      <c r="IK156">
        <v>0.3154</v>
      </c>
      <c r="IL156">
        <v>-0.819046093373875</v>
      </c>
      <c r="IM156">
        <v>-0.0008311593448893811</v>
      </c>
      <c r="IN156">
        <v>1.768286430498992E-06</v>
      </c>
      <c r="IO156">
        <v>-5.176383660599935E-10</v>
      </c>
      <c r="IP156">
        <v>0.01793090377665582</v>
      </c>
      <c r="IQ156">
        <v>0.002652576625932546</v>
      </c>
      <c r="IR156">
        <v>0.0004569377311329863</v>
      </c>
      <c r="IS156">
        <v>1.003524486243527E-07</v>
      </c>
      <c r="IT156">
        <v>2</v>
      </c>
      <c r="IU156">
        <v>1975</v>
      </c>
      <c r="IV156">
        <v>1</v>
      </c>
      <c r="IW156">
        <v>26</v>
      </c>
      <c r="IX156">
        <v>201779.9</v>
      </c>
      <c r="IY156">
        <v>201780.1</v>
      </c>
      <c r="IZ156">
        <v>1.09497</v>
      </c>
      <c r="JA156">
        <v>2.61597</v>
      </c>
      <c r="JB156">
        <v>1.49658</v>
      </c>
      <c r="JC156">
        <v>2.34985</v>
      </c>
      <c r="JD156">
        <v>1.54907</v>
      </c>
      <c r="JE156">
        <v>2.48291</v>
      </c>
      <c r="JF156">
        <v>36.152</v>
      </c>
      <c r="JG156">
        <v>24.2013</v>
      </c>
      <c r="JH156">
        <v>18</v>
      </c>
      <c r="JI156">
        <v>481.693</v>
      </c>
      <c r="JJ156">
        <v>498.957</v>
      </c>
      <c r="JK156">
        <v>30.3621</v>
      </c>
      <c r="JL156">
        <v>28.838</v>
      </c>
      <c r="JM156">
        <v>30</v>
      </c>
      <c r="JN156">
        <v>29.0124</v>
      </c>
      <c r="JO156">
        <v>28.9968</v>
      </c>
      <c r="JP156">
        <v>22.0211</v>
      </c>
      <c r="JQ156">
        <v>0</v>
      </c>
      <c r="JR156">
        <v>100</v>
      </c>
      <c r="JS156">
        <v>30.3596</v>
      </c>
      <c r="JT156">
        <v>420</v>
      </c>
      <c r="JU156">
        <v>23.1383</v>
      </c>
      <c r="JV156">
        <v>101.859</v>
      </c>
      <c r="JW156">
        <v>91.21299999999999</v>
      </c>
    </row>
    <row r="157" spans="1:283">
      <c r="A157">
        <v>139</v>
      </c>
      <c r="B157">
        <v>1759096402.6</v>
      </c>
      <c r="C157">
        <v>2409.599999904633</v>
      </c>
      <c r="D157" t="s">
        <v>707</v>
      </c>
      <c r="E157" t="s">
        <v>708</v>
      </c>
      <c r="F157">
        <v>5</v>
      </c>
      <c r="G157" t="s">
        <v>672</v>
      </c>
      <c r="H157">
        <v>1759096399.6</v>
      </c>
      <c r="I157">
        <f>(J157)/1000</f>
        <v>0</v>
      </c>
      <c r="J157">
        <f>1000*DJ157*AH157*(DF157-DG157)/(100*CY157*(1000-AH157*DF157))</f>
        <v>0</v>
      </c>
      <c r="K157">
        <f>DJ157*AH157*(DE157-DD157*(1000-AH157*DG157)/(1000-AH157*DF157))/(100*CY157)</f>
        <v>0</v>
      </c>
      <c r="L157">
        <f>DD157 - IF(AH157&gt;1, K157*CY157*100.0/(AJ157), 0)</f>
        <v>0</v>
      </c>
      <c r="M157">
        <f>((S157-I157/2)*L157-K157)/(S157+I157/2)</f>
        <v>0</v>
      </c>
      <c r="N157">
        <f>M157*(DK157+DL157)/1000.0</f>
        <v>0</v>
      </c>
      <c r="O157">
        <f>(DD157 - IF(AH157&gt;1, K157*CY157*100.0/(AJ157), 0))*(DK157+DL157)/1000.0</f>
        <v>0</v>
      </c>
      <c r="P157">
        <f>2.0/((1/R157-1/Q157)+SIGN(R157)*SQRT((1/R157-1/Q157)*(1/R157-1/Q157) + 4*CZ157/((CZ157+1)*(CZ157+1))*(2*1/R157*1/Q157-1/Q157*1/Q157)))</f>
        <v>0</v>
      </c>
      <c r="Q157">
        <f>IF(LEFT(DA157,1)&lt;&gt;"0",IF(LEFT(DA157,1)="1",3.0,DB157),$D$5+$E$5*(DR157*DK157/($K$5*1000))+$F$5*(DR157*DK157/($K$5*1000))*MAX(MIN(CY157,$J$5),$I$5)*MAX(MIN(CY157,$J$5),$I$5)+$G$5*MAX(MIN(CY157,$J$5),$I$5)*(DR157*DK157/($K$5*1000))+$H$5*(DR157*DK157/($K$5*1000))*(DR157*DK157/($K$5*1000)))</f>
        <v>0</v>
      </c>
      <c r="R157">
        <f>I157*(1000-(1000*0.61365*exp(17.502*V157/(240.97+V157))/(DK157+DL157)+DF157)/2)/(1000*0.61365*exp(17.502*V157/(240.97+V157))/(DK157+DL157)-DF157)</f>
        <v>0</v>
      </c>
      <c r="S157">
        <f>1/((CZ157+1)/(P157/1.6)+1/(Q157/1.37)) + CZ157/((CZ157+1)/(P157/1.6) + CZ157/(Q157/1.37))</f>
        <v>0</v>
      </c>
      <c r="T157">
        <f>(CU157*CX157)</f>
        <v>0</v>
      </c>
      <c r="U157">
        <f>(DM157+(T157+2*0.95*5.67E-8*(((DM157+$B$9)+273)^4-(DM157+273)^4)-44100*I157)/(1.84*29.3*Q157+8*0.95*5.67E-8*(DM157+273)^3))</f>
        <v>0</v>
      </c>
      <c r="V157">
        <f>($C$9*DN157+$D$9*DO157+$E$9*U157)</f>
        <v>0</v>
      </c>
      <c r="W157">
        <f>0.61365*exp(17.502*V157/(240.97+V157))</f>
        <v>0</v>
      </c>
      <c r="X157">
        <f>(Y157/Z157*100)</f>
        <v>0</v>
      </c>
      <c r="Y157">
        <f>DF157*(DK157+DL157)/1000</f>
        <v>0</v>
      </c>
      <c r="Z157">
        <f>0.61365*exp(17.502*DM157/(240.97+DM157))</f>
        <v>0</v>
      </c>
      <c r="AA157">
        <f>(W157-DF157*(DK157+DL157)/1000)</f>
        <v>0</v>
      </c>
      <c r="AB157">
        <f>(-I157*44100)</f>
        <v>0</v>
      </c>
      <c r="AC157">
        <f>2*29.3*Q157*0.92*(DM157-V157)</f>
        <v>0</v>
      </c>
      <c r="AD157">
        <f>2*0.95*5.67E-8*(((DM157+$B$9)+273)^4-(V157+273)^4)</f>
        <v>0</v>
      </c>
      <c r="AE157">
        <f>T157+AD157+AB157+AC157</f>
        <v>0</v>
      </c>
      <c r="AF157">
        <v>1</v>
      </c>
      <c r="AG157">
        <v>0</v>
      </c>
      <c r="AH157">
        <f>IF(AF157*$H$15&gt;=AJ157,1.0,(AJ157/(AJ157-AF157*$H$15)))</f>
        <v>0</v>
      </c>
      <c r="AI157">
        <f>(AH157-1)*100</f>
        <v>0</v>
      </c>
      <c r="AJ157">
        <f>MAX(0,($B$15+$C$15*DR157)/(1+$D$15*DR157)*DK157/(DM157+273)*$E$15)</f>
        <v>0</v>
      </c>
      <c r="AK157" t="s">
        <v>420</v>
      </c>
      <c r="AL157" t="s">
        <v>420</v>
      </c>
      <c r="AM157">
        <v>0</v>
      </c>
      <c r="AN157">
        <v>0</v>
      </c>
      <c r="AO157">
        <f>1-AM157/AN157</f>
        <v>0</v>
      </c>
      <c r="AP157">
        <v>0</v>
      </c>
      <c r="AQ157" t="s">
        <v>420</v>
      </c>
      <c r="AR157" t="s">
        <v>420</v>
      </c>
      <c r="AS157">
        <v>0</v>
      </c>
      <c r="AT157">
        <v>0</v>
      </c>
      <c r="AU157">
        <f>1-AS157/AT157</f>
        <v>0</v>
      </c>
      <c r="AV157">
        <v>0.5</v>
      </c>
      <c r="AW157">
        <f>CV157</f>
        <v>0</v>
      </c>
      <c r="AX157">
        <f>K157</f>
        <v>0</v>
      </c>
      <c r="AY157">
        <f>AU157*AV157*AW157</f>
        <v>0</v>
      </c>
      <c r="AZ157">
        <f>(AX157-AP157)/AW157</f>
        <v>0</v>
      </c>
      <c r="BA157">
        <f>(AN157-AT157)/AT157</f>
        <v>0</v>
      </c>
      <c r="BB157">
        <f>AM157/(AO157+AM157/AT157)</f>
        <v>0</v>
      </c>
      <c r="BC157" t="s">
        <v>420</v>
      </c>
      <c r="BD157">
        <v>0</v>
      </c>
      <c r="BE157">
        <f>IF(BD157&lt;&gt;0, BD157, BB157)</f>
        <v>0</v>
      </c>
      <c r="BF157">
        <f>1-BE157/AT157</f>
        <v>0</v>
      </c>
      <c r="BG157">
        <f>(AT157-AS157)/(AT157-BE157)</f>
        <v>0</v>
      </c>
      <c r="BH157">
        <f>(AN157-AT157)/(AN157-BE157)</f>
        <v>0</v>
      </c>
      <c r="BI157">
        <f>(AT157-AS157)/(AT157-AM157)</f>
        <v>0</v>
      </c>
      <c r="BJ157">
        <f>(AN157-AT157)/(AN157-AM157)</f>
        <v>0</v>
      </c>
      <c r="BK157">
        <f>(BG157*BE157/AS157)</f>
        <v>0</v>
      </c>
      <c r="BL157">
        <f>(1-BK157)</f>
        <v>0</v>
      </c>
      <c r="CU157">
        <f>$B$13*DS157+$C$13*DT157+$F$13*EE157*(1-EH157)</f>
        <v>0</v>
      </c>
      <c r="CV157">
        <f>CU157*CW157</f>
        <v>0</v>
      </c>
      <c r="CW157">
        <f>($B$13*$D$11+$C$13*$D$11+$F$13*((ER157+EJ157)/MAX(ER157+EJ157+ES157, 0.1)*$I$11+ES157/MAX(ER157+EJ157+ES157, 0.1)*$J$11))/($B$13+$C$13+$F$13)</f>
        <v>0</v>
      </c>
      <c r="CX157">
        <f>($B$13*$K$11+$C$13*$K$11+$F$13*((ER157+EJ157)/MAX(ER157+EJ157+ES157, 0.1)*$P$11+ES157/MAX(ER157+EJ157+ES157, 0.1)*$Q$11))/($B$13+$C$13+$F$13)</f>
        <v>0</v>
      </c>
      <c r="CY157">
        <v>5.9</v>
      </c>
      <c r="CZ157">
        <v>0.5</v>
      </c>
      <c r="DA157" t="s">
        <v>421</v>
      </c>
      <c r="DB157">
        <v>2</v>
      </c>
      <c r="DC157">
        <v>1759096399.6</v>
      </c>
      <c r="DD157">
        <v>424.3047777777778</v>
      </c>
      <c r="DE157">
        <v>420.6638888888889</v>
      </c>
      <c r="DF157">
        <v>23.0422</v>
      </c>
      <c r="DG157">
        <v>22.66295555555556</v>
      </c>
      <c r="DH157">
        <v>425.1973333333333</v>
      </c>
      <c r="DI157">
        <v>22.7268</v>
      </c>
      <c r="DJ157">
        <v>499.9301111111111</v>
      </c>
      <c r="DK157">
        <v>90.62938888888888</v>
      </c>
      <c r="DL157">
        <v>0.0669234888888889</v>
      </c>
      <c r="DM157">
        <v>30.21654444444444</v>
      </c>
      <c r="DN157">
        <v>30.01186666666667</v>
      </c>
      <c r="DO157">
        <v>999.9000000000001</v>
      </c>
      <c r="DP157">
        <v>0</v>
      </c>
      <c r="DQ157">
        <v>0</v>
      </c>
      <c r="DR157">
        <v>9990.488888888889</v>
      </c>
      <c r="DS157">
        <v>0</v>
      </c>
      <c r="DT157">
        <v>3.33927</v>
      </c>
      <c r="DU157">
        <v>3.640797777777777</v>
      </c>
      <c r="DV157">
        <v>434.3123333333334</v>
      </c>
      <c r="DW157">
        <v>430.4186666666666</v>
      </c>
      <c r="DX157">
        <v>0.3792477777777778</v>
      </c>
      <c r="DY157">
        <v>420.6638888888889</v>
      </c>
      <c r="DZ157">
        <v>22.66295555555556</v>
      </c>
      <c r="EA157">
        <v>2.088301111111111</v>
      </c>
      <c r="EB157">
        <v>2.053931111111111</v>
      </c>
      <c r="EC157">
        <v>18.13021111111111</v>
      </c>
      <c r="ED157">
        <v>17.86632222222222</v>
      </c>
      <c r="EE157">
        <v>0.00500078</v>
      </c>
      <c r="EF157">
        <v>0</v>
      </c>
      <c r="EG157">
        <v>0</v>
      </c>
      <c r="EH157">
        <v>0</v>
      </c>
      <c r="EI157">
        <v>947.0111111111112</v>
      </c>
      <c r="EJ157">
        <v>0.00500078</v>
      </c>
      <c r="EK157">
        <v>-13.6</v>
      </c>
      <c r="EL157">
        <v>-0.2555555555555555</v>
      </c>
      <c r="EM157">
        <v>35.68733333333333</v>
      </c>
      <c r="EN157">
        <v>40.70122222222223</v>
      </c>
      <c r="EO157">
        <v>38.03455555555556</v>
      </c>
      <c r="EP157">
        <v>41.18722222222222</v>
      </c>
      <c r="EQ157">
        <v>38.64555555555555</v>
      </c>
      <c r="ER157">
        <v>0</v>
      </c>
      <c r="ES157">
        <v>0</v>
      </c>
      <c r="ET157">
        <v>0</v>
      </c>
      <c r="EU157">
        <v>1759096395.4</v>
      </c>
      <c r="EV157">
        <v>0</v>
      </c>
      <c r="EW157">
        <v>946.832</v>
      </c>
      <c r="EX157">
        <v>-3.476923309601306</v>
      </c>
      <c r="EY157">
        <v>13.76153918119099</v>
      </c>
      <c r="EZ157">
        <v>-12.544</v>
      </c>
      <c r="FA157">
        <v>15</v>
      </c>
      <c r="FB157">
        <v>0</v>
      </c>
      <c r="FC157" t="s">
        <v>422</v>
      </c>
      <c r="FD157">
        <v>1746989605.5</v>
      </c>
      <c r="FE157">
        <v>1746989593.5</v>
      </c>
      <c r="FF157">
        <v>0</v>
      </c>
      <c r="FG157">
        <v>-0.274</v>
      </c>
      <c r="FH157">
        <v>-0.002</v>
      </c>
      <c r="FI157">
        <v>2.549</v>
      </c>
      <c r="FJ157">
        <v>0.129</v>
      </c>
      <c r="FK157">
        <v>420</v>
      </c>
      <c r="FL157">
        <v>17</v>
      </c>
      <c r="FM157">
        <v>0.02</v>
      </c>
      <c r="FN157">
        <v>0.04</v>
      </c>
      <c r="FO157">
        <v>3.424665365853659</v>
      </c>
      <c r="FP157">
        <v>-0.4369043205575009</v>
      </c>
      <c r="FQ157">
        <v>0.6661893745412751</v>
      </c>
      <c r="FR157">
        <v>1</v>
      </c>
      <c r="FS157">
        <v>946.5970588235294</v>
      </c>
      <c r="FT157">
        <v>6.528647756195962</v>
      </c>
      <c r="FU157">
        <v>6.603184850737592</v>
      </c>
      <c r="FV157">
        <v>0</v>
      </c>
      <c r="FW157">
        <v>0.3814509268292683</v>
      </c>
      <c r="FX157">
        <v>-0.01601598606271634</v>
      </c>
      <c r="FY157">
        <v>0.001995560406529823</v>
      </c>
      <c r="FZ157">
        <v>1</v>
      </c>
      <c r="GA157">
        <v>2</v>
      </c>
      <c r="GB157">
        <v>3</v>
      </c>
      <c r="GC157" t="s">
        <v>429</v>
      </c>
      <c r="GD157">
        <v>3.10279</v>
      </c>
      <c r="GE157">
        <v>2.7249</v>
      </c>
      <c r="GF157">
        <v>0.088936</v>
      </c>
      <c r="GG157">
        <v>0.0881195</v>
      </c>
      <c r="GH157">
        <v>0.104901</v>
      </c>
      <c r="GI157">
        <v>0.105137</v>
      </c>
      <c r="GJ157">
        <v>23793.4</v>
      </c>
      <c r="GK157">
        <v>21604.5</v>
      </c>
      <c r="GL157">
        <v>26679.5</v>
      </c>
      <c r="GM157">
        <v>23913.4</v>
      </c>
      <c r="GN157">
        <v>38208.9</v>
      </c>
      <c r="GO157">
        <v>31617.6</v>
      </c>
      <c r="GP157">
        <v>46586.7</v>
      </c>
      <c r="GQ157">
        <v>37815.3</v>
      </c>
      <c r="GR157">
        <v>1.86925</v>
      </c>
      <c r="GS157">
        <v>1.87332</v>
      </c>
      <c r="GT157">
        <v>0.0821799</v>
      </c>
      <c r="GU157">
        <v>0</v>
      </c>
      <c r="GV157">
        <v>28.6665</v>
      </c>
      <c r="GW157">
        <v>999.9</v>
      </c>
      <c r="GX157">
        <v>46.4</v>
      </c>
      <c r="GY157">
        <v>31.2</v>
      </c>
      <c r="GZ157">
        <v>23.3605</v>
      </c>
      <c r="HA157">
        <v>60.6519</v>
      </c>
      <c r="HB157">
        <v>19.6915</v>
      </c>
      <c r="HC157">
        <v>1</v>
      </c>
      <c r="HD157">
        <v>0.120257</v>
      </c>
      <c r="HE157">
        <v>-1.08523</v>
      </c>
      <c r="HF157">
        <v>20.2962</v>
      </c>
      <c r="HG157">
        <v>5.22148</v>
      </c>
      <c r="HH157">
        <v>11.98</v>
      </c>
      <c r="HI157">
        <v>4.9653</v>
      </c>
      <c r="HJ157">
        <v>3.276</v>
      </c>
      <c r="HK157">
        <v>9999</v>
      </c>
      <c r="HL157">
        <v>9999</v>
      </c>
      <c r="HM157">
        <v>9999</v>
      </c>
      <c r="HN157">
        <v>37.5</v>
      </c>
      <c r="HO157">
        <v>1.86396</v>
      </c>
      <c r="HP157">
        <v>1.86008</v>
      </c>
      <c r="HQ157">
        <v>1.85837</v>
      </c>
      <c r="HR157">
        <v>1.85974</v>
      </c>
      <c r="HS157">
        <v>1.85988</v>
      </c>
      <c r="HT157">
        <v>1.85837</v>
      </c>
      <c r="HU157">
        <v>1.85745</v>
      </c>
      <c r="HV157">
        <v>1.85241</v>
      </c>
      <c r="HW157">
        <v>0</v>
      </c>
      <c r="HX157">
        <v>0</v>
      </c>
      <c r="HY157">
        <v>0</v>
      </c>
      <c r="HZ157">
        <v>0</v>
      </c>
      <c r="IA157" t="s">
        <v>424</v>
      </c>
      <c r="IB157" t="s">
        <v>425</v>
      </c>
      <c r="IC157" t="s">
        <v>426</v>
      </c>
      <c r="ID157" t="s">
        <v>426</v>
      </c>
      <c r="IE157" t="s">
        <v>426</v>
      </c>
      <c r="IF157" t="s">
        <v>426</v>
      </c>
      <c r="IG157">
        <v>0</v>
      </c>
      <c r="IH157">
        <v>100</v>
      </c>
      <c r="II157">
        <v>100</v>
      </c>
      <c r="IJ157">
        <v>-0.893</v>
      </c>
      <c r="IK157">
        <v>0.3154</v>
      </c>
      <c r="IL157">
        <v>-0.819046093373875</v>
      </c>
      <c r="IM157">
        <v>-0.0008311593448893811</v>
      </c>
      <c r="IN157">
        <v>1.768286430498992E-06</v>
      </c>
      <c r="IO157">
        <v>-5.176383660599935E-10</v>
      </c>
      <c r="IP157">
        <v>0.01793090377665582</v>
      </c>
      <c r="IQ157">
        <v>0.002652576625932546</v>
      </c>
      <c r="IR157">
        <v>0.0004569377311329863</v>
      </c>
      <c r="IS157">
        <v>1.003524486243527E-07</v>
      </c>
      <c r="IT157">
        <v>2</v>
      </c>
      <c r="IU157">
        <v>1975</v>
      </c>
      <c r="IV157">
        <v>1</v>
      </c>
      <c r="IW157">
        <v>26</v>
      </c>
      <c r="IX157">
        <v>201780</v>
      </c>
      <c r="IY157">
        <v>201780.2</v>
      </c>
      <c r="IZ157">
        <v>1.09497</v>
      </c>
      <c r="JA157">
        <v>2.62207</v>
      </c>
      <c r="JB157">
        <v>1.49658</v>
      </c>
      <c r="JC157">
        <v>2.34985</v>
      </c>
      <c r="JD157">
        <v>1.54907</v>
      </c>
      <c r="JE157">
        <v>2.50732</v>
      </c>
      <c r="JF157">
        <v>36.152</v>
      </c>
      <c r="JG157">
        <v>24.2013</v>
      </c>
      <c r="JH157">
        <v>18</v>
      </c>
      <c r="JI157">
        <v>481.623</v>
      </c>
      <c r="JJ157">
        <v>499</v>
      </c>
      <c r="JK157">
        <v>30.3563</v>
      </c>
      <c r="JL157">
        <v>28.8388</v>
      </c>
      <c r="JM157">
        <v>30.0001</v>
      </c>
      <c r="JN157">
        <v>29.0128</v>
      </c>
      <c r="JO157">
        <v>28.998</v>
      </c>
      <c r="JP157">
        <v>22.0222</v>
      </c>
      <c r="JQ157">
        <v>0</v>
      </c>
      <c r="JR157">
        <v>100</v>
      </c>
      <c r="JS157">
        <v>30.3451</v>
      </c>
      <c r="JT157">
        <v>420</v>
      </c>
      <c r="JU157">
        <v>23.1383</v>
      </c>
      <c r="JV157">
        <v>101.859</v>
      </c>
      <c r="JW157">
        <v>91.21339999999999</v>
      </c>
    </row>
    <row r="158" spans="1:283">
      <c r="A158">
        <v>140</v>
      </c>
      <c r="B158">
        <v>1759096404.6</v>
      </c>
      <c r="C158">
        <v>2411.599999904633</v>
      </c>
      <c r="D158" t="s">
        <v>709</v>
      </c>
      <c r="E158" t="s">
        <v>710</v>
      </c>
      <c r="F158">
        <v>5</v>
      </c>
      <c r="G158" t="s">
        <v>672</v>
      </c>
      <c r="H158">
        <v>1759096401.6</v>
      </c>
      <c r="I158">
        <f>(J158)/1000</f>
        <v>0</v>
      </c>
      <c r="J158">
        <f>1000*DJ158*AH158*(DF158-DG158)/(100*CY158*(1000-AH158*DF158))</f>
        <v>0</v>
      </c>
      <c r="K158">
        <f>DJ158*AH158*(DE158-DD158*(1000-AH158*DG158)/(1000-AH158*DF158))/(100*CY158)</f>
        <v>0</v>
      </c>
      <c r="L158">
        <f>DD158 - IF(AH158&gt;1, K158*CY158*100.0/(AJ158), 0)</f>
        <v>0</v>
      </c>
      <c r="M158">
        <f>((S158-I158/2)*L158-K158)/(S158+I158/2)</f>
        <v>0</v>
      </c>
      <c r="N158">
        <f>M158*(DK158+DL158)/1000.0</f>
        <v>0</v>
      </c>
      <c r="O158">
        <f>(DD158 - IF(AH158&gt;1, K158*CY158*100.0/(AJ158), 0))*(DK158+DL158)/1000.0</f>
        <v>0</v>
      </c>
      <c r="P158">
        <f>2.0/((1/R158-1/Q158)+SIGN(R158)*SQRT((1/R158-1/Q158)*(1/R158-1/Q158) + 4*CZ158/((CZ158+1)*(CZ158+1))*(2*1/R158*1/Q158-1/Q158*1/Q158)))</f>
        <v>0</v>
      </c>
      <c r="Q158">
        <f>IF(LEFT(DA158,1)&lt;&gt;"0",IF(LEFT(DA158,1)="1",3.0,DB158),$D$5+$E$5*(DR158*DK158/($K$5*1000))+$F$5*(DR158*DK158/($K$5*1000))*MAX(MIN(CY158,$J$5),$I$5)*MAX(MIN(CY158,$J$5),$I$5)+$G$5*MAX(MIN(CY158,$J$5),$I$5)*(DR158*DK158/($K$5*1000))+$H$5*(DR158*DK158/($K$5*1000))*(DR158*DK158/($K$5*1000)))</f>
        <v>0</v>
      </c>
      <c r="R158">
        <f>I158*(1000-(1000*0.61365*exp(17.502*V158/(240.97+V158))/(DK158+DL158)+DF158)/2)/(1000*0.61365*exp(17.502*V158/(240.97+V158))/(DK158+DL158)-DF158)</f>
        <v>0</v>
      </c>
      <c r="S158">
        <f>1/((CZ158+1)/(P158/1.6)+1/(Q158/1.37)) + CZ158/((CZ158+1)/(P158/1.6) + CZ158/(Q158/1.37))</f>
        <v>0</v>
      </c>
      <c r="T158">
        <f>(CU158*CX158)</f>
        <v>0</v>
      </c>
      <c r="U158">
        <f>(DM158+(T158+2*0.95*5.67E-8*(((DM158+$B$9)+273)^4-(DM158+273)^4)-44100*I158)/(1.84*29.3*Q158+8*0.95*5.67E-8*(DM158+273)^3))</f>
        <v>0</v>
      </c>
      <c r="V158">
        <f>($C$9*DN158+$D$9*DO158+$E$9*U158)</f>
        <v>0</v>
      </c>
      <c r="W158">
        <f>0.61365*exp(17.502*V158/(240.97+V158))</f>
        <v>0</v>
      </c>
      <c r="X158">
        <f>(Y158/Z158*100)</f>
        <v>0</v>
      </c>
      <c r="Y158">
        <f>DF158*(DK158+DL158)/1000</f>
        <v>0</v>
      </c>
      <c r="Z158">
        <f>0.61365*exp(17.502*DM158/(240.97+DM158))</f>
        <v>0</v>
      </c>
      <c r="AA158">
        <f>(W158-DF158*(DK158+DL158)/1000)</f>
        <v>0</v>
      </c>
      <c r="AB158">
        <f>(-I158*44100)</f>
        <v>0</v>
      </c>
      <c r="AC158">
        <f>2*29.3*Q158*0.92*(DM158-V158)</f>
        <v>0</v>
      </c>
      <c r="AD158">
        <f>2*0.95*5.67E-8*(((DM158+$B$9)+273)^4-(V158+273)^4)</f>
        <v>0</v>
      </c>
      <c r="AE158">
        <f>T158+AD158+AB158+AC158</f>
        <v>0</v>
      </c>
      <c r="AF158">
        <v>1</v>
      </c>
      <c r="AG158">
        <v>0</v>
      </c>
      <c r="AH158">
        <f>IF(AF158*$H$15&gt;=AJ158,1.0,(AJ158/(AJ158-AF158*$H$15)))</f>
        <v>0</v>
      </c>
      <c r="AI158">
        <f>(AH158-1)*100</f>
        <v>0</v>
      </c>
      <c r="AJ158">
        <f>MAX(0,($B$15+$C$15*DR158)/(1+$D$15*DR158)*DK158/(DM158+273)*$E$15)</f>
        <v>0</v>
      </c>
      <c r="AK158" t="s">
        <v>420</v>
      </c>
      <c r="AL158" t="s">
        <v>420</v>
      </c>
      <c r="AM158">
        <v>0</v>
      </c>
      <c r="AN158">
        <v>0</v>
      </c>
      <c r="AO158">
        <f>1-AM158/AN158</f>
        <v>0</v>
      </c>
      <c r="AP158">
        <v>0</v>
      </c>
      <c r="AQ158" t="s">
        <v>420</v>
      </c>
      <c r="AR158" t="s">
        <v>420</v>
      </c>
      <c r="AS158">
        <v>0</v>
      </c>
      <c r="AT158">
        <v>0</v>
      </c>
      <c r="AU158">
        <f>1-AS158/AT158</f>
        <v>0</v>
      </c>
      <c r="AV158">
        <v>0.5</v>
      </c>
      <c r="AW158">
        <f>CV158</f>
        <v>0</v>
      </c>
      <c r="AX158">
        <f>K158</f>
        <v>0</v>
      </c>
      <c r="AY158">
        <f>AU158*AV158*AW158</f>
        <v>0</v>
      </c>
      <c r="AZ158">
        <f>(AX158-AP158)/AW158</f>
        <v>0</v>
      </c>
      <c r="BA158">
        <f>(AN158-AT158)/AT158</f>
        <v>0</v>
      </c>
      <c r="BB158">
        <f>AM158/(AO158+AM158/AT158)</f>
        <v>0</v>
      </c>
      <c r="BC158" t="s">
        <v>420</v>
      </c>
      <c r="BD158">
        <v>0</v>
      </c>
      <c r="BE158">
        <f>IF(BD158&lt;&gt;0, BD158, BB158)</f>
        <v>0</v>
      </c>
      <c r="BF158">
        <f>1-BE158/AT158</f>
        <v>0</v>
      </c>
      <c r="BG158">
        <f>(AT158-AS158)/(AT158-BE158)</f>
        <v>0</v>
      </c>
      <c r="BH158">
        <f>(AN158-AT158)/(AN158-BE158)</f>
        <v>0</v>
      </c>
      <c r="BI158">
        <f>(AT158-AS158)/(AT158-AM158)</f>
        <v>0</v>
      </c>
      <c r="BJ158">
        <f>(AN158-AT158)/(AN158-AM158)</f>
        <v>0</v>
      </c>
      <c r="BK158">
        <f>(BG158*BE158/AS158)</f>
        <v>0</v>
      </c>
      <c r="BL158">
        <f>(1-BK158)</f>
        <v>0</v>
      </c>
      <c r="CU158">
        <f>$B$13*DS158+$C$13*DT158+$F$13*EE158*(1-EH158)</f>
        <v>0</v>
      </c>
      <c r="CV158">
        <f>CU158*CW158</f>
        <v>0</v>
      </c>
      <c r="CW158">
        <f>($B$13*$D$11+$C$13*$D$11+$F$13*((ER158+EJ158)/MAX(ER158+EJ158+ES158, 0.1)*$I$11+ES158/MAX(ER158+EJ158+ES158, 0.1)*$J$11))/($B$13+$C$13+$F$13)</f>
        <v>0</v>
      </c>
      <c r="CX158">
        <f>($B$13*$K$11+$C$13*$K$11+$F$13*((ER158+EJ158)/MAX(ER158+EJ158+ES158, 0.1)*$P$11+ES158/MAX(ER158+EJ158+ES158, 0.1)*$Q$11))/($B$13+$C$13+$F$13)</f>
        <v>0</v>
      </c>
      <c r="CY158">
        <v>5.9</v>
      </c>
      <c r="CZ158">
        <v>0.5</v>
      </c>
      <c r="DA158" t="s">
        <v>421</v>
      </c>
      <c r="DB158">
        <v>2</v>
      </c>
      <c r="DC158">
        <v>1759096401.6</v>
      </c>
      <c r="DD158">
        <v>424.2732222222222</v>
      </c>
      <c r="DE158">
        <v>419.9501111111111</v>
      </c>
      <c r="DF158">
        <v>23.04265555555556</v>
      </c>
      <c r="DG158">
        <v>22.66258888888889</v>
      </c>
      <c r="DH158">
        <v>425.1658888888889</v>
      </c>
      <c r="DI158">
        <v>22.72725555555555</v>
      </c>
      <c r="DJ158">
        <v>500.0233333333333</v>
      </c>
      <c r="DK158">
        <v>90.62987777777776</v>
      </c>
      <c r="DL158">
        <v>0.06677924444444444</v>
      </c>
      <c r="DM158">
        <v>30.21535555555555</v>
      </c>
      <c r="DN158">
        <v>30.00647777777778</v>
      </c>
      <c r="DO158">
        <v>999.9000000000001</v>
      </c>
      <c r="DP158">
        <v>0</v>
      </c>
      <c r="DQ158">
        <v>0</v>
      </c>
      <c r="DR158">
        <v>10004.58555555555</v>
      </c>
      <c r="DS158">
        <v>0</v>
      </c>
      <c r="DT158">
        <v>3.33927</v>
      </c>
      <c r="DU158">
        <v>4.323173333333333</v>
      </c>
      <c r="DV158">
        <v>434.2803333333333</v>
      </c>
      <c r="DW158">
        <v>429.6881111111111</v>
      </c>
      <c r="DX158">
        <v>0.3800828888888889</v>
      </c>
      <c r="DY158">
        <v>419.9501111111111</v>
      </c>
      <c r="DZ158">
        <v>22.66258888888889</v>
      </c>
      <c r="EA158">
        <v>2.088354444444445</v>
      </c>
      <c r="EB158">
        <v>2.053908888888889</v>
      </c>
      <c r="EC158">
        <v>18.13062222222222</v>
      </c>
      <c r="ED158">
        <v>17.86614444444444</v>
      </c>
      <c r="EE158">
        <v>0.00500078</v>
      </c>
      <c r="EF158">
        <v>0</v>
      </c>
      <c r="EG158">
        <v>0</v>
      </c>
      <c r="EH158">
        <v>0</v>
      </c>
      <c r="EI158">
        <v>946.4000000000001</v>
      </c>
      <c r="EJ158">
        <v>0.00500078</v>
      </c>
      <c r="EK158">
        <v>-11.33333333333333</v>
      </c>
      <c r="EL158">
        <v>-0.1777777777777778</v>
      </c>
      <c r="EM158">
        <v>35.70122222222222</v>
      </c>
      <c r="EN158">
        <v>40.74288888888889</v>
      </c>
      <c r="EO158">
        <v>37.92344444444445</v>
      </c>
      <c r="EP158">
        <v>41.222</v>
      </c>
      <c r="EQ158">
        <v>38.66644444444444</v>
      </c>
      <c r="ER158">
        <v>0</v>
      </c>
      <c r="ES158">
        <v>0</v>
      </c>
      <c r="ET158">
        <v>0</v>
      </c>
      <c r="EU158">
        <v>1759096397.2</v>
      </c>
      <c r="EV158">
        <v>0</v>
      </c>
      <c r="EW158">
        <v>945.9769230769232</v>
      </c>
      <c r="EX158">
        <v>-6.735043016311227</v>
      </c>
      <c r="EY158">
        <v>18.15726557254944</v>
      </c>
      <c r="EZ158">
        <v>-11.08846153846154</v>
      </c>
      <c r="FA158">
        <v>15</v>
      </c>
      <c r="FB158">
        <v>0</v>
      </c>
      <c r="FC158" t="s">
        <v>422</v>
      </c>
      <c r="FD158">
        <v>1746989605.5</v>
      </c>
      <c r="FE158">
        <v>1746989593.5</v>
      </c>
      <c r="FF158">
        <v>0</v>
      </c>
      <c r="FG158">
        <v>-0.274</v>
      </c>
      <c r="FH158">
        <v>-0.002</v>
      </c>
      <c r="FI158">
        <v>2.549</v>
      </c>
      <c r="FJ158">
        <v>0.129</v>
      </c>
      <c r="FK158">
        <v>420</v>
      </c>
      <c r="FL158">
        <v>17</v>
      </c>
      <c r="FM158">
        <v>0.02</v>
      </c>
      <c r="FN158">
        <v>0.04</v>
      </c>
      <c r="FO158">
        <v>3.497256</v>
      </c>
      <c r="FP158">
        <v>2.533688105065659</v>
      </c>
      <c r="FQ158">
        <v>0.7480613701956544</v>
      </c>
      <c r="FR158">
        <v>0</v>
      </c>
      <c r="FS158">
        <v>946.4000000000001</v>
      </c>
      <c r="FT158">
        <v>4.076394140920804</v>
      </c>
      <c r="FU158">
        <v>6.53915806777097</v>
      </c>
      <c r="FV158">
        <v>0</v>
      </c>
      <c r="FW158">
        <v>0.38103915</v>
      </c>
      <c r="FX158">
        <v>-0.009095099437148587</v>
      </c>
      <c r="FY158">
        <v>0.001667368158955907</v>
      </c>
      <c r="FZ158">
        <v>1</v>
      </c>
      <c r="GA158">
        <v>1</v>
      </c>
      <c r="GB158">
        <v>3</v>
      </c>
      <c r="GC158" t="s">
        <v>423</v>
      </c>
      <c r="GD158">
        <v>3.10286</v>
      </c>
      <c r="GE158">
        <v>2.72475</v>
      </c>
      <c r="GF158">
        <v>0.0888943</v>
      </c>
      <c r="GG158">
        <v>0.0881585</v>
      </c>
      <c r="GH158">
        <v>0.104905</v>
      </c>
      <c r="GI158">
        <v>0.10514</v>
      </c>
      <c r="GJ158">
        <v>23794.5</v>
      </c>
      <c r="GK158">
        <v>21603.5</v>
      </c>
      <c r="GL158">
        <v>26679.5</v>
      </c>
      <c r="GM158">
        <v>23913.3</v>
      </c>
      <c r="GN158">
        <v>38208.8</v>
      </c>
      <c r="GO158">
        <v>31617.6</v>
      </c>
      <c r="GP158">
        <v>46586.8</v>
      </c>
      <c r="GQ158">
        <v>37815.4</v>
      </c>
      <c r="GR158">
        <v>1.86945</v>
      </c>
      <c r="GS158">
        <v>1.87337</v>
      </c>
      <c r="GT158">
        <v>0.0822693</v>
      </c>
      <c r="GU158">
        <v>0</v>
      </c>
      <c r="GV158">
        <v>28.6678</v>
      </c>
      <c r="GW158">
        <v>999.9</v>
      </c>
      <c r="GX158">
        <v>46.4</v>
      </c>
      <c r="GY158">
        <v>31.2</v>
      </c>
      <c r="GZ158">
        <v>23.3609</v>
      </c>
      <c r="HA158">
        <v>60.9919</v>
      </c>
      <c r="HB158">
        <v>19.7276</v>
      </c>
      <c r="HC158">
        <v>1</v>
      </c>
      <c r="HD158">
        <v>0.12031</v>
      </c>
      <c r="HE158">
        <v>-1.07021</v>
      </c>
      <c r="HF158">
        <v>20.2962</v>
      </c>
      <c r="HG158">
        <v>5.22103</v>
      </c>
      <c r="HH158">
        <v>11.98</v>
      </c>
      <c r="HI158">
        <v>4.96515</v>
      </c>
      <c r="HJ158">
        <v>3.276</v>
      </c>
      <c r="HK158">
        <v>9999</v>
      </c>
      <c r="HL158">
        <v>9999</v>
      </c>
      <c r="HM158">
        <v>9999</v>
      </c>
      <c r="HN158">
        <v>37.5</v>
      </c>
      <c r="HO158">
        <v>1.86395</v>
      </c>
      <c r="HP158">
        <v>1.86009</v>
      </c>
      <c r="HQ158">
        <v>1.85837</v>
      </c>
      <c r="HR158">
        <v>1.85975</v>
      </c>
      <c r="HS158">
        <v>1.85988</v>
      </c>
      <c r="HT158">
        <v>1.85838</v>
      </c>
      <c r="HU158">
        <v>1.85745</v>
      </c>
      <c r="HV158">
        <v>1.85241</v>
      </c>
      <c r="HW158">
        <v>0</v>
      </c>
      <c r="HX158">
        <v>0</v>
      </c>
      <c r="HY158">
        <v>0</v>
      </c>
      <c r="HZ158">
        <v>0</v>
      </c>
      <c r="IA158" t="s">
        <v>424</v>
      </c>
      <c r="IB158" t="s">
        <v>425</v>
      </c>
      <c r="IC158" t="s">
        <v>426</v>
      </c>
      <c r="ID158" t="s">
        <v>426</v>
      </c>
      <c r="IE158" t="s">
        <v>426</v>
      </c>
      <c r="IF158" t="s">
        <v>426</v>
      </c>
      <c r="IG158">
        <v>0</v>
      </c>
      <c r="IH158">
        <v>100</v>
      </c>
      <c r="II158">
        <v>100</v>
      </c>
      <c r="IJ158">
        <v>-0.893</v>
      </c>
      <c r="IK158">
        <v>0.3155</v>
      </c>
      <c r="IL158">
        <v>-0.819046093373875</v>
      </c>
      <c r="IM158">
        <v>-0.0008311593448893811</v>
      </c>
      <c r="IN158">
        <v>1.768286430498992E-06</v>
      </c>
      <c r="IO158">
        <v>-5.176383660599935E-10</v>
      </c>
      <c r="IP158">
        <v>0.01793090377665582</v>
      </c>
      <c r="IQ158">
        <v>0.002652576625932546</v>
      </c>
      <c r="IR158">
        <v>0.0004569377311329863</v>
      </c>
      <c r="IS158">
        <v>1.003524486243527E-07</v>
      </c>
      <c r="IT158">
        <v>2</v>
      </c>
      <c r="IU158">
        <v>1975</v>
      </c>
      <c r="IV158">
        <v>1</v>
      </c>
      <c r="IW158">
        <v>26</v>
      </c>
      <c r="IX158">
        <v>201780</v>
      </c>
      <c r="IY158">
        <v>201780.2</v>
      </c>
      <c r="IZ158">
        <v>1.09497</v>
      </c>
      <c r="JA158">
        <v>2.62695</v>
      </c>
      <c r="JB158">
        <v>1.49658</v>
      </c>
      <c r="JC158">
        <v>2.34863</v>
      </c>
      <c r="JD158">
        <v>1.54907</v>
      </c>
      <c r="JE158">
        <v>2.5</v>
      </c>
      <c r="JF158">
        <v>36.152</v>
      </c>
      <c r="JG158">
        <v>24.2013</v>
      </c>
      <c r="JH158">
        <v>18</v>
      </c>
      <c r="JI158">
        <v>481.74</v>
      </c>
      <c r="JJ158">
        <v>499.038</v>
      </c>
      <c r="JK158">
        <v>30.3511</v>
      </c>
      <c r="JL158">
        <v>28.8401</v>
      </c>
      <c r="JM158">
        <v>30.0001</v>
      </c>
      <c r="JN158">
        <v>29.0128</v>
      </c>
      <c r="JO158">
        <v>28.9985</v>
      </c>
      <c r="JP158">
        <v>22.0224</v>
      </c>
      <c r="JQ158">
        <v>0</v>
      </c>
      <c r="JR158">
        <v>100</v>
      </c>
      <c r="JS158">
        <v>30.3451</v>
      </c>
      <c r="JT158">
        <v>420</v>
      </c>
      <c r="JU158">
        <v>23.1383</v>
      </c>
      <c r="JV158">
        <v>101.859</v>
      </c>
      <c r="JW158">
        <v>91.2135</v>
      </c>
    </row>
    <row r="159" spans="1:283">
      <c r="A159">
        <v>141</v>
      </c>
      <c r="B159">
        <v>1759096406.6</v>
      </c>
      <c r="C159">
        <v>2413.599999904633</v>
      </c>
      <c r="D159" t="s">
        <v>711</v>
      </c>
      <c r="E159" t="s">
        <v>712</v>
      </c>
      <c r="F159">
        <v>5</v>
      </c>
      <c r="G159" t="s">
        <v>672</v>
      </c>
      <c r="H159">
        <v>1759096403.6</v>
      </c>
      <c r="I159">
        <f>(J159)/1000</f>
        <v>0</v>
      </c>
      <c r="J159">
        <f>1000*DJ159*AH159*(DF159-DG159)/(100*CY159*(1000-AH159*DF159))</f>
        <v>0</v>
      </c>
      <c r="K159">
        <f>DJ159*AH159*(DE159-DD159*(1000-AH159*DG159)/(1000-AH159*DF159))/(100*CY159)</f>
        <v>0</v>
      </c>
      <c r="L159">
        <f>DD159 - IF(AH159&gt;1, K159*CY159*100.0/(AJ159), 0)</f>
        <v>0</v>
      </c>
      <c r="M159">
        <f>((S159-I159/2)*L159-K159)/(S159+I159/2)</f>
        <v>0</v>
      </c>
      <c r="N159">
        <f>M159*(DK159+DL159)/1000.0</f>
        <v>0</v>
      </c>
      <c r="O159">
        <f>(DD159 - IF(AH159&gt;1, K159*CY159*100.0/(AJ159), 0))*(DK159+DL159)/1000.0</f>
        <v>0</v>
      </c>
      <c r="P159">
        <f>2.0/((1/R159-1/Q159)+SIGN(R159)*SQRT((1/R159-1/Q159)*(1/R159-1/Q159) + 4*CZ159/((CZ159+1)*(CZ159+1))*(2*1/R159*1/Q159-1/Q159*1/Q159)))</f>
        <v>0</v>
      </c>
      <c r="Q159">
        <f>IF(LEFT(DA159,1)&lt;&gt;"0",IF(LEFT(DA159,1)="1",3.0,DB159),$D$5+$E$5*(DR159*DK159/($K$5*1000))+$F$5*(DR159*DK159/($K$5*1000))*MAX(MIN(CY159,$J$5),$I$5)*MAX(MIN(CY159,$J$5),$I$5)+$G$5*MAX(MIN(CY159,$J$5),$I$5)*(DR159*DK159/($K$5*1000))+$H$5*(DR159*DK159/($K$5*1000))*(DR159*DK159/($K$5*1000)))</f>
        <v>0</v>
      </c>
      <c r="R159">
        <f>I159*(1000-(1000*0.61365*exp(17.502*V159/(240.97+V159))/(DK159+DL159)+DF159)/2)/(1000*0.61365*exp(17.502*V159/(240.97+V159))/(DK159+DL159)-DF159)</f>
        <v>0</v>
      </c>
      <c r="S159">
        <f>1/((CZ159+1)/(P159/1.6)+1/(Q159/1.37)) + CZ159/((CZ159+1)/(P159/1.6) + CZ159/(Q159/1.37))</f>
        <v>0</v>
      </c>
      <c r="T159">
        <f>(CU159*CX159)</f>
        <v>0</v>
      </c>
      <c r="U159">
        <f>(DM159+(T159+2*0.95*5.67E-8*(((DM159+$B$9)+273)^4-(DM159+273)^4)-44100*I159)/(1.84*29.3*Q159+8*0.95*5.67E-8*(DM159+273)^3))</f>
        <v>0</v>
      </c>
      <c r="V159">
        <f>($C$9*DN159+$D$9*DO159+$E$9*U159)</f>
        <v>0</v>
      </c>
      <c r="W159">
        <f>0.61365*exp(17.502*V159/(240.97+V159))</f>
        <v>0</v>
      </c>
      <c r="X159">
        <f>(Y159/Z159*100)</f>
        <v>0</v>
      </c>
      <c r="Y159">
        <f>DF159*(DK159+DL159)/1000</f>
        <v>0</v>
      </c>
      <c r="Z159">
        <f>0.61365*exp(17.502*DM159/(240.97+DM159))</f>
        <v>0</v>
      </c>
      <c r="AA159">
        <f>(W159-DF159*(DK159+DL159)/1000)</f>
        <v>0</v>
      </c>
      <c r="AB159">
        <f>(-I159*44100)</f>
        <v>0</v>
      </c>
      <c r="AC159">
        <f>2*29.3*Q159*0.92*(DM159-V159)</f>
        <v>0</v>
      </c>
      <c r="AD159">
        <f>2*0.95*5.67E-8*(((DM159+$B$9)+273)^4-(V159+273)^4)</f>
        <v>0</v>
      </c>
      <c r="AE159">
        <f>T159+AD159+AB159+AC159</f>
        <v>0</v>
      </c>
      <c r="AF159">
        <v>1</v>
      </c>
      <c r="AG159">
        <v>0</v>
      </c>
      <c r="AH159">
        <f>IF(AF159*$H$15&gt;=AJ159,1.0,(AJ159/(AJ159-AF159*$H$15)))</f>
        <v>0</v>
      </c>
      <c r="AI159">
        <f>(AH159-1)*100</f>
        <v>0</v>
      </c>
      <c r="AJ159">
        <f>MAX(0,($B$15+$C$15*DR159)/(1+$D$15*DR159)*DK159/(DM159+273)*$E$15)</f>
        <v>0</v>
      </c>
      <c r="AK159" t="s">
        <v>420</v>
      </c>
      <c r="AL159" t="s">
        <v>420</v>
      </c>
      <c r="AM159">
        <v>0</v>
      </c>
      <c r="AN159">
        <v>0</v>
      </c>
      <c r="AO159">
        <f>1-AM159/AN159</f>
        <v>0</v>
      </c>
      <c r="AP159">
        <v>0</v>
      </c>
      <c r="AQ159" t="s">
        <v>420</v>
      </c>
      <c r="AR159" t="s">
        <v>420</v>
      </c>
      <c r="AS159">
        <v>0</v>
      </c>
      <c r="AT159">
        <v>0</v>
      </c>
      <c r="AU159">
        <f>1-AS159/AT159</f>
        <v>0</v>
      </c>
      <c r="AV159">
        <v>0.5</v>
      </c>
      <c r="AW159">
        <f>CV159</f>
        <v>0</v>
      </c>
      <c r="AX159">
        <f>K159</f>
        <v>0</v>
      </c>
      <c r="AY159">
        <f>AU159*AV159*AW159</f>
        <v>0</v>
      </c>
      <c r="AZ159">
        <f>(AX159-AP159)/AW159</f>
        <v>0</v>
      </c>
      <c r="BA159">
        <f>(AN159-AT159)/AT159</f>
        <v>0</v>
      </c>
      <c r="BB159">
        <f>AM159/(AO159+AM159/AT159)</f>
        <v>0</v>
      </c>
      <c r="BC159" t="s">
        <v>420</v>
      </c>
      <c r="BD159">
        <v>0</v>
      </c>
      <c r="BE159">
        <f>IF(BD159&lt;&gt;0, BD159, BB159)</f>
        <v>0</v>
      </c>
      <c r="BF159">
        <f>1-BE159/AT159</f>
        <v>0</v>
      </c>
      <c r="BG159">
        <f>(AT159-AS159)/(AT159-BE159)</f>
        <v>0</v>
      </c>
      <c r="BH159">
        <f>(AN159-AT159)/(AN159-BE159)</f>
        <v>0</v>
      </c>
      <c r="BI159">
        <f>(AT159-AS159)/(AT159-AM159)</f>
        <v>0</v>
      </c>
      <c r="BJ159">
        <f>(AN159-AT159)/(AN159-AM159)</f>
        <v>0</v>
      </c>
      <c r="BK159">
        <f>(BG159*BE159/AS159)</f>
        <v>0</v>
      </c>
      <c r="BL159">
        <f>(1-BK159)</f>
        <v>0</v>
      </c>
      <c r="CU159">
        <f>$B$13*DS159+$C$13*DT159+$F$13*EE159*(1-EH159)</f>
        <v>0</v>
      </c>
      <c r="CV159">
        <f>CU159*CW159</f>
        <v>0</v>
      </c>
      <c r="CW159">
        <f>($B$13*$D$11+$C$13*$D$11+$F$13*((ER159+EJ159)/MAX(ER159+EJ159+ES159, 0.1)*$I$11+ES159/MAX(ER159+EJ159+ES159, 0.1)*$J$11))/($B$13+$C$13+$F$13)</f>
        <v>0</v>
      </c>
      <c r="CX159">
        <f>($B$13*$K$11+$C$13*$K$11+$F$13*((ER159+EJ159)/MAX(ER159+EJ159+ES159, 0.1)*$P$11+ES159/MAX(ER159+EJ159+ES159, 0.1)*$Q$11))/($B$13+$C$13+$F$13)</f>
        <v>0</v>
      </c>
      <c r="CY159">
        <v>5.9</v>
      </c>
      <c r="CZ159">
        <v>0.5</v>
      </c>
      <c r="DA159" t="s">
        <v>421</v>
      </c>
      <c r="DB159">
        <v>2</v>
      </c>
      <c r="DC159">
        <v>1759096403.6</v>
      </c>
      <c r="DD159">
        <v>424.0648888888888</v>
      </c>
      <c r="DE159">
        <v>419.8015555555555</v>
      </c>
      <c r="DF159">
        <v>23.04366666666667</v>
      </c>
      <c r="DG159">
        <v>22.66247777777778</v>
      </c>
      <c r="DH159">
        <v>424.9577777777778</v>
      </c>
      <c r="DI159">
        <v>22.72825555555556</v>
      </c>
      <c r="DJ159">
        <v>500.0556666666667</v>
      </c>
      <c r="DK159">
        <v>90.62957777777777</v>
      </c>
      <c r="DL159">
        <v>0.06673815555555557</v>
      </c>
      <c r="DM159">
        <v>30.21404444444444</v>
      </c>
      <c r="DN159">
        <v>30.00514444444445</v>
      </c>
      <c r="DO159">
        <v>999.9000000000001</v>
      </c>
      <c r="DP159">
        <v>0</v>
      </c>
      <c r="DQ159">
        <v>0</v>
      </c>
      <c r="DR159">
        <v>9999.091111111113</v>
      </c>
      <c r="DS159">
        <v>0</v>
      </c>
      <c r="DT159">
        <v>3.33927</v>
      </c>
      <c r="DU159">
        <v>4.263484444444444</v>
      </c>
      <c r="DV159">
        <v>434.0675555555556</v>
      </c>
      <c r="DW159">
        <v>429.5361111111111</v>
      </c>
      <c r="DX159">
        <v>0.3812184444444445</v>
      </c>
      <c r="DY159">
        <v>419.8015555555555</v>
      </c>
      <c r="DZ159">
        <v>22.66247777777778</v>
      </c>
      <c r="EA159">
        <v>2.088441111111111</v>
      </c>
      <c r="EB159">
        <v>2.053892222222222</v>
      </c>
      <c r="EC159">
        <v>18.13127777777778</v>
      </c>
      <c r="ED159">
        <v>17.86601111111111</v>
      </c>
      <c r="EE159">
        <v>0.00500078</v>
      </c>
      <c r="EF159">
        <v>0</v>
      </c>
      <c r="EG159">
        <v>0</v>
      </c>
      <c r="EH159">
        <v>0</v>
      </c>
      <c r="EI159">
        <v>943.2666666666667</v>
      </c>
      <c r="EJ159">
        <v>0.00500078</v>
      </c>
      <c r="EK159">
        <v>-10</v>
      </c>
      <c r="EL159">
        <v>0.2</v>
      </c>
      <c r="EM159">
        <v>35.71511111111111</v>
      </c>
      <c r="EN159">
        <v>40.78455555555556</v>
      </c>
      <c r="EO159">
        <v>37.99977777777778</v>
      </c>
      <c r="EP159">
        <v>41.28444444444444</v>
      </c>
      <c r="EQ159">
        <v>38.486</v>
      </c>
      <c r="ER159">
        <v>0</v>
      </c>
      <c r="ES159">
        <v>0</v>
      </c>
      <c r="ET159">
        <v>0</v>
      </c>
      <c r="EU159">
        <v>1759096399</v>
      </c>
      <c r="EV159">
        <v>0</v>
      </c>
      <c r="EW159">
        <v>945.636</v>
      </c>
      <c r="EX159">
        <v>-30.90000012868865</v>
      </c>
      <c r="EY159">
        <v>34.74615422595425</v>
      </c>
      <c r="EZ159">
        <v>-11.016</v>
      </c>
      <c r="FA159">
        <v>15</v>
      </c>
      <c r="FB159">
        <v>0</v>
      </c>
      <c r="FC159" t="s">
        <v>422</v>
      </c>
      <c r="FD159">
        <v>1746989605.5</v>
      </c>
      <c r="FE159">
        <v>1746989593.5</v>
      </c>
      <c r="FF159">
        <v>0</v>
      </c>
      <c r="FG159">
        <v>-0.274</v>
      </c>
      <c r="FH159">
        <v>-0.002</v>
      </c>
      <c r="FI159">
        <v>2.549</v>
      </c>
      <c r="FJ159">
        <v>0.129</v>
      </c>
      <c r="FK159">
        <v>420</v>
      </c>
      <c r="FL159">
        <v>17</v>
      </c>
      <c r="FM159">
        <v>0.02</v>
      </c>
      <c r="FN159">
        <v>0.04</v>
      </c>
      <c r="FO159">
        <v>3.524662195121951</v>
      </c>
      <c r="FP159">
        <v>2.898868013937284</v>
      </c>
      <c r="FQ159">
        <v>0.7473629436453254</v>
      </c>
      <c r="FR159">
        <v>0</v>
      </c>
      <c r="FS159">
        <v>945.5470588235294</v>
      </c>
      <c r="FT159">
        <v>-7.731092542829571</v>
      </c>
      <c r="FU159">
        <v>6.629800604495085</v>
      </c>
      <c r="FV159">
        <v>0</v>
      </c>
      <c r="FW159">
        <v>0.3809900243902439</v>
      </c>
      <c r="FX159">
        <v>-0.006075010452961237</v>
      </c>
      <c r="FY159">
        <v>0.001600801468286602</v>
      </c>
      <c r="FZ159">
        <v>1</v>
      </c>
      <c r="GA159">
        <v>1</v>
      </c>
      <c r="GB159">
        <v>3</v>
      </c>
      <c r="GC159" t="s">
        <v>423</v>
      </c>
      <c r="GD159">
        <v>3.10276</v>
      </c>
      <c r="GE159">
        <v>2.72486</v>
      </c>
      <c r="GF159">
        <v>0.0888776</v>
      </c>
      <c r="GG159">
        <v>0.0882564</v>
      </c>
      <c r="GH159">
        <v>0.104908</v>
      </c>
      <c r="GI159">
        <v>0.105144</v>
      </c>
      <c r="GJ159">
        <v>23794.9</v>
      </c>
      <c r="GK159">
        <v>21601.1</v>
      </c>
      <c r="GL159">
        <v>26679.5</v>
      </c>
      <c r="GM159">
        <v>23913.2</v>
      </c>
      <c r="GN159">
        <v>38208.6</v>
      </c>
      <c r="GO159">
        <v>31617.5</v>
      </c>
      <c r="GP159">
        <v>46586.7</v>
      </c>
      <c r="GQ159">
        <v>37815.4</v>
      </c>
      <c r="GR159">
        <v>1.86925</v>
      </c>
      <c r="GS159">
        <v>1.87348</v>
      </c>
      <c r="GT159">
        <v>0.081785</v>
      </c>
      <c r="GU159">
        <v>0</v>
      </c>
      <c r="GV159">
        <v>28.6695</v>
      </c>
      <c r="GW159">
        <v>999.9</v>
      </c>
      <c r="GX159">
        <v>46.4</v>
      </c>
      <c r="GY159">
        <v>31.2</v>
      </c>
      <c r="GZ159">
        <v>23.361</v>
      </c>
      <c r="HA159">
        <v>60.7919</v>
      </c>
      <c r="HB159">
        <v>19.7356</v>
      </c>
      <c r="HC159">
        <v>1</v>
      </c>
      <c r="HD159">
        <v>0.12031</v>
      </c>
      <c r="HE159">
        <v>-1.08298</v>
      </c>
      <c r="HF159">
        <v>20.2961</v>
      </c>
      <c r="HG159">
        <v>5.22088</v>
      </c>
      <c r="HH159">
        <v>11.98</v>
      </c>
      <c r="HI159">
        <v>4.965</v>
      </c>
      <c r="HJ159">
        <v>3.276</v>
      </c>
      <c r="HK159">
        <v>9999</v>
      </c>
      <c r="HL159">
        <v>9999</v>
      </c>
      <c r="HM159">
        <v>9999</v>
      </c>
      <c r="HN159">
        <v>37.5</v>
      </c>
      <c r="HO159">
        <v>1.86397</v>
      </c>
      <c r="HP159">
        <v>1.86009</v>
      </c>
      <c r="HQ159">
        <v>1.85837</v>
      </c>
      <c r="HR159">
        <v>1.85975</v>
      </c>
      <c r="HS159">
        <v>1.85989</v>
      </c>
      <c r="HT159">
        <v>1.85838</v>
      </c>
      <c r="HU159">
        <v>1.85745</v>
      </c>
      <c r="HV159">
        <v>1.8524</v>
      </c>
      <c r="HW159">
        <v>0</v>
      </c>
      <c r="HX159">
        <v>0</v>
      </c>
      <c r="HY159">
        <v>0</v>
      </c>
      <c r="HZ159">
        <v>0</v>
      </c>
      <c r="IA159" t="s">
        <v>424</v>
      </c>
      <c r="IB159" t="s">
        <v>425</v>
      </c>
      <c r="IC159" t="s">
        <v>426</v>
      </c>
      <c r="ID159" t="s">
        <v>426</v>
      </c>
      <c r="IE159" t="s">
        <v>426</v>
      </c>
      <c r="IF159" t="s">
        <v>426</v>
      </c>
      <c r="IG159">
        <v>0</v>
      </c>
      <c r="IH159">
        <v>100</v>
      </c>
      <c r="II159">
        <v>100</v>
      </c>
      <c r="IJ159">
        <v>-0.893</v>
      </c>
      <c r="IK159">
        <v>0.3155</v>
      </c>
      <c r="IL159">
        <v>-0.819046093373875</v>
      </c>
      <c r="IM159">
        <v>-0.0008311593448893811</v>
      </c>
      <c r="IN159">
        <v>1.768286430498992E-06</v>
      </c>
      <c r="IO159">
        <v>-5.176383660599935E-10</v>
      </c>
      <c r="IP159">
        <v>0.01793090377665582</v>
      </c>
      <c r="IQ159">
        <v>0.002652576625932546</v>
      </c>
      <c r="IR159">
        <v>0.0004569377311329863</v>
      </c>
      <c r="IS159">
        <v>1.003524486243527E-07</v>
      </c>
      <c r="IT159">
        <v>2</v>
      </c>
      <c r="IU159">
        <v>1975</v>
      </c>
      <c r="IV159">
        <v>1</v>
      </c>
      <c r="IW159">
        <v>26</v>
      </c>
      <c r="IX159">
        <v>201780</v>
      </c>
      <c r="IY159">
        <v>201780.2</v>
      </c>
      <c r="IZ159">
        <v>1.09375</v>
      </c>
      <c r="JA159">
        <v>2.62207</v>
      </c>
      <c r="JB159">
        <v>1.49658</v>
      </c>
      <c r="JC159">
        <v>2.34985</v>
      </c>
      <c r="JD159">
        <v>1.54907</v>
      </c>
      <c r="JE159">
        <v>2.41821</v>
      </c>
      <c r="JF159">
        <v>36.152</v>
      </c>
      <c r="JG159">
        <v>24.1926</v>
      </c>
      <c r="JH159">
        <v>18</v>
      </c>
      <c r="JI159">
        <v>481.625</v>
      </c>
      <c r="JJ159">
        <v>499.105</v>
      </c>
      <c r="JK159">
        <v>30.3446</v>
      </c>
      <c r="JL159">
        <v>28.8405</v>
      </c>
      <c r="JM159">
        <v>30.0001</v>
      </c>
      <c r="JN159">
        <v>29.013</v>
      </c>
      <c r="JO159">
        <v>28.9985</v>
      </c>
      <c r="JP159">
        <v>21.9913</v>
      </c>
      <c r="JQ159">
        <v>0</v>
      </c>
      <c r="JR159">
        <v>100</v>
      </c>
      <c r="JS159">
        <v>30.3393</v>
      </c>
      <c r="JT159">
        <v>420</v>
      </c>
      <c r="JU159">
        <v>23.1383</v>
      </c>
      <c r="JV159">
        <v>101.859</v>
      </c>
      <c r="JW159">
        <v>91.2133</v>
      </c>
    </row>
    <row r="160" spans="1:283">
      <c r="A160">
        <v>142</v>
      </c>
      <c r="B160">
        <v>1759096408.6</v>
      </c>
      <c r="C160">
        <v>2415.599999904633</v>
      </c>
      <c r="D160" t="s">
        <v>713</v>
      </c>
      <c r="E160" t="s">
        <v>714</v>
      </c>
      <c r="F160">
        <v>5</v>
      </c>
      <c r="G160" t="s">
        <v>672</v>
      </c>
      <c r="H160">
        <v>1759096405.6</v>
      </c>
      <c r="I160">
        <f>(J160)/1000</f>
        <v>0</v>
      </c>
      <c r="J160">
        <f>1000*DJ160*AH160*(DF160-DG160)/(100*CY160*(1000-AH160*DF160))</f>
        <v>0</v>
      </c>
      <c r="K160">
        <f>DJ160*AH160*(DE160-DD160*(1000-AH160*DG160)/(1000-AH160*DF160))/(100*CY160)</f>
        <v>0</v>
      </c>
      <c r="L160">
        <f>DD160 - IF(AH160&gt;1, K160*CY160*100.0/(AJ160), 0)</f>
        <v>0</v>
      </c>
      <c r="M160">
        <f>((S160-I160/2)*L160-K160)/(S160+I160/2)</f>
        <v>0</v>
      </c>
      <c r="N160">
        <f>M160*(DK160+DL160)/1000.0</f>
        <v>0</v>
      </c>
      <c r="O160">
        <f>(DD160 - IF(AH160&gt;1, K160*CY160*100.0/(AJ160), 0))*(DK160+DL160)/1000.0</f>
        <v>0</v>
      </c>
      <c r="P160">
        <f>2.0/((1/R160-1/Q160)+SIGN(R160)*SQRT((1/R160-1/Q160)*(1/R160-1/Q160) + 4*CZ160/((CZ160+1)*(CZ160+1))*(2*1/R160*1/Q160-1/Q160*1/Q160)))</f>
        <v>0</v>
      </c>
      <c r="Q160">
        <f>IF(LEFT(DA160,1)&lt;&gt;"0",IF(LEFT(DA160,1)="1",3.0,DB160),$D$5+$E$5*(DR160*DK160/($K$5*1000))+$F$5*(DR160*DK160/($K$5*1000))*MAX(MIN(CY160,$J$5),$I$5)*MAX(MIN(CY160,$J$5),$I$5)+$G$5*MAX(MIN(CY160,$J$5),$I$5)*(DR160*DK160/($K$5*1000))+$H$5*(DR160*DK160/($K$5*1000))*(DR160*DK160/($K$5*1000)))</f>
        <v>0</v>
      </c>
      <c r="R160">
        <f>I160*(1000-(1000*0.61365*exp(17.502*V160/(240.97+V160))/(DK160+DL160)+DF160)/2)/(1000*0.61365*exp(17.502*V160/(240.97+V160))/(DK160+DL160)-DF160)</f>
        <v>0</v>
      </c>
      <c r="S160">
        <f>1/((CZ160+1)/(P160/1.6)+1/(Q160/1.37)) + CZ160/((CZ160+1)/(P160/1.6) + CZ160/(Q160/1.37))</f>
        <v>0</v>
      </c>
      <c r="T160">
        <f>(CU160*CX160)</f>
        <v>0</v>
      </c>
      <c r="U160">
        <f>(DM160+(T160+2*0.95*5.67E-8*(((DM160+$B$9)+273)^4-(DM160+273)^4)-44100*I160)/(1.84*29.3*Q160+8*0.95*5.67E-8*(DM160+273)^3))</f>
        <v>0</v>
      </c>
      <c r="V160">
        <f>($C$9*DN160+$D$9*DO160+$E$9*U160)</f>
        <v>0</v>
      </c>
      <c r="W160">
        <f>0.61365*exp(17.502*V160/(240.97+V160))</f>
        <v>0</v>
      </c>
      <c r="X160">
        <f>(Y160/Z160*100)</f>
        <v>0</v>
      </c>
      <c r="Y160">
        <f>DF160*(DK160+DL160)/1000</f>
        <v>0</v>
      </c>
      <c r="Z160">
        <f>0.61365*exp(17.502*DM160/(240.97+DM160))</f>
        <v>0</v>
      </c>
      <c r="AA160">
        <f>(W160-DF160*(DK160+DL160)/1000)</f>
        <v>0</v>
      </c>
      <c r="AB160">
        <f>(-I160*44100)</f>
        <v>0</v>
      </c>
      <c r="AC160">
        <f>2*29.3*Q160*0.92*(DM160-V160)</f>
        <v>0</v>
      </c>
      <c r="AD160">
        <f>2*0.95*5.67E-8*(((DM160+$B$9)+273)^4-(V160+273)^4)</f>
        <v>0</v>
      </c>
      <c r="AE160">
        <f>T160+AD160+AB160+AC160</f>
        <v>0</v>
      </c>
      <c r="AF160">
        <v>1</v>
      </c>
      <c r="AG160">
        <v>0</v>
      </c>
      <c r="AH160">
        <f>IF(AF160*$H$15&gt;=AJ160,1.0,(AJ160/(AJ160-AF160*$H$15)))</f>
        <v>0</v>
      </c>
      <c r="AI160">
        <f>(AH160-1)*100</f>
        <v>0</v>
      </c>
      <c r="AJ160">
        <f>MAX(0,($B$15+$C$15*DR160)/(1+$D$15*DR160)*DK160/(DM160+273)*$E$15)</f>
        <v>0</v>
      </c>
      <c r="AK160" t="s">
        <v>420</v>
      </c>
      <c r="AL160" t="s">
        <v>420</v>
      </c>
      <c r="AM160">
        <v>0</v>
      </c>
      <c r="AN160">
        <v>0</v>
      </c>
      <c r="AO160">
        <f>1-AM160/AN160</f>
        <v>0</v>
      </c>
      <c r="AP160">
        <v>0</v>
      </c>
      <c r="AQ160" t="s">
        <v>420</v>
      </c>
      <c r="AR160" t="s">
        <v>420</v>
      </c>
      <c r="AS160">
        <v>0</v>
      </c>
      <c r="AT160">
        <v>0</v>
      </c>
      <c r="AU160">
        <f>1-AS160/AT160</f>
        <v>0</v>
      </c>
      <c r="AV160">
        <v>0.5</v>
      </c>
      <c r="AW160">
        <f>CV160</f>
        <v>0</v>
      </c>
      <c r="AX160">
        <f>K160</f>
        <v>0</v>
      </c>
      <c r="AY160">
        <f>AU160*AV160*AW160</f>
        <v>0</v>
      </c>
      <c r="AZ160">
        <f>(AX160-AP160)/AW160</f>
        <v>0</v>
      </c>
      <c r="BA160">
        <f>(AN160-AT160)/AT160</f>
        <v>0</v>
      </c>
      <c r="BB160">
        <f>AM160/(AO160+AM160/AT160)</f>
        <v>0</v>
      </c>
      <c r="BC160" t="s">
        <v>420</v>
      </c>
      <c r="BD160">
        <v>0</v>
      </c>
      <c r="BE160">
        <f>IF(BD160&lt;&gt;0, BD160, BB160)</f>
        <v>0</v>
      </c>
      <c r="BF160">
        <f>1-BE160/AT160</f>
        <v>0</v>
      </c>
      <c r="BG160">
        <f>(AT160-AS160)/(AT160-BE160)</f>
        <v>0</v>
      </c>
      <c r="BH160">
        <f>(AN160-AT160)/(AN160-BE160)</f>
        <v>0</v>
      </c>
      <c r="BI160">
        <f>(AT160-AS160)/(AT160-AM160)</f>
        <v>0</v>
      </c>
      <c r="BJ160">
        <f>(AN160-AT160)/(AN160-AM160)</f>
        <v>0</v>
      </c>
      <c r="BK160">
        <f>(BG160*BE160/AS160)</f>
        <v>0</v>
      </c>
      <c r="BL160">
        <f>(1-BK160)</f>
        <v>0</v>
      </c>
      <c r="CU160">
        <f>$B$13*DS160+$C$13*DT160+$F$13*EE160*(1-EH160)</f>
        <v>0</v>
      </c>
      <c r="CV160">
        <f>CU160*CW160</f>
        <v>0</v>
      </c>
      <c r="CW160">
        <f>($B$13*$D$11+$C$13*$D$11+$F$13*((ER160+EJ160)/MAX(ER160+EJ160+ES160, 0.1)*$I$11+ES160/MAX(ER160+EJ160+ES160, 0.1)*$J$11))/($B$13+$C$13+$F$13)</f>
        <v>0</v>
      </c>
      <c r="CX160">
        <f>($B$13*$K$11+$C$13*$K$11+$F$13*((ER160+EJ160)/MAX(ER160+EJ160+ES160, 0.1)*$P$11+ES160/MAX(ER160+EJ160+ES160, 0.1)*$Q$11))/($B$13+$C$13+$F$13)</f>
        <v>0</v>
      </c>
      <c r="CY160">
        <v>5.9</v>
      </c>
      <c r="CZ160">
        <v>0.5</v>
      </c>
      <c r="DA160" t="s">
        <v>421</v>
      </c>
      <c r="DB160">
        <v>2</v>
      </c>
      <c r="DC160">
        <v>1759096405.6</v>
      </c>
      <c r="DD160">
        <v>423.8835555555555</v>
      </c>
      <c r="DE160">
        <v>420.28</v>
      </c>
      <c r="DF160">
        <v>23.04478888888889</v>
      </c>
      <c r="DG160">
        <v>22.66372222222222</v>
      </c>
      <c r="DH160">
        <v>424.7763333333333</v>
      </c>
      <c r="DI160">
        <v>22.72935555555556</v>
      </c>
      <c r="DJ160">
        <v>500.0364444444445</v>
      </c>
      <c r="DK160">
        <v>90.62865555555555</v>
      </c>
      <c r="DL160">
        <v>0.06664603333333333</v>
      </c>
      <c r="DM160">
        <v>30.21302222222222</v>
      </c>
      <c r="DN160">
        <v>30.0041</v>
      </c>
      <c r="DO160">
        <v>999.9000000000001</v>
      </c>
      <c r="DP160">
        <v>0</v>
      </c>
      <c r="DQ160">
        <v>0</v>
      </c>
      <c r="DR160">
        <v>10005.48</v>
      </c>
      <c r="DS160">
        <v>0</v>
      </c>
      <c r="DT160">
        <v>3.33927</v>
      </c>
      <c r="DU160">
        <v>3.603619999999999</v>
      </c>
      <c r="DV160">
        <v>433.8823333333333</v>
      </c>
      <c r="DW160">
        <v>430.0262222222222</v>
      </c>
      <c r="DX160">
        <v>0.3811014444444444</v>
      </c>
      <c r="DY160">
        <v>420.28</v>
      </c>
      <c r="DZ160">
        <v>22.66372222222222</v>
      </c>
      <c r="EA160">
        <v>2.088521111111111</v>
      </c>
      <c r="EB160">
        <v>2.053984444444444</v>
      </c>
      <c r="EC160">
        <v>18.1319</v>
      </c>
      <c r="ED160">
        <v>17.86672222222222</v>
      </c>
      <c r="EE160">
        <v>0.00500078</v>
      </c>
      <c r="EF160">
        <v>0</v>
      </c>
      <c r="EG160">
        <v>0</v>
      </c>
      <c r="EH160">
        <v>0</v>
      </c>
      <c r="EI160">
        <v>943.9444444444445</v>
      </c>
      <c r="EJ160">
        <v>0.00500078</v>
      </c>
      <c r="EK160">
        <v>-9.300000000000001</v>
      </c>
      <c r="EL160">
        <v>0.7222222222222222</v>
      </c>
      <c r="EM160">
        <v>35.708</v>
      </c>
      <c r="EN160">
        <v>40.80522222222223</v>
      </c>
      <c r="EO160">
        <v>37.88866666666667</v>
      </c>
      <c r="EP160">
        <v>41.32611111111111</v>
      </c>
      <c r="EQ160">
        <v>38.24977777777778</v>
      </c>
      <c r="ER160">
        <v>0</v>
      </c>
      <c r="ES160">
        <v>0</v>
      </c>
      <c r="ET160">
        <v>0</v>
      </c>
      <c r="EU160">
        <v>1759096401.4</v>
      </c>
      <c r="EV160">
        <v>0</v>
      </c>
      <c r="EW160">
        <v>945.2999999999998</v>
      </c>
      <c r="EX160">
        <v>-13.65384608765707</v>
      </c>
      <c r="EY160">
        <v>13.16153873492038</v>
      </c>
      <c r="EZ160">
        <v>-10.9</v>
      </c>
      <c r="FA160">
        <v>15</v>
      </c>
      <c r="FB160">
        <v>0</v>
      </c>
      <c r="FC160" t="s">
        <v>422</v>
      </c>
      <c r="FD160">
        <v>1746989605.5</v>
      </c>
      <c r="FE160">
        <v>1746989593.5</v>
      </c>
      <c r="FF160">
        <v>0</v>
      </c>
      <c r="FG160">
        <v>-0.274</v>
      </c>
      <c r="FH160">
        <v>-0.002</v>
      </c>
      <c r="FI160">
        <v>2.549</v>
      </c>
      <c r="FJ160">
        <v>0.129</v>
      </c>
      <c r="FK160">
        <v>420</v>
      </c>
      <c r="FL160">
        <v>17</v>
      </c>
      <c r="FM160">
        <v>0.02</v>
      </c>
      <c r="FN160">
        <v>0.04</v>
      </c>
      <c r="FO160">
        <v>3.503031</v>
      </c>
      <c r="FP160">
        <v>1.356149718574095</v>
      </c>
      <c r="FQ160">
        <v>0.7798671597547879</v>
      </c>
      <c r="FR160">
        <v>0</v>
      </c>
      <c r="FS160">
        <v>945.7176470588236</v>
      </c>
      <c r="FT160">
        <v>-15.40412536556272</v>
      </c>
      <c r="FU160">
        <v>6.77141355423603</v>
      </c>
      <c r="FV160">
        <v>0</v>
      </c>
      <c r="FW160">
        <v>0.38072905</v>
      </c>
      <c r="FX160">
        <v>-0.002935407129456773</v>
      </c>
      <c r="FY160">
        <v>0.001513827086393955</v>
      </c>
      <c r="FZ160">
        <v>1</v>
      </c>
      <c r="GA160">
        <v>1</v>
      </c>
      <c r="GB160">
        <v>3</v>
      </c>
      <c r="GC160" t="s">
        <v>423</v>
      </c>
      <c r="GD160">
        <v>3.10293</v>
      </c>
      <c r="GE160">
        <v>2.72477</v>
      </c>
      <c r="GF160">
        <v>0.0888853</v>
      </c>
      <c r="GG160">
        <v>0.0884272</v>
      </c>
      <c r="GH160">
        <v>0.104905</v>
      </c>
      <c r="GI160">
        <v>0.105142</v>
      </c>
      <c r="GJ160">
        <v>23794.7</v>
      </c>
      <c r="GK160">
        <v>21597.1</v>
      </c>
      <c r="GL160">
        <v>26679.5</v>
      </c>
      <c r="GM160">
        <v>23913.3</v>
      </c>
      <c r="GN160">
        <v>38208.6</v>
      </c>
      <c r="GO160">
        <v>31617.5</v>
      </c>
      <c r="GP160">
        <v>46586.6</v>
      </c>
      <c r="GQ160">
        <v>37815.4</v>
      </c>
      <c r="GR160">
        <v>1.8694</v>
      </c>
      <c r="GS160">
        <v>1.87328</v>
      </c>
      <c r="GT160">
        <v>0.08147210000000001</v>
      </c>
      <c r="GU160">
        <v>0</v>
      </c>
      <c r="GV160">
        <v>28.6708</v>
      </c>
      <c r="GW160">
        <v>999.9</v>
      </c>
      <c r="GX160">
        <v>46.4</v>
      </c>
      <c r="GY160">
        <v>31.2</v>
      </c>
      <c r="GZ160">
        <v>23.3626</v>
      </c>
      <c r="HA160">
        <v>60.5919</v>
      </c>
      <c r="HB160">
        <v>19.5272</v>
      </c>
      <c r="HC160">
        <v>1</v>
      </c>
      <c r="HD160">
        <v>0.120351</v>
      </c>
      <c r="HE160">
        <v>-1.09046</v>
      </c>
      <c r="HF160">
        <v>20.2961</v>
      </c>
      <c r="HG160">
        <v>5.22118</v>
      </c>
      <c r="HH160">
        <v>11.98</v>
      </c>
      <c r="HI160">
        <v>4.96515</v>
      </c>
      <c r="HJ160">
        <v>3.276</v>
      </c>
      <c r="HK160">
        <v>9999</v>
      </c>
      <c r="HL160">
        <v>9999</v>
      </c>
      <c r="HM160">
        <v>9999</v>
      </c>
      <c r="HN160">
        <v>37.5</v>
      </c>
      <c r="HO160">
        <v>1.86398</v>
      </c>
      <c r="HP160">
        <v>1.86009</v>
      </c>
      <c r="HQ160">
        <v>1.85837</v>
      </c>
      <c r="HR160">
        <v>1.85975</v>
      </c>
      <c r="HS160">
        <v>1.85989</v>
      </c>
      <c r="HT160">
        <v>1.85837</v>
      </c>
      <c r="HU160">
        <v>1.85745</v>
      </c>
      <c r="HV160">
        <v>1.85241</v>
      </c>
      <c r="HW160">
        <v>0</v>
      </c>
      <c r="HX160">
        <v>0</v>
      </c>
      <c r="HY160">
        <v>0</v>
      </c>
      <c r="HZ160">
        <v>0</v>
      </c>
      <c r="IA160" t="s">
        <v>424</v>
      </c>
      <c r="IB160" t="s">
        <v>425</v>
      </c>
      <c r="IC160" t="s">
        <v>426</v>
      </c>
      <c r="ID160" t="s">
        <v>426</v>
      </c>
      <c r="IE160" t="s">
        <v>426</v>
      </c>
      <c r="IF160" t="s">
        <v>426</v>
      </c>
      <c r="IG160">
        <v>0</v>
      </c>
      <c r="IH160">
        <v>100</v>
      </c>
      <c r="II160">
        <v>100</v>
      </c>
      <c r="IJ160">
        <v>-0.893</v>
      </c>
      <c r="IK160">
        <v>0.3155</v>
      </c>
      <c r="IL160">
        <v>-0.819046093373875</v>
      </c>
      <c r="IM160">
        <v>-0.0008311593448893811</v>
      </c>
      <c r="IN160">
        <v>1.768286430498992E-06</v>
      </c>
      <c r="IO160">
        <v>-5.176383660599935E-10</v>
      </c>
      <c r="IP160">
        <v>0.01793090377665582</v>
      </c>
      <c r="IQ160">
        <v>0.002652576625932546</v>
      </c>
      <c r="IR160">
        <v>0.0004569377311329863</v>
      </c>
      <c r="IS160">
        <v>1.003524486243527E-07</v>
      </c>
      <c r="IT160">
        <v>2</v>
      </c>
      <c r="IU160">
        <v>1975</v>
      </c>
      <c r="IV160">
        <v>1</v>
      </c>
      <c r="IW160">
        <v>26</v>
      </c>
      <c r="IX160">
        <v>201780.1</v>
      </c>
      <c r="IY160">
        <v>201780.3</v>
      </c>
      <c r="IZ160">
        <v>1.09253</v>
      </c>
      <c r="JA160">
        <v>2.62451</v>
      </c>
      <c r="JB160">
        <v>1.49658</v>
      </c>
      <c r="JC160">
        <v>2.34985</v>
      </c>
      <c r="JD160">
        <v>1.54907</v>
      </c>
      <c r="JE160">
        <v>2.41821</v>
      </c>
      <c r="JF160">
        <v>36.152</v>
      </c>
      <c r="JG160">
        <v>24.1926</v>
      </c>
      <c r="JH160">
        <v>18</v>
      </c>
      <c r="JI160">
        <v>481.721</v>
      </c>
      <c r="JJ160">
        <v>498.977</v>
      </c>
      <c r="JK160">
        <v>30.3403</v>
      </c>
      <c r="JL160">
        <v>28.8405</v>
      </c>
      <c r="JM160">
        <v>30.0002</v>
      </c>
      <c r="JN160">
        <v>29.0142</v>
      </c>
      <c r="JO160">
        <v>28.9993</v>
      </c>
      <c r="JP160">
        <v>21.9554</v>
      </c>
      <c r="JQ160">
        <v>0</v>
      </c>
      <c r="JR160">
        <v>100</v>
      </c>
      <c r="JS160">
        <v>30.3393</v>
      </c>
      <c r="JT160">
        <v>420</v>
      </c>
      <c r="JU160">
        <v>23.1383</v>
      </c>
      <c r="JV160">
        <v>101.859</v>
      </c>
      <c r="JW160">
        <v>91.21339999999999</v>
      </c>
    </row>
    <row r="161" spans="1:283">
      <c r="A161">
        <v>143</v>
      </c>
      <c r="B161">
        <v>1759096410.6</v>
      </c>
      <c r="C161">
        <v>2417.599999904633</v>
      </c>
      <c r="D161" t="s">
        <v>715</v>
      </c>
      <c r="E161" t="s">
        <v>716</v>
      </c>
      <c r="F161">
        <v>5</v>
      </c>
      <c r="G161" t="s">
        <v>672</v>
      </c>
      <c r="H161">
        <v>1759096407.6</v>
      </c>
      <c r="I161">
        <f>(J161)/1000</f>
        <v>0</v>
      </c>
      <c r="J161">
        <f>1000*DJ161*AH161*(DF161-DG161)/(100*CY161*(1000-AH161*DF161))</f>
        <v>0</v>
      </c>
      <c r="K161">
        <f>DJ161*AH161*(DE161-DD161*(1000-AH161*DG161)/(1000-AH161*DF161))/(100*CY161)</f>
        <v>0</v>
      </c>
      <c r="L161">
        <f>DD161 - IF(AH161&gt;1, K161*CY161*100.0/(AJ161), 0)</f>
        <v>0</v>
      </c>
      <c r="M161">
        <f>((S161-I161/2)*L161-K161)/(S161+I161/2)</f>
        <v>0</v>
      </c>
      <c r="N161">
        <f>M161*(DK161+DL161)/1000.0</f>
        <v>0</v>
      </c>
      <c r="O161">
        <f>(DD161 - IF(AH161&gt;1, K161*CY161*100.0/(AJ161), 0))*(DK161+DL161)/1000.0</f>
        <v>0</v>
      </c>
      <c r="P161">
        <f>2.0/((1/R161-1/Q161)+SIGN(R161)*SQRT((1/R161-1/Q161)*(1/R161-1/Q161) + 4*CZ161/((CZ161+1)*(CZ161+1))*(2*1/R161*1/Q161-1/Q161*1/Q161)))</f>
        <v>0</v>
      </c>
      <c r="Q161">
        <f>IF(LEFT(DA161,1)&lt;&gt;"0",IF(LEFT(DA161,1)="1",3.0,DB161),$D$5+$E$5*(DR161*DK161/($K$5*1000))+$F$5*(DR161*DK161/($K$5*1000))*MAX(MIN(CY161,$J$5),$I$5)*MAX(MIN(CY161,$J$5),$I$5)+$G$5*MAX(MIN(CY161,$J$5),$I$5)*(DR161*DK161/($K$5*1000))+$H$5*(DR161*DK161/($K$5*1000))*(DR161*DK161/($K$5*1000)))</f>
        <v>0</v>
      </c>
      <c r="R161">
        <f>I161*(1000-(1000*0.61365*exp(17.502*V161/(240.97+V161))/(DK161+DL161)+DF161)/2)/(1000*0.61365*exp(17.502*V161/(240.97+V161))/(DK161+DL161)-DF161)</f>
        <v>0</v>
      </c>
      <c r="S161">
        <f>1/((CZ161+1)/(P161/1.6)+1/(Q161/1.37)) + CZ161/((CZ161+1)/(P161/1.6) + CZ161/(Q161/1.37))</f>
        <v>0</v>
      </c>
      <c r="T161">
        <f>(CU161*CX161)</f>
        <v>0</v>
      </c>
      <c r="U161">
        <f>(DM161+(T161+2*0.95*5.67E-8*(((DM161+$B$9)+273)^4-(DM161+273)^4)-44100*I161)/(1.84*29.3*Q161+8*0.95*5.67E-8*(DM161+273)^3))</f>
        <v>0</v>
      </c>
      <c r="V161">
        <f>($C$9*DN161+$D$9*DO161+$E$9*U161)</f>
        <v>0</v>
      </c>
      <c r="W161">
        <f>0.61365*exp(17.502*V161/(240.97+V161))</f>
        <v>0</v>
      </c>
      <c r="X161">
        <f>(Y161/Z161*100)</f>
        <v>0</v>
      </c>
      <c r="Y161">
        <f>DF161*(DK161+DL161)/1000</f>
        <v>0</v>
      </c>
      <c r="Z161">
        <f>0.61365*exp(17.502*DM161/(240.97+DM161))</f>
        <v>0</v>
      </c>
      <c r="AA161">
        <f>(W161-DF161*(DK161+DL161)/1000)</f>
        <v>0</v>
      </c>
      <c r="AB161">
        <f>(-I161*44100)</f>
        <v>0</v>
      </c>
      <c r="AC161">
        <f>2*29.3*Q161*0.92*(DM161-V161)</f>
        <v>0</v>
      </c>
      <c r="AD161">
        <f>2*0.95*5.67E-8*(((DM161+$B$9)+273)^4-(V161+273)^4)</f>
        <v>0</v>
      </c>
      <c r="AE161">
        <f>T161+AD161+AB161+AC161</f>
        <v>0</v>
      </c>
      <c r="AF161">
        <v>1</v>
      </c>
      <c r="AG161">
        <v>0</v>
      </c>
      <c r="AH161">
        <f>IF(AF161*$H$15&gt;=AJ161,1.0,(AJ161/(AJ161-AF161*$H$15)))</f>
        <v>0</v>
      </c>
      <c r="AI161">
        <f>(AH161-1)*100</f>
        <v>0</v>
      </c>
      <c r="AJ161">
        <f>MAX(0,($B$15+$C$15*DR161)/(1+$D$15*DR161)*DK161/(DM161+273)*$E$15)</f>
        <v>0</v>
      </c>
      <c r="AK161" t="s">
        <v>420</v>
      </c>
      <c r="AL161" t="s">
        <v>420</v>
      </c>
      <c r="AM161">
        <v>0</v>
      </c>
      <c r="AN161">
        <v>0</v>
      </c>
      <c r="AO161">
        <f>1-AM161/AN161</f>
        <v>0</v>
      </c>
      <c r="AP161">
        <v>0</v>
      </c>
      <c r="AQ161" t="s">
        <v>420</v>
      </c>
      <c r="AR161" t="s">
        <v>420</v>
      </c>
      <c r="AS161">
        <v>0</v>
      </c>
      <c r="AT161">
        <v>0</v>
      </c>
      <c r="AU161">
        <f>1-AS161/AT161</f>
        <v>0</v>
      </c>
      <c r="AV161">
        <v>0.5</v>
      </c>
      <c r="AW161">
        <f>CV161</f>
        <v>0</v>
      </c>
      <c r="AX161">
        <f>K161</f>
        <v>0</v>
      </c>
      <c r="AY161">
        <f>AU161*AV161*AW161</f>
        <v>0</v>
      </c>
      <c r="AZ161">
        <f>(AX161-AP161)/AW161</f>
        <v>0</v>
      </c>
      <c r="BA161">
        <f>(AN161-AT161)/AT161</f>
        <v>0</v>
      </c>
      <c r="BB161">
        <f>AM161/(AO161+AM161/AT161)</f>
        <v>0</v>
      </c>
      <c r="BC161" t="s">
        <v>420</v>
      </c>
      <c r="BD161">
        <v>0</v>
      </c>
      <c r="BE161">
        <f>IF(BD161&lt;&gt;0, BD161, BB161)</f>
        <v>0</v>
      </c>
      <c r="BF161">
        <f>1-BE161/AT161</f>
        <v>0</v>
      </c>
      <c r="BG161">
        <f>(AT161-AS161)/(AT161-BE161)</f>
        <v>0</v>
      </c>
      <c r="BH161">
        <f>(AN161-AT161)/(AN161-BE161)</f>
        <v>0</v>
      </c>
      <c r="BI161">
        <f>(AT161-AS161)/(AT161-AM161)</f>
        <v>0</v>
      </c>
      <c r="BJ161">
        <f>(AN161-AT161)/(AN161-AM161)</f>
        <v>0</v>
      </c>
      <c r="BK161">
        <f>(BG161*BE161/AS161)</f>
        <v>0</v>
      </c>
      <c r="BL161">
        <f>(1-BK161)</f>
        <v>0</v>
      </c>
      <c r="CU161">
        <f>$B$13*DS161+$C$13*DT161+$F$13*EE161*(1-EH161)</f>
        <v>0</v>
      </c>
      <c r="CV161">
        <f>CU161*CW161</f>
        <v>0</v>
      </c>
      <c r="CW161">
        <f>($B$13*$D$11+$C$13*$D$11+$F$13*((ER161+EJ161)/MAX(ER161+EJ161+ES161, 0.1)*$I$11+ES161/MAX(ER161+EJ161+ES161, 0.1)*$J$11))/($B$13+$C$13+$F$13)</f>
        <v>0</v>
      </c>
      <c r="CX161">
        <f>($B$13*$K$11+$C$13*$K$11+$F$13*((ER161+EJ161)/MAX(ER161+EJ161+ES161, 0.1)*$P$11+ES161/MAX(ER161+EJ161+ES161, 0.1)*$Q$11))/($B$13+$C$13+$F$13)</f>
        <v>0</v>
      </c>
      <c r="CY161">
        <v>5.9</v>
      </c>
      <c r="CZ161">
        <v>0.5</v>
      </c>
      <c r="DA161" t="s">
        <v>421</v>
      </c>
      <c r="DB161">
        <v>2</v>
      </c>
      <c r="DC161">
        <v>1759096407.6</v>
      </c>
      <c r="DD161">
        <v>423.8801111111111</v>
      </c>
      <c r="DE161">
        <v>420.9218888888889</v>
      </c>
      <c r="DF161">
        <v>23.04526666666667</v>
      </c>
      <c r="DG161">
        <v>22.66445555555556</v>
      </c>
      <c r="DH161">
        <v>424.7727777777778</v>
      </c>
      <c r="DI161">
        <v>22.72982222222222</v>
      </c>
      <c r="DJ161">
        <v>500.0403333333334</v>
      </c>
      <c r="DK161">
        <v>90.62785555555556</v>
      </c>
      <c r="DL161">
        <v>0.06663621111111112</v>
      </c>
      <c r="DM161">
        <v>30.21244444444445</v>
      </c>
      <c r="DN161">
        <v>30.00222222222222</v>
      </c>
      <c r="DO161">
        <v>999.9000000000001</v>
      </c>
      <c r="DP161">
        <v>0</v>
      </c>
      <c r="DQ161">
        <v>0</v>
      </c>
      <c r="DR161">
        <v>10002.21666666667</v>
      </c>
      <c r="DS161">
        <v>0</v>
      </c>
      <c r="DT161">
        <v>3.33927</v>
      </c>
      <c r="DU161">
        <v>2.958294444444444</v>
      </c>
      <c r="DV161">
        <v>433.879</v>
      </c>
      <c r="DW161">
        <v>430.6832222222222</v>
      </c>
      <c r="DX161">
        <v>0.380825</v>
      </c>
      <c r="DY161">
        <v>420.9218888888889</v>
      </c>
      <c r="DZ161">
        <v>22.66445555555556</v>
      </c>
      <c r="EA161">
        <v>2.088543333333333</v>
      </c>
      <c r="EB161">
        <v>2.054033333333333</v>
      </c>
      <c r="EC161">
        <v>18.13207777777778</v>
      </c>
      <c r="ED161">
        <v>17.86711111111111</v>
      </c>
      <c r="EE161">
        <v>0.00500078</v>
      </c>
      <c r="EF161">
        <v>0</v>
      </c>
      <c r="EG161">
        <v>0</v>
      </c>
      <c r="EH161">
        <v>0</v>
      </c>
      <c r="EI161">
        <v>946.6666666666666</v>
      </c>
      <c r="EJ161">
        <v>0.00500078</v>
      </c>
      <c r="EK161">
        <v>-14.9</v>
      </c>
      <c r="EL161">
        <v>0.4222222222222223</v>
      </c>
      <c r="EM161">
        <v>35.72866666666667</v>
      </c>
      <c r="EN161">
        <v>40.82599999999999</v>
      </c>
      <c r="EO161">
        <v>37.95122222222222</v>
      </c>
      <c r="EP161">
        <v>41.38177777777778</v>
      </c>
      <c r="EQ161">
        <v>37.96511111111111</v>
      </c>
      <c r="ER161">
        <v>0</v>
      </c>
      <c r="ES161">
        <v>0</v>
      </c>
      <c r="ET161">
        <v>0</v>
      </c>
      <c r="EU161">
        <v>1759096403.2</v>
      </c>
      <c r="EV161">
        <v>0</v>
      </c>
      <c r="EW161">
        <v>945.403846153846</v>
      </c>
      <c r="EX161">
        <v>10.92991463114504</v>
      </c>
      <c r="EY161">
        <v>-13.89401676879202</v>
      </c>
      <c r="EZ161">
        <v>-11.12307692307692</v>
      </c>
      <c r="FA161">
        <v>15</v>
      </c>
      <c r="FB161">
        <v>0</v>
      </c>
      <c r="FC161" t="s">
        <v>422</v>
      </c>
      <c r="FD161">
        <v>1746989605.5</v>
      </c>
      <c r="FE161">
        <v>1746989593.5</v>
      </c>
      <c r="FF161">
        <v>0</v>
      </c>
      <c r="FG161">
        <v>-0.274</v>
      </c>
      <c r="FH161">
        <v>-0.002</v>
      </c>
      <c r="FI161">
        <v>2.549</v>
      </c>
      <c r="FJ161">
        <v>0.129</v>
      </c>
      <c r="FK161">
        <v>420</v>
      </c>
      <c r="FL161">
        <v>17</v>
      </c>
      <c r="FM161">
        <v>0.02</v>
      </c>
      <c r="FN161">
        <v>0.04</v>
      </c>
      <c r="FO161">
        <v>3.421001463414634</v>
      </c>
      <c r="FP161">
        <v>-0.3551891289198559</v>
      </c>
      <c r="FQ161">
        <v>0.8343148438135417</v>
      </c>
      <c r="FR161">
        <v>1</v>
      </c>
      <c r="FS161">
        <v>946.1</v>
      </c>
      <c r="FT161">
        <v>2.230710419862408</v>
      </c>
      <c r="FU161">
        <v>7.303222495825351</v>
      </c>
      <c r="FV161">
        <v>0</v>
      </c>
      <c r="FW161">
        <v>0.3806679024390244</v>
      </c>
      <c r="FX161">
        <v>-0.001201108013937402</v>
      </c>
      <c r="FY161">
        <v>0.001464975814415831</v>
      </c>
      <c r="FZ161">
        <v>1</v>
      </c>
      <c r="GA161">
        <v>2</v>
      </c>
      <c r="GB161">
        <v>3</v>
      </c>
      <c r="GC161" t="s">
        <v>429</v>
      </c>
      <c r="GD161">
        <v>3.10287</v>
      </c>
      <c r="GE161">
        <v>2.72465</v>
      </c>
      <c r="GF161">
        <v>0.0889358</v>
      </c>
      <c r="GG161">
        <v>0.0883887</v>
      </c>
      <c r="GH161">
        <v>0.104903</v>
      </c>
      <c r="GI161">
        <v>0.105141</v>
      </c>
      <c r="GJ161">
        <v>23793.3</v>
      </c>
      <c r="GK161">
        <v>21598</v>
      </c>
      <c r="GL161">
        <v>26679.4</v>
      </c>
      <c r="GM161">
        <v>23913.2</v>
      </c>
      <c r="GN161">
        <v>38208.6</v>
      </c>
      <c r="GO161">
        <v>31617.4</v>
      </c>
      <c r="GP161">
        <v>46586.5</v>
      </c>
      <c r="GQ161">
        <v>37815.1</v>
      </c>
      <c r="GR161">
        <v>1.86917</v>
      </c>
      <c r="GS161">
        <v>1.8734</v>
      </c>
      <c r="GT161">
        <v>0.08171050000000001</v>
      </c>
      <c r="GU161">
        <v>0</v>
      </c>
      <c r="GV161">
        <v>28.672</v>
      </c>
      <c r="GW161">
        <v>999.9</v>
      </c>
      <c r="GX161">
        <v>46.4</v>
      </c>
      <c r="GY161">
        <v>31.2</v>
      </c>
      <c r="GZ161">
        <v>23.3591</v>
      </c>
      <c r="HA161">
        <v>61.2619</v>
      </c>
      <c r="HB161">
        <v>19.5393</v>
      </c>
      <c r="HC161">
        <v>1</v>
      </c>
      <c r="HD161">
        <v>0.120427</v>
      </c>
      <c r="HE161">
        <v>-1.09704</v>
      </c>
      <c r="HF161">
        <v>20.296</v>
      </c>
      <c r="HG161">
        <v>5.22118</v>
      </c>
      <c r="HH161">
        <v>11.98</v>
      </c>
      <c r="HI161">
        <v>4.965</v>
      </c>
      <c r="HJ161">
        <v>3.276</v>
      </c>
      <c r="HK161">
        <v>9999</v>
      </c>
      <c r="HL161">
        <v>9999</v>
      </c>
      <c r="HM161">
        <v>9999</v>
      </c>
      <c r="HN161">
        <v>37.5</v>
      </c>
      <c r="HO161">
        <v>1.86395</v>
      </c>
      <c r="HP161">
        <v>1.86008</v>
      </c>
      <c r="HQ161">
        <v>1.85837</v>
      </c>
      <c r="HR161">
        <v>1.85974</v>
      </c>
      <c r="HS161">
        <v>1.85988</v>
      </c>
      <c r="HT161">
        <v>1.85837</v>
      </c>
      <c r="HU161">
        <v>1.85745</v>
      </c>
      <c r="HV161">
        <v>1.85242</v>
      </c>
      <c r="HW161">
        <v>0</v>
      </c>
      <c r="HX161">
        <v>0</v>
      </c>
      <c r="HY161">
        <v>0</v>
      </c>
      <c r="HZ161">
        <v>0</v>
      </c>
      <c r="IA161" t="s">
        <v>424</v>
      </c>
      <c r="IB161" t="s">
        <v>425</v>
      </c>
      <c r="IC161" t="s">
        <v>426</v>
      </c>
      <c r="ID161" t="s">
        <v>426</v>
      </c>
      <c r="IE161" t="s">
        <v>426</v>
      </c>
      <c r="IF161" t="s">
        <v>426</v>
      </c>
      <c r="IG161">
        <v>0</v>
      </c>
      <c r="IH161">
        <v>100</v>
      </c>
      <c r="II161">
        <v>100</v>
      </c>
      <c r="IJ161">
        <v>-0.893</v>
      </c>
      <c r="IK161">
        <v>0.3154</v>
      </c>
      <c r="IL161">
        <v>-0.819046093373875</v>
      </c>
      <c r="IM161">
        <v>-0.0008311593448893811</v>
      </c>
      <c r="IN161">
        <v>1.768286430498992E-06</v>
      </c>
      <c r="IO161">
        <v>-5.176383660599935E-10</v>
      </c>
      <c r="IP161">
        <v>0.01793090377665582</v>
      </c>
      <c r="IQ161">
        <v>0.002652576625932546</v>
      </c>
      <c r="IR161">
        <v>0.0004569377311329863</v>
      </c>
      <c r="IS161">
        <v>1.003524486243527E-07</v>
      </c>
      <c r="IT161">
        <v>2</v>
      </c>
      <c r="IU161">
        <v>1975</v>
      </c>
      <c r="IV161">
        <v>1</v>
      </c>
      <c r="IW161">
        <v>26</v>
      </c>
      <c r="IX161">
        <v>201780.1</v>
      </c>
      <c r="IY161">
        <v>201780.3</v>
      </c>
      <c r="IZ161">
        <v>1.09131</v>
      </c>
      <c r="JA161">
        <v>2.62695</v>
      </c>
      <c r="JB161">
        <v>1.49658</v>
      </c>
      <c r="JC161">
        <v>2.34985</v>
      </c>
      <c r="JD161">
        <v>1.54907</v>
      </c>
      <c r="JE161">
        <v>2.45605</v>
      </c>
      <c r="JF161">
        <v>36.152</v>
      </c>
      <c r="JG161">
        <v>24.1926</v>
      </c>
      <c r="JH161">
        <v>18</v>
      </c>
      <c r="JI161">
        <v>481.599</v>
      </c>
      <c r="JJ161">
        <v>499.072</v>
      </c>
      <c r="JK161">
        <v>30.3371</v>
      </c>
      <c r="JL161">
        <v>28.8413</v>
      </c>
      <c r="JM161">
        <v>30.0003</v>
      </c>
      <c r="JN161">
        <v>29.0152</v>
      </c>
      <c r="JO161">
        <v>29.0005</v>
      </c>
      <c r="JP161">
        <v>21.9669</v>
      </c>
      <c r="JQ161">
        <v>0</v>
      </c>
      <c r="JR161">
        <v>100</v>
      </c>
      <c r="JS161">
        <v>30.3393</v>
      </c>
      <c r="JT161">
        <v>420</v>
      </c>
      <c r="JU161">
        <v>23.1383</v>
      </c>
      <c r="JV161">
        <v>101.859</v>
      </c>
      <c r="JW161">
        <v>91.21299999999999</v>
      </c>
    </row>
    <row r="162" spans="1:283">
      <c r="A162">
        <v>144</v>
      </c>
      <c r="B162">
        <v>1759096412.6</v>
      </c>
      <c r="C162">
        <v>2419.599999904633</v>
      </c>
      <c r="D162" t="s">
        <v>717</v>
      </c>
      <c r="E162" t="s">
        <v>718</v>
      </c>
      <c r="F162">
        <v>5</v>
      </c>
      <c r="G162" t="s">
        <v>672</v>
      </c>
      <c r="H162">
        <v>1759096409.6</v>
      </c>
      <c r="I162">
        <f>(J162)/1000</f>
        <v>0</v>
      </c>
      <c r="J162">
        <f>1000*DJ162*AH162*(DF162-DG162)/(100*CY162*(1000-AH162*DF162))</f>
        <v>0</v>
      </c>
      <c r="K162">
        <f>DJ162*AH162*(DE162-DD162*(1000-AH162*DG162)/(1000-AH162*DF162))/(100*CY162)</f>
        <v>0</v>
      </c>
      <c r="L162">
        <f>DD162 - IF(AH162&gt;1, K162*CY162*100.0/(AJ162), 0)</f>
        <v>0</v>
      </c>
      <c r="M162">
        <f>((S162-I162/2)*L162-K162)/(S162+I162/2)</f>
        <v>0</v>
      </c>
      <c r="N162">
        <f>M162*(DK162+DL162)/1000.0</f>
        <v>0</v>
      </c>
      <c r="O162">
        <f>(DD162 - IF(AH162&gt;1, K162*CY162*100.0/(AJ162), 0))*(DK162+DL162)/1000.0</f>
        <v>0</v>
      </c>
      <c r="P162">
        <f>2.0/((1/R162-1/Q162)+SIGN(R162)*SQRT((1/R162-1/Q162)*(1/R162-1/Q162) + 4*CZ162/((CZ162+1)*(CZ162+1))*(2*1/R162*1/Q162-1/Q162*1/Q162)))</f>
        <v>0</v>
      </c>
      <c r="Q162">
        <f>IF(LEFT(DA162,1)&lt;&gt;"0",IF(LEFT(DA162,1)="1",3.0,DB162),$D$5+$E$5*(DR162*DK162/($K$5*1000))+$F$5*(DR162*DK162/($K$5*1000))*MAX(MIN(CY162,$J$5),$I$5)*MAX(MIN(CY162,$J$5),$I$5)+$G$5*MAX(MIN(CY162,$J$5),$I$5)*(DR162*DK162/($K$5*1000))+$H$5*(DR162*DK162/($K$5*1000))*(DR162*DK162/($K$5*1000)))</f>
        <v>0</v>
      </c>
      <c r="R162">
        <f>I162*(1000-(1000*0.61365*exp(17.502*V162/(240.97+V162))/(DK162+DL162)+DF162)/2)/(1000*0.61365*exp(17.502*V162/(240.97+V162))/(DK162+DL162)-DF162)</f>
        <v>0</v>
      </c>
      <c r="S162">
        <f>1/((CZ162+1)/(P162/1.6)+1/(Q162/1.37)) + CZ162/((CZ162+1)/(P162/1.6) + CZ162/(Q162/1.37))</f>
        <v>0</v>
      </c>
      <c r="T162">
        <f>(CU162*CX162)</f>
        <v>0</v>
      </c>
      <c r="U162">
        <f>(DM162+(T162+2*0.95*5.67E-8*(((DM162+$B$9)+273)^4-(DM162+273)^4)-44100*I162)/(1.84*29.3*Q162+8*0.95*5.67E-8*(DM162+273)^3))</f>
        <v>0</v>
      </c>
      <c r="V162">
        <f>($C$9*DN162+$D$9*DO162+$E$9*U162)</f>
        <v>0</v>
      </c>
      <c r="W162">
        <f>0.61365*exp(17.502*V162/(240.97+V162))</f>
        <v>0</v>
      </c>
      <c r="X162">
        <f>(Y162/Z162*100)</f>
        <v>0</v>
      </c>
      <c r="Y162">
        <f>DF162*(DK162+DL162)/1000</f>
        <v>0</v>
      </c>
      <c r="Z162">
        <f>0.61365*exp(17.502*DM162/(240.97+DM162))</f>
        <v>0</v>
      </c>
      <c r="AA162">
        <f>(W162-DF162*(DK162+DL162)/1000)</f>
        <v>0</v>
      </c>
      <c r="AB162">
        <f>(-I162*44100)</f>
        <v>0</v>
      </c>
      <c r="AC162">
        <f>2*29.3*Q162*0.92*(DM162-V162)</f>
        <v>0</v>
      </c>
      <c r="AD162">
        <f>2*0.95*5.67E-8*(((DM162+$B$9)+273)^4-(V162+273)^4)</f>
        <v>0</v>
      </c>
      <c r="AE162">
        <f>T162+AD162+AB162+AC162</f>
        <v>0</v>
      </c>
      <c r="AF162">
        <v>1</v>
      </c>
      <c r="AG162">
        <v>0</v>
      </c>
      <c r="AH162">
        <f>IF(AF162*$H$15&gt;=AJ162,1.0,(AJ162/(AJ162-AF162*$H$15)))</f>
        <v>0</v>
      </c>
      <c r="AI162">
        <f>(AH162-1)*100</f>
        <v>0</v>
      </c>
      <c r="AJ162">
        <f>MAX(0,($B$15+$C$15*DR162)/(1+$D$15*DR162)*DK162/(DM162+273)*$E$15)</f>
        <v>0</v>
      </c>
      <c r="AK162" t="s">
        <v>420</v>
      </c>
      <c r="AL162" t="s">
        <v>420</v>
      </c>
      <c r="AM162">
        <v>0</v>
      </c>
      <c r="AN162">
        <v>0</v>
      </c>
      <c r="AO162">
        <f>1-AM162/AN162</f>
        <v>0</v>
      </c>
      <c r="AP162">
        <v>0</v>
      </c>
      <c r="AQ162" t="s">
        <v>420</v>
      </c>
      <c r="AR162" t="s">
        <v>420</v>
      </c>
      <c r="AS162">
        <v>0</v>
      </c>
      <c r="AT162">
        <v>0</v>
      </c>
      <c r="AU162">
        <f>1-AS162/AT162</f>
        <v>0</v>
      </c>
      <c r="AV162">
        <v>0.5</v>
      </c>
      <c r="AW162">
        <f>CV162</f>
        <v>0</v>
      </c>
      <c r="AX162">
        <f>K162</f>
        <v>0</v>
      </c>
      <c r="AY162">
        <f>AU162*AV162*AW162</f>
        <v>0</v>
      </c>
      <c r="AZ162">
        <f>(AX162-AP162)/AW162</f>
        <v>0</v>
      </c>
      <c r="BA162">
        <f>(AN162-AT162)/AT162</f>
        <v>0</v>
      </c>
      <c r="BB162">
        <f>AM162/(AO162+AM162/AT162)</f>
        <v>0</v>
      </c>
      <c r="BC162" t="s">
        <v>420</v>
      </c>
      <c r="BD162">
        <v>0</v>
      </c>
      <c r="BE162">
        <f>IF(BD162&lt;&gt;0, BD162, BB162)</f>
        <v>0</v>
      </c>
      <c r="BF162">
        <f>1-BE162/AT162</f>
        <v>0</v>
      </c>
      <c r="BG162">
        <f>(AT162-AS162)/(AT162-BE162)</f>
        <v>0</v>
      </c>
      <c r="BH162">
        <f>(AN162-AT162)/(AN162-BE162)</f>
        <v>0</v>
      </c>
      <c r="BI162">
        <f>(AT162-AS162)/(AT162-AM162)</f>
        <v>0</v>
      </c>
      <c r="BJ162">
        <f>(AN162-AT162)/(AN162-AM162)</f>
        <v>0</v>
      </c>
      <c r="BK162">
        <f>(BG162*BE162/AS162)</f>
        <v>0</v>
      </c>
      <c r="BL162">
        <f>(1-BK162)</f>
        <v>0</v>
      </c>
      <c r="CU162">
        <f>$B$13*DS162+$C$13*DT162+$F$13*EE162*(1-EH162)</f>
        <v>0</v>
      </c>
      <c r="CV162">
        <f>CU162*CW162</f>
        <v>0</v>
      </c>
      <c r="CW162">
        <f>($B$13*$D$11+$C$13*$D$11+$F$13*((ER162+EJ162)/MAX(ER162+EJ162+ES162, 0.1)*$I$11+ES162/MAX(ER162+EJ162+ES162, 0.1)*$J$11))/($B$13+$C$13+$F$13)</f>
        <v>0</v>
      </c>
      <c r="CX162">
        <f>($B$13*$K$11+$C$13*$K$11+$F$13*((ER162+EJ162)/MAX(ER162+EJ162+ES162, 0.1)*$P$11+ES162/MAX(ER162+EJ162+ES162, 0.1)*$Q$11))/($B$13+$C$13+$F$13)</f>
        <v>0</v>
      </c>
      <c r="CY162">
        <v>5.9</v>
      </c>
      <c r="CZ162">
        <v>0.5</v>
      </c>
      <c r="DA162" t="s">
        <v>421</v>
      </c>
      <c r="DB162">
        <v>2</v>
      </c>
      <c r="DC162">
        <v>1759096409.6</v>
      </c>
      <c r="DD162">
        <v>424.0364444444444</v>
      </c>
      <c r="DE162">
        <v>421.084111111111</v>
      </c>
      <c r="DF162">
        <v>23.04492222222222</v>
      </c>
      <c r="DG162">
        <v>22.66424444444444</v>
      </c>
      <c r="DH162">
        <v>424.9291111111112</v>
      </c>
      <c r="DI162">
        <v>22.72947777777778</v>
      </c>
      <c r="DJ162">
        <v>499.973</v>
      </c>
      <c r="DK162">
        <v>90.62793333333333</v>
      </c>
      <c r="DL162">
        <v>0.06672642222222221</v>
      </c>
      <c r="DM162">
        <v>30.21222222222222</v>
      </c>
      <c r="DN162">
        <v>30.00161111111111</v>
      </c>
      <c r="DO162">
        <v>999.9000000000001</v>
      </c>
      <c r="DP162">
        <v>0</v>
      </c>
      <c r="DQ162">
        <v>0</v>
      </c>
      <c r="DR162">
        <v>9994.855555555556</v>
      </c>
      <c r="DS162">
        <v>0</v>
      </c>
      <c r="DT162">
        <v>3.33927</v>
      </c>
      <c r="DU162">
        <v>2.952425555555555</v>
      </c>
      <c r="DV162">
        <v>434.0388888888889</v>
      </c>
      <c r="DW162">
        <v>430.849</v>
      </c>
      <c r="DX162">
        <v>0.3806805555555556</v>
      </c>
      <c r="DY162">
        <v>421.084111111111</v>
      </c>
      <c r="DZ162">
        <v>22.66424444444444</v>
      </c>
      <c r="EA162">
        <v>2.088512222222223</v>
      </c>
      <c r="EB162">
        <v>2.054015555555555</v>
      </c>
      <c r="EC162">
        <v>18.13184444444444</v>
      </c>
      <c r="ED162">
        <v>17.86697777777778</v>
      </c>
      <c r="EE162">
        <v>0.00500078</v>
      </c>
      <c r="EF162">
        <v>0</v>
      </c>
      <c r="EG162">
        <v>0</v>
      </c>
      <c r="EH162">
        <v>0</v>
      </c>
      <c r="EI162">
        <v>947.2444444444445</v>
      </c>
      <c r="EJ162">
        <v>0.00500078</v>
      </c>
      <c r="EK162">
        <v>-14.37777777777778</v>
      </c>
      <c r="EL162">
        <v>0.09999999999999999</v>
      </c>
      <c r="EM162">
        <v>35.74955555555555</v>
      </c>
      <c r="EN162">
        <v>40.83288888888889</v>
      </c>
      <c r="EO162">
        <v>37.87477777777778</v>
      </c>
      <c r="EP162">
        <v>41.40266666666667</v>
      </c>
      <c r="EQ162">
        <v>37.96511111111111</v>
      </c>
      <c r="ER162">
        <v>0</v>
      </c>
      <c r="ES162">
        <v>0</v>
      </c>
      <c r="ET162">
        <v>0</v>
      </c>
      <c r="EU162">
        <v>1759096405</v>
      </c>
      <c r="EV162">
        <v>0</v>
      </c>
      <c r="EW162">
        <v>946.1080000000001</v>
      </c>
      <c r="EX162">
        <v>-13.57692303970731</v>
      </c>
      <c r="EY162">
        <v>14.51538488829638</v>
      </c>
      <c r="EZ162">
        <v>-12.012</v>
      </c>
      <c r="FA162">
        <v>15</v>
      </c>
      <c r="FB162">
        <v>0</v>
      </c>
      <c r="FC162" t="s">
        <v>422</v>
      </c>
      <c r="FD162">
        <v>1746989605.5</v>
      </c>
      <c r="FE162">
        <v>1746989593.5</v>
      </c>
      <c r="FF162">
        <v>0</v>
      </c>
      <c r="FG162">
        <v>-0.274</v>
      </c>
      <c r="FH162">
        <v>-0.002</v>
      </c>
      <c r="FI162">
        <v>2.549</v>
      </c>
      <c r="FJ162">
        <v>0.129</v>
      </c>
      <c r="FK162">
        <v>420</v>
      </c>
      <c r="FL162">
        <v>17</v>
      </c>
      <c r="FM162">
        <v>0.02</v>
      </c>
      <c r="FN162">
        <v>0.04</v>
      </c>
      <c r="FO162">
        <v>3.369800499999999</v>
      </c>
      <c r="FP162">
        <v>0.2665938461538403</v>
      </c>
      <c r="FQ162">
        <v>0.863339725849419</v>
      </c>
      <c r="FR162">
        <v>1</v>
      </c>
      <c r="FS162">
        <v>946.1382352941176</v>
      </c>
      <c r="FT162">
        <v>-6.68143629104306</v>
      </c>
      <c r="FU162">
        <v>7.433153661562597</v>
      </c>
      <c r="FV162">
        <v>0</v>
      </c>
      <c r="FW162">
        <v>0.380672025</v>
      </c>
      <c r="FX162">
        <v>-0.0006502626641649486</v>
      </c>
      <c r="FY162">
        <v>0.001491660173891831</v>
      </c>
      <c r="FZ162">
        <v>1</v>
      </c>
      <c r="GA162">
        <v>2</v>
      </c>
      <c r="GB162">
        <v>3</v>
      </c>
      <c r="GC162" t="s">
        <v>429</v>
      </c>
      <c r="GD162">
        <v>3.10261</v>
      </c>
      <c r="GE162">
        <v>2.7251</v>
      </c>
      <c r="GF162">
        <v>0.088965</v>
      </c>
      <c r="GG162">
        <v>0.0881488</v>
      </c>
      <c r="GH162">
        <v>0.104905</v>
      </c>
      <c r="GI162">
        <v>0.105143</v>
      </c>
      <c r="GJ162">
        <v>23792.5</v>
      </c>
      <c r="GK162">
        <v>21603.5</v>
      </c>
      <c r="GL162">
        <v>26679.3</v>
      </c>
      <c r="GM162">
        <v>23913.1</v>
      </c>
      <c r="GN162">
        <v>38208.5</v>
      </c>
      <c r="GO162">
        <v>31616.9</v>
      </c>
      <c r="GP162">
        <v>46586.4</v>
      </c>
      <c r="GQ162">
        <v>37814.7</v>
      </c>
      <c r="GR162">
        <v>1.86887</v>
      </c>
      <c r="GS162">
        <v>1.87375</v>
      </c>
      <c r="GT162">
        <v>0.08176269999999999</v>
      </c>
      <c r="GU162">
        <v>0</v>
      </c>
      <c r="GV162">
        <v>28.6739</v>
      </c>
      <c r="GW162">
        <v>999.9</v>
      </c>
      <c r="GX162">
        <v>46.4</v>
      </c>
      <c r="GY162">
        <v>31.2</v>
      </c>
      <c r="GZ162">
        <v>23.3637</v>
      </c>
      <c r="HA162">
        <v>60.9419</v>
      </c>
      <c r="HB162">
        <v>19.5433</v>
      </c>
      <c r="HC162">
        <v>1</v>
      </c>
      <c r="HD162">
        <v>0.120437</v>
      </c>
      <c r="HE162">
        <v>-1.11066</v>
      </c>
      <c r="HF162">
        <v>20.2959</v>
      </c>
      <c r="HG162">
        <v>5.22178</v>
      </c>
      <c r="HH162">
        <v>11.98</v>
      </c>
      <c r="HI162">
        <v>4.9651</v>
      </c>
      <c r="HJ162">
        <v>3.27598</v>
      </c>
      <c r="HK162">
        <v>9999</v>
      </c>
      <c r="HL162">
        <v>9999</v>
      </c>
      <c r="HM162">
        <v>9999</v>
      </c>
      <c r="HN162">
        <v>37.5</v>
      </c>
      <c r="HO162">
        <v>1.86394</v>
      </c>
      <c r="HP162">
        <v>1.86007</v>
      </c>
      <c r="HQ162">
        <v>1.85837</v>
      </c>
      <c r="HR162">
        <v>1.85974</v>
      </c>
      <c r="HS162">
        <v>1.85988</v>
      </c>
      <c r="HT162">
        <v>1.85837</v>
      </c>
      <c r="HU162">
        <v>1.85745</v>
      </c>
      <c r="HV162">
        <v>1.8524</v>
      </c>
      <c r="HW162">
        <v>0</v>
      </c>
      <c r="HX162">
        <v>0</v>
      </c>
      <c r="HY162">
        <v>0</v>
      </c>
      <c r="HZ162">
        <v>0</v>
      </c>
      <c r="IA162" t="s">
        <v>424</v>
      </c>
      <c r="IB162" t="s">
        <v>425</v>
      </c>
      <c r="IC162" t="s">
        <v>426</v>
      </c>
      <c r="ID162" t="s">
        <v>426</v>
      </c>
      <c r="IE162" t="s">
        <v>426</v>
      </c>
      <c r="IF162" t="s">
        <v>426</v>
      </c>
      <c r="IG162">
        <v>0</v>
      </c>
      <c r="IH162">
        <v>100</v>
      </c>
      <c r="II162">
        <v>100</v>
      </c>
      <c r="IJ162">
        <v>-0.893</v>
      </c>
      <c r="IK162">
        <v>0.3154</v>
      </c>
      <c r="IL162">
        <v>-0.819046093373875</v>
      </c>
      <c r="IM162">
        <v>-0.0008311593448893811</v>
      </c>
      <c r="IN162">
        <v>1.768286430498992E-06</v>
      </c>
      <c r="IO162">
        <v>-5.176383660599935E-10</v>
      </c>
      <c r="IP162">
        <v>0.01793090377665582</v>
      </c>
      <c r="IQ162">
        <v>0.002652576625932546</v>
      </c>
      <c r="IR162">
        <v>0.0004569377311329863</v>
      </c>
      <c r="IS162">
        <v>1.003524486243527E-07</v>
      </c>
      <c r="IT162">
        <v>2</v>
      </c>
      <c r="IU162">
        <v>1975</v>
      </c>
      <c r="IV162">
        <v>1</v>
      </c>
      <c r="IW162">
        <v>26</v>
      </c>
      <c r="IX162">
        <v>201780.1</v>
      </c>
      <c r="IY162">
        <v>201780.3</v>
      </c>
      <c r="IZ162">
        <v>1.09253</v>
      </c>
      <c r="JA162">
        <v>2.61841</v>
      </c>
      <c r="JB162">
        <v>1.49658</v>
      </c>
      <c r="JC162">
        <v>2.34985</v>
      </c>
      <c r="JD162">
        <v>1.54907</v>
      </c>
      <c r="JE162">
        <v>2.48779</v>
      </c>
      <c r="JF162">
        <v>36.152</v>
      </c>
      <c r="JG162">
        <v>24.1926</v>
      </c>
      <c r="JH162">
        <v>18</v>
      </c>
      <c r="JI162">
        <v>481.424</v>
      </c>
      <c r="JJ162">
        <v>499.309</v>
      </c>
      <c r="JK162">
        <v>30.3351</v>
      </c>
      <c r="JL162">
        <v>28.8426</v>
      </c>
      <c r="JM162">
        <v>30.0003</v>
      </c>
      <c r="JN162">
        <v>29.0152</v>
      </c>
      <c r="JO162">
        <v>29.001</v>
      </c>
      <c r="JP162">
        <v>21.9862</v>
      </c>
      <c r="JQ162">
        <v>0</v>
      </c>
      <c r="JR162">
        <v>100</v>
      </c>
      <c r="JS162">
        <v>30.3386</v>
      </c>
      <c r="JT162">
        <v>420</v>
      </c>
      <c r="JU162">
        <v>23.1383</v>
      </c>
      <c r="JV162">
        <v>101.859</v>
      </c>
      <c r="JW162">
        <v>91.21210000000001</v>
      </c>
    </row>
    <row r="163" spans="1:283">
      <c r="A163">
        <v>145</v>
      </c>
      <c r="B163">
        <v>1759096414.6</v>
      </c>
      <c r="C163">
        <v>2421.599999904633</v>
      </c>
      <c r="D163" t="s">
        <v>719</v>
      </c>
      <c r="E163" t="s">
        <v>720</v>
      </c>
      <c r="F163">
        <v>5</v>
      </c>
      <c r="G163" t="s">
        <v>672</v>
      </c>
      <c r="H163">
        <v>1759096411.6</v>
      </c>
      <c r="I163">
        <f>(J163)/1000</f>
        <v>0</v>
      </c>
      <c r="J163">
        <f>1000*DJ163*AH163*(DF163-DG163)/(100*CY163*(1000-AH163*DF163))</f>
        <v>0</v>
      </c>
      <c r="K163">
        <f>DJ163*AH163*(DE163-DD163*(1000-AH163*DG163)/(1000-AH163*DF163))/(100*CY163)</f>
        <v>0</v>
      </c>
      <c r="L163">
        <f>DD163 - IF(AH163&gt;1, K163*CY163*100.0/(AJ163), 0)</f>
        <v>0</v>
      </c>
      <c r="M163">
        <f>((S163-I163/2)*L163-K163)/(S163+I163/2)</f>
        <v>0</v>
      </c>
      <c r="N163">
        <f>M163*(DK163+DL163)/1000.0</f>
        <v>0</v>
      </c>
      <c r="O163">
        <f>(DD163 - IF(AH163&gt;1, K163*CY163*100.0/(AJ163), 0))*(DK163+DL163)/1000.0</f>
        <v>0</v>
      </c>
      <c r="P163">
        <f>2.0/((1/R163-1/Q163)+SIGN(R163)*SQRT((1/R163-1/Q163)*(1/R163-1/Q163) + 4*CZ163/((CZ163+1)*(CZ163+1))*(2*1/R163*1/Q163-1/Q163*1/Q163)))</f>
        <v>0</v>
      </c>
      <c r="Q163">
        <f>IF(LEFT(DA163,1)&lt;&gt;"0",IF(LEFT(DA163,1)="1",3.0,DB163),$D$5+$E$5*(DR163*DK163/($K$5*1000))+$F$5*(DR163*DK163/($K$5*1000))*MAX(MIN(CY163,$J$5),$I$5)*MAX(MIN(CY163,$J$5),$I$5)+$G$5*MAX(MIN(CY163,$J$5),$I$5)*(DR163*DK163/($K$5*1000))+$H$5*(DR163*DK163/($K$5*1000))*(DR163*DK163/($K$5*1000)))</f>
        <v>0</v>
      </c>
      <c r="R163">
        <f>I163*(1000-(1000*0.61365*exp(17.502*V163/(240.97+V163))/(DK163+DL163)+DF163)/2)/(1000*0.61365*exp(17.502*V163/(240.97+V163))/(DK163+DL163)-DF163)</f>
        <v>0</v>
      </c>
      <c r="S163">
        <f>1/((CZ163+1)/(P163/1.6)+1/(Q163/1.37)) + CZ163/((CZ163+1)/(P163/1.6) + CZ163/(Q163/1.37))</f>
        <v>0</v>
      </c>
      <c r="T163">
        <f>(CU163*CX163)</f>
        <v>0</v>
      </c>
      <c r="U163">
        <f>(DM163+(T163+2*0.95*5.67E-8*(((DM163+$B$9)+273)^4-(DM163+273)^4)-44100*I163)/(1.84*29.3*Q163+8*0.95*5.67E-8*(DM163+273)^3))</f>
        <v>0</v>
      </c>
      <c r="V163">
        <f>($C$9*DN163+$D$9*DO163+$E$9*U163)</f>
        <v>0</v>
      </c>
      <c r="W163">
        <f>0.61365*exp(17.502*V163/(240.97+V163))</f>
        <v>0</v>
      </c>
      <c r="X163">
        <f>(Y163/Z163*100)</f>
        <v>0</v>
      </c>
      <c r="Y163">
        <f>DF163*(DK163+DL163)/1000</f>
        <v>0</v>
      </c>
      <c r="Z163">
        <f>0.61365*exp(17.502*DM163/(240.97+DM163))</f>
        <v>0</v>
      </c>
      <c r="AA163">
        <f>(W163-DF163*(DK163+DL163)/1000)</f>
        <v>0</v>
      </c>
      <c r="AB163">
        <f>(-I163*44100)</f>
        <v>0</v>
      </c>
      <c r="AC163">
        <f>2*29.3*Q163*0.92*(DM163-V163)</f>
        <v>0</v>
      </c>
      <c r="AD163">
        <f>2*0.95*5.67E-8*(((DM163+$B$9)+273)^4-(V163+273)^4)</f>
        <v>0</v>
      </c>
      <c r="AE163">
        <f>T163+AD163+AB163+AC163</f>
        <v>0</v>
      </c>
      <c r="AF163">
        <v>1</v>
      </c>
      <c r="AG163">
        <v>0</v>
      </c>
      <c r="AH163">
        <f>IF(AF163*$H$15&gt;=AJ163,1.0,(AJ163/(AJ163-AF163*$H$15)))</f>
        <v>0</v>
      </c>
      <c r="AI163">
        <f>(AH163-1)*100</f>
        <v>0</v>
      </c>
      <c r="AJ163">
        <f>MAX(0,($B$15+$C$15*DR163)/(1+$D$15*DR163)*DK163/(DM163+273)*$E$15)</f>
        <v>0</v>
      </c>
      <c r="AK163" t="s">
        <v>420</v>
      </c>
      <c r="AL163" t="s">
        <v>420</v>
      </c>
      <c r="AM163">
        <v>0</v>
      </c>
      <c r="AN163">
        <v>0</v>
      </c>
      <c r="AO163">
        <f>1-AM163/AN163</f>
        <v>0</v>
      </c>
      <c r="AP163">
        <v>0</v>
      </c>
      <c r="AQ163" t="s">
        <v>420</v>
      </c>
      <c r="AR163" t="s">
        <v>420</v>
      </c>
      <c r="AS163">
        <v>0</v>
      </c>
      <c r="AT163">
        <v>0</v>
      </c>
      <c r="AU163">
        <f>1-AS163/AT163</f>
        <v>0</v>
      </c>
      <c r="AV163">
        <v>0.5</v>
      </c>
      <c r="AW163">
        <f>CV163</f>
        <v>0</v>
      </c>
      <c r="AX163">
        <f>K163</f>
        <v>0</v>
      </c>
      <c r="AY163">
        <f>AU163*AV163*AW163</f>
        <v>0</v>
      </c>
      <c r="AZ163">
        <f>(AX163-AP163)/AW163</f>
        <v>0</v>
      </c>
      <c r="BA163">
        <f>(AN163-AT163)/AT163</f>
        <v>0</v>
      </c>
      <c r="BB163">
        <f>AM163/(AO163+AM163/AT163)</f>
        <v>0</v>
      </c>
      <c r="BC163" t="s">
        <v>420</v>
      </c>
      <c r="BD163">
        <v>0</v>
      </c>
      <c r="BE163">
        <f>IF(BD163&lt;&gt;0, BD163, BB163)</f>
        <v>0</v>
      </c>
      <c r="BF163">
        <f>1-BE163/AT163</f>
        <v>0</v>
      </c>
      <c r="BG163">
        <f>(AT163-AS163)/(AT163-BE163)</f>
        <v>0</v>
      </c>
      <c r="BH163">
        <f>(AN163-AT163)/(AN163-BE163)</f>
        <v>0</v>
      </c>
      <c r="BI163">
        <f>(AT163-AS163)/(AT163-AM163)</f>
        <v>0</v>
      </c>
      <c r="BJ163">
        <f>(AN163-AT163)/(AN163-AM163)</f>
        <v>0</v>
      </c>
      <c r="BK163">
        <f>(BG163*BE163/AS163)</f>
        <v>0</v>
      </c>
      <c r="BL163">
        <f>(1-BK163)</f>
        <v>0</v>
      </c>
      <c r="CU163">
        <f>$B$13*DS163+$C$13*DT163+$F$13*EE163*(1-EH163)</f>
        <v>0</v>
      </c>
      <c r="CV163">
        <f>CU163*CW163</f>
        <v>0</v>
      </c>
      <c r="CW163">
        <f>($B$13*$D$11+$C$13*$D$11+$F$13*((ER163+EJ163)/MAX(ER163+EJ163+ES163, 0.1)*$I$11+ES163/MAX(ER163+EJ163+ES163, 0.1)*$J$11))/($B$13+$C$13+$F$13)</f>
        <v>0</v>
      </c>
      <c r="CX163">
        <f>($B$13*$K$11+$C$13*$K$11+$F$13*((ER163+EJ163)/MAX(ER163+EJ163+ES163, 0.1)*$P$11+ES163/MAX(ER163+EJ163+ES163, 0.1)*$Q$11))/($B$13+$C$13+$F$13)</f>
        <v>0</v>
      </c>
      <c r="CY163">
        <v>5.9</v>
      </c>
      <c r="CZ163">
        <v>0.5</v>
      </c>
      <c r="DA163" t="s">
        <v>421</v>
      </c>
      <c r="DB163">
        <v>2</v>
      </c>
      <c r="DC163">
        <v>1759096411.6</v>
      </c>
      <c r="DD163">
        <v>424.1906666666666</v>
      </c>
      <c r="DE163">
        <v>420.564</v>
      </c>
      <c r="DF163">
        <v>23.04458888888889</v>
      </c>
      <c r="DG163">
        <v>22.66428888888889</v>
      </c>
      <c r="DH163">
        <v>425.0833333333334</v>
      </c>
      <c r="DI163">
        <v>22.72914444444444</v>
      </c>
      <c r="DJ163">
        <v>499.9342222222223</v>
      </c>
      <c r="DK163">
        <v>90.62845555555556</v>
      </c>
      <c r="DL163">
        <v>0.06682840000000001</v>
      </c>
      <c r="DM163">
        <v>30.21171111111111</v>
      </c>
      <c r="DN163">
        <v>30.00238888888889</v>
      </c>
      <c r="DO163">
        <v>999.9000000000001</v>
      </c>
      <c r="DP163">
        <v>0</v>
      </c>
      <c r="DQ163">
        <v>0</v>
      </c>
      <c r="DR163">
        <v>9993.616666666667</v>
      </c>
      <c r="DS163">
        <v>0</v>
      </c>
      <c r="DT163">
        <v>3.33927</v>
      </c>
      <c r="DU163">
        <v>3.626895555555556</v>
      </c>
      <c r="DV163">
        <v>434.1966666666666</v>
      </c>
      <c r="DW163">
        <v>430.3166666666667</v>
      </c>
      <c r="DX163">
        <v>0.3802989999999999</v>
      </c>
      <c r="DY163">
        <v>420.564</v>
      </c>
      <c r="DZ163">
        <v>22.66428888888889</v>
      </c>
      <c r="EA163">
        <v>2.088495555555556</v>
      </c>
      <c r="EB163">
        <v>2.054031111111111</v>
      </c>
      <c r="EC163">
        <v>18.1317</v>
      </c>
      <c r="ED163">
        <v>17.86708888888889</v>
      </c>
      <c r="EE163">
        <v>0.00500078</v>
      </c>
      <c r="EF163">
        <v>0</v>
      </c>
      <c r="EG163">
        <v>0</v>
      </c>
      <c r="EH163">
        <v>0</v>
      </c>
      <c r="EI163">
        <v>946.4000000000001</v>
      </c>
      <c r="EJ163">
        <v>0.00500078</v>
      </c>
      <c r="EK163">
        <v>-13.46666666666667</v>
      </c>
      <c r="EL163">
        <v>0.3555555555555556</v>
      </c>
      <c r="EM163">
        <v>35.76355555555555</v>
      </c>
      <c r="EN163">
        <v>40.85388888888888</v>
      </c>
      <c r="EO163">
        <v>37.85400000000001</v>
      </c>
      <c r="EP163">
        <v>41.42355555555556</v>
      </c>
      <c r="EQ163">
        <v>37.97911111111111</v>
      </c>
      <c r="ER163">
        <v>0</v>
      </c>
      <c r="ES163">
        <v>0</v>
      </c>
      <c r="ET163">
        <v>0</v>
      </c>
      <c r="EU163">
        <v>1759096407.4</v>
      </c>
      <c r="EV163">
        <v>0</v>
      </c>
      <c r="EW163">
        <v>944.2760000000001</v>
      </c>
      <c r="EX163">
        <v>-5.300000028426303</v>
      </c>
      <c r="EY163">
        <v>-1.946153786408147</v>
      </c>
      <c r="EZ163">
        <v>-9.792</v>
      </c>
      <c r="FA163">
        <v>15</v>
      </c>
      <c r="FB163">
        <v>0</v>
      </c>
      <c r="FC163" t="s">
        <v>422</v>
      </c>
      <c r="FD163">
        <v>1746989605.5</v>
      </c>
      <c r="FE163">
        <v>1746989593.5</v>
      </c>
      <c r="FF163">
        <v>0</v>
      </c>
      <c r="FG163">
        <v>-0.274</v>
      </c>
      <c r="FH163">
        <v>-0.002</v>
      </c>
      <c r="FI163">
        <v>2.549</v>
      </c>
      <c r="FJ163">
        <v>0.129</v>
      </c>
      <c r="FK163">
        <v>420</v>
      </c>
      <c r="FL163">
        <v>17</v>
      </c>
      <c r="FM163">
        <v>0.02</v>
      </c>
      <c r="FN163">
        <v>0.04</v>
      </c>
      <c r="FO163">
        <v>3.450810975609756</v>
      </c>
      <c r="FP163">
        <v>2.207560139372824</v>
      </c>
      <c r="FQ163">
        <v>0.9217098407554243</v>
      </c>
      <c r="FR163">
        <v>0</v>
      </c>
      <c r="FS163">
        <v>945.6264705882353</v>
      </c>
      <c r="FT163">
        <v>-7.243697473797821</v>
      </c>
      <c r="FU163">
        <v>6.783774275844206</v>
      </c>
      <c r="FV163">
        <v>0</v>
      </c>
      <c r="FW163">
        <v>0.380567</v>
      </c>
      <c r="FX163">
        <v>-0.001725700348432393</v>
      </c>
      <c r="FY163">
        <v>0.001513092730058573</v>
      </c>
      <c r="FZ163">
        <v>1</v>
      </c>
      <c r="GA163">
        <v>1</v>
      </c>
      <c r="GB163">
        <v>3</v>
      </c>
      <c r="GC163" t="s">
        <v>423</v>
      </c>
      <c r="GD163">
        <v>3.10291</v>
      </c>
      <c r="GE163">
        <v>2.72483</v>
      </c>
      <c r="GF163">
        <v>0.0889257</v>
      </c>
      <c r="GG163">
        <v>0.08810709999999999</v>
      </c>
      <c r="GH163">
        <v>0.104905</v>
      </c>
      <c r="GI163">
        <v>0.10515</v>
      </c>
      <c r="GJ163">
        <v>23793.5</v>
      </c>
      <c r="GK163">
        <v>21604.6</v>
      </c>
      <c r="GL163">
        <v>26679.3</v>
      </c>
      <c r="GM163">
        <v>23913.2</v>
      </c>
      <c r="GN163">
        <v>38208.4</v>
      </c>
      <c r="GO163">
        <v>31616.7</v>
      </c>
      <c r="GP163">
        <v>46586.3</v>
      </c>
      <c r="GQ163">
        <v>37814.8</v>
      </c>
      <c r="GR163">
        <v>1.86935</v>
      </c>
      <c r="GS163">
        <v>1.87348</v>
      </c>
      <c r="GT163">
        <v>0.0814125</v>
      </c>
      <c r="GU163">
        <v>0</v>
      </c>
      <c r="GV163">
        <v>28.6751</v>
      </c>
      <c r="GW163">
        <v>999.9</v>
      </c>
      <c r="GX163">
        <v>46.4</v>
      </c>
      <c r="GY163">
        <v>31.2</v>
      </c>
      <c r="GZ163">
        <v>23.3616</v>
      </c>
      <c r="HA163">
        <v>60.4119</v>
      </c>
      <c r="HB163">
        <v>19.6034</v>
      </c>
      <c r="HC163">
        <v>1</v>
      </c>
      <c r="HD163">
        <v>0.120526</v>
      </c>
      <c r="HE163">
        <v>-1.11894</v>
      </c>
      <c r="HF163">
        <v>20.2959</v>
      </c>
      <c r="HG163">
        <v>5.22163</v>
      </c>
      <c r="HH163">
        <v>11.98</v>
      </c>
      <c r="HI163">
        <v>4.9651</v>
      </c>
      <c r="HJ163">
        <v>3.27598</v>
      </c>
      <c r="HK163">
        <v>9999</v>
      </c>
      <c r="HL163">
        <v>9999</v>
      </c>
      <c r="HM163">
        <v>9999</v>
      </c>
      <c r="HN163">
        <v>37.5</v>
      </c>
      <c r="HO163">
        <v>1.86394</v>
      </c>
      <c r="HP163">
        <v>1.86008</v>
      </c>
      <c r="HQ163">
        <v>1.85837</v>
      </c>
      <c r="HR163">
        <v>1.85976</v>
      </c>
      <c r="HS163">
        <v>1.85989</v>
      </c>
      <c r="HT163">
        <v>1.85837</v>
      </c>
      <c r="HU163">
        <v>1.85745</v>
      </c>
      <c r="HV163">
        <v>1.8524</v>
      </c>
      <c r="HW163">
        <v>0</v>
      </c>
      <c r="HX163">
        <v>0</v>
      </c>
      <c r="HY163">
        <v>0</v>
      </c>
      <c r="HZ163">
        <v>0</v>
      </c>
      <c r="IA163" t="s">
        <v>424</v>
      </c>
      <c r="IB163" t="s">
        <v>425</v>
      </c>
      <c r="IC163" t="s">
        <v>426</v>
      </c>
      <c r="ID163" t="s">
        <v>426</v>
      </c>
      <c r="IE163" t="s">
        <v>426</v>
      </c>
      <c r="IF163" t="s">
        <v>426</v>
      </c>
      <c r="IG163">
        <v>0</v>
      </c>
      <c r="IH163">
        <v>100</v>
      </c>
      <c r="II163">
        <v>100</v>
      </c>
      <c r="IJ163">
        <v>-0.892</v>
      </c>
      <c r="IK163">
        <v>0.3155</v>
      </c>
      <c r="IL163">
        <v>-0.819046093373875</v>
      </c>
      <c r="IM163">
        <v>-0.0008311593448893811</v>
      </c>
      <c r="IN163">
        <v>1.768286430498992E-06</v>
      </c>
      <c r="IO163">
        <v>-5.176383660599935E-10</v>
      </c>
      <c r="IP163">
        <v>0.01793090377665582</v>
      </c>
      <c r="IQ163">
        <v>0.002652576625932546</v>
      </c>
      <c r="IR163">
        <v>0.0004569377311329863</v>
      </c>
      <c r="IS163">
        <v>1.003524486243527E-07</v>
      </c>
      <c r="IT163">
        <v>2</v>
      </c>
      <c r="IU163">
        <v>1975</v>
      </c>
      <c r="IV163">
        <v>1</v>
      </c>
      <c r="IW163">
        <v>26</v>
      </c>
      <c r="IX163">
        <v>201780.2</v>
      </c>
      <c r="IY163">
        <v>201780.4</v>
      </c>
      <c r="IZ163">
        <v>1.09253</v>
      </c>
      <c r="JA163">
        <v>2.61597</v>
      </c>
      <c r="JB163">
        <v>1.49658</v>
      </c>
      <c r="JC163">
        <v>2.34985</v>
      </c>
      <c r="JD163">
        <v>1.54907</v>
      </c>
      <c r="JE163">
        <v>2.49878</v>
      </c>
      <c r="JF163">
        <v>36.152</v>
      </c>
      <c r="JG163">
        <v>24.1926</v>
      </c>
      <c r="JH163">
        <v>18</v>
      </c>
      <c r="JI163">
        <v>481.701</v>
      </c>
      <c r="JJ163">
        <v>499.126</v>
      </c>
      <c r="JK163">
        <v>30.3346</v>
      </c>
      <c r="JL163">
        <v>28.8429</v>
      </c>
      <c r="JM163">
        <v>30.0003</v>
      </c>
      <c r="JN163">
        <v>29.0155</v>
      </c>
      <c r="JO163">
        <v>29.001</v>
      </c>
      <c r="JP163">
        <v>21.9741</v>
      </c>
      <c r="JQ163">
        <v>0</v>
      </c>
      <c r="JR163">
        <v>100</v>
      </c>
      <c r="JS163">
        <v>30.3386</v>
      </c>
      <c r="JT163">
        <v>420</v>
      </c>
      <c r="JU163">
        <v>23.1383</v>
      </c>
      <c r="JV163">
        <v>101.859</v>
      </c>
      <c r="JW163">
        <v>91.2123</v>
      </c>
    </row>
    <row r="164" spans="1:283">
      <c r="A164">
        <v>146</v>
      </c>
      <c r="B164">
        <v>1759096416.6</v>
      </c>
      <c r="C164">
        <v>2423.599999904633</v>
      </c>
      <c r="D164" t="s">
        <v>721</v>
      </c>
      <c r="E164" t="s">
        <v>722</v>
      </c>
      <c r="F164">
        <v>5</v>
      </c>
      <c r="G164" t="s">
        <v>672</v>
      </c>
      <c r="H164">
        <v>1759096413.6</v>
      </c>
      <c r="I164">
        <f>(J164)/1000</f>
        <v>0</v>
      </c>
      <c r="J164">
        <f>1000*DJ164*AH164*(DF164-DG164)/(100*CY164*(1000-AH164*DF164))</f>
        <v>0</v>
      </c>
      <c r="K164">
        <f>DJ164*AH164*(DE164-DD164*(1000-AH164*DG164)/(1000-AH164*DF164))/(100*CY164)</f>
        <v>0</v>
      </c>
      <c r="L164">
        <f>DD164 - IF(AH164&gt;1, K164*CY164*100.0/(AJ164), 0)</f>
        <v>0</v>
      </c>
      <c r="M164">
        <f>((S164-I164/2)*L164-K164)/(S164+I164/2)</f>
        <v>0</v>
      </c>
      <c r="N164">
        <f>M164*(DK164+DL164)/1000.0</f>
        <v>0</v>
      </c>
      <c r="O164">
        <f>(DD164 - IF(AH164&gt;1, K164*CY164*100.0/(AJ164), 0))*(DK164+DL164)/1000.0</f>
        <v>0</v>
      </c>
      <c r="P164">
        <f>2.0/((1/R164-1/Q164)+SIGN(R164)*SQRT((1/R164-1/Q164)*(1/R164-1/Q164) + 4*CZ164/((CZ164+1)*(CZ164+1))*(2*1/R164*1/Q164-1/Q164*1/Q164)))</f>
        <v>0</v>
      </c>
      <c r="Q164">
        <f>IF(LEFT(DA164,1)&lt;&gt;"0",IF(LEFT(DA164,1)="1",3.0,DB164),$D$5+$E$5*(DR164*DK164/($K$5*1000))+$F$5*(DR164*DK164/($K$5*1000))*MAX(MIN(CY164,$J$5),$I$5)*MAX(MIN(CY164,$J$5),$I$5)+$G$5*MAX(MIN(CY164,$J$5),$I$5)*(DR164*DK164/($K$5*1000))+$H$5*(DR164*DK164/($K$5*1000))*(DR164*DK164/($K$5*1000)))</f>
        <v>0</v>
      </c>
      <c r="R164">
        <f>I164*(1000-(1000*0.61365*exp(17.502*V164/(240.97+V164))/(DK164+DL164)+DF164)/2)/(1000*0.61365*exp(17.502*V164/(240.97+V164))/(DK164+DL164)-DF164)</f>
        <v>0</v>
      </c>
      <c r="S164">
        <f>1/((CZ164+1)/(P164/1.6)+1/(Q164/1.37)) + CZ164/((CZ164+1)/(P164/1.6) + CZ164/(Q164/1.37))</f>
        <v>0</v>
      </c>
      <c r="T164">
        <f>(CU164*CX164)</f>
        <v>0</v>
      </c>
      <c r="U164">
        <f>(DM164+(T164+2*0.95*5.67E-8*(((DM164+$B$9)+273)^4-(DM164+273)^4)-44100*I164)/(1.84*29.3*Q164+8*0.95*5.67E-8*(DM164+273)^3))</f>
        <v>0</v>
      </c>
      <c r="V164">
        <f>($C$9*DN164+$D$9*DO164+$E$9*U164)</f>
        <v>0</v>
      </c>
      <c r="W164">
        <f>0.61365*exp(17.502*V164/(240.97+V164))</f>
        <v>0</v>
      </c>
      <c r="X164">
        <f>(Y164/Z164*100)</f>
        <v>0</v>
      </c>
      <c r="Y164">
        <f>DF164*(DK164+DL164)/1000</f>
        <v>0</v>
      </c>
      <c r="Z164">
        <f>0.61365*exp(17.502*DM164/(240.97+DM164))</f>
        <v>0</v>
      </c>
      <c r="AA164">
        <f>(W164-DF164*(DK164+DL164)/1000)</f>
        <v>0</v>
      </c>
      <c r="AB164">
        <f>(-I164*44100)</f>
        <v>0</v>
      </c>
      <c r="AC164">
        <f>2*29.3*Q164*0.92*(DM164-V164)</f>
        <v>0</v>
      </c>
      <c r="AD164">
        <f>2*0.95*5.67E-8*(((DM164+$B$9)+273)^4-(V164+273)^4)</f>
        <v>0</v>
      </c>
      <c r="AE164">
        <f>T164+AD164+AB164+AC164</f>
        <v>0</v>
      </c>
      <c r="AF164">
        <v>1</v>
      </c>
      <c r="AG164">
        <v>0</v>
      </c>
      <c r="AH164">
        <f>IF(AF164*$H$15&gt;=AJ164,1.0,(AJ164/(AJ164-AF164*$H$15)))</f>
        <v>0</v>
      </c>
      <c r="AI164">
        <f>(AH164-1)*100</f>
        <v>0</v>
      </c>
      <c r="AJ164">
        <f>MAX(0,($B$15+$C$15*DR164)/(1+$D$15*DR164)*DK164/(DM164+273)*$E$15)</f>
        <v>0</v>
      </c>
      <c r="AK164" t="s">
        <v>420</v>
      </c>
      <c r="AL164" t="s">
        <v>420</v>
      </c>
      <c r="AM164">
        <v>0</v>
      </c>
      <c r="AN164">
        <v>0</v>
      </c>
      <c r="AO164">
        <f>1-AM164/AN164</f>
        <v>0</v>
      </c>
      <c r="AP164">
        <v>0</v>
      </c>
      <c r="AQ164" t="s">
        <v>420</v>
      </c>
      <c r="AR164" t="s">
        <v>420</v>
      </c>
      <c r="AS164">
        <v>0</v>
      </c>
      <c r="AT164">
        <v>0</v>
      </c>
      <c r="AU164">
        <f>1-AS164/AT164</f>
        <v>0</v>
      </c>
      <c r="AV164">
        <v>0.5</v>
      </c>
      <c r="AW164">
        <f>CV164</f>
        <v>0</v>
      </c>
      <c r="AX164">
        <f>K164</f>
        <v>0</v>
      </c>
      <c r="AY164">
        <f>AU164*AV164*AW164</f>
        <v>0</v>
      </c>
      <c r="AZ164">
        <f>(AX164-AP164)/AW164</f>
        <v>0</v>
      </c>
      <c r="BA164">
        <f>(AN164-AT164)/AT164</f>
        <v>0</v>
      </c>
      <c r="BB164">
        <f>AM164/(AO164+AM164/AT164)</f>
        <v>0</v>
      </c>
      <c r="BC164" t="s">
        <v>420</v>
      </c>
      <c r="BD164">
        <v>0</v>
      </c>
      <c r="BE164">
        <f>IF(BD164&lt;&gt;0, BD164, BB164)</f>
        <v>0</v>
      </c>
      <c r="BF164">
        <f>1-BE164/AT164</f>
        <v>0</v>
      </c>
      <c r="BG164">
        <f>(AT164-AS164)/(AT164-BE164)</f>
        <v>0</v>
      </c>
      <c r="BH164">
        <f>(AN164-AT164)/(AN164-BE164)</f>
        <v>0</v>
      </c>
      <c r="BI164">
        <f>(AT164-AS164)/(AT164-AM164)</f>
        <v>0</v>
      </c>
      <c r="BJ164">
        <f>(AN164-AT164)/(AN164-AM164)</f>
        <v>0</v>
      </c>
      <c r="BK164">
        <f>(BG164*BE164/AS164)</f>
        <v>0</v>
      </c>
      <c r="BL164">
        <f>(1-BK164)</f>
        <v>0</v>
      </c>
      <c r="CU164">
        <f>$B$13*DS164+$C$13*DT164+$F$13*EE164*(1-EH164)</f>
        <v>0</v>
      </c>
      <c r="CV164">
        <f>CU164*CW164</f>
        <v>0</v>
      </c>
      <c r="CW164">
        <f>($B$13*$D$11+$C$13*$D$11+$F$13*((ER164+EJ164)/MAX(ER164+EJ164+ES164, 0.1)*$I$11+ES164/MAX(ER164+EJ164+ES164, 0.1)*$J$11))/($B$13+$C$13+$F$13)</f>
        <v>0</v>
      </c>
      <c r="CX164">
        <f>($B$13*$K$11+$C$13*$K$11+$F$13*((ER164+EJ164)/MAX(ER164+EJ164+ES164, 0.1)*$P$11+ES164/MAX(ER164+EJ164+ES164, 0.1)*$Q$11))/($B$13+$C$13+$F$13)</f>
        <v>0</v>
      </c>
      <c r="CY164">
        <v>5.9</v>
      </c>
      <c r="CZ164">
        <v>0.5</v>
      </c>
      <c r="DA164" t="s">
        <v>421</v>
      </c>
      <c r="DB164">
        <v>2</v>
      </c>
      <c r="DC164">
        <v>1759096413.6</v>
      </c>
      <c r="DD164">
        <v>424.172</v>
      </c>
      <c r="DE164">
        <v>419.9694444444444</v>
      </c>
      <c r="DF164">
        <v>23.04447777777778</v>
      </c>
      <c r="DG164">
        <v>22.6654</v>
      </c>
      <c r="DH164">
        <v>425.0647777777779</v>
      </c>
      <c r="DI164">
        <v>22.72901111111111</v>
      </c>
      <c r="DJ164">
        <v>499.9967777777777</v>
      </c>
      <c r="DK164">
        <v>90.62888888888888</v>
      </c>
      <c r="DL164">
        <v>0.06664761111111112</v>
      </c>
      <c r="DM164">
        <v>30.21076666666666</v>
      </c>
      <c r="DN164">
        <v>30.00224444444444</v>
      </c>
      <c r="DO164">
        <v>999.9000000000001</v>
      </c>
      <c r="DP164">
        <v>0</v>
      </c>
      <c r="DQ164">
        <v>0</v>
      </c>
      <c r="DR164">
        <v>10005.83333333333</v>
      </c>
      <c r="DS164">
        <v>0</v>
      </c>
      <c r="DT164">
        <v>3.33927</v>
      </c>
      <c r="DU164">
        <v>4.202753333333334</v>
      </c>
      <c r="DV164">
        <v>434.1774444444445</v>
      </c>
      <c r="DW164">
        <v>429.7088888888889</v>
      </c>
      <c r="DX164">
        <v>0.3790790000000001</v>
      </c>
      <c r="DY164">
        <v>419.9694444444444</v>
      </c>
      <c r="DZ164">
        <v>22.6654</v>
      </c>
      <c r="EA164">
        <v>2.088495555555555</v>
      </c>
      <c r="EB164">
        <v>2.054142222222223</v>
      </c>
      <c r="EC164">
        <v>18.13168888888889</v>
      </c>
      <c r="ED164">
        <v>17.86793333333333</v>
      </c>
      <c r="EE164">
        <v>0.00500078</v>
      </c>
      <c r="EF164">
        <v>0</v>
      </c>
      <c r="EG164">
        <v>0</v>
      </c>
      <c r="EH164">
        <v>0</v>
      </c>
      <c r="EI164">
        <v>943.2444444444445</v>
      </c>
      <c r="EJ164">
        <v>0.00500078</v>
      </c>
      <c r="EK164">
        <v>-8.588888888888889</v>
      </c>
      <c r="EL164">
        <v>0.9111111111111112</v>
      </c>
      <c r="EM164">
        <v>35.79133333333333</v>
      </c>
      <c r="EN164">
        <v>40.89555555555555</v>
      </c>
      <c r="EO164">
        <v>37.90244444444444</v>
      </c>
      <c r="EP164">
        <v>41.46522222222222</v>
      </c>
      <c r="EQ164">
        <v>38.00688888888889</v>
      </c>
      <c r="ER164">
        <v>0</v>
      </c>
      <c r="ES164">
        <v>0</v>
      </c>
      <c r="ET164">
        <v>0</v>
      </c>
      <c r="EU164">
        <v>1759096409.2</v>
      </c>
      <c r="EV164">
        <v>0</v>
      </c>
      <c r="EW164">
        <v>944.8307692307693</v>
      </c>
      <c r="EX164">
        <v>16.61538457421354</v>
      </c>
      <c r="EY164">
        <v>-5.900854619710993</v>
      </c>
      <c r="EZ164">
        <v>-10.50769230769231</v>
      </c>
      <c r="FA164">
        <v>15</v>
      </c>
      <c r="FB164">
        <v>0</v>
      </c>
      <c r="FC164" t="s">
        <v>422</v>
      </c>
      <c r="FD164">
        <v>1746989605.5</v>
      </c>
      <c r="FE164">
        <v>1746989593.5</v>
      </c>
      <c r="FF164">
        <v>0</v>
      </c>
      <c r="FG164">
        <v>-0.274</v>
      </c>
      <c r="FH164">
        <v>-0.002</v>
      </c>
      <c r="FI164">
        <v>2.549</v>
      </c>
      <c r="FJ164">
        <v>0.129</v>
      </c>
      <c r="FK164">
        <v>420</v>
      </c>
      <c r="FL164">
        <v>17</v>
      </c>
      <c r="FM164">
        <v>0.02</v>
      </c>
      <c r="FN164">
        <v>0.04</v>
      </c>
      <c r="FO164">
        <v>3.6468055</v>
      </c>
      <c r="FP164">
        <v>2.302203602251409</v>
      </c>
      <c r="FQ164">
        <v>0.919686956200179</v>
      </c>
      <c r="FR164">
        <v>0</v>
      </c>
      <c r="FS164">
        <v>945.2588235294118</v>
      </c>
      <c r="FT164">
        <v>-2.725744862809087</v>
      </c>
      <c r="FU164">
        <v>6.761139724974104</v>
      </c>
      <c r="FV164">
        <v>0</v>
      </c>
      <c r="FW164">
        <v>0.379938575</v>
      </c>
      <c r="FX164">
        <v>-0.001825992495309103</v>
      </c>
      <c r="FY164">
        <v>0.00158880852980307</v>
      </c>
      <c r="FZ164">
        <v>1</v>
      </c>
      <c r="GA164">
        <v>1</v>
      </c>
      <c r="GB164">
        <v>3</v>
      </c>
      <c r="GC164" t="s">
        <v>423</v>
      </c>
      <c r="GD164">
        <v>3.10305</v>
      </c>
      <c r="GE164">
        <v>2.72419</v>
      </c>
      <c r="GF164">
        <v>0.0888857</v>
      </c>
      <c r="GG164">
        <v>0.08821370000000001</v>
      </c>
      <c r="GH164">
        <v>0.104908</v>
      </c>
      <c r="GI164">
        <v>0.105156</v>
      </c>
      <c r="GJ164">
        <v>23794.5</v>
      </c>
      <c r="GK164">
        <v>21602.1</v>
      </c>
      <c r="GL164">
        <v>26679.2</v>
      </c>
      <c r="GM164">
        <v>23913.3</v>
      </c>
      <c r="GN164">
        <v>38208.2</v>
      </c>
      <c r="GO164">
        <v>31616.7</v>
      </c>
      <c r="GP164">
        <v>46586.2</v>
      </c>
      <c r="GQ164">
        <v>37815</v>
      </c>
      <c r="GR164">
        <v>1.86965</v>
      </c>
      <c r="GS164">
        <v>1.87325</v>
      </c>
      <c r="GT164">
        <v>0.08121879999999999</v>
      </c>
      <c r="GU164">
        <v>0</v>
      </c>
      <c r="GV164">
        <v>28.6763</v>
      </c>
      <c r="GW164">
        <v>999.9</v>
      </c>
      <c r="GX164">
        <v>46.4</v>
      </c>
      <c r="GY164">
        <v>31.2</v>
      </c>
      <c r="GZ164">
        <v>23.3619</v>
      </c>
      <c r="HA164">
        <v>60.8119</v>
      </c>
      <c r="HB164">
        <v>19.6354</v>
      </c>
      <c r="HC164">
        <v>1</v>
      </c>
      <c r="HD164">
        <v>0.120617</v>
      </c>
      <c r="HE164">
        <v>-1.12376</v>
      </c>
      <c r="HF164">
        <v>20.2959</v>
      </c>
      <c r="HG164">
        <v>5.22073</v>
      </c>
      <c r="HH164">
        <v>11.98</v>
      </c>
      <c r="HI164">
        <v>4.9643</v>
      </c>
      <c r="HJ164">
        <v>3.276</v>
      </c>
      <c r="HK164">
        <v>9999</v>
      </c>
      <c r="HL164">
        <v>9999</v>
      </c>
      <c r="HM164">
        <v>9999</v>
      </c>
      <c r="HN164">
        <v>37.5</v>
      </c>
      <c r="HO164">
        <v>1.86396</v>
      </c>
      <c r="HP164">
        <v>1.8601</v>
      </c>
      <c r="HQ164">
        <v>1.85837</v>
      </c>
      <c r="HR164">
        <v>1.85977</v>
      </c>
      <c r="HS164">
        <v>1.85989</v>
      </c>
      <c r="HT164">
        <v>1.85837</v>
      </c>
      <c r="HU164">
        <v>1.85745</v>
      </c>
      <c r="HV164">
        <v>1.8524</v>
      </c>
      <c r="HW164">
        <v>0</v>
      </c>
      <c r="HX164">
        <v>0</v>
      </c>
      <c r="HY164">
        <v>0</v>
      </c>
      <c r="HZ164">
        <v>0</v>
      </c>
      <c r="IA164" t="s">
        <v>424</v>
      </c>
      <c r="IB164" t="s">
        <v>425</v>
      </c>
      <c r="IC164" t="s">
        <v>426</v>
      </c>
      <c r="ID164" t="s">
        <v>426</v>
      </c>
      <c r="IE164" t="s">
        <v>426</v>
      </c>
      <c r="IF164" t="s">
        <v>426</v>
      </c>
      <c r="IG164">
        <v>0</v>
      </c>
      <c r="IH164">
        <v>100</v>
      </c>
      <c r="II164">
        <v>100</v>
      </c>
      <c r="IJ164">
        <v>-0.893</v>
      </c>
      <c r="IK164">
        <v>0.3155</v>
      </c>
      <c r="IL164">
        <v>-0.819046093373875</v>
      </c>
      <c r="IM164">
        <v>-0.0008311593448893811</v>
      </c>
      <c r="IN164">
        <v>1.768286430498992E-06</v>
      </c>
      <c r="IO164">
        <v>-5.176383660599935E-10</v>
      </c>
      <c r="IP164">
        <v>0.01793090377665582</v>
      </c>
      <c r="IQ164">
        <v>0.002652576625932546</v>
      </c>
      <c r="IR164">
        <v>0.0004569377311329863</v>
      </c>
      <c r="IS164">
        <v>1.003524486243527E-07</v>
      </c>
      <c r="IT164">
        <v>2</v>
      </c>
      <c r="IU164">
        <v>1975</v>
      </c>
      <c r="IV164">
        <v>1</v>
      </c>
      <c r="IW164">
        <v>26</v>
      </c>
      <c r="IX164">
        <v>201780.2</v>
      </c>
      <c r="IY164">
        <v>201780.4</v>
      </c>
      <c r="IZ164">
        <v>1.09253</v>
      </c>
      <c r="JA164">
        <v>2.62329</v>
      </c>
      <c r="JB164">
        <v>1.49658</v>
      </c>
      <c r="JC164">
        <v>2.34985</v>
      </c>
      <c r="JD164">
        <v>1.54907</v>
      </c>
      <c r="JE164">
        <v>2.50488</v>
      </c>
      <c r="JF164">
        <v>36.152</v>
      </c>
      <c r="JG164">
        <v>24.1926</v>
      </c>
      <c r="JH164">
        <v>18</v>
      </c>
      <c r="JI164">
        <v>481.885</v>
      </c>
      <c r="JJ164">
        <v>498.982</v>
      </c>
      <c r="JK164">
        <v>30.3347</v>
      </c>
      <c r="JL164">
        <v>28.8429</v>
      </c>
      <c r="JM164">
        <v>30.0003</v>
      </c>
      <c r="JN164">
        <v>29.0167</v>
      </c>
      <c r="JO164">
        <v>29.0017</v>
      </c>
      <c r="JP164">
        <v>21.9687</v>
      </c>
      <c r="JQ164">
        <v>0</v>
      </c>
      <c r="JR164">
        <v>100</v>
      </c>
      <c r="JS164">
        <v>30.3361</v>
      </c>
      <c r="JT164">
        <v>420</v>
      </c>
      <c r="JU164">
        <v>23.1383</v>
      </c>
      <c r="JV164">
        <v>101.858</v>
      </c>
      <c r="JW164">
        <v>91.2128</v>
      </c>
    </row>
    <row r="165" spans="1:283">
      <c r="A165">
        <v>147</v>
      </c>
      <c r="B165">
        <v>1759096418.6</v>
      </c>
      <c r="C165">
        <v>2425.599999904633</v>
      </c>
      <c r="D165" t="s">
        <v>723</v>
      </c>
      <c r="E165" t="s">
        <v>724</v>
      </c>
      <c r="F165">
        <v>5</v>
      </c>
      <c r="G165" t="s">
        <v>672</v>
      </c>
      <c r="H165">
        <v>1759096415.6</v>
      </c>
      <c r="I165">
        <f>(J165)/1000</f>
        <v>0</v>
      </c>
      <c r="J165">
        <f>1000*DJ165*AH165*(DF165-DG165)/(100*CY165*(1000-AH165*DF165))</f>
        <v>0</v>
      </c>
      <c r="K165">
        <f>DJ165*AH165*(DE165-DD165*(1000-AH165*DG165)/(1000-AH165*DF165))/(100*CY165)</f>
        <v>0</v>
      </c>
      <c r="L165">
        <f>DD165 - IF(AH165&gt;1, K165*CY165*100.0/(AJ165), 0)</f>
        <v>0</v>
      </c>
      <c r="M165">
        <f>((S165-I165/2)*L165-K165)/(S165+I165/2)</f>
        <v>0</v>
      </c>
      <c r="N165">
        <f>M165*(DK165+DL165)/1000.0</f>
        <v>0</v>
      </c>
      <c r="O165">
        <f>(DD165 - IF(AH165&gt;1, K165*CY165*100.0/(AJ165), 0))*(DK165+DL165)/1000.0</f>
        <v>0</v>
      </c>
      <c r="P165">
        <f>2.0/((1/R165-1/Q165)+SIGN(R165)*SQRT((1/R165-1/Q165)*(1/R165-1/Q165) + 4*CZ165/((CZ165+1)*(CZ165+1))*(2*1/R165*1/Q165-1/Q165*1/Q165)))</f>
        <v>0</v>
      </c>
      <c r="Q165">
        <f>IF(LEFT(DA165,1)&lt;&gt;"0",IF(LEFT(DA165,1)="1",3.0,DB165),$D$5+$E$5*(DR165*DK165/($K$5*1000))+$F$5*(DR165*DK165/($K$5*1000))*MAX(MIN(CY165,$J$5),$I$5)*MAX(MIN(CY165,$J$5),$I$5)+$G$5*MAX(MIN(CY165,$J$5),$I$5)*(DR165*DK165/($K$5*1000))+$H$5*(DR165*DK165/($K$5*1000))*(DR165*DK165/($K$5*1000)))</f>
        <v>0</v>
      </c>
      <c r="R165">
        <f>I165*(1000-(1000*0.61365*exp(17.502*V165/(240.97+V165))/(DK165+DL165)+DF165)/2)/(1000*0.61365*exp(17.502*V165/(240.97+V165))/(DK165+DL165)-DF165)</f>
        <v>0</v>
      </c>
      <c r="S165">
        <f>1/((CZ165+1)/(P165/1.6)+1/(Q165/1.37)) + CZ165/((CZ165+1)/(P165/1.6) + CZ165/(Q165/1.37))</f>
        <v>0</v>
      </c>
      <c r="T165">
        <f>(CU165*CX165)</f>
        <v>0</v>
      </c>
      <c r="U165">
        <f>(DM165+(T165+2*0.95*5.67E-8*(((DM165+$B$9)+273)^4-(DM165+273)^4)-44100*I165)/(1.84*29.3*Q165+8*0.95*5.67E-8*(DM165+273)^3))</f>
        <v>0</v>
      </c>
      <c r="V165">
        <f>($C$9*DN165+$D$9*DO165+$E$9*U165)</f>
        <v>0</v>
      </c>
      <c r="W165">
        <f>0.61365*exp(17.502*V165/(240.97+V165))</f>
        <v>0</v>
      </c>
      <c r="X165">
        <f>(Y165/Z165*100)</f>
        <v>0</v>
      </c>
      <c r="Y165">
        <f>DF165*(DK165+DL165)/1000</f>
        <v>0</v>
      </c>
      <c r="Z165">
        <f>0.61365*exp(17.502*DM165/(240.97+DM165))</f>
        <v>0</v>
      </c>
      <c r="AA165">
        <f>(W165-DF165*(DK165+DL165)/1000)</f>
        <v>0</v>
      </c>
      <c r="AB165">
        <f>(-I165*44100)</f>
        <v>0</v>
      </c>
      <c r="AC165">
        <f>2*29.3*Q165*0.92*(DM165-V165)</f>
        <v>0</v>
      </c>
      <c r="AD165">
        <f>2*0.95*5.67E-8*(((DM165+$B$9)+273)^4-(V165+273)^4)</f>
        <v>0</v>
      </c>
      <c r="AE165">
        <f>T165+AD165+AB165+AC165</f>
        <v>0</v>
      </c>
      <c r="AF165">
        <v>1</v>
      </c>
      <c r="AG165">
        <v>0</v>
      </c>
      <c r="AH165">
        <f>IF(AF165*$H$15&gt;=AJ165,1.0,(AJ165/(AJ165-AF165*$H$15)))</f>
        <v>0</v>
      </c>
      <c r="AI165">
        <f>(AH165-1)*100</f>
        <v>0</v>
      </c>
      <c r="AJ165">
        <f>MAX(0,($B$15+$C$15*DR165)/(1+$D$15*DR165)*DK165/(DM165+273)*$E$15)</f>
        <v>0</v>
      </c>
      <c r="AK165" t="s">
        <v>420</v>
      </c>
      <c r="AL165" t="s">
        <v>420</v>
      </c>
      <c r="AM165">
        <v>0</v>
      </c>
      <c r="AN165">
        <v>0</v>
      </c>
      <c r="AO165">
        <f>1-AM165/AN165</f>
        <v>0</v>
      </c>
      <c r="AP165">
        <v>0</v>
      </c>
      <c r="AQ165" t="s">
        <v>420</v>
      </c>
      <c r="AR165" t="s">
        <v>420</v>
      </c>
      <c r="AS165">
        <v>0</v>
      </c>
      <c r="AT165">
        <v>0</v>
      </c>
      <c r="AU165">
        <f>1-AS165/AT165</f>
        <v>0</v>
      </c>
      <c r="AV165">
        <v>0.5</v>
      </c>
      <c r="AW165">
        <f>CV165</f>
        <v>0</v>
      </c>
      <c r="AX165">
        <f>K165</f>
        <v>0</v>
      </c>
      <c r="AY165">
        <f>AU165*AV165*AW165</f>
        <v>0</v>
      </c>
      <c r="AZ165">
        <f>(AX165-AP165)/AW165</f>
        <v>0</v>
      </c>
      <c r="BA165">
        <f>(AN165-AT165)/AT165</f>
        <v>0</v>
      </c>
      <c r="BB165">
        <f>AM165/(AO165+AM165/AT165)</f>
        <v>0</v>
      </c>
      <c r="BC165" t="s">
        <v>420</v>
      </c>
      <c r="BD165">
        <v>0</v>
      </c>
      <c r="BE165">
        <f>IF(BD165&lt;&gt;0, BD165, BB165)</f>
        <v>0</v>
      </c>
      <c r="BF165">
        <f>1-BE165/AT165</f>
        <v>0</v>
      </c>
      <c r="BG165">
        <f>(AT165-AS165)/(AT165-BE165)</f>
        <v>0</v>
      </c>
      <c r="BH165">
        <f>(AN165-AT165)/(AN165-BE165)</f>
        <v>0</v>
      </c>
      <c r="BI165">
        <f>(AT165-AS165)/(AT165-AM165)</f>
        <v>0</v>
      </c>
      <c r="BJ165">
        <f>(AN165-AT165)/(AN165-AM165)</f>
        <v>0</v>
      </c>
      <c r="BK165">
        <f>(BG165*BE165/AS165)</f>
        <v>0</v>
      </c>
      <c r="BL165">
        <f>(1-BK165)</f>
        <v>0</v>
      </c>
      <c r="CU165">
        <f>$B$13*DS165+$C$13*DT165+$F$13*EE165*(1-EH165)</f>
        <v>0</v>
      </c>
      <c r="CV165">
        <f>CU165*CW165</f>
        <v>0</v>
      </c>
      <c r="CW165">
        <f>($B$13*$D$11+$C$13*$D$11+$F$13*((ER165+EJ165)/MAX(ER165+EJ165+ES165, 0.1)*$I$11+ES165/MAX(ER165+EJ165+ES165, 0.1)*$J$11))/($B$13+$C$13+$F$13)</f>
        <v>0</v>
      </c>
      <c r="CX165">
        <f>($B$13*$K$11+$C$13*$K$11+$F$13*((ER165+EJ165)/MAX(ER165+EJ165+ES165, 0.1)*$P$11+ES165/MAX(ER165+EJ165+ES165, 0.1)*$Q$11))/($B$13+$C$13+$F$13)</f>
        <v>0</v>
      </c>
      <c r="CY165">
        <v>5.9</v>
      </c>
      <c r="CZ165">
        <v>0.5</v>
      </c>
      <c r="DA165" t="s">
        <v>421</v>
      </c>
      <c r="DB165">
        <v>2</v>
      </c>
      <c r="DC165">
        <v>1759096415.6</v>
      </c>
      <c r="DD165">
        <v>424.0077777777778</v>
      </c>
      <c r="DE165">
        <v>419.8483333333334</v>
      </c>
      <c r="DF165">
        <v>23.04518888888889</v>
      </c>
      <c r="DG165">
        <v>22.66724444444445</v>
      </c>
      <c r="DH165">
        <v>424.9004444444444</v>
      </c>
      <c r="DI165">
        <v>22.72971111111111</v>
      </c>
      <c r="DJ165">
        <v>500.1154444444444</v>
      </c>
      <c r="DK165">
        <v>90.62874444444444</v>
      </c>
      <c r="DL165">
        <v>0.0662789</v>
      </c>
      <c r="DM165">
        <v>30.20946666666667</v>
      </c>
      <c r="DN165">
        <v>30.00276666666667</v>
      </c>
      <c r="DO165">
        <v>999.9000000000001</v>
      </c>
      <c r="DP165">
        <v>0</v>
      </c>
      <c r="DQ165">
        <v>0</v>
      </c>
      <c r="DR165">
        <v>10018.19444444445</v>
      </c>
      <c r="DS165">
        <v>0</v>
      </c>
      <c r="DT165">
        <v>3.33927</v>
      </c>
      <c r="DU165">
        <v>4.159427777777777</v>
      </c>
      <c r="DV165">
        <v>434.0095555555556</v>
      </c>
      <c r="DW165">
        <v>429.5858888888889</v>
      </c>
      <c r="DX165">
        <v>0.377939</v>
      </c>
      <c r="DY165">
        <v>419.8483333333334</v>
      </c>
      <c r="DZ165">
        <v>22.66724444444445</v>
      </c>
      <c r="EA165">
        <v>2.088556666666667</v>
      </c>
      <c r="EB165">
        <v>2.054305555555556</v>
      </c>
      <c r="EC165">
        <v>18.13216666666667</v>
      </c>
      <c r="ED165">
        <v>17.8692</v>
      </c>
      <c r="EE165">
        <v>0.00500078</v>
      </c>
      <c r="EF165">
        <v>0</v>
      </c>
      <c r="EG165">
        <v>0</v>
      </c>
      <c r="EH165">
        <v>0</v>
      </c>
      <c r="EI165">
        <v>942.8222222222222</v>
      </c>
      <c r="EJ165">
        <v>0.00500078</v>
      </c>
      <c r="EK165">
        <v>-9.322222222222223</v>
      </c>
      <c r="EL165">
        <v>1.244444444444444</v>
      </c>
      <c r="EM165">
        <v>35.79144444444444</v>
      </c>
      <c r="EN165">
        <v>40.93033333333333</v>
      </c>
      <c r="EO165">
        <v>37.88166666666667</v>
      </c>
      <c r="EP165">
        <v>41.50688888888889</v>
      </c>
      <c r="EQ165">
        <v>37.97211111111111</v>
      </c>
      <c r="ER165">
        <v>0</v>
      </c>
      <c r="ES165">
        <v>0</v>
      </c>
      <c r="ET165">
        <v>0</v>
      </c>
      <c r="EU165">
        <v>1759096411</v>
      </c>
      <c r="EV165">
        <v>0</v>
      </c>
      <c r="EW165">
        <v>944.4959999999999</v>
      </c>
      <c r="EX165">
        <v>6.315384393727557</v>
      </c>
      <c r="EY165">
        <v>-2.623076981082676</v>
      </c>
      <c r="EZ165">
        <v>-9.84</v>
      </c>
      <c r="FA165">
        <v>15</v>
      </c>
      <c r="FB165">
        <v>0</v>
      </c>
      <c r="FC165" t="s">
        <v>422</v>
      </c>
      <c r="FD165">
        <v>1746989605.5</v>
      </c>
      <c r="FE165">
        <v>1746989593.5</v>
      </c>
      <c r="FF165">
        <v>0</v>
      </c>
      <c r="FG165">
        <v>-0.274</v>
      </c>
      <c r="FH165">
        <v>-0.002</v>
      </c>
      <c r="FI165">
        <v>2.549</v>
      </c>
      <c r="FJ165">
        <v>0.129</v>
      </c>
      <c r="FK165">
        <v>420</v>
      </c>
      <c r="FL165">
        <v>17</v>
      </c>
      <c r="FM165">
        <v>0.02</v>
      </c>
      <c r="FN165">
        <v>0.04</v>
      </c>
      <c r="FO165">
        <v>3.724196829268293</v>
      </c>
      <c r="FP165">
        <v>0.5872881533101008</v>
      </c>
      <c r="FQ165">
        <v>0.8277637224693335</v>
      </c>
      <c r="FR165">
        <v>0</v>
      </c>
      <c r="FS165">
        <v>945.6764705882352</v>
      </c>
      <c r="FT165">
        <v>-9.793735711651093</v>
      </c>
      <c r="FU165">
        <v>6.729393767972649</v>
      </c>
      <c r="FV165">
        <v>0</v>
      </c>
      <c r="FW165">
        <v>0.3796924390243903</v>
      </c>
      <c r="FX165">
        <v>-0.003153282229964921</v>
      </c>
      <c r="FY165">
        <v>0.001631856970788565</v>
      </c>
      <c r="FZ165">
        <v>1</v>
      </c>
      <c r="GA165">
        <v>1</v>
      </c>
      <c r="GB165">
        <v>3</v>
      </c>
      <c r="GC165" t="s">
        <v>423</v>
      </c>
      <c r="GD165">
        <v>3.10285</v>
      </c>
      <c r="GE165">
        <v>2.72424</v>
      </c>
      <c r="GF165">
        <v>0.0888752</v>
      </c>
      <c r="GG165">
        <v>0.08816889999999999</v>
      </c>
      <c r="GH165">
        <v>0.104911</v>
      </c>
      <c r="GI165">
        <v>0.105155</v>
      </c>
      <c r="GJ165">
        <v>23794.7</v>
      </c>
      <c r="GK165">
        <v>21603.1</v>
      </c>
      <c r="GL165">
        <v>26679.2</v>
      </c>
      <c r="GM165">
        <v>23913.2</v>
      </c>
      <c r="GN165">
        <v>38208</v>
      </c>
      <c r="GO165">
        <v>31616.7</v>
      </c>
      <c r="GP165">
        <v>46586.1</v>
      </c>
      <c r="GQ165">
        <v>37814.9</v>
      </c>
      <c r="GR165">
        <v>1.8694</v>
      </c>
      <c r="GS165">
        <v>1.87345</v>
      </c>
      <c r="GT165">
        <v>0.0816211</v>
      </c>
      <c r="GU165">
        <v>0</v>
      </c>
      <c r="GV165">
        <v>28.6783</v>
      </c>
      <c r="GW165">
        <v>999.9</v>
      </c>
      <c r="GX165">
        <v>46.4</v>
      </c>
      <c r="GY165">
        <v>31.2</v>
      </c>
      <c r="GZ165">
        <v>23.3608</v>
      </c>
      <c r="HA165">
        <v>60.9719</v>
      </c>
      <c r="HB165">
        <v>19.6675</v>
      </c>
      <c r="HC165">
        <v>1</v>
      </c>
      <c r="HD165">
        <v>0.120658</v>
      </c>
      <c r="HE165">
        <v>-1.12283</v>
      </c>
      <c r="HF165">
        <v>20.2959</v>
      </c>
      <c r="HG165">
        <v>5.22103</v>
      </c>
      <c r="HH165">
        <v>11.98</v>
      </c>
      <c r="HI165">
        <v>4.964</v>
      </c>
      <c r="HJ165">
        <v>3.276</v>
      </c>
      <c r="HK165">
        <v>9999</v>
      </c>
      <c r="HL165">
        <v>9999</v>
      </c>
      <c r="HM165">
        <v>9999</v>
      </c>
      <c r="HN165">
        <v>37.5</v>
      </c>
      <c r="HO165">
        <v>1.86398</v>
      </c>
      <c r="HP165">
        <v>1.8601</v>
      </c>
      <c r="HQ165">
        <v>1.85837</v>
      </c>
      <c r="HR165">
        <v>1.85976</v>
      </c>
      <c r="HS165">
        <v>1.85989</v>
      </c>
      <c r="HT165">
        <v>1.85837</v>
      </c>
      <c r="HU165">
        <v>1.85745</v>
      </c>
      <c r="HV165">
        <v>1.85241</v>
      </c>
      <c r="HW165">
        <v>0</v>
      </c>
      <c r="HX165">
        <v>0</v>
      </c>
      <c r="HY165">
        <v>0</v>
      </c>
      <c r="HZ165">
        <v>0</v>
      </c>
      <c r="IA165" t="s">
        <v>424</v>
      </c>
      <c r="IB165" t="s">
        <v>425</v>
      </c>
      <c r="IC165" t="s">
        <v>426</v>
      </c>
      <c r="ID165" t="s">
        <v>426</v>
      </c>
      <c r="IE165" t="s">
        <v>426</v>
      </c>
      <c r="IF165" t="s">
        <v>426</v>
      </c>
      <c r="IG165">
        <v>0</v>
      </c>
      <c r="IH165">
        <v>100</v>
      </c>
      <c r="II165">
        <v>100</v>
      </c>
      <c r="IJ165">
        <v>-0.893</v>
      </c>
      <c r="IK165">
        <v>0.3156</v>
      </c>
      <c r="IL165">
        <v>-0.819046093373875</v>
      </c>
      <c r="IM165">
        <v>-0.0008311593448893811</v>
      </c>
      <c r="IN165">
        <v>1.768286430498992E-06</v>
      </c>
      <c r="IO165">
        <v>-5.176383660599935E-10</v>
      </c>
      <c r="IP165">
        <v>0.01793090377665582</v>
      </c>
      <c r="IQ165">
        <v>0.002652576625932546</v>
      </c>
      <c r="IR165">
        <v>0.0004569377311329863</v>
      </c>
      <c r="IS165">
        <v>1.003524486243527E-07</v>
      </c>
      <c r="IT165">
        <v>2</v>
      </c>
      <c r="IU165">
        <v>1975</v>
      </c>
      <c r="IV165">
        <v>1</v>
      </c>
      <c r="IW165">
        <v>26</v>
      </c>
      <c r="IX165">
        <v>201780.2</v>
      </c>
      <c r="IY165">
        <v>201780.4</v>
      </c>
      <c r="IZ165">
        <v>1.09375</v>
      </c>
      <c r="JA165">
        <v>2.63062</v>
      </c>
      <c r="JB165">
        <v>1.49658</v>
      </c>
      <c r="JC165">
        <v>2.34985</v>
      </c>
      <c r="JD165">
        <v>1.54907</v>
      </c>
      <c r="JE165">
        <v>2.44263</v>
      </c>
      <c r="JF165">
        <v>36.152</v>
      </c>
      <c r="JG165">
        <v>24.1926</v>
      </c>
      <c r="JH165">
        <v>18</v>
      </c>
      <c r="JI165">
        <v>481.748</v>
      </c>
      <c r="JJ165">
        <v>499.125</v>
      </c>
      <c r="JK165">
        <v>30.3348</v>
      </c>
      <c r="JL165">
        <v>28.8438</v>
      </c>
      <c r="JM165">
        <v>30.0003</v>
      </c>
      <c r="JN165">
        <v>29.0177</v>
      </c>
      <c r="JO165">
        <v>29.003</v>
      </c>
      <c r="JP165">
        <v>21.9882</v>
      </c>
      <c r="JQ165">
        <v>0</v>
      </c>
      <c r="JR165">
        <v>100</v>
      </c>
      <c r="JS165">
        <v>30.3361</v>
      </c>
      <c r="JT165">
        <v>420</v>
      </c>
      <c r="JU165">
        <v>23.1383</v>
      </c>
      <c r="JV165">
        <v>101.858</v>
      </c>
      <c r="JW165">
        <v>91.21250000000001</v>
      </c>
    </row>
    <row r="166" spans="1:283">
      <c r="A166">
        <v>148</v>
      </c>
      <c r="B166">
        <v>1759096420.6</v>
      </c>
      <c r="C166">
        <v>2427.599999904633</v>
      </c>
      <c r="D166" t="s">
        <v>725</v>
      </c>
      <c r="E166" t="s">
        <v>726</v>
      </c>
      <c r="F166">
        <v>5</v>
      </c>
      <c r="G166" t="s">
        <v>672</v>
      </c>
      <c r="H166">
        <v>1759096417.6</v>
      </c>
      <c r="I166">
        <f>(J166)/1000</f>
        <v>0</v>
      </c>
      <c r="J166">
        <f>1000*DJ166*AH166*(DF166-DG166)/(100*CY166*(1000-AH166*DF166))</f>
        <v>0</v>
      </c>
      <c r="K166">
        <f>DJ166*AH166*(DE166-DD166*(1000-AH166*DG166)/(1000-AH166*DF166))/(100*CY166)</f>
        <v>0</v>
      </c>
      <c r="L166">
        <f>DD166 - IF(AH166&gt;1, K166*CY166*100.0/(AJ166), 0)</f>
        <v>0</v>
      </c>
      <c r="M166">
        <f>((S166-I166/2)*L166-K166)/(S166+I166/2)</f>
        <v>0</v>
      </c>
      <c r="N166">
        <f>M166*(DK166+DL166)/1000.0</f>
        <v>0</v>
      </c>
      <c r="O166">
        <f>(DD166 - IF(AH166&gt;1, K166*CY166*100.0/(AJ166), 0))*(DK166+DL166)/1000.0</f>
        <v>0</v>
      </c>
      <c r="P166">
        <f>2.0/((1/R166-1/Q166)+SIGN(R166)*SQRT((1/R166-1/Q166)*(1/R166-1/Q166) + 4*CZ166/((CZ166+1)*(CZ166+1))*(2*1/R166*1/Q166-1/Q166*1/Q166)))</f>
        <v>0</v>
      </c>
      <c r="Q166">
        <f>IF(LEFT(DA166,1)&lt;&gt;"0",IF(LEFT(DA166,1)="1",3.0,DB166),$D$5+$E$5*(DR166*DK166/($K$5*1000))+$F$5*(DR166*DK166/($K$5*1000))*MAX(MIN(CY166,$J$5),$I$5)*MAX(MIN(CY166,$J$5),$I$5)+$G$5*MAX(MIN(CY166,$J$5),$I$5)*(DR166*DK166/($K$5*1000))+$H$5*(DR166*DK166/($K$5*1000))*(DR166*DK166/($K$5*1000)))</f>
        <v>0</v>
      </c>
      <c r="R166">
        <f>I166*(1000-(1000*0.61365*exp(17.502*V166/(240.97+V166))/(DK166+DL166)+DF166)/2)/(1000*0.61365*exp(17.502*V166/(240.97+V166))/(DK166+DL166)-DF166)</f>
        <v>0</v>
      </c>
      <c r="S166">
        <f>1/((CZ166+1)/(P166/1.6)+1/(Q166/1.37)) + CZ166/((CZ166+1)/(P166/1.6) + CZ166/(Q166/1.37))</f>
        <v>0</v>
      </c>
      <c r="T166">
        <f>(CU166*CX166)</f>
        <v>0</v>
      </c>
      <c r="U166">
        <f>(DM166+(T166+2*0.95*5.67E-8*(((DM166+$B$9)+273)^4-(DM166+273)^4)-44100*I166)/(1.84*29.3*Q166+8*0.95*5.67E-8*(DM166+273)^3))</f>
        <v>0</v>
      </c>
      <c r="V166">
        <f>($C$9*DN166+$D$9*DO166+$E$9*U166)</f>
        <v>0</v>
      </c>
      <c r="W166">
        <f>0.61365*exp(17.502*V166/(240.97+V166))</f>
        <v>0</v>
      </c>
      <c r="X166">
        <f>(Y166/Z166*100)</f>
        <v>0</v>
      </c>
      <c r="Y166">
        <f>DF166*(DK166+DL166)/1000</f>
        <v>0</v>
      </c>
      <c r="Z166">
        <f>0.61365*exp(17.502*DM166/(240.97+DM166))</f>
        <v>0</v>
      </c>
      <c r="AA166">
        <f>(W166-DF166*(DK166+DL166)/1000)</f>
        <v>0</v>
      </c>
      <c r="AB166">
        <f>(-I166*44100)</f>
        <v>0</v>
      </c>
      <c r="AC166">
        <f>2*29.3*Q166*0.92*(DM166-V166)</f>
        <v>0</v>
      </c>
      <c r="AD166">
        <f>2*0.95*5.67E-8*(((DM166+$B$9)+273)^4-(V166+273)^4)</f>
        <v>0</v>
      </c>
      <c r="AE166">
        <f>T166+AD166+AB166+AC166</f>
        <v>0</v>
      </c>
      <c r="AF166">
        <v>1</v>
      </c>
      <c r="AG166">
        <v>0</v>
      </c>
      <c r="AH166">
        <f>IF(AF166*$H$15&gt;=AJ166,1.0,(AJ166/(AJ166-AF166*$H$15)))</f>
        <v>0</v>
      </c>
      <c r="AI166">
        <f>(AH166-1)*100</f>
        <v>0</v>
      </c>
      <c r="AJ166">
        <f>MAX(0,($B$15+$C$15*DR166)/(1+$D$15*DR166)*DK166/(DM166+273)*$E$15)</f>
        <v>0</v>
      </c>
      <c r="AK166" t="s">
        <v>420</v>
      </c>
      <c r="AL166" t="s">
        <v>420</v>
      </c>
      <c r="AM166">
        <v>0</v>
      </c>
      <c r="AN166">
        <v>0</v>
      </c>
      <c r="AO166">
        <f>1-AM166/AN166</f>
        <v>0</v>
      </c>
      <c r="AP166">
        <v>0</v>
      </c>
      <c r="AQ166" t="s">
        <v>420</v>
      </c>
      <c r="AR166" t="s">
        <v>420</v>
      </c>
      <c r="AS166">
        <v>0</v>
      </c>
      <c r="AT166">
        <v>0</v>
      </c>
      <c r="AU166">
        <f>1-AS166/AT166</f>
        <v>0</v>
      </c>
      <c r="AV166">
        <v>0.5</v>
      </c>
      <c r="AW166">
        <f>CV166</f>
        <v>0</v>
      </c>
      <c r="AX166">
        <f>K166</f>
        <v>0</v>
      </c>
      <c r="AY166">
        <f>AU166*AV166*AW166</f>
        <v>0</v>
      </c>
      <c r="AZ166">
        <f>(AX166-AP166)/AW166</f>
        <v>0</v>
      </c>
      <c r="BA166">
        <f>(AN166-AT166)/AT166</f>
        <v>0</v>
      </c>
      <c r="BB166">
        <f>AM166/(AO166+AM166/AT166)</f>
        <v>0</v>
      </c>
      <c r="BC166" t="s">
        <v>420</v>
      </c>
      <c r="BD166">
        <v>0</v>
      </c>
      <c r="BE166">
        <f>IF(BD166&lt;&gt;0, BD166, BB166)</f>
        <v>0</v>
      </c>
      <c r="BF166">
        <f>1-BE166/AT166</f>
        <v>0</v>
      </c>
      <c r="BG166">
        <f>(AT166-AS166)/(AT166-BE166)</f>
        <v>0</v>
      </c>
      <c r="BH166">
        <f>(AN166-AT166)/(AN166-BE166)</f>
        <v>0</v>
      </c>
      <c r="BI166">
        <f>(AT166-AS166)/(AT166-AM166)</f>
        <v>0</v>
      </c>
      <c r="BJ166">
        <f>(AN166-AT166)/(AN166-AM166)</f>
        <v>0</v>
      </c>
      <c r="BK166">
        <f>(BG166*BE166/AS166)</f>
        <v>0</v>
      </c>
      <c r="BL166">
        <f>(1-BK166)</f>
        <v>0</v>
      </c>
      <c r="CU166">
        <f>$B$13*DS166+$C$13*DT166+$F$13*EE166*(1-EH166)</f>
        <v>0</v>
      </c>
      <c r="CV166">
        <f>CU166*CW166</f>
        <v>0</v>
      </c>
      <c r="CW166">
        <f>($B$13*$D$11+$C$13*$D$11+$F$13*((ER166+EJ166)/MAX(ER166+EJ166+ES166, 0.1)*$I$11+ES166/MAX(ER166+EJ166+ES166, 0.1)*$J$11))/($B$13+$C$13+$F$13)</f>
        <v>0</v>
      </c>
      <c r="CX166">
        <f>($B$13*$K$11+$C$13*$K$11+$F$13*((ER166+EJ166)/MAX(ER166+EJ166+ES166, 0.1)*$P$11+ES166/MAX(ER166+EJ166+ES166, 0.1)*$Q$11))/($B$13+$C$13+$F$13)</f>
        <v>0</v>
      </c>
      <c r="CY166">
        <v>5.9</v>
      </c>
      <c r="CZ166">
        <v>0.5</v>
      </c>
      <c r="DA166" t="s">
        <v>421</v>
      </c>
      <c r="DB166">
        <v>2</v>
      </c>
      <c r="DC166">
        <v>1759096417.6</v>
      </c>
      <c r="DD166">
        <v>423.8419999999999</v>
      </c>
      <c r="DE166">
        <v>419.8876666666666</v>
      </c>
      <c r="DF166">
        <v>23.04643333333334</v>
      </c>
      <c r="DG166">
        <v>22.66837777777778</v>
      </c>
      <c r="DH166">
        <v>424.7348888888889</v>
      </c>
      <c r="DI166">
        <v>22.73092222222222</v>
      </c>
      <c r="DJ166">
        <v>500.1134444444444</v>
      </c>
      <c r="DK166">
        <v>90.62862222222222</v>
      </c>
      <c r="DL166">
        <v>0.06622905555555555</v>
      </c>
      <c r="DM166">
        <v>30.20835555555556</v>
      </c>
      <c r="DN166">
        <v>30.00525555555556</v>
      </c>
      <c r="DO166">
        <v>999.9000000000001</v>
      </c>
      <c r="DP166">
        <v>0</v>
      </c>
      <c r="DQ166">
        <v>0</v>
      </c>
      <c r="DR166">
        <v>9998.327777777777</v>
      </c>
      <c r="DS166">
        <v>0</v>
      </c>
      <c r="DT166">
        <v>3.33927</v>
      </c>
      <c r="DU166">
        <v>3.954315555555555</v>
      </c>
      <c r="DV166">
        <v>433.8404444444445</v>
      </c>
      <c r="DW166">
        <v>429.6267777777778</v>
      </c>
      <c r="DX166">
        <v>0.3780476666666667</v>
      </c>
      <c r="DY166">
        <v>419.8876666666666</v>
      </c>
      <c r="DZ166">
        <v>22.66837777777778</v>
      </c>
      <c r="EA166">
        <v>2.088664444444444</v>
      </c>
      <c r="EB166">
        <v>2.054404444444444</v>
      </c>
      <c r="EC166">
        <v>18.13301111111111</v>
      </c>
      <c r="ED166">
        <v>17.86997777777778</v>
      </c>
      <c r="EE166">
        <v>0.00500078</v>
      </c>
      <c r="EF166">
        <v>0</v>
      </c>
      <c r="EG166">
        <v>0</v>
      </c>
      <c r="EH166">
        <v>0</v>
      </c>
      <c r="EI166">
        <v>943.7888888888889</v>
      </c>
      <c r="EJ166">
        <v>0.00500078</v>
      </c>
      <c r="EK166">
        <v>-11.78888888888889</v>
      </c>
      <c r="EL166">
        <v>0.6777777777777777</v>
      </c>
      <c r="EM166">
        <v>35.79844444444444</v>
      </c>
      <c r="EN166">
        <v>40.97888888888888</v>
      </c>
      <c r="EO166">
        <v>37.93011111111111</v>
      </c>
      <c r="EP166">
        <v>41.56933333333333</v>
      </c>
      <c r="EQ166">
        <v>38.16655555555556</v>
      </c>
      <c r="ER166">
        <v>0</v>
      </c>
      <c r="ES166">
        <v>0</v>
      </c>
      <c r="ET166">
        <v>0</v>
      </c>
      <c r="EU166">
        <v>1759096413.4</v>
      </c>
      <c r="EV166">
        <v>0</v>
      </c>
      <c r="EW166">
        <v>945.3839999999999</v>
      </c>
      <c r="EX166">
        <v>-14.33076939053367</v>
      </c>
      <c r="EY166">
        <v>1.323076950210551</v>
      </c>
      <c r="EZ166">
        <v>-11.8</v>
      </c>
      <c r="FA166">
        <v>15</v>
      </c>
      <c r="FB166">
        <v>0</v>
      </c>
      <c r="FC166" t="s">
        <v>422</v>
      </c>
      <c r="FD166">
        <v>1746989605.5</v>
      </c>
      <c r="FE166">
        <v>1746989593.5</v>
      </c>
      <c r="FF166">
        <v>0</v>
      </c>
      <c r="FG166">
        <v>-0.274</v>
      </c>
      <c r="FH166">
        <v>-0.002</v>
      </c>
      <c r="FI166">
        <v>2.549</v>
      </c>
      <c r="FJ166">
        <v>0.129</v>
      </c>
      <c r="FK166">
        <v>420</v>
      </c>
      <c r="FL166">
        <v>17</v>
      </c>
      <c r="FM166">
        <v>0.02</v>
      </c>
      <c r="FN166">
        <v>0.04</v>
      </c>
      <c r="FO166">
        <v>3.832702500000001</v>
      </c>
      <c r="FP166">
        <v>-0.4019452908067674</v>
      </c>
      <c r="FQ166">
        <v>0.7643288942914236</v>
      </c>
      <c r="FR166">
        <v>1</v>
      </c>
      <c r="FS166">
        <v>944.7264705882353</v>
      </c>
      <c r="FT166">
        <v>1.859434587410472</v>
      </c>
      <c r="FU166">
        <v>6.273253627318476</v>
      </c>
      <c r="FV166">
        <v>0</v>
      </c>
      <c r="FW166">
        <v>0.379832825</v>
      </c>
      <c r="FX166">
        <v>-0.009662442776735877</v>
      </c>
      <c r="FY166">
        <v>0.00156533576090722</v>
      </c>
      <c r="FZ166">
        <v>1</v>
      </c>
      <c r="GA166">
        <v>2</v>
      </c>
      <c r="GB166">
        <v>3</v>
      </c>
      <c r="GC166" t="s">
        <v>429</v>
      </c>
      <c r="GD166">
        <v>3.10259</v>
      </c>
      <c r="GE166">
        <v>2.72461</v>
      </c>
      <c r="GF166">
        <v>0.08885750000000001</v>
      </c>
      <c r="GG166">
        <v>0.0880741</v>
      </c>
      <c r="GH166">
        <v>0.104916</v>
      </c>
      <c r="GI166">
        <v>0.105157</v>
      </c>
      <c r="GJ166">
        <v>23795.1</v>
      </c>
      <c r="GK166">
        <v>21605.2</v>
      </c>
      <c r="GL166">
        <v>26679.1</v>
      </c>
      <c r="GM166">
        <v>23913</v>
      </c>
      <c r="GN166">
        <v>38207.6</v>
      </c>
      <c r="GO166">
        <v>31616.4</v>
      </c>
      <c r="GP166">
        <v>46585.9</v>
      </c>
      <c r="GQ166">
        <v>37814.7</v>
      </c>
      <c r="GR166">
        <v>1.86887</v>
      </c>
      <c r="GS166">
        <v>1.8739</v>
      </c>
      <c r="GT166">
        <v>0.0815839</v>
      </c>
      <c r="GU166">
        <v>0</v>
      </c>
      <c r="GV166">
        <v>28.6801</v>
      </c>
      <c r="GW166">
        <v>999.9</v>
      </c>
      <c r="GX166">
        <v>46.4</v>
      </c>
      <c r="GY166">
        <v>31.2</v>
      </c>
      <c r="GZ166">
        <v>23.3601</v>
      </c>
      <c r="HA166">
        <v>61.2819</v>
      </c>
      <c r="HB166">
        <v>19.6595</v>
      </c>
      <c r="HC166">
        <v>1</v>
      </c>
      <c r="HD166">
        <v>0.120882</v>
      </c>
      <c r="HE166">
        <v>-1.12433</v>
      </c>
      <c r="HF166">
        <v>20.2959</v>
      </c>
      <c r="HG166">
        <v>5.22163</v>
      </c>
      <c r="HH166">
        <v>11.98</v>
      </c>
      <c r="HI166">
        <v>4.9646</v>
      </c>
      <c r="HJ166">
        <v>3.276</v>
      </c>
      <c r="HK166">
        <v>9999</v>
      </c>
      <c r="HL166">
        <v>9999</v>
      </c>
      <c r="HM166">
        <v>9999</v>
      </c>
      <c r="HN166">
        <v>37.5</v>
      </c>
      <c r="HO166">
        <v>1.86397</v>
      </c>
      <c r="HP166">
        <v>1.86011</v>
      </c>
      <c r="HQ166">
        <v>1.85837</v>
      </c>
      <c r="HR166">
        <v>1.85976</v>
      </c>
      <c r="HS166">
        <v>1.85988</v>
      </c>
      <c r="HT166">
        <v>1.85837</v>
      </c>
      <c r="HU166">
        <v>1.85745</v>
      </c>
      <c r="HV166">
        <v>1.85241</v>
      </c>
      <c r="HW166">
        <v>0</v>
      </c>
      <c r="HX166">
        <v>0</v>
      </c>
      <c r="HY166">
        <v>0</v>
      </c>
      <c r="HZ166">
        <v>0</v>
      </c>
      <c r="IA166" t="s">
        <v>424</v>
      </c>
      <c r="IB166" t="s">
        <v>425</v>
      </c>
      <c r="IC166" t="s">
        <v>426</v>
      </c>
      <c r="ID166" t="s">
        <v>426</v>
      </c>
      <c r="IE166" t="s">
        <v>426</v>
      </c>
      <c r="IF166" t="s">
        <v>426</v>
      </c>
      <c r="IG166">
        <v>0</v>
      </c>
      <c r="IH166">
        <v>100</v>
      </c>
      <c r="II166">
        <v>100</v>
      </c>
      <c r="IJ166">
        <v>-0.893</v>
      </c>
      <c r="IK166">
        <v>0.3156</v>
      </c>
      <c r="IL166">
        <v>-0.819046093373875</v>
      </c>
      <c r="IM166">
        <v>-0.0008311593448893811</v>
      </c>
      <c r="IN166">
        <v>1.768286430498992E-06</v>
      </c>
      <c r="IO166">
        <v>-5.176383660599935E-10</v>
      </c>
      <c r="IP166">
        <v>0.01793090377665582</v>
      </c>
      <c r="IQ166">
        <v>0.002652576625932546</v>
      </c>
      <c r="IR166">
        <v>0.0004569377311329863</v>
      </c>
      <c r="IS166">
        <v>1.003524486243527E-07</v>
      </c>
      <c r="IT166">
        <v>2</v>
      </c>
      <c r="IU166">
        <v>1975</v>
      </c>
      <c r="IV166">
        <v>1</v>
      </c>
      <c r="IW166">
        <v>26</v>
      </c>
      <c r="IX166">
        <v>201780.3</v>
      </c>
      <c r="IY166">
        <v>201780.5</v>
      </c>
      <c r="IZ166">
        <v>1.09375</v>
      </c>
      <c r="JA166">
        <v>2.6355</v>
      </c>
      <c r="JB166">
        <v>1.49658</v>
      </c>
      <c r="JC166">
        <v>2.34863</v>
      </c>
      <c r="JD166">
        <v>1.54907</v>
      </c>
      <c r="JE166">
        <v>2.41089</v>
      </c>
      <c r="JF166">
        <v>36.152</v>
      </c>
      <c r="JG166">
        <v>24.1926</v>
      </c>
      <c r="JH166">
        <v>18</v>
      </c>
      <c r="JI166">
        <v>481.443</v>
      </c>
      <c r="JJ166">
        <v>499.43</v>
      </c>
      <c r="JK166">
        <v>30.3343</v>
      </c>
      <c r="JL166">
        <v>28.845</v>
      </c>
      <c r="JM166">
        <v>30.0003</v>
      </c>
      <c r="JN166">
        <v>29.0177</v>
      </c>
      <c r="JO166">
        <v>29.0035</v>
      </c>
      <c r="JP166">
        <v>21.9986</v>
      </c>
      <c r="JQ166">
        <v>0</v>
      </c>
      <c r="JR166">
        <v>100</v>
      </c>
      <c r="JS166">
        <v>30.3361</v>
      </c>
      <c r="JT166">
        <v>420</v>
      </c>
      <c r="JU166">
        <v>23.1383</v>
      </c>
      <c r="JV166">
        <v>101.858</v>
      </c>
      <c r="JW166">
        <v>91.212</v>
      </c>
    </row>
    <row r="167" spans="1:283">
      <c r="A167">
        <v>149</v>
      </c>
      <c r="B167">
        <v>1759096422.6</v>
      </c>
      <c r="C167">
        <v>2429.599999904633</v>
      </c>
      <c r="D167" t="s">
        <v>727</v>
      </c>
      <c r="E167" t="s">
        <v>728</v>
      </c>
      <c r="F167">
        <v>5</v>
      </c>
      <c r="G167" t="s">
        <v>672</v>
      </c>
      <c r="H167">
        <v>1759096419.6</v>
      </c>
      <c r="I167">
        <f>(J167)/1000</f>
        <v>0</v>
      </c>
      <c r="J167">
        <f>1000*DJ167*AH167*(DF167-DG167)/(100*CY167*(1000-AH167*DF167))</f>
        <v>0</v>
      </c>
      <c r="K167">
        <f>DJ167*AH167*(DE167-DD167*(1000-AH167*DG167)/(1000-AH167*DF167))/(100*CY167)</f>
        <v>0</v>
      </c>
      <c r="L167">
        <f>DD167 - IF(AH167&gt;1, K167*CY167*100.0/(AJ167), 0)</f>
        <v>0</v>
      </c>
      <c r="M167">
        <f>((S167-I167/2)*L167-K167)/(S167+I167/2)</f>
        <v>0</v>
      </c>
      <c r="N167">
        <f>M167*(DK167+DL167)/1000.0</f>
        <v>0</v>
      </c>
      <c r="O167">
        <f>(DD167 - IF(AH167&gt;1, K167*CY167*100.0/(AJ167), 0))*(DK167+DL167)/1000.0</f>
        <v>0</v>
      </c>
      <c r="P167">
        <f>2.0/((1/R167-1/Q167)+SIGN(R167)*SQRT((1/R167-1/Q167)*(1/R167-1/Q167) + 4*CZ167/((CZ167+1)*(CZ167+1))*(2*1/R167*1/Q167-1/Q167*1/Q167)))</f>
        <v>0</v>
      </c>
      <c r="Q167">
        <f>IF(LEFT(DA167,1)&lt;&gt;"0",IF(LEFT(DA167,1)="1",3.0,DB167),$D$5+$E$5*(DR167*DK167/($K$5*1000))+$F$5*(DR167*DK167/($K$5*1000))*MAX(MIN(CY167,$J$5),$I$5)*MAX(MIN(CY167,$J$5),$I$5)+$G$5*MAX(MIN(CY167,$J$5),$I$5)*(DR167*DK167/($K$5*1000))+$H$5*(DR167*DK167/($K$5*1000))*(DR167*DK167/($K$5*1000)))</f>
        <v>0</v>
      </c>
      <c r="R167">
        <f>I167*(1000-(1000*0.61365*exp(17.502*V167/(240.97+V167))/(DK167+DL167)+DF167)/2)/(1000*0.61365*exp(17.502*V167/(240.97+V167))/(DK167+DL167)-DF167)</f>
        <v>0</v>
      </c>
      <c r="S167">
        <f>1/((CZ167+1)/(P167/1.6)+1/(Q167/1.37)) + CZ167/((CZ167+1)/(P167/1.6) + CZ167/(Q167/1.37))</f>
        <v>0</v>
      </c>
      <c r="T167">
        <f>(CU167*CX167)</f>
        <v>0</v>
      </c>
      <c r="U167">
        <f>(DM167+(T167+2*0.95*5.67E-8*(((DM167+$B$9)+273)^4-(DM167+273)^4)-44100*I167)/(1.84*29.3*Q167+8*0.95*5.67E-8*(DM167+273)^3))</f>
        <v>0</v>
      </c>
      <c r="V167">
        <f>($C$9*DN167+$D$9*DO167+$E$9*U167)</f>
        <v>0</v>
      </c>
      <c r="W167">
        <f>0.61365*exp(17.502*V167/(240.97+V167))</f>
        <v>0</v>
      </c>
      <c r="X167">
        <f>(Y167/Z167*100)</f>
        <v>0</v>
      </c>
      <c r="Y167">
        <f>DF167*(DK167+DL167)/1000</f>
        <v>0</v>
      </c>
      <c r="Z167">
        <f>0.61365*exp(17.502*DM167/(240.97+DM167))</f>
        <v>0</v>
      </c>
      <c r="AA167">
        <f>(W167-DF167*(DK167+DL167)/1000)</f>
        <v>0</v>
      </c>
      <c r="AB167">
        <f>(-I167*44100)</f>
        <v>0</v>
      </c>
      <c r="AC167">
        <f>2*29.3*Q167*0.92*(DM167-V167)</f>
        <v>0</v>
      </c>
      <c r="AD167">
        <f>2*0.95*5.67E-8*(((DM167+$B$9)+273)^4-(V167+273)^4)</f>
        <v>0</v>
      </c>
      <c r="AE167">
        <f>T167+AD167+AB167+AC167</f>
        <v>0</v>
      </c>
      <c r="AF167">
        <v>1</v>
      </c>
      <c r="AG167">
        <v>0</v>
      </c>
      <c r="AH167">
        <f>IF(AF167*$H$15&gt;=AJ167,1.0,(AJ167/(AJ167-AF167*$H$15)))</f>
        <v>0</v>
      </c>
      <c r="AI167">
        <f>(AH167-1)*100</f>
        <v>0</v>
      </c>
      <c r="AJ167">
        <f>MAX(0,($B$15+$C$15*DR167)/(1+$D$15*DR167)*DK167/(DM167+273)*$E$15)</f>
        <v>0</v>
      </c>
      <c r="AK167" t="s">
        <v>420</v>
      </c>
      <c r="AL167" t="s">
        <v>420</v>
      </c>
      <c r="AM167">
        <v>0</v>
      </c>
      <c r="AN167">
        <v>0</v>
      </c>
      <c r="AO167">
        <f>1-AM167/AN167</f>
        <v>0</v>
      </c>
      <c r="AP167">
        <v>0</v>
      </c>
      <c r="AQ167" t="s">
        <v>420</v>
      </c>
      <c r="AR167" t="s">
        <v>420</v>
      </c>
      <c r="AS167">
        <v>0</v>
      </c>
      <c r="AT167">
        <v>0</v>
      </c>
      <c r="AU167">
        <f>1-AS167/AT167</f>
        <v>0</v>
      </c>
      <c r="AV167">
        <v>0.5</v>
      </c>
      <c r="AW167">
        <f>CV167</f>
        <v>0</v>
      </c>
      <c r="AX167">
        <f>K167</f>
        <v>0</v>
      </c>
      <c r="AY167">
        <f>AU167*AV167*AW167</f>
        <v>0</v>
      </c>
      <c r="AZ167">
        <f>(AX167-AP167)/AW167</f>
        <v>0</v>
      </c>
      <c r="BA167">
        <f>(AN167-AT167)/AT167</f>
        <v>0</v>
      </c>
      <c r="BB167">
        <f>AM167/(AO167+AM167/AT167)</f>
        <v>0</v>
      </c>
      <c r="BC167" t="s">
        <v>420</v>
      </c>
      <c r="BD167">
        <v>0</v>
      </c>
      <c r="BE167">
        <f>IF(BD167&lt;&gt;0, BD167, BB167)</f>
        <v>0</v>
      </c>
      <c r="BF167">
        <f>1-BE167/AT167</f>
        <v>0</v>
      </c>
      <c r="BG167">
        <f>(AT167-AS167)/(AT167-BE167)</f>
        <v>0</v>
      </c>
      <c r="BH167">
        <f>(AN167-AT167)/(AN167-BE167)</f>
        <v>0</v>
      </c>
      <c r="BI167">
        <f>(AT167-AS167)/(AT167-AM167)</f>
        <v>0</v>
      </c>
      <c r="BJ167">
        <f>(AN167-AT167)/(AN167-AM167)</f>
        <v>0</v>
      </c>
      <c r="BK167">
        <f>(BG167*BE167/AS167)</f>
        <v>0</v>
      </c>
      <c r="BL167">
        <f>(1-BK167)</f>
        <v>0</v>
      </c>
      <c r="CU167">
        <f>$B$13*DS167+$C$13*DT167+$F$13*EE167*(1-EH167)</f>
        <v>0</v>
      </c>
      <c r="CV167">
        <f>CU167*CW167</f>
        <v>0</v>
      </c>
      <c r="CW167">
        <f>($B$13*$D$11+$C$13*$D$11+$F$13*((ER167+EJ167)/MAX(ER167+EJ167+ES167, 0.1)*$I$11+ES167/MAX(ER167+EJ167+ES167, 0.1)*$J$11))/($B$13+$C$13+$F$13)</f>
        <v>0</v>
      </c>
      <c r="CX167">
        <f>($B$13*$K$11+$C$13*$K$11+$F$13*((ER167+EJ167)/MAX(ER167+EJ167+ES167, 0.1)*$P$11+ES167/MAX(ER167+EJ167+ES167, 0.1)*$Q$11))/($B$13+$C$13+$F$13)</f>
        <v>0</v>
      </c>
      <c r="CY167">
        <v>5.9</v>
      </c>
      <c r="CZ167">
        <v>0.5</v>
      </c>
      <c r="DA167" t="s">
        <v>421</v>
      </c>
      <c r="DB167">
        <v>2</v>
      </c>
      <c r="DC167">
        <v>1759096419.6</v>
      </c>
      <c r="DD167">
        <v>423.7154444444445</v>
      </c>
      <c r="DE167">
        <v>419.6813333333333</v>
      </c>
      <c r="DF167">
        <v>23.0477</v>
      </c>
      <c r="DG167">
        <v>22.66884444444445</v>
      </c>
      <c r="DH167">
        <v>424.6083333333333</v>
      </c>
      <c r="DI167">
        <v>22.73216666666666</v>
      </c>
      <c r="DJ167">
        <v>499.9228888888888</v>
      </c>
      <c r="DK167">
        <v>90.62915555555556</v>
      </c>
      <c r="DL167">
        <v>0.06662425555555555</v>
      </c>
      <c r="DM167">
        <v>30.208</v>
      </c>
      <c r="DN167">
        <v>30.00646666666667</v>
      </c>
      <c r="DO167">
        <v>999.9000000000001</v>
      </c>
      <c r="DP167">
        <v>0</v>
      </c>
      <c r="DQ167">
        <v>0</v>
      </c>
      <c r="DR167">
        <v>9969.027777777777</v>
      </c>
      <c r="DS167">
        <v>0</v>
      </c>
      <c r="DT167">
        <v>3.33927</v>
      </c>
      <c r="DU167">
        <v>4.034098888888888</v>
      </c>
      <c r="DV167">
        <v>433.7114444444444</v>
      </c>
      <c r="DW167">
        <v>429.4157777777778</v>
      </c>
      <c r="DX167">
        <v>0.3788533333333333</v>
      </c>
      <c r="DY167">
        <v>419.6813333333333</v>
      </c>
      <c r="DZ167">
        <v>22.66884444444445</v>
      </c>
      <c r="EA167">
        <v>2.088791111111111</v>
      </c>
      <c r="EB167">
        <v>2.054456666666666</v>
      </c>
      <c r="EC167">
        <v>18.13398888888889</v>
      </c>
      <c r="ED167">
        <v>17.8704</v>
      </c>
      <c r="EE167">
        <v>0.00500078</v>
      </c>
      <c r="EF167">
        <v>0</v>
      </c>
      <c r="EG167">
        <v>0</v>
      </c>
      <c r="EH167">
        <v>0</v>
      </c>
      <c r="EI167">
        <v>942.0333333333334</v>
      </c>
      <c r="EJ167">
        <v>0.00500078</v>
      </c>
      <c r="EK167">
        <v>-14.07777777777778</v>
      </c>
      <c r="EL167">
        <v>-0.1888888888888889</v>
      </c>
      <c r="EM167">
        <v>35.80544444444445</v>
      </c>
      <c r="EN167">
        <v>40.99977777777778</v>
      </c>
      <c r="EO167">
        <v>37.85377777777777</v>
      </c>
      <c r="EP167">
        <v>41.63877777777778</v>
      </c>
      <c r="EQ167">
        <v>38.20811111111112</v>
      </c>
      <c r="ER167">
        <v>0</v>
      </c>
      <c r="ES167">
        <v>0</v>
      </c>
      <c r="ET167">
        <v>0</v>
      </c>
      <c r="EU167">
        <v>1759096415.2</v>
      </c>
      <c r="EV167">
        <v>0</v>
      </c>
      <c r="EW167">
        <v>945.2769230769231</v>
      </c>
      <c r="EX167">
        <v>-23.0905984343264</v>
      </c>
      <c r="EY167">
        <v>-5.883760667906757</v>
      </c>
      <c r="EZ167">
        <v>-12.98846153846154</v>
      </c>
      <c r="FA167">
        <v>15</v>
      </c>
      <c r="FB167">
        <v>0</v>
      </c>
      <c r="FC167" t="s">
        <v>422</v>
      </c>
      <c r="FD167">
        <v>1746989605.5</v>
      </c>
      <c r="FE167">
        <v>1746989593.5</v>
      </c>
      <c r="FF167">
        <v>0</v>
      </c>
      <c r="FG167">
        <v>-0.274</v>
      </c>
      <c r="FH167">
        <v>-0.002</v>
      </c>
      <c r="FI167">
        <v>2.549</v>
      </c>
      <c r="FJ167">
        <v>0.129</v>
      </c>
      <c r="FK167">
        <v>420</v>
      </c>
      <c r="FL167">
        <v>17</v>
      </c>
      <c r="FM167">
        <v>0.02</v>
      </c>
      <c r="FN167">
        <v>0.04</v>
      </c>
      <c r="FO167">
        <v>3.827199024390244</v>
      </c>
      <c r="FP167">
        <v>1.009585714285715</v>
      </c>
      <c r="FQ167">
        <v>0.7425845952755225</v>
      </c>
      <c r="FR167">
        <v>0</v>
      </c>
      <c r="FS167">
        <v>944.2558823529411</v>
      </c>
      <c r="FT167">
        <v>-1.211612014903897</v>
      </c>
      <c r="FU167">
        <v>6.453780979188531</v>
      </c>
      <c r="FV167">
        <v>0</v>
      </c>
      <c r="FW167">
        <v>0.3798849268292683</v>
      </c>
      <c r="FX167">
        <v>-0.01097011149825755</v>
      </c>
      <c r="FY167">
        <v>0.001489089169802009</v>
      </c>
      <c r="FZ167">
        <v>1</v>
      </c>
      <c r="GA167">
        <v>1</v>
      </c>
      <c r="GB167">
        <v>3</v>
      </c>
      <c r="GC167" t="s">
        <v>423</v>
      </c>
      <c r="GD167">
        <v>3.10257</v>
      </c>
      <c r="GE167">
        <v>2.72508</v>
      </c>
      <c r="GF167">
        <v>0.088826</v>
      </c>
      <c r="GG167">
        <v>0.0880716</v>
      </c>
      <c r="GH167">
        <v>0.104921</v>
      </c>
      <c r="GI167">
        <v>0.105162</v>
      </c>
      <c r="GJ167">
        <v>23795.9</v>
      </c>
      <c r="GK167">
        <v>21605.2</v>
      </c>
      <c r="GL167">
        <v>26679.1</v>
      </c>
      <c r="GM167">
        <v>23912.9</v>
      </c>
      <c r="GN167">
        <v>38207.3</v>
      </c>
      <c r="GO167">
        <v>31616.3</v>
      </c>
      <c r="GP167">
        <v>46585.8</v>
      </c>
      <c r="GQ167">
        <v>37814.8</v>
      </c>
      <c r="GR167">
        <v>1.86882</v>
      </c>
      <c r="GS167">
        <v>1.8739</v>
      </c>
      <c r="GT167">
        <v>0.0812039</v>
      </c>
      <c r="GU167">
        <v>0</v>
      </c>
      <c r="GV167">
        <v>28.6818</v>
      </c>
      <c r="GW167">
        <v>999.9</v>
      </c>
      <c r="GX167">
        <v>46.4</v>
      </c>
      <c r="GY167">
        <v>31.2</v>
      </c>
      <c r="GZ167">
        <v>23.3602</v>
      </c>
      <c r="HA167">
        <v>61.3219</v>
      </c>
      <c r="HB167">
        <v>19.5954</v>
      </c>
      <c r="HC167">
        <v>1</v>
      </c>
      <c r="HD167">
        <v>0.12095</v>
      </c>
      <c r="HE167">
        <v>-1.11686</v>
      </c>
      <c r="HF167">
        <v>20.2959</v>
      </c>
      <c r="HG167">
        <v>5.22193</v>
      </c>
      <c r="HH167">
        <v>11.98</v>
      </c>
      <c r="HI167">
        <v>4.9645</v>
      </c>
      <c r="HJ167">
        <v>3.276</v>
      </c>
      <c r="HK167">
        <v>9999</v>
      </c>
      <c r="HL167">
        <v>9999</v>
      </c>
      <c r="HM167">
        <v>9999</v>
      </c>
      <c r="HN167">
        <v>37.5</v>
      </c>
      <c r="HO167">
        <v>1.86395</v>
      </c>
      <c r="HP167">
        <v>1.86009</v>
      </c>
      <c r="HQ167">
        <v>1.85837</v>
      </c>
      <c r="HR167">
        <v>1.85977</v>
      </c>
      <c r="HS167">
        <v>1.85988</v>
      </c>
      <c r="HT167">
        <v>1.85837</v>
      </c>
      <c r="HU167">
        <v>1.85745</v>
      </c>
      <c r="HV167">
        <v>1.85241</v>
      </c>
      <c r="HW167">
        <v>0</v>
      </c>
      <c r="HX167">
        <v>0</v>
      </c>
      <c r="HY167">
        <v>0</v>
      </c>
      <c r="HZ167">
        <v>0</v>
      </c>
      <c r="IA167" t="s">
        <v>424</v>
      </c>
      <c r="IB167" t="s">
        <v>425</v>
      </c>
      <c r="IC167" t="s">
        <v>426</v>
      </c>
      <c r="ID167" t="s">
        <v>426</v>
      </c>
      <c r="IE167" t="s">
        <v>426</v>
      </c>
      <c r="IF167" t="s">
        <v>426</v>
      </c>
      <c r="IG167">
        <v>0</v>
      </c>
      <c r="IH167">
        <v>100</v>
      </c>
      <c r="II167">
        <v>100</v>
      </c>
      <c r="IJ167">
        <v>-0.892</v>
      </c>
      <c r="IK167">
        <v>0.3156</v>
      </c>
      <c r="IL167">
        <v>-0.819046093373875</v>
      </c>
      <c r="IM167">
        <v>-0.0008311593448893811</v>
      </c>
      <c r="IN167">
        <v>1.768286430498992E-06</v>
      </c>
      <c r="IO167">
        <v>-5.176383660599935E-10</v>
      </c>
      <c r="IP167">
        <v>0.01793090377665582</v>
      </c>
      <c r="IQ167">
        <v>0.002652576625932546</v>
      </c>
      <c r="IR167">
        <v>0.0004569377311329863</v>
      </c>
      <c r="IS167">
        <v>1.003524486243527E-07</v>
      </c>
      <c r="IT167">
        <v>2</v>
      </c>
      <c r="IU167">
        <v>1975</v>
      </c>
      <c r="IV167">
        <v>1</v>
      </c>
      <c r="IW167">
        <v>26</v>
      </c>
      <c r="IX167">
        <v>201780.3</v>
      </c>
      <c r="IY167">
        <v>201780.5</v>
      </c>
      <c r="IZ167">
        <v>1.09375</v>
      </c>
      <c r="JA167">
        <v>2.63062</v>
      </c>
      <c r="JB167">
        <v>1.49658</v>
      </c>
      <c r="JC167">
        <v>2.34985</v>
      </c>
      <c r="JD167">
        <v>1.54907</v>
      </c>
      <c r="JE167">
        <v>2.38037</v>
      </c>
      <c r="JF167">
        <v>36.152</v>
      </c>
      <c r="JG167">
        <v>24.1926</v>
      </c>
      <c r="JH167">
        <v>18</v>
      </c>
      <c r="JI167">
        <v>481.42</v>
      </c>
      <c r="JJ167">
        <v>499.43</v>
      </c>
      <c r="JK167">
        <v>30.3338</v>
      </c>
      <c r="JL167">
        <v>28.8454</v>
      </c>
      <c r="JM167">
        <v>30.0002</v>
      </c>
      <c r="JN167">
        <v>29.0186</v>
      </c>
      <c r="JO167">
        <v>29.0036</v>
      </c>
      <c r="JP167">
        <v>22.0082</v>
      </c>
      <c r="JQ167">
        <v>0</v>
      </c>
      <c r="JR167">
        <v>100</v>
      </c>
      <c r="JS167">
        <v>30.3293</v>
      </c>
      <c r="JT167">
        <v>420</v>
      </c>
      <c r="JU167">
        <v>23.1383</v>
      </c>
      <c r="JV167">
        <v>101.857</v>
      </c>
      <c r="JW167">
        <v>91.2119</v>
      </c>
    </row>
    <row r="168" spans="1:283">
      <c r="A168">
        <v>150</v>
      </c>
      <c r="B168">
        <v>1759096424.6</v>
      </c>
      <c r="C168">
        <v>2431.599999904633</v>
      </c>
      <c r="D168" t="s">
        <v>729</v>
      </c>
      <c r="E168" t="s">
        <v>730</v>
      </c>
      <c r="F168">
        <v>5</v>
      </c>
      <c r="G168" t="s">
        <v>672</v>
      </c>
      <c r="H168">
        <v>1759096421.6</v>
      </c>
      <c r="I168">
        <f>(J168)/1000</f>
        <v>0</v>
      </c>
      <c r="J168">
        <f>1000*DJ168*AH168*(DF168-DG168)/(100*CY168*(1000-AH168*DF168))</f>
        <v>0</v>
      </c>
      <c r="K168">
        <f>DJ168*AH168*(DE168-DD168*(1000-AH168*DG168)/(1000-AH168*DF168))/(100*CY168)</f>
        <v>0</v>
      </c>
      <c r="L168">
        <f>DD168 - IF(AH168&gt;1, K168*CY168*100.0/(AJ168), 0)</f>
        <v>0</v>
      </c>
      <c r="M168">
        <f>((S168-I168/2)*L168-K168)/(S168+I168/2)</f>
        <v>0</v>
      </c>
      <c r="N168">
        <f>M168*(DK168+DL168)/1000.0</f>
        <v>0</v>
      </c>
      <c r="O168">
        <f>(DD168 - IF(AH168&gt;1, K168*CY168*100.0/(AJ168), 0))*(DK168+DL168)/1000.0</f>
        <v>0</v>
      </c>
      <c r="P168">
        <f>2.0/((1/R168-1/Q168)+SIGN(R168)*SQRT((1/R168-1/Q168)*(1/R168-1/Q168) + 4*CZ168/((CZ168+1)*(CZ168+1))*(2*1/R168*1/Q168-1/Q168*1/Q168)))</f>
        <v>0</v>
      </c>
      <c r="Q168">
        <f>IF(LEFT(DA168,1)&lt;&gt;"0",IF(LEFT(DA168,1)="1",3.0,DB168),$D$5+$E$5*(DR168*DK168/($K$5*1000))+$F$5*(DR168*DK168/($K$5*1000))*MAX(MIN(CY168,$J$5),$I$5)*MAX(MIN(CY168,$J$5),$I$5)+$G$5*MAX(MIN(CY168,$J$5),$I$5)*(DR168*DK168/($K$5*1000))+$H$5*(DR168*DK168/($K$5*1000))*(DR168*DK168/($K$5*1000)))</f>
        <v>0</v>
      </c>
      <c r="R168">
        <f>I168*(1000-(1000*0.61365*exp(17.502*V168/(240.97+V168))/(DK168+DL168)+DF168)/2)/(1000*0.61365*exp(17.502*V168/(240.97+V168))/(DK168+DL168)-DF168)</f>
        <v>0</v>
      </c>
      <c r="S168">
        <f>1/((CZ168+1)/(P168/1.6)+1/(Q168/1.37)) + CZ168/((CZ168+1)/(P168/1.6) + CZ168/(Q168/1.37))</f>
        <v>0</v>
      </c>
      <c r="T168">
        <f>(CU168*CX168)</f>
        <v>0</v>
      </c>
      <c r="U168">
        <f>(DM168+(T168+2*0.95*5.67E-8*(((DM168+$B$9)+273)^4-(DM168+273)^4)-44100*I168)/(1.84*29.3*Q168+8*0.95*5.67E-8*(DM168+273)^3))</f>
        <v>0</v>
      </c>
      <c r="V168">
        <f>($C$9*DN168+$D$9*DO168+$E$9*U168)</f>
        <v>0</v>
      </c>
      <c r="W168">
        <f>0.61365*exp(17.502*V168/(240.97+V168))</f>
        <v>0</v>
      </c>
      <c r="X168">
        <f>(Y168/Z168*100)</f>
        <v>0</v>
      </c>
      <c r="Y168">
        <f>DF168*(DK168+DL168)/1000</f>
        <v>0</v>
      </c>
      <c r="Z168">
        <f>0.61365*exp(17.502*DM168/(240.97+DM168))</f>
        <v>0</v>
      </c>
      <c r="AA168">
        <f>(W168-DF168*(DK168+DL168)/1000)</f>
        <v>0</v>
      </c>
      <c r="AB168">
        <f>(-I168*44100)</f>
        <v>0</v>
      </c>
      <c r="AC168">
        <f>2*29.3*Q168*0.92*(DM168-V168)</f>
        <v>0</v>
      </c>
      <c r="AD168">
        <f>2*0.95*5.67E-8*(((DM168+$B$9)+273)^4-(V168+273)^4)</f>
        <v>0</v>
      </c>
      <c r="AE168">
        <f>T168+AD168+AB168+AC168</f>
        <v>0</v>
      </c>
      <c r="AF168">
        <v>1</v>
      </c>
      <c r="AG168">
        <v>0</v>
      </c>
      <c r="AH168">
        <f>IF(AF168*$H$15&gt;=AJ168,1.0,(AJ168/(AJ168-AF168*$H$15)))</f>
        <v>0</v>
      </c>
      <c r="AI168">
        <f>(AH168-1)*100</f>
        <v>0</v>
      </c>
      <c r="AJ168">
        <f>MAX(0,($B$15+$C$15*DR168)/(1+$D$15*DR168)*DK168/(DM168+273)*$E$15)</f>
        <v>0</v>
      </c>
      <c r="AK168" t="s">
        <v>420</v>
      </c>
      <c r="AL168" t="s">
        <v>420</v>
      </c>
      <c r="AM168">
        <v>0</v>
      </c>
      <c r="AN168">
        <v>0</v>
      </c>
      <c r="AO168">
        <f>1-AM168/AN168</f>
        <v>0</v>
      </c>
      <c r="AP168">
        <v>0</v>
      </c>
      <c r="AQ168" t="s">
        <v>420</v>
      </c>
      <c r="AR168" t="s">
        <v>420</v>
      </c>
      <c r="AS168">
        <v>0</v>
      </c>
      <c r="AT168">
        <v>0</v>
      </c>
      <c r="AU168">
        <f>1-AS168/AT168</f>
        <v>0</v>
      </c>
      <c r="AV168">
        <v>0.5</v>
      </c>
      <c r="AW168">
        <f>CV168</f>
        <v>0</v>
      </c>
      <c r="AX168">
        <f>K168</f>
        <v>0</v>
      </c>
      <c r="AY168">
        <f>AU168*AV168*AW168</f>
        <v>0</v>
      </c>
      <c r="AZ168">
        <f>(AX168-AP168)/AW168</f>
        <v>0</v>
      </c>
      <c r="BA168">
        <f>(AN168-AT168)/AT168</f>
        <v>0</v>
      </c>
      <c r="BB168">
        <f>AM168/(AO168+AM168/AT168)</f>
        <v>0</v>
      </c>
      <c r="BC168" t="s">
        <v>420</v>
      </c>
      <c r="BD168">
        <v>0</v>
      </c>
      <c r="BE168">
        <f>IF(BD168&lt;&gt;0, BD168, BB168)</f>
        <v>0</v>
      </c>
      <c r="BF168">
        <f>1-BE168/AT168</f>
        <v>0</v>
      </c>
      <c r="BG168">
        <f>(AT168-AS168)/(AT168-BE168)</f>
        <v>0</v>
      </c>
      <c r="BH168">
        <f>(AN168-AT168)/(AN168-BE168)</f>
        <v>0</v>
      </c>
      <c r="BI168">
        <f>(AT168-AS168)/(AT168-AM168)</f>
        <v>0</v>
      </c>
      <c r="BJ168">
        <f>(AN168-AT168)/(AN168-AM168)</f>
        <v>0</v>
      </c>
      <c r="BK168">
        <f>(BG168*BE168/AS168)</f>
        <v>0</v>
      </c>
      <c r="BL168">
        <f>(1-BK168)</f>
        <v>0</v>
      </c>
      <c r="CU168">
        <f>$B$13*DS168+$C$13*DT168+$F$13*EE168*(1-EH168)</f>
        <v>0</v>
      </c>
      <c r="CV168">
        <f>CU168*CW168</f>
        <v>0</v>
      </c>
      <c r="CW168">
        <f>($B$13*$D$11+$C$13*$D$11+$F$13*((ER168+EJ168)/MAX(ER168+EJ168+ES168, 0.1)*$I$11+ES168/MAX(ER168+EJ168+ES168, 0.1)*$J$11))/($B$13+$C$13+$F$13)</f>
        <v>0</v>
      </c>
      <c r="CX168">
        <f>($B$13*$K$11+$C$13*$K$11+$F$13*((ER168+EJ168)/MAX(ER168+EJ168+ES168, 0.1)*$P$11+ES168/MAX(ER168+EJ168+ES168, 0.1)*$Q$11))/($B$13+$C$13+$F$13)</f>
        <v>0</v>
      </c>
      <c r="CY168">
        <v>5.9</v>
      </c>
      <c r="CZ168">
        <v>0.5</v>
      </c>
      <c r="DA168" t="s">
        <v>421</v>
      </c>
      <c r="DB168">
        <v>2</v>
      </c>
      <c r="DC168">
        <v>1759096421.6</v>
      </c>
      <c r="DD168">
        <v>423.5674444444444</v>
      </c>
      <c r="DE168">
        <v>419.3813333333333</v>
      </c>
      <c r="DF168">
        <v>23.04886666666667</v>
      </c>
      <c r="DG168">
        <v>22.66945555555556</v>
      </c>
      <c r="DH168">
        <v>424.4604444444444</v>
      </c>
      <c r="DI168">
        <v>22.73331111111111</v>
      </c>
      <c r="DJ168">
        <v>499.7841111111111</v>
      </c>
      <c r="DK168">
        <v>90.62933333333334</v>
      </c>
      <c r="DL168">
        <v>0.0671235</v>
      </c>
      <c r="DM168">
        <v>30.20798888888889</v>
      </c>
      <c r="DN168">
        <v>30.00665555555556</v>
      </c>
      <c r="DO168">
        <v>999.9000000000001</v>
      </c>
      <c r="DP168">
        <v>0</v>
      </c>
      <c r="DQ168">
        <v>0</v>
      </c>
      <c r="DR168">
        <v>9957.083333333334</v>
      </c>
      <c r="DS168">
        <v>0</v>
      </c>
      <c r="DT168">
        <v>3.33927</v>
      </c>
      <c r="DU168">
        <v>4.186195555555556</v>
      </c>
      <c r="DV168">
        <v>433.5604444444445</v>
      </c>
      <c r="DW168">
        <v>429.109</v>
      </c>
      <c r="DX168">
        <v>0.3794193333333334</v>
      </c>
      <c r="DY168">
        <v>419.3813333333333</v>
      </c>
      <c r="DZ168">
        <v>22.66945555555556</v>
      </c>
      <c r="EA168">
        <v>2.088902222222222</v>
      </c>
      <c r="EB168">
        <v>2.054515555555556</v>
      </c>
      <c r="EC168">
        <v>18.13483333333333</v>
      </c>
      <c r="ED168">
        <v>17.87087777777778</v>
      </c>
      <c r="EE168">
        <v>0.00500078</v>
      </c>
      <c r="EF168">
        <v>0</v>
      </c>
      <c r="EG168">
        <v>0</v>
      </c>
      <c r="EH168">
        <v>0</v>
      </c>
      <c r="EI168">
        <v>944.3333333333334</v>
      </c>
      <c r="EJ168">
        <v>0.00500078</v>
      </c>
      <c r="EK168">
        <v>-17.2</v>
      </c>
      <c r="EL168">
        <v>-1</v>
      </c>
      <c r="EM168">
        <v>35.83322222222223</v>
      </c>
      <c r="EN168">
        <v>41.04144444444445</v>
      </c>
      <c r="EO168">
        <v>38.03444444444444</v>
      </c>
      <c r="EP168">
        <v>41.65944444444445</v>
      </c>
      <c r="EQ168">
        <v>38.22900000000001</v>
      </c>
      <c r="ER168">
        <v>0</v>
      </c>
      <c r="ES168">
        <v>0</v>
      </c>
      <c r="ET168">
        <v>0</v>
      </c>
      <c r="EU168">
        <v>1759096417</v>
      </c>
      <c r="EV168">
        <v>0</v>
      </c>
      <c r="EW168">
        <v>944.4879999999998</v>
      </c>
      <c r="EX168">
        <v>7.961538228123361</v>
      </c>
      <c r="EY168">
        <v>-47.89230747194678</v>
      </c>
      <c r="EZ168">
        <v>-12.836</v>
      </c>
      <c r="FA168">
        <v>15</v>
      </c>
      <c r="FB168">
        <v>0</v>
      </c>
      <c r="FC168" t="s">
        <v>422</v>
      </c>
      <c r="FD168">
        <v>1746989605.5</v>
      </c>
      <c r="FE168">
        <v>1746989593.5</v>
      </c>
      <c r="FF168">
        <v>0</v>
      </c>
      <c r="FG168">
        <v>-0.274</v>
      </c>
      <c r="FH168">
        <v>-0.002</v>
      </c>
      <c r="FI168">
        <v>2.549</v>
      </c>
      <c r="FJ168">
        <v>0.129</v>
      </c>
      <c r="FK168">
        <v>420</v>
      </c>
      <c r="FL168">
        <v>17</v>
      </c>
      <c r="FM168">
        <v>0.02</v>
      </c>
      <c r="FN168">
        <v>0.04</v>
      </c>
      <c r="FO168">
        <v>3.766110500000001</v>
      </c>
      <c r="FP168">
        <v>3.741751519699797</v>
      </c>
      <c r="FQ168">
        <v>0.7078608353657871</v>
      </c>
      <c r="FR168">
        <v>0</v>
      </c>
      <c r="FS168">
        <v>944.5235294117647</v>
      </c>
      <c r="FT168">
        <v>3.288006069034255</v>
      </c>
      <c r="FU168">
        <v>6.674493099216443</v>
      </c>
      <c r="FV168">
        <v>0</v>
      </c>
      <c r="FW168">
        <v>0.379620925</v>
      </c>
      <c r="FX168">
        <v>-0.008183831144466164</v>
      </c>
      <c r="FY168">
        <v>0.001370399000063479</v>
      </c>
      <c r="FZ168">
        <v>1</v>
      </c>
      <c r="GA168">
        <v>1</v>
      </c>
      <c r="GB168">
        <v>3</v>
      </c>
      <c r="GC168" t="s">
        <v>423</v>
      </c>
      <c r="GD168">
        <v>3.10261</v>
      </c>
      <c r="GE168">
        <v>2.72547</v>
      </c>
      <c r="GF168">
        <v>0.0887965</v>
      </c>
      <c r="GG168">
        <v>0.0880688</v>
      </c>
      <c r="GH168">
        <v>0.104921</v>
      </c>
      <c r="GI168">
        <v>0.105161</v>
      </c>
      <c r="GJ168">
        <v>23796.6</v>
      </c>
      <c r="GK168">
        <v>21605.3</v>
      </c>
      <c r="GL168">
        <v>26679</v>
      </c>
      <c r="GM168">
        <v>23912.9</v>
      </c>
      <c r="GN168">
        <v>38207.3</v>
      </c>
      <c r="GO168">
        <v>31616.3</v>
      </c>
      <c r="GP168">
        <v>46585.8</v>
      </c>
      <c r="GQ168">
        <v>37814.7</v>
      </c>
      <c r="GR168">
        <v>1.86905</v>
      </c>
      <c r="GS168">
        <v>1.87385</v>
      </c>
      <c r="GT168">
        <v>0.0811592</v>
      </c>
      <c r="GU168">
        <v>0</v>
      </c>
      <c r="GV168">
        <v>28.6837</v>
      </c>
      <c r="GW168">
        <v>999.9</v>
      </c>
      <c r="GX168">
        <v>46.4</v>
      </c>
      <c r="GY168">
        <v>31.2</v>
      </c>
      <c r="GZ168">
        <v>23.3638</v>
      </c>
      <c r="HA168">
        <v>61.2119</v>
      </c>
      <c r="HB168">
        <v>19.6274</v>
      </c>
      <c r="HC168">
        <v>1</v>
      </c>
      <c r="HD168">
        <v>0.120864</v>
      </c>
      <c r="HE168">
        <v>-1.10693</v>
      </c>
      <c r="HF168">
        <v>20.296</v>
      </c>
      <c r="HG168">
        <v>5.22238</v>
      </c>
      <c r="HH168">
        <v>11.98</v>
      </c>
      <c r="HI168">
        <v>4.9641</v>
      </c>
      <c r="HJ168">
        <v>3.276</v>
      </c>
      <c r="HK168">
        <v>9999</v>
      </c>
      <c r="HL168">
        <v>9999</v>
      </c>
      <c r="HM168">
        <v>9999</v>
      </c>
      <c r="HN168">
        <v>37.5</v>
      </c>
      <c r="HO168">
        <v>1.86394</v>
      </c>
      <c r="HP168">
        <v>1.86008</v>
      </c>
      <c r="HQ168">
        <v>1.85838</v>
      </c>
      <c r="HR168">
        <v>1.85978</v>
      </c>
      <c r="HS168">
        <v>1.85989</v>
      </c>
      <c r="HT168">
        <v>1.85837</v>
      </c>
      <c r="HU168">
        <v>1.85745</v>
      </c>
      <c r="HV168">
        <v>1.8524</v>
      </c>
      <c r="HW168">
        <v>0</v>
      </c>
      <c r="HX168">
        <v>0</v>
      </c>
      <c r="HY168">
        <v>0</v>
      </c>
      <c r="HZ168">
        <v>0</v>
      </c>
      <c r="IA168" t="s">
        <v>424</v>
      </c>
      <c r="IB168" t="s">
        <v>425</v>
      </c>
      <c r="IC168" t="s">
        <v>426</v>
      </c>
      <c r="ID168" t="s">
        <v>426</v>
      </c>
      <c r="IE168" t="s">
        <v>426</v>
      </c>
      <c r="IF168" t="s">
        <v>426</v>
      </c>
      <c r="IG168">
        <v>0</v>
      </c>
      <c r="IH168">
        <v>100</v>
      </c>
      <c r="II168">
        <v>100</v>
      </c>
      <c r="IJ168">
        <v>-0.893</v>
      </c>
      <c r="IK168">
        <v>0.3156</v>
      </c>
      <c r="IL168">
        <v>-0.819046093373875</v>
      </c>
      <c r="IM168">
        <v>-0.0008311593448893811</v>
      </c>
      <c r="IN168">
        <v>1.768286430498992E-06</v>
      </c>
      <c r="IO168">
        <v>-5.176383660599935E-10</v>
      </c>
      <c r="IP168">
        <v>0.01793090377665582</v>
      </c>
      <c r="IQ168">
        <v>0.002652576625932546</v>
      </c>
      <c r="IR168">
        <v>0.0004569377311329863</v>
      </c>
      <c r="IS168">
        <v>1.003524486243527E-07</v>
      </c>
      <c r="IT168">
        <v>2</v>
      </c>
      <c r="IU168">
        <v>1975</v>
      </c>
      <c r="IV168">
        <v>1</v>
      </c>
      <c r="IW168">
        <v>26</v>
      </c>
      <c r="IX168">
        <v>201780.3</v>
      </c>
      <c r="IY168">
        <v>201780.5</v>
      </c>
      <c r="IZ168">
        <v>1.09497</v>
      </c>
      <c r="JA168">
        <v>2.62695</v>
      </c>
      <c r="JB168">
        <v>1.49658</v>
      </c>
      <c r="JC168">
        <v>2.34985</v>
      </c>
      <c r="JD168">
        <v>1.54907</v>
      </c>
      <c r="JE168">
        <v>2.50366</v>
      </c>
      <c r="JF168">
        <v>36.152</v>
      </c>
      <c r="JG168">
        <v>24.1926</v>
      </c>
      <c r="JH168">
        <v>18</v>
      </c>
      <c r="JI168">
        <v>481.559</v>
      </c>
      <c r="JJ168">
        <v>499.407</v>
      </c>
      <c r="JK168">
        <v>30.3321</v>
      </c>
      <c r="JL168">
        <v>28.8456</v>
      </c>
      <c r="JM168">
        <v>30.0001</v>
      </c>
      <c r="JN168">
        <v>29.0198</v>
      </c>
      <c r="JO168">
        <v>29.0048</v>
      </c>
      <c r="JP168">
        <v>22.0199</v>
      </c>
      <c r="JQ168">
        <v>0</v>
      </c>
      <c r="JR168">
        <v>100</v>
      </c>
      <c r="JS168">
        <v>30.3293</v>
      </c>
      <c r="JT168">
        <v>420</v>
      </c>
      <c r="JU168">
        <v>23.1383</v>
      </c>
      <c r="JV168">
        <v>101.857</v>
      </c>
      <c r="JW168">
        <v>91.2119</v>
      </c>
    </row>
    <row r="169" spans="1:283">
      <c r="A169">
        <v>151</v>
      </c>
      <c r="B169">
        <v>1759097076.1</v>
      </c>
      <c r="C169">
        <v>3083.099999904633</v>
      </c>
      <c r="D169" t="s">
        <v>731</v>
      </c>
      <c r="E169" t="s">
        <v>732</v>
      </c>
      <c r="F169">
        <v>5</v>
      </c>
      <c r="G169" t="s">
        <v>733</v>
      </c>
      <c r="H169">
        <v>1759097073.35</v>
      </c>
      <c r="I169">
        <f>(J169)/1000</f>
        <v>0</v>
      </c>
      <c r="J169">
        <f>1000*DJ169*AH169*(DF169-DG169)/(100*CY169*(1000-AH169*DF169))</f>
        <v>0</v>
      </c>
      <c r="K169">
        <f>DJ169*AH169*(DE169-DD169*(1000-AH169*DG169)/(1000-AH169*DF169))/(100*CY169)</f>
        <v>0</v>
      </c>
      <c r="L169">
        <f>DD169 - IF(AH169&gt;1, K169*CY169*100.0/(AJ169), 0)</f>
        <v>0</v>
      </c>
      <c r="M169">
        <f>((S169-I169/2)*L169-K169)/(S169+I169/2)</f>
        <v>0</v>
      </c>
      <c r="N169">
        <f>M169*(DK169+DL169)/1000.0</f>
        <v>0</v>
      </c>
      <c r="O169">
        <f>(DD169 - IF(AH169&gt;1, K169*CY169*100.0/(AJ169), 0))*(DK169+DL169)/1000.0</f>
        <v>0</v>
      </c>
      <c r="P169">
        <f>2.0/((1/R169-1/Q169)+SIGN(R169)*SQRT((1/R169-1/Q169)*(1/R169-1/Q169) + 4*CZ169/((CZ169+1)*(CZ169+1))*(2*1/R169*1/Q169-1/Q169*1/Q169)))</f>
        <v>0</v>
      </c>
      <c r="Q169">
        <f>IF(LEFT(DA169,1)&lt;&gt;"0",IF(LEFT(DA169,1)="1",3.0,DB169),$D$5+$E$5*(DR169*DK169/($K$5*1000))+$F$5*(DR169*DK169/($K$5*1000))*MAX(MIN(CY169,$J$5),$I$5)*MAX(MIN(CY169,$J$5),$I$5)+$G$5*MAX(MIN(CY169,$J$5),$I$5)*(DR169*DK169/($K$5*1000))+$H$5*(DR169*DK169/($K$5*1000))*(DR169*DK169/($K$5*1000)))</f>
        <v>0</v>
      </c>
      <c r="R169">
        <f>I169*(1000-(1000*0.61365*exp(17.502*V169/(240.97+V169))/(DK169+DL169)+DF169)/2)/(1000*0.61365*exp(17.502*V169/(240.97+V169))/(DK169+DL169)-DF169)</f>
        <v>0</v>
      </c>
      <c r="S169">
        <f>1/((CZ169+1)/(P169/1.6)+1/(Q169/1.37)) + CZ169/((CZ169+1)/(P169/1.6) + CZ169/(Q169/1.37))</f>
        <v>0</v>
      </c>
      <c r="T169">
        <f>(CU169*CX169)</f>
        <v>0</v>
      </c>
      <c r="U169">
        <f>(DM169+(T169+2*0.95*5.67E-8*(((DM169+$B$9)+273)^4-(DM169+273)^4)-44100*I169)/(1.84*29.3*Q169+8*0.95*5.67E-8*(DM169+273)^3))</f>
        <v>0</v>
      </c>
      <c r="V169">
        <f>($C$9*DN169+$D$9*DO169+$E$9*U169)</f>
        <v>0</v>
      </c>
      <c r="W169">
        <f>0.61365*exp(17.502*V169/(240.97+V169))</f>
        <v>0</v>
      </c>
      <c r="X169">
        <f>(Y169/Z169*100)</f>
        <v>0</v>
      </c>
      <c r="Y169">
        <f>DF169*(DK169+DL169)/1000</f>
        <v>0</v>
      </c>
      <c r="Z169">
        <f>0.61365*exp(17.502*DM169/(240.97+DM169))</f>
        <v>0</v>
      </c>
      <c r="AA169">
        <f>(W169-DF169*(DK169+DL169)/1000)</f>
        <v>0</v>
      </c>
      <c r="AB169">
        <f>(-I169*44100)</f>
        <v>0</v>
      </c>
      <c r="AC169">
        <f>2*29.3*Q169*0.92*(DM169-V169)</f>
        <v>0</v>
      </c>
      <c r="AD169">
        <f>2*0.95*5.67E-8*(((DM169+$B$9)+273)^4-(V169+273)^4)</f>
        <v>0</v>
      </c>
      <c r="AE169">
        <f>T169+AD169+AB169+AC169</f>
        <v>0</v>
      </c>
      <c r="AF169">
        <v>1</v>
      </c>
      <c r="AG169">
        <v>0</v>
      </c>
      <c r="AH169">
        <f>IF(AF169*$H$15&gt;=AJ169,1.0,(AJ169/(AJ169-AF169*$H$15)))</f>
        <v>0</v>
      </c>
      <c r="AI169">
        <f>(AH169-1)*100</f>
        <v>0</v>
      </c>
      <c r="AJ169">
        <f>MAX(0,($B$15+$C$15*DR169)/(1+$D$15*DR169)*DK169/(DM169+273)*$E$15)</f>
        <v>0</v>
      </c>
      <c r="AK169" t="s">
        <v>420</v>
      </c>
      <c r="AL169" t="s">
        <v>420</v>
      </c>
      <c r="AM169">
        <v>0</v>
      </c>
      <c r="AN169">
        <v>0</v>
      </c>
      <c r="AO169">
        <f>1-AM169/AN169</f>
        <v>0</v>
      </c>
      <c r="AP169">
        <v>0</v>
      </c>
      <c r="AQ169" t="s">
        <v>420</v>
      </c>
      <c r="AR169" t="s">
        <v>420</v>
      </c>
      <c r="AS169">
        <v>0</v>
      </c>
      <c r="AT169">
        <v>0</v>
      </c>
      <c r="AU169">
        <f>1-AS169/AT169</f>
        <v>0</v>
      </c>
      <c r="AV169">
        <v>0.5</v>
      </c>
      <c r="AW169">
        <f>CV169</f>
        <v>0</v>
      </c>
      <c r="AX169">
        <f>K169</f>
        <v>0</v>
      </c>
      <c r="AY169">
        <f>AU169*AV169*AW169</f>
        <v>0</v>
      </c>
      <c r="AZ169">
        <f>(AX169-AP169)/AW169</f>
        <v>0</v>
      </c>
      <c r="BA169">
        <f>(AN169-AT169)/AT169</f>
        <v>0</v>
      </c>
      <c r="BB169">
        <f>AM169/(AO169+AM169/AT169)</f>
        <v>0</v>
      </c>
      <c r="BC169" t="s">
        <v>420</v>
      </c>
      <c r="BD169">
        <v>0</v>
      </c>
      <c r="BE169">
        <f>IF(BD169&lt;&gt;0, BD169, BB169)</f>
        <v>0</v>
      </c>
      <c r="BF169">
        <f>1-BE169/AT169</f>
        <v>0</v>
      </c>
      <c r="BG169">
        <f>(AT169-AS169)/(AT169-BE169)</f>
        <v>0</v>
      </c>
      <c r="BH169">
        <f>(AN169-AT169)/(AN169-BE169)</f>
        <v>0</v>
      </c>
      <c r="BI169">
        <f>(AT169-AS169)/(AT169-AM169)</f>
        <v>0</v>
      </c>
      <c r="BJ169">
        <f>(AN169-AT169)/(AN169-AM169)</f>
        <v>0</v>
      </c>
      <c r="BK169">
        <f>(BG169*BE169/AS169)</f>
        <v>0</v>
      </c>
      <c r="BL169">
        <f>(1-BK169)</f>
        <v>0</v>
      </c>
      <c r="CU169">
        <f>$B$13*DS169+$C$13*DT169+$F$13*EE169*(1-EH169)</f>
        <v>0</v>
      </c>
      <c r="CV169">
        <f>CU169*CW169</f>
        <v>0</v>
      </c>
      <c r="CW169">
        <f>($B$13*$D$11+$C$13*$D$11+$F$13*((ER169+EJ169)/MAX(ER169+EJ169+ES169, 0.1)*$I$11+ES169/MAX(ER169+EJ169+ES169, 0.1)*$J$11))/($B$13+$C$13+$F$13)</f>
        <v>0</v>
      </c>
      <c r="CX169">
        <f>($B$13*$K$11+$C$13*$K$11+$F$13*((ER169+EJ169)/MAX(ER169+EJ169+ES169, 0.1)*$P$11+ES169/MAX(ER169+EJ169+ES169, 0.1)*$Q$11))/($B$13+$C$13+$F$13)</f>
        <v>0</v>
      </c>
      <c r="CY169">
        <v>2.7</v>
      </c>
      <c r="CZ169">
        <v>0.5</v>
      </c>
      <c r="DA169" t="s">
        <v>421</v>
      </c>
      <c r="DB169">
        <v>2</v>
      </c>
      <c r="DC169">
        <v>1759097073.35</v>
      </c>
      <c r="DD169">
        <v>422.3210000000001</v>
      </c>
      <c r="DE169">
        <v>420.8068999999999</v>
      </c>
      <c r="DF169">
        <v>23.02142</v>
      </c>
      <c r="DG169">
        <v>22.83443</v>
      </c>
      <c r="DH169">
        <v>423.2145</v>
      </c>
      <c r="DI169">
        <v>22.7065</v>
      </c>
      <c r="DJ169">
        <v>500.0091</v>
      </c>
      <c r="DK169">
        <v>90.61872000000001</v>
      </c>
      <c r="DL169">
        <v>0.0664561</v>
      </c>
      <c r="DM169">
        <v>29.89625</v>
      </c>
      <c r="DN169">
        <v>30.00006</v>
      </c>
      <c r="DO169">
        <v>999.9</v>
      </c>
      <c r="DP169">
        <v>0</v>
      </c>
      <c r="DQ169">
        <v>0</v>
      </c>
      <c r="DR169">
        <v>10007.694</v>
      </c>
      <c r="DS169">
        <v>0</v>
      </c>
      <c r="DT169">
        <v>3.33927</v>
      </c>
      <c r="DU169">
        <v>1.5142398</v>
      </c>
      <c r="DV169">
        <v>432.2727</v>
      </c>
      <c r="DW169">
        <v>430.6403</v>
      </c>
      <c r="DX169">
        <v>0.1869758</v>
      </c>
      <c r="DY169">
        <v>420.8068999999999</v>
      </c>
      <c r="DZ169">
        <v>22.83443</v>
      </c>
      <c r="EA169">
        <v>2.086171</v>
      </c>
      <c r="EB169">
        <v>2.069226</v>
      </c>
      <c r="EC169">
        <v>18.11398</v>
      </c>
      <c r="ED169">
        <v>17.98426</v>
      </c>
      <c r="EE169">
        <v>0.005000779999999999</v>
      </c>
      <c r="EF169">
        <v>0</v>
      </c>
      <c r="EG169">
        <v>0</v>
      </c>
      <c r="EH169">
        <v>0</v>
      </c>
      <c r="EI169">
        <v>300</v>
      </c>
      <c r="EJ169">
        <v>0.005000779999999999</v>
      </c>
      <c r="EK169">
        <v>-22.63</v>
      </c>
      <c r="EL169">
        <v>-2.09</v>
      </c>
      <c r="EM169">
        <v>35.0062</v>
      </c>
      <c r="EN169">
        <v>38.21850000000001</v>
      </c>
      <c r="EO169">
        <v>36.4746</v>
      </c>
      <c r="EP169">
        <v>38.25599999999999</v>
      </c>
      <c r="EQ169">
        <v>36.9997</v>
      </c>
      <c r="ER169">
        <v>0</v>
      </c>
      <c r="ES169">
        <v>0</v>
      </c>
      <c r="ET169">
        <v>0</v>
      </c>
      <c r="EU169">
        <v>1759097068.6</v>
      </c>
      <c r="EV169">
        <v>0</v>
      </c>
      <c r="EW169">
        <v>301.692</v>
      </c>
      <c r="EX169">
        <v>1.907692353259842</v>
      </c>
      <c r="EY169">
        <v>2.469230432599681</v>
      </c>
      <c r="EZ169">
        <v>-23.572</v>
      </c>
      <c r="FA169">
        <v>15</v>
      </c>
      <c r="FB169">
        <v>0</v>
      </c>
      <c r="FC169" t="s">
        <v>422</v>
      </c>
      <c r="FD169">
        <v>1746989605.5</v>
      </c>
      <c r="FE169">
        <v>1746989593.5</v>
      </c>
      <c r="FF169">
        <v>0</v>
      </c>
      <c r="FG169">
        <v>-0.274</v>
      </c>
      <c r="FH169">
        <v>-0.002</v>
      </c>
      <c r="FI169">
        <v>2.549</v>
      </c>
      <c r="FJ169">
        <v>0.129</v>
      </c>
      <c r="FK169">
        <v>420</v>
      </c>
      <c r="FL169">
        <v>17</v>
      </c>
      <c r="FM169">
        <v>0.02</v>
      </c>
      <c r="FN169">
        <v>0.04</v>
      </c>
      <c r="FO169">
        <v>3.706632268292683</v>
      </c>
      <c r="FP169">
        <v>-9.086703344947717</v>
      </c>
      <c r="FQ169">
        <v>1.91920744830216</v>
      </c>
      <c r="FR169">
        <v>0</v>
      </c>
      <c r="FS169">
        <v>301.5735294117647</v>
      </c>
      <c r="FT169">
        <v>-1.74942705999857</v>
      </c>
      <c r="FU169">
        <v>6.537327607603501</v>
      </c>
      <c r="FV169">
        <v>0</v>
      </c>
      <c r="FW169">
        <v>0.1882402926829268</v>
      </c>
      <c r="FX169">
        <v>-0.003618334494773346</v>
      </c>
      <c r="FY169">
        <v>0.0009139680638040792</v>
      </c>
      <c r="FZ169">
        <v>1</v>
      </c>
      <c r="GA169">
        <v>1</v>
      </c>
      <c r="GB169">
        <v>3</v>
      </c>
      <c r="GC169" t="s">
        <v>423</v>
      </c>
      <c r="GD169">
        <v>3.1031</v>
      </c>
      <c r="GE169">
        <v>2.72434</v>
      </c>
      <c r="GF169">
        <v>0.0886687</v>
      </c>
      <c r="GG169">
        <v>0.0884868</v>
      </c>
      <c r="GH169">
        <v>0.104753</v>
      </c>
      <c r="GI169">
        <v>0.105619</v>
      </c>
      <c r="GJ169">
        <v>23788.3</v>
      </c>
      <c r="GK169">
        <v>21586.9</v>
      </c>
      <c r="GL169">
        <v>26666.8</v>
      </c>
      <c r="GM169">
        <v>23904.5</v>
      </c>
      <c r="GN169">
        <v>38198.6</v>
      </c>
      <c r="GO169">
        <v>31590.6</v>
      </c>
      <c r="GP169">
        <v>46565.5</v>
      </c>
      <c r="GQ169">
        <v>37803</v>
      </c>
      <c r="GR169">
        <v>1.8672</v>
      </c>
      <c r="GS169">
        <v>1.86873</v>
      </c>
      <c r="GT169">
        <v>0.0853762</v>
      </c>
      <c r="GU169">
        <v>0</v>
      </c>
      <c r="GV169">
        <v>28.6118</v>
      </c>
      <c r="GW169">
        <v>999.9</v>
      </c>
      <c r="GX169">
        <v>46.5</v>
      </c>
      <c r="GY169">
        <v>31.3</v>
      </c>
      <c r="GZ169">
        <v>23.5499</v>
      </c>
      <c r="HA169">
        <v>61.1419</v>
      </c>
      <c r="HB169">
        <v>19.5112</v>
      </c>
      <c r="HC169">
        <v>1</v>
      </c>
      <c r="HD169">
        <v>0.140483</v>
      </c>
      <c r="HE169">
        <v>-1.06188</v>
      </c>
      <c r="HF169">
        <v>20.2947</v>
      </c>
      <c r="HG169">
        <v>5.22088</v>
      </c>
      <c r="HH169">
        <v>11.98</v>
      </c>
      <c r="HI169">
        <v>4.96495</v>
      </c>
      <c r="HJ169">
        <v>3.27598</v>
      </c>
      <c r="HK169">
        <v>9999</v>
      </c>
      <c r="HL169">
        <v>9999</v>
      </c>
      <c r="HM169">
        <v>9999</v>
      </c>
      <c r="HN169">
        <v>37.7</v>
      </c>
      <c r="HO169">
        <v>1.86397</v>
      </c>
      <c r="HP169">
        <v>1.8601</v>
      </c>
      <c r="HQ169">
        <v>1.85838</v>
      </c>
      <c r="HR169">
        <v>1.85974</v>
      </c>
      <c r="HS169">
        <v>1.85989</v>
      </c>
      <c r="HT169">
        <v>1.85837</v>
      </c>
      <c r="HU169">
        <v>1.85745</v>
      </c>
      <c r="HV169">
        <v>1.85242</v>
      </c>
      <c r="HW169">
        <v>0</v>
      </c>
      <c r="HX169">
        <v>0</v>
      </c>
      <c r="HY169">
        <v>0</v>
      </c>
      <c r="HZ169">
        <v>0</v>
      </c>
      <c r="IA169" t="s">
        <v>424</v>
      </c>
      <c r="IB169" t="s">
        <v>425</v>
      </c>
      <c r="IC169" t="s">
        <v>426</v>
      </c>
      <c r="ID169" t="s">
        <v>426</v>
      </c>
      <c r="IE169" t="s">
        <v>426</v>
      </c>
      <c r="IF169" t="s">
        <v>426</v>
      </c>
      <c r="IG169">
        <v>0</v>
      </c>
      <c r="IH169">
        <v>100</v>
      </c>
      <c r="II169">
        <v>100</v>
      </c>
      <c r="IJ169">
        <v>-0.894</v>
      </c>
      <c r="IK169">
        <v>0.3149</v>
      </c>
      <c r="IL169">
        <v>-0.819046093373875</v>
      </c>
      <c r="IM169">
        <v>-0.0008311593448893811</v>
      </c>
      <c r="IN169">
        <v>1.768286430498992E-06</v>
      </c>
      <c r="IO169">
        <v>-5.176383660599935E-10</v>
      </c>
      <c r="IP169">
        <v>0.01793090377665582</v>
      </c>
      <c r="IQ169">
        <v>0.002652576625932546</v>
      </c>
      <c r="IR169">
        <v>0.0004569377311329863</v>
      </c>
      <c r="IS169">
        <v>1.003524486243527E-07</v>
      </c>
      <c r="IT169">
        <v>2</v>
      </c>
      <c r="IU169">
        <v>1975</v>
      </c>
      <c r="IV169">
        <v>1</v>
      </c>
      <c r="IW169">
        <v>26</v>
      </c>
      <c r="IX169">
        <v>201791.2</v>
      </c>
      <c r="IY169">
        <v>201791.4</v>
      </c>
      <c r="IZ169">
        <v>1.08887</v>
      </c>
      <c r="JA169">
        <v>2.63672</v>
      </c>
      <c r="JB169">
        <v>1.49658</v>
      </c>
      <c r="JC169">
        <v>2.34863</v>
      </c>
      <c r="JD169">
        <v>1.54907</v>
      </c>
      <c r="JE169">
        <v>2.41577</v>
      </c>
      <c r="JF169">
        <v>36.2694</v>
      </c>
      <c r="JG169">
        <v>24.1838</v>
      </c>
      <c r="JH169">
        <v>18</v>
      </c>
      <c r="JI169">
        <v>482.35</v>
      </c>
      <c r="JJ169">
        <v>498.099</v>
      </c>
      <c r="JK169">
        <v>30.1696</v>
      </c>
      <c r="JL169">
        <v>29.096</v>
      </c>
      <c r="JM169">
        <v>30.0002</v>
      </c>
      <c r="JN169">
        <v>29.269</v>
      </c>
      <c r="JO169">
        <v>29.2545</v>
      </c>
      <c r="JP169">
        <v>21.8878</v>
      </c>
      <c r="JQ169">
        <v>0</v>
      </c>
      <c r="JR169">
        <v>100</v>
      </c>
      <c r="JS169">
        <v>30.1746</v>
      </c>
      <c r="JT169">
        <v>420</v>
      </c>
      <c r="JU169">
        <v>23.1383</v>
      </c>
      <c r="JV169">
        <v>101.812</v>
      </c>
      <c r="JW169">
        <v>91.18210000000001</v>
      </c>
    </row>
    <row r="170" spans="1:283">
      <c r="A170">
        <v>152</v>
      </c>
      <c r="B170">
        <v>1759097078.1</v>
      </c>
      <c r="C170">
        <v>3085.099999904633</v>
      </c>
      <c r="D170" t="s">
        <v>734</v>
      </c>
      <c r="E170" t="s">
        <v>735</v>
      </c>
      <c r="F170">
        <v>5</v>
      </c>
      <c r="G170" t="s">
        <v>733</v>
      </c>
      <c r="H170">
        <v>1759097075.266667</v>
      </c>
      <c r="I170">
        <f>(J170)/1000</f>
        <v>0</v>
      </c>
      <c r="J170">
        <f>1000*DJ170*AH170*(DF170-DG170)/(100*CY170*(1000-AH170*DF170))</f>
        <v>0</v>
      </c>
      <c r="K170">
        <f>DJ170*AH170*(DE170-DD170*(1000-AH170*DG170)/(1000-AH170*DF170))/(100*CY170)</f>
        <v>0</v>
      </c>
      <c r="L170">
        <f>DD170 - IF(AH170&gt;1, K170*CY170*100.0/(AJ170), 0)</f>
        <v>0</v>
      </c>
      <c r="M170">
        <f>((S170-I170/2)*L170-K170)/(S170+I170/2)</f>
        <v>0</v>
      </c>
      <c r="N170">
        <f>M170*(DK170+DL170)/1000.0</f>
        <v>0</v>
      </c>
      <c r="O170">
        <f>(DD170 - IF(AH170&gt;1, K170*CY170*100.0/(AJ170), 0))*(DK170+DL170)/1000.0</f>
        <v>0</v>
      </c>
      <c r="P170">
        <f>2.0/((1/R170-1/Q170)+SIGN(R170)*SQRT((1/R170-1/Q170)*(1/R170-1/Q170) + 4*CZ170/((CZ170+1)*(CZ170+1))*(2*1/R170*1/Q170-1/Q170*1/Q170)))</f>
        <v>0</v>
      </c>
      <c r="Q170">
        <f>IF(LEFT(DA170,1)&lt;&gt;"0",IF(LEFT(DA170,1)="1",3.0,DB170),$D$5+$E$5*(DR170*DK170/($K$5*1000))+$F$5*(DR170*DK170/($K$5*1000))*MAX(MIN(CY170,$J$5),$I$5)*MAX(MIN(CY170,$J$5),$I$5)+$G$5*MAX(MIN(CY170,$J$5),$I$5)*(DR170*DK170/($K$5*1000))+$H$5*(DR170*DK170/($K$5*1000))*(DR170*DK170/($K$5*1000)))</f>
        <v>0</v>
      </c>
      <c r="R170">
        <f>I170*(1000-(1000*0.61365*exp(17.502*V170/(240.97+V170))/(DK170+DL170)+DF170)/2)/(1000*0.61365*exp(17.502*V170/(240.97+V170))/(DK170+DL170)-DF170)</f>
        <v>0</v>
      </c>
      <c r="S170">
        <f>1/((CZ170+1)/(P170/1.6)+1/(Q170/1.37)) + CZ170/((CZ170+1)/(P170/1.6) + CZ170/(Q170/1.37))</f>
        <v>0</v>
      </c>
      <c r="T170">
        <f>(CU170*CX170)</f>
        <v>0</v>
      </c>
      <c r="U170">
        <f>(DM170+(T170+2*0.95*5.67E-8*(((DM170+$B$9)+273)^4-(DM170+273)^4)-44100*I170)/(1.84*29.3*Q170+8*0.95*5.67E-8*(DM170+273)^3))</f>
        <v>0</v>
      </c>
      <c r="V170">
        <f>($C$9*DN170+$D$9*DO170+$E$9*U170)</f>
        <v>0</v>
      </c>
      <c r="W170">
        <f>0.61365*exp(17.502*V170/(240.97+V170))</f>
        <v>0</v>
      </c>
      <c r="X170">
        <f>(Y170/Z170*100)</f>
        <v>0</v>
      </c>
      <c r="Y170">
        <f>DF170*(DK170+DL170)/1000</f>
        <v>0</v>
      </c>
      <c r="Z170">
        <f>0.61365*exp(17.502*DM170/(240.97+DM170))</f>
        <v>0</v>
      </c>
      <c r="AA170">
        <f>(W170-DF170*(DK170+DL170)/1000)</f>
        <v>0</v>
      </c>
      <c r="AB170">
        <f>(-I170*44100)</f>
        <v>0</v>
      </c>
      <c r="AC170">
        <f>2*29.3*Q170*0.92*(DM170-V170)</f>
        <v>0</v>
      </c>
      <c r="AD170">
        <f>2*0.95*5.67E-8*(((DM170+$B$9)+273)^4-(V170+273)^4)</f>
        <v>0</v>
      </c>
      <c r="AE170">
        <f>T170+AD170+AB170+AC170</f>
        <v>0</v>
      </c>
      <c r="AF170">
        <v>1</v>
      </c>
      <c r="AG170">
        <v>0</v>
      </c>
      <c r="AH170">
        <f>IF(AF170*$H$15&gt;=AJ170,1.0,(AJ170/(AJ170-AF170*$H$15)))</f>
        <v>0</v>
      </c>
      <c r="AI170">
        <f>(AH170-1)*100</f>
        <v>0</v>
      </c>
      <c r="AJ170">
        <f>MAX(0,($B$15+$C$15*DR170)/(1+$D$15*DR170)*DK170/(DM170+273)*$E$15)</f>
        <v>0</v>
      </c>
      <c r="AK170" t="s">
        <v>420</v>
      </c>
      <c r="AL170" t="s">
        <v>420</v>
      </c>
      <c r="AM170">
        <v>0</v>
      </c>
      <c r="AN170">
        <v>0</v>
      </c>
      <c r="AO170">
        <f>1-AM170/AN170</f>
        <v>0</v>
      </c>
      <c r="AP170">
        <v>0</v>
      </c>
      <c r="AQ170" t="s">
        <v>420</v>
      </c>
      <c r="AR170" t="s">
        <v>420</v>
      </c>
      <c r="AS170">
        <v>0</v>
      </c>
      <c r="AT170">
        <v>0</v>
      </c>
      <c r="AU170">
        <f>1-AS170/AT170</f>
        <v>0</v>
      </c>
      <c r="AV170">
        <v>0.5</v>
      </c>
      <c r="AW170">
        <f>CV170</f>
        <v>0</v>
      </c>
      <c r="AX170">
        <f>K170</f>
        <v>0</v>
      </c>
      <c r="AY170">
        <f>AU170*AV170*AW170</f>
        <v>0</v>
      </c>
      <c r="AZ170">
        <f>(AX170-AP170)/AW170</f>
        <v>0</v>
      </c>
      <c r="BA170">
        <f>(AN170-AT170)/AT170</f>
        <v>0</v>
      </c>
      <c r="BB170">
        <f>AM170/(AO170+AM170/AT170)</f>
        <v>0</v>
      </c>
      <c r="BC170" t="s">
        <v>420</v>
      </c>
      <c r="BD170">
        <v>0</v>
      </c>
      <c r="BE170">
        <f>IF(BD170&lt;&gt;0, BD170, BB170)</f>
        <v>0</v>
      </c>
      <c r="BF170">
        <f>1-BE170/AT170</f>
        <v>0</v>
      </c>
      <c r="BG170">
        <f>(AT170-AS170)/(AT170-BE170)</f>
        <v>0</v>
      </c>
      <c r="BH170">
        <f>(AN170-AT170)/(AN170-BE170)</f>
        <v>0</v>
      </c>
      <c r="BI170">
        <f>(AT170-AS170)/(AT170-AM170)</f>
        <v>0</v>
      </c>
      <c r="BJ170">
        <f>(AN170-AT170)/(AN170-AM170)</f>
        <v>0</v>
      </c>
      <c r="BK170">
        <f>(BG170*BE170/AS170)</f>
        <v>0</v>
      </c>
      <c r="BL170">
        <f>(1-BK170)</f>
        <v>0</v>
      </c>
      <c r="CU170">
        <f>$B$13*DS170+$C$13*DT170+$F$13*EE170*(1-EH170)</f>
        <v>0</v>
      </c>
      <c r="CV170">
        <f>CU170*CW170</f>
        <v>0</v>
      </c>
      <c r="CW170">
        <f>($B$13*$D$11+$C$13*$D$11+$F$13*((ER170+EJ170)/MAX(ER170+EJ170+ES170, 0.1)*$I$11+ES170/MAX(ER170+EJ170+ES170, 0.1)*$J$11))/($B$13+$C$13+$F$13)</f>
        <v>0</v>
      </c>
      <c r="CX170">
        <f>($B$13*$K$11+$C$13*$K$11+$F$13*((ER170+EJ170)/MAX(ER170+EJ170+ES170, 0.1)*$P$11+ES170/MAX(ER170+EJ170+ES170, 0.1)*$Q$11))/($B$13+$C$13+$F$13)</f>
        <v>0</v>
      </c>
      <c r="CY170">
        <v>2.7</v>
      </c>
      <c r="CZ170">
        <v>0.5</v>
      </c>
      <c r="DA170" t="s">
        <v>421</v>
      </c>
      <c r="DB170">
        <v>2</v>
      </c>
      <c r="DC170">
        <v>1759097075.266667</v>
      </c>
      <c r="DD170">
        <v>422.7044444444444</v>
      </c>
      <c r="DE170">
        <v>421.626</v>
      </c>
      <c r="DF170">
        <v>23.02097777777778</v>
      </c>
      <c r="DG170">
        <v>22.83425555555556</v>
      </c>
      <c r="DH170">
        <v>423.5976666666667</v>
      </c>
      <c r="DI170">
        <v>22.70605555555555</v>
      </c>
      <c r="DJ170">
        <v>500.0443333333334</v>
      </c>
      <c r="DK170">
        <v>90.61798888888887</v>
      </c>
      <c r="DL170">
        <v>0.0663303888888889</v>
      </c>
      <c r="DM170">
        <v>29.89454444444445</v>
      </c>
      <c r="DN170">
        <v>30.00026666666667</v>
      </c>
      <c r="DO170">
        <v>999.9000000000001</v>
      </c>
      <c r="DP170">
        <v>0</v>
      </c>
      <c r="DQ170">
        <v>0</v>
      </c>
      <c r="DR170">
        <v>10010.21666666667</v>
      </c>
      <c r="DS170">
        <v>0</v>
      </c>
      <c r="DT170">
        <v>3.33927</v>
      </c>
      <c r="DU170">
        <v>1.078531444444444</v>
      </c>
      <c r="DV170">
        <v>432.6648888888889</v>
      </c>
      <c r="DW170">
        <v>431.4785555555556</v>
      </c>
      <c r="DX170">
        <v>0.1866858888888889</v>
      </c>
      <c r="DY170">
        <v>421.626</v>
      </c>
      <c r="DZ170">
        <v>22.83425555555556</v>
      </c>
      <c r="EA170">
        <v>2.086114444444445</v>
      </c>
      <c r="EB170">
        <v>2.069194444444445</v>
      </c>
      <c r="EC170">
        <v>18.11354444444445</v>
      </c>
      <c r="ED170">
        <v>17.98401111111112</v>
      </c>
      <c r="EE170">
        <v>0.00500078</v>
      </c>
      <c r="EF170">
        <v>0</v>
      </c>
      <c r="EG170">
        <v>0</v>
      </c>
      <c r="EH170">
        <v>0</v>
      </c>
      <c r="EI170">
        <v>299.8666666666667</v>
      </c>
      <c r="EJ170">
        <v>0.00500078</v>
      </c>
      <c r="EK170">
        <v>-21.78888888888889</v>
      </c>
      <c r="EL170">
        <v>-1.6</v>
      </c>
      <c r="EM170">
        <v>34.94444444444444</v>
      </c>
      <c r="EN170">
        <v>38.18722222222222</v>
      </c>
      <c r="EO170">
        <v>36.43722222222222</v>
      </c>
      <c r="EP170">
        <v>38.25666666666666</v>
      </c>
      <c r="EQ170">
        <v>36.99288888888889</v>
      </c>
      <c r="ER170">
        <v>0</v>
      </c>
      <c r="ES170">
        <v>0</v>
      </c>
      <c r="ET170">
        <v>0</v>
      </c>
      <c r="EU170">
        <v>1759097070.4</v>
      </c>
      <c r="EV170">
        <v>0</v>
      </c>
      <c r="EW170">
        <v>301.2307692307693</v>
      </c>
      <c r="EX170">
        <v>-9.244444458363983</v>
      </c>
      <c r="EY170">
        <v>27.7709399519483</v>
      </c>
      <c r="EZ170">
        <v>-22.75</v>
      </c>
      <c r="FA170">
        <v>15</v>
      </c>
      <c r="FB170">
        <v>0</v>
      </c>
      <c r="FC170" t="s">
        <v>422</v>
      </c>
      <c r="FD170">
        <v>1746989605.5</v>
      </c>
      <c r="FE170">
        <v>1746989593.5</v>
      </c>
      <c r="FF170">
        <v>0</v>
      </c>
      <c r="FG170">
        <v>-0.274</v>
      </c>
      <c r="FH170">
        <v>-0.002</v>
      </c>
      <c r="FI170">
        <v>2.549</v>
      </c>
      <c r="FJ170">
        <v>0.129</v>
      </c>
      <c r="FK170">
        <v>420</v>
      </c>
      <c r="FL170">
        <v>17</v>
      </c>
      <c r="FM170">
        <v>0.02</v>
      </c>
      <c r="FN170">
        <v>0.04</v>
      </c>
      <c r="FO170">
        <v>3.498185121951219</v>
      </c>
      <c r="FP170">
        <v>-19.57909902439025</v>
      </c>
      <c r="FQ170">
        <v>1.987877855934524</v>
      </c>
      <c r="FR170">
        <v>0</v>
      </c>
      <c r="FS170">
        <v>301.6617647058824</v>
      </c>
      <c r="FT170">
        <v>-10.23529424862956</v>
      </c>
      <c r="FU170">
        <v>6.516721239192492</v>
      </c>
      <c r="FV170">
        <v>0</v>
      </c>
      <c r="FW170">
        <v>0.1878806829268292</v>
      </c>
      <c r="FX170">
        <v>-0.005587400696863434</v>
      </c>
      <c r="FY170">
        <v>0.001057978501303645</v>
      </c>
      <c r="FZ170">
        <v>1</v>
      </c>
      <c r="GA170">
        <v>1</v>
      </c>
      <c r="GB170">
        <v>3</v>
      </c>
      <c r="GC170" t="s">
        <v>423</v>
      </c>
      <c r="GD170">
        <v>3.10282</v>
      </c>
      <c r="GE170">
        <v>2.72421</v>
      </c>
      <c r="GF170">
        <v>0.0887718</v>
      </c>
      <c r="GG170">
        <v>0.08829529999999999</v>
      </c>
      <c r="GH170">
        <v>0.104753</v>
      </c>
      <c r="GI170">
        <v>0.105619</v>
      </c>
      <c r="GJ170">
        <v>23785.5</v>
      </c>
      <c r="GK170">
        <v>21591.5</v>
      </c>
      <c r="GL170">
        <v>26666.8</v>
      </c>
      <c r="GM170">
        <v>23904.6</v>
      </c>
      <c r="GN170">
        <v>38198.4</v>
      </c>
      <c r="GO170">
        <v>31590.5</v>
      </c>
      <c r="GP170">
        <v>46565.2</v>
      </c>
      <c r="GQ170">
        <v>37802.8</v>
      </c>
      <c r="GR170">
        <v>1.86677</v>
      </c>
      <c r="GS170">
        <v>1.86905</v>
      </c>
      <c r="GT170">
        <v>0.0848174</v>
      </c>
      <c r="GU170">
        <v>0</v>
      </c>
      <c r="GV170">
        <v>28.6118</v>
      </c>
      <c r="GW170">
        <v>999.9</v>
      </c>
      <c r="GX170">
        <v>46.5</v>
      </c>
      <c r="GY170">
        <v>31.3</v>
      </c>
      <c r="GZ170">
        <v>23.5495</v>
      </c>
      <c r="HA170">
        <v>61.2719</v>
      </c>
      <c r="HB170">
        <v>19.5713</v>
      </c>
      <c r="HC170">
        <v>1</v>
      </c>
      <c r="HD170">
        <v>0.140508</v>
      </c>
      <c r="HE170">
        <v>-1.07136</v>
      </c>
      <c r="HF170">
        <v>20.2947</v>
      </c>
      <c r="HG170">
        <v>5.22073</v>
      </c>
      <c r="HH170">
        <v>11.98</v>
      </c>
      <c r="HI170">
        <v>4.96485</v>
      </c>
      <c r="HJ170">
        <v>3.27595</v>
      </c>
      <c r="HK170">
        <v>9999</v>
      </c>
      <c r="HL170">
        <v>9999</v>
      </c>
      <c r="HM170">
        <v>9999</v>
      </c>
      <c r="HN170">
        <v>37.7</v>
      </c>
      <c r="HO170">
        <v>1.86397</v>
      </c>
      <c r="HP170">
        <v>1.86009</v>
      </c>
      <c r="HQ170">
        <v>1.85839</v>
      </c>
      <c r="HR170">
        <v>1.85975</v>
      </c>
      <c r="HS170">
        <v>1.85989</v>
      </c>
      <c r="HT170">
        <v>1.85837</v>
      </c>
      <c r="HU170">
        <v>1.85745</v>
      </c>
      <c r="HV170">
        <v>1.85242</v>
      </c>
      <c r="HW170">
        <v>0</v>
      </c>
      <c r="HX170">
        <v>0</v>
      </c>
      <c r="HY170">
        <v>0</v>
      </c>
      <c r="HZ170">
        <v>0</v>
      </c>
      <c r="IA170" t="s">
        <v>424</v>
      </c>
      <c r="IB170" t="s">
        <v>425</v>
      </c>
      <c r="IC170" t="s">
        <v>426</v>
      </c>
      <c r="ID170" t="s">
        <v>426</v>
      </c>
      <c r="IE170" t="s">
        <v>426</v>
      </c>
      <c r="IF170" t="s">
        <v>426</v>
      </c>
      <c r="IG170">
        <v>0</v>
      </c>
      <c r="IH170">
        <v>100</v>
      </c>
      <c r="II170">
        <v>100</v>
      </c>
      <c r="IJ170">
        <v>-0.893</v>
      </c>
      <c r="IK170">
        <v>0.3149</v>
      </c>
      <c r="IL170">
        <v>-0.819046093373875</v>
      </c>
      <c r="IM170">
        <v>-0.0008311593448893811</v>
      </c>
      <c r="IN170">
        <v>1.768286430498992E-06</v>
      </c>
      <c r="IO170">
        <v>-5.176383660599935E-10</v>
      </c>
      <c r="IP170">
        <v>0.01793090377665582</v>
      </c>
      <c r="IQ170">
        <v>0.002652576625932546</v>
      </c>
      <c r="IR170">
        <v>0.0004569377311329863</v>
      </c>
      <c r="IS170">
        <v>1.003524486243527E-07</v>
      </c>
      <c r="IT170">
        <v>2</v>
      </c>
      <c r="IU170">
        <v>1975</v>
      </c>
      <c r="IV170">
        <v>1</v>
      </c>
      <c r="IW170">
        <v>26</v>
      </c>
      <c r="IX170">
        <v>201791.2</v>
      </c>
      <c r="IY170">
        <v>201791.4</v>
      </c>
      <c r="IZ170">
        <v>1.08887</v>
      </c>
      <c r="JA170">
        <v>2.62939</v>
      </c>
      <c r="JB170">
        <v>1.49658</v>
      </c>
      <c r="JC170">
        <v>2.34863</v>
      </c>
      <c r="JD170">
        <v>1.54907</v>
      </c>
      <c r="JE170">
        <v>2.42798</v>
      </c>
      <c r="JF170">
        <v>36.2694</v>
      </c>
      <c r="JG170">
        <v>24.1926</v>
      </c>
      <c r="JH170">
        <v>18</v>
      </c>
      <c r="JI170">
        <v>482.11</v>
      </c>
      <c r="JJ170">
        <v>498.326</v>
      </c>
      <c r="JK170">
        <v>30.1695</v>
      </c>
      <c r="JL170">
        <v>29.0972</v>
      </c>
      <c r="JM170">
        <v>30.0002</v>
      </c>
      <c r="JN170">
        <v>29.2701</v>
      </c>
      <c r="JO170">
        <v>29.2557</v>
      </c>
      <c r="JP170">
        <v>21.8998</v>
      </c>
      <c r="JQ170">
        <v>0</v>
      </c>
      <c r="JR170">
        <v>100</v>
      </c>
      <c r="JS170">
        <v>30.1746</v>
      </c>
      <c r="JT170">
        <v>420</v>
      </c>
      <c r="JU170">
        <v>23.1383</v>
      </c>
      <c r="JV170">
        <v>101.812</v>
      </c>
      <c r="JW170">
        <v>91.182</v>
      </c>
    </row>
    <row r="171" spans="1:283">
      <c r="A171">
        <v>153</v>
      </c>
      <c r="B171">
        <v>1759097080.1</v>
      </c>
      <c r="C171">
        <v>3087.099999904633</v>
      </c>
      <c r="D171" t="s">
        <v>736</v>
      </c>
      <c r="E171" t="s">
        <v>737</v>
      </c>
      <c r="F171">
        <v>5</v>
      </c>
      <c r="G171" t="s">
        <v>733</v>
      </c>
      <c r="H171">
        <v>1759097077.4125</v>
      </c>
      <c r="I171">
        <f>(J171)/1000</f>
        <v>0</v>
      </c>
      <c r="J171">
        <f>1000*DJ171*AH171*(DF171-DG171)/(100*CY171*(1000-AH171*DF171))</f>
        <v>0</v>
      </c>
      <c r="K171">
        <f>DJ171*AH171*(DE171-DD171*(1000-AH171*DG171)/(1000-AH171*DF171))/(100*CY171)</f>
        <v>0</v>
      </c>
      <c r="L171">
        <f>DD171 - IF(AH171&gt;1, K171*CY171*100.0/(AJ171), 0)</f>
        <v>0</v>
      </c>
      <c r="M171">
        <f>((S171-I171/2)*L171-K171)/(S171+I171/2)</f>
        <v>0</v>
      </c>
      <c r="N171">
        <f>M171*(DK171+DL171)/1000.0</f>
        <v>0</v>
      </c>
      <c r="O171">
        <f>(DD171 - IF(AH171&gt;1, K171*CY171*100.0/(AJ171), 0))*(DK171+DL171)/1000.0</f>
        <v>0</v>
      </c>
      <c r="P171">
        <f>2.0/((1/R171-1/Q171)+SIGN(R171)*SQRT((1/R171-1/Q171)*(1/R171-1/Q171) + 4*CZ171/((CZ171+1)*(CZ171+1))*(2*1/R171*1/Q171-1/Q171*1/Q171)))</f>
        <v>0</v>
      </c>
      <c r="Q171">
        <f>IF(LEFT(DA171,1)&lt;&gt;"0",IF(LEFT(DA171,1)="1",3.0,DB171),$D$5+$E$5*(DR171*DK171/($K$5*1000))+$F$5*(DR171*DK171/($K$5*1000))*MAX(MIN(CY171,$J$5),$I$5)*MAX(MIN(CY171,$J$5),$I$5)+$G$5*MAX(MIN(CY171,$J$5),$I$5)*(DR171*DK171/($K$5*1000))+$H$5*(DR171*DK171/($K$5*1000))*(DR171*DK171/($K$5*1000)))</f>
        <v>0</v>
      </c>
      <c r="R171">
        <f>I171*(1000-(1000*0.61365*exp(17.502*V171/(240.97+V171))/(DK171+DL171)+DF171)/2)/(1000*0.61365*exp(17.502*V171/(240.97+V171))/(DK171+DL171)-DF171)</f>
        <v>0</v>
      </c>
      <c r="S171">
        <f>1/((CZ171+1)/(P171/1.6)+1/(Q171/1.37)) + CZ171/((CZ171+1)/(P171/1.6) + CZ171/(Q171/1.37))</f>
        <v>0</v>
      </c>
      <c r="T171">
        <f>(CU171*CX171)</f>
        <v>0</v>
      </c>
      <c r="U171">
        <f>(DM171+(T171+2*0.95*5.67E-8*(((DM171+$B$9)+273)^4-(DM171+273)^4)-44100*I171)/(1.84*29.3*Q171+8*0.95*5.67E-8*(DM171+273)^3))</f>
        <v>0</v>
      </c>
      <c r="V171">
        <f>($C$9*DN171+$D$9*DO171+$E$9*U171)</f>
        <v>0</v>
      </c>
      <c r="W171">
        <f>0.61365*exp(17.502*V171/(240.97+V171))</f>
        <v>0</v>
      </c>
      <c r="X171">
        <f>(Y171/Z171*100)</f>
        <v>0</v>
      </c>
      <c r="Y171">
        <f>DF171*(DK171+DL171)/1000</f>
        <v>0</v>
      </c>
      <c r="Z171">
        <f>0.61365*exp(17.502*DM171/(240.97+DM171))</f>
        <v>0</v>
      </c>
      <c r="AA171">
        <f>(W171-DF171*(DK171+DL171)/1000)</f>
        <v>0</v>
      </c>
      <c r="AB171">
        <f>(-I171*44100)</f>
        <v>0</v>
      </c>
      <c r="AC171">
        <f>2*29.3*Q171*0.92*(DM171-V171)</f>
        <v>0</v>
      </c>
      <c r="AD171">
        <f>2*0.95*5.67E-8*(((DM171+$B$9)+273)^4-(V171+273)^4)</f>
        <v>0</v>
      </c>
      <c r="AE171">
        <f>T171+AD171+AB171+AC171</f>
        <v>0</v>
      </c>
      <c r="AF171">
        <v>1</v>
      </c>
      <c r="AG171">
        <v>0</v>
      </c>
      <c r="AH171">
        <f>IF(AF171*$H$15&gt;=AJ171,1.0,(AJ171/(AJ171-AF171*$H$15)))</f>
        <v>0</v>
      </c>
      <c r="AI171">
        <f>(AH171-1)*100</f>
        <v>0</v>
      </c>
      <c r="AJ171">
        <f>MAX(0,($B$15+$C$15*DR171)/(1+$D$15*DR171)*DK171/(DM171+273)*$E$15)</f>
        <v>0</v>
      </c>
      <c r="AK171" t="s">
        <v>420</v>
      </c>
      <c r="AL171" t="s">
        <v>420</v>
      </c>
      <c r="AM171">
        <v>0</v>
      </c>
      <c r="AN171">
        <v>0</v>
      </c>
      <c r="AO171">
        <f>1-AM171/AN171</f>
        <v>0</v>
      </c>
      <c r="AP171">
        <v>0</v>
      </c>
      <c r="AQ171" t="s">
        <v>420</v>
      </c>
      <c r="AR171" t="s">
        <v>420</v>
      </c>
      <c r="AS171">
        <v>0</v>
      </c>
      <c r="AT171">
        <v>0</v>
      </c>
      <c r="AU171">
        <f>1-AS171/AT171</f>
        <v>0</v>
      </c>
      <c r="AV171">
        <v>0.5</v>
      </c>
      <c r="AW171">
        <f>CV171</f>
        <v>0</v>
      </c>
      <c r="AX171">
        <f>K171</f>
        <v>0</v>
      </c>
      <c r="AY171">
        <f>AU171*AV171*AW171</f>
        <v>0</v>
      </c>
      <c r="AZ171">
        <f>(AX171-AP171)/AW171</f>
        <v>0</v>
      </c>
      <c r="BA171">
        <f>(AN171-AT171)/AT171</f>
        <v>0</v>
      </c>
      <c r="BB171">
        <f>AM171/(AO171+AM171/AT171)</f>
        <v>0</v>
      </c>
      <c r="BC171" t="s">
        <v>420</v>
      </c>
      <c r="BD171">
        <v>0</v>
      </c>
      <c r="BE171">
        <f>IF(BD171&lt;&gt;0, BD171, BB171)</f>
        <v>0</v>
      </c>
      <c r="BF171">
        <f>1-BE171/AT171</f>
        <v>0</v>
      </c>
      <c r="BG171">
        <f>(AT171-AS171)/(AT171-BE171)</f>
        <v>0</v>
      </c>
      <c r="BH171">
        <f>(AN171-AT171)/(AN171-BE171)</f>
        <v>0</v>
      </c>
      <c r="BI171">
        <f>(AT171-AS171)/(AT171-AM171)</f>
        <v>0</v>
      </c>
      <c r="BJ171">
        <f>(AN171-AT171)/(AN171-AM171)</f>
        <v>0</v>
      </c>
      <c r="BK171">
        <f>(BG171*BE171/AS171)</f>
        <v>0</v>
      </c>
      <c r="BL171">
        <f>(1-BK171)</f>
        <v>0</v>
      </c>
      <c r="CU171">
        <f>$B$13*DS171+$C$13*DT171+$F$13*EE171*(1-EH171)</f>
        <v>0</v>
      </c>
      <c r="CV171">
        <f>CU171*CW171</f>
        <v>0</v>
      </c>
      <c r="CW171">
        <f>($B$13*$D$11+$C$13*$D$11+$F$13*((ER171+EJ171)/MAX(ER171+EJ171+ES171, 0.1)*$I$11+ES171/MAX(ER171+EJ171+ES171, 0.1)*$J$11))/($B$13+$C$13+$F$13)</f>
        <v>0</v>
      </c>
      <c r="CX171">
        <f>($B$13*$K$11+$C$13*$K$11+$F$13*((ER171+EJ171)/MAX(ER171+EJ171+ES171, 0.1)*$P$11+ES171/MAX(ER171+EJ171+ES171, 0.1)*$Q$11))/($B$13+$C$13+$F$13)</f>
        <v>0</v>
      </c>
      <c r="CY171">
        <v>2.7</v>
      </c>
      <c r="CZ171">
        <v>0.5</v>
      </c>
      <c r="DA171" t="s">
        <v>421</v>
      </c>
      <c r="DB171">
        <v>2</v>
      </c>
      <c r="DC171">
        <v>1759097077.4125</v>
      </c>
      <c r="DD171">
        <v>423.2575000000001</v>
      </c>
      <c r="DE171">
        <v>421.373625</v>
      </c>
      <c r="DF171">
        <v>23.0205125</v>
      </c>
      <c r="DG171">
        <v>22.834325</v>
      </c>
      <c r="DH171">
        <v>424.150625</v>
      </c>
      <c r="DI171">
        <v>22.7056125</v>
      </c>
      <c r="DJ171">
        <v>500.035875</v>
      </c>
      <c r="DK171">
        <v>90.6182625</v>
      </c>
      <c r="DL171">
        <v>0.066345</v>
      </c>
      <c r="DM171">
        <v>29.89365</v>
      </c>
      <c r="DN171">
        <v>29.9979625</v>
      </c>
      <c r="DO171">
        <v>999.9</v>
      </c>
      <c r="DP171">
        <v>0</v>
      </c>
      <c r="DQ171">
        <v>0</v>
      </c>
      <c r="DR171">
        <v>9988.981250000001</v>
      </c>
      <c r="DS171">
        <v>0</v>
      </c>
      <c r="DT171">
        <v>3.33927</v>
      </c>
      <c r="DU171">
        <v>1.884050625</v>
      </c>
      <c r="DV171">
        <v>433.230875</v>
      </c>
      <c r="DW171">
        <v>431.220375</v>
      </c>
      <c r="DX171">
        <v>0.186170375</v>
      </c>
      <c r="DY171">
        <v>421.373625</v>
      </c>
      <c r="DZ171">
        <v>22.834325</v>
      </c>
      <c r="EA171">
        <v>2.08608</v>
      </c>
      <c r="EB171">
        <v>2.06920875</v>
      </c>
      <c r="EC171">
        <v>18.113275</v>
      </c>
      <c r="ED171">
        <v>17.9841</v>
      </c>
      <c r="EE171">
        <v>0.00500078</v>
      </c>
      <c r="EF171">
        <v>0</v>
      </c>
      <c r="EG171">
        <v>0</v>
      </c>
      <c r="EH171">
        <v>0</v>
      </c>
      <c r="EI171">
        <v>299.1875</v>
      </c>
      <c r="EJ171">
        <v>0.00500078</v>
      </c>
      <c r="EK171">
        <v>-17.5</v>
      </c>
      <c r="EL171">
        <v>-0.3624999999999999</v>
      </c>
      <c r="EM171">
        <v>34.9375</v>
      </c>
      <c r="EN171">
        <v>38.17149999999999</v>
      </c>
      <c r="EO171">
        <v>36.390375</v>
      </c>
      <c r="EP171">
        <v>38.242</v>
      </c>
      <c r="EQ171">
        <v>36.968625</v>
      </c>
      <c r="ER171">
        <v>0</v>
      </c>
      <c r="ES171">
        <v>0</v>
      </c>
      <c r="ET171">
        <v>0</v>
      </c>
      <c r="EU171">
        <v>1759097072.8</v>
      </c>
      <c r="EV171">
        <v>0</v>
      </c>
      <c r="EW171">
        <v>301.1269230769231</v>
      </c>
      <c r="EX171">
        <v>-33.80170926816064</v>
      </c>
      <c r="EY171">
        <v>36.99487170424182</v>
      </c>
      <c r="EZ171">
        <v>-20.82692307692308</v>
      </c>
      <c r="FA171">
        <v>15</v>
      </c>
      <c r="FB171">
        <v>0</v>
      </c>
      <c r="FC171" t="s">
        <v>422</v>
      </c>
      <c r="FD171">
        <v>1746989605.5</v>
      </c>
      <c r="FE171">
        <v>1746989593.5</v>
      </c>
      <c r="FF171">
        <v>0</v>
      </c>
      <c r="FG171">
        <v>-0.274</v>
      </c>
      <c r="FH171">
        <v>-0.002</v>
      </c>
      <c r="FI171">
        <v>2.549</v>
      </c>
      <c r="FJ171">
        <v>0.129</v>
      </c>
      <c r="FK171">
        <v>420</v>
      </c>
      <c r="FL171">
        <v>17</v>
      </c>
      <c r="FM171">
        <v>0.02</v>
      </c>
      <c r="FN171">
        <v>0.04</v>
      </c>
      <c r="FO171">
        <v>3.15775125</v>
      </c>
      <c r="FP171">
        <v>-15.91543103189493</v>
      </c>
      <c r="FQ171">
        <v>1.753431102301438</v>
      </c>
      <c r="FR171">
        <v>0</v>
      </c>
      <c r="FS171">
        <v>301.3794117647059</v>
      </c>
      <c r="FT171">
        <v>-16.68907571345732</v>
      </c>
      <c r="FU171">
        <v>6.493199130482357</v>
      </c>
      <c r="FV171">
        <v>0</v>
      </c>
      <c r="FW171">
        <v>0.1877466</v>
      </c>
      <c r="FX171">
        <v>-0.008837943714822015</v>
      </c>
      <c r="FY171">
        <v>0.001159851925893992</v>
      </c>
      <c r="FZ171">
        <v>1</v>
      </c>
      <c r="GA171">
        <v>1</v>
      </c>
      <c r="GB171">
        <v>3</v>
      </c>
      <c r="GC171" t="s">
        <v>423</v>
      </c>
      <c r="GD171">
        <v>3.10256</v>
      </c>
      <c r="GE171">
        <v>2.72465</v>
      </c>
      <c r="GF171">
        <v>0.0887941</v>
      </c>
      <c r="GG171">
        <v>0.0880485</v>
      </c>
      <c r="GH171">
        <v>0.104755</v>
      </c>
      <c r="GI171">
        <v>0.105623</v>
      </c>
      <c r="GJ171">
        <v>23785</v>
      </c>
      <c r="GK171">
        <v>21597.3</v>
      </c>
      <c r="GL171">
        <v>26666.8</v>
      </c>
      <c r="GM171">
        <v>23904.6</v>
      </c>
      <c r="GN171">
        <v>38198.4</v>
      </c>
      <c r="GO171">
        <v>31590.4</v>
      </c>
      <c r="GP171">
        <v>46565.4</v>
      </c>
      <c r="GQ171">
        <v>37803</v>
      </c>
      <c r="GR171">
        <v>1.86602</v>
      </c>
      <c r="GS171">
        <v>1.8696</v>
      </c>
      <c r="GT171">
        <v>0.08501110000000001</v>
      </c>
      <c r="GU171">
        <v>0</v>
      </c>
      <c r="GV171">
        <v>28.6118</v>
      </c>
      <c r="GW171">
        <v>999.9</v>
      </c>
      <c r="GX171">
        <v>46.5</v>
      </c>
      <c r="GY171">
        <v>31.3</v>
      </c>
      <c r="GZ171">
        <v>23.5467</v>
      </c>
      <c r="HA171">
        <v>61.3119</v>
      </c>
      <c r="HB171">
        <v>19.4912</v>
      </c>
      <c r="HC171">
        <v>1</v>
      </c>
      <c r="HD171">
        <v>0.140569</v>
      </c>
      <c r="HE171">
        <v>-1.07669</v>
      </c>
      <c r="HF171">
        <v>20.2946</v>
      </c>
      <c r="HG171">
        <v>5.22073</v>
      </c>
      <c r="HH171">
        <v>11.98</v>
      </c>
      <c r="HI171">
        <v>4.9648</v>
      </c>
      <c r="HJ171">
        <v>3.27595</v>
      </c>
      <c r="HK171">
        <v>9999</v>
      </c>
      <c r="HL171">
        <v>9999</v>
      </c>
      <c r="HM171">
        <v>9999</v>
      </c>
      <c r="HN171">
        <v>37.7</v>
      </c>
      <c r="HO171">
        <v>1.86393</v>
      </c>
      <c r="HP171">
        <v>1.86007</v>
      </c>
      <c r="HQ171">
        <v>1.85838</v>
      </c>
      <c r="HR171">
        <v>1.85975</v>
      </c>
      <c r="HS171">
        <v>1.85989</v>
      </c>
      <c r="HT171">
        <v>1.85837</v>
      </c>
      <c r="HU171">
        <v>1.85745</v>
      </c>
      <c r="HV171">
        <v>1.85242</v>
      </c>
      <c r="HW171">
        <v>0</v>
      </c>
      <c r="HX171">
        <v>0</v>
      </c>
      <c r="HY171">
        <v>0</v>
      </c>
      <c r="HZ171">
        <v>0</v>
      </c>
      <c r="IA171" t="s">
        <v>424</v>
      </c>
      <c r="IB171" t="s">
        <v>425</v>
      </c>
      <c r="IC171" t="s">
        <v>426</v>
      </c>
      <c r="ID171" t="s">
        <v>426</v>
      </c>
      <c r="IE171" t="s">
        <v>426</v>
      </c>
      <c r="IF171" t="s">
        <v>426</v>
      </c>
      <c r="IG171">
        <v>0</v>
      </c>
      <c r="IH171">
        <v>100</v>
      </c>
      <c r="II171">
        <v>100</v>
      </c>
      <c r="IJ171">
        <v>-0.893</v>
      </c>
      <c r="IK171">
        <v>0.315</v>
      </c>
      <c r="IL171">
        <v>-0.819046093373875</v>
      </c>
      <c r="IM171">
        <v>-0.0008311593448893811</v>
      </c>
      <c r="IN171">
        <v>1.768286430498992E-06</v>
      </c>
      <c r="IO171">
        <v>-5.176383660599935E-10</v>
      </c>
      <c r="IP171">
        <v>0.01793090377665582</v>
      </c>
      <c r="IQ171">
        <v>0.002652576625932546</v>
      </c>
      <c r="IR171">
        <v>0.0004569377311329863</v>
      </c>
      <c r="IS171">
        <v>1.003524486243527E-07</v>
      </c>
      <c r="IT171">
        <v>2</v>
      </c>
      <c r="IU171">
        <v>1975</v>
      </c>
      <c r="IV171">
        <v>1</v>
      </c>
      <c r="IW171">
        <v>26</v>
      </c>
      <c r="IX171">
        <v>201791.2</v>
      </c>
      <c r="IY171">
        <v>201791.4</v>
      </c>
      <c r="IZ171">
        <v>1.09009</v>
      </c>
      <c r="JA171">
        <v>2.63184</v>
      </c>
      <c r="JB171">
        <v>1.49658</v>
      </c>
      <c r="JC171">
        <v>2.34863</v>
      </c>
      <c r="JD171">
        <v>1.54907</v>
      </c>
      <c r="JE171">
        <v>2.40234</v>
      </c>
      <c r="JF171">
        <v>36.2694</v>
      </c>
      <c r="JG171">
        <v>24.1838</v>
      </c>
      <c r="JH171">
        <v>18</v>
      </c>
      <c r="JI171">
        <v>481.683</v>
      </c>
      <c r="JJ171">
        <v>498.695</v>
      </c>
      <c r="JK171">
        <v>30.1701</v>
      </c>
      <c r="JL171">
        <v>29.0984</v>
      </c>
      <c r="JM171">
        <v>30.0002</v>
      </c>
      <c r="JN171">
        <v>29.2714</v>
      </c>
      <c r="JO171">
        <v>29.256</v>
      </c>
      <c r="JP171">
        <v>21.9244</v>
      </c>
      <c r="JQ171">
        <v>0</v>
      </c>
      <c r="JR171">
        <v>100</v>
      </c>
      <c r="JS171">
        <v>30.1746</v>
      </c>
      <c r="JT171">
        <v>420</v>
      </c>
      <c r="JU171">
        <v>23.1383</v>
      </c>
      <c r="JV171">
        <v>101.812</v>
      </c>
      <c r="JW171">
        <v>91.18219999999999</v>
      </c>
    </row>
    <row r="172" spans="1:283">
      <c r="A172">
        <v>154</v>
      </c>
      <c r="B172">
        <v>1759097082.1</v>
      </c>
      <c r="C172">
        <v>3089.099999904633</v>
      </c>
      <c r="D172" t="s">
        <v>738</v>
      </c>
      <c r="E172" t="s">
        <v>739</v>
      </c>
      <c r="F172">
        <v>5</v>
      </c>
      <c r="G172" t="s">
        <v>733</v>
      </c>
      <c r="H172">
        <v>1759097079.1</v>
      </c>
      <c r="I172">
        <f>(J172)/1000</f>
        <v>0</v>
      </c>
      <c r="J172">
        <f>1000*DJ172*AH172*(DF172-DG172)/(100*CY172*(1000-AH172*DF172))</f>
        <v>0</v>
      </c>
      <c r="K172">
        <f>DJ172*AH172*(DE172-DD172*(1000-AH172*DG172)/(1000-AH172*DF172))/(100*CY172)</f>
        <v>0</v>
      </c>
      <c r="L172">
        <f>DD172 - IF(AH172&gt;1, K172*CY172*100.0/(AJ172), 0)</f>
        <v>0</v>
      </c>
      <c r="M172">
        <f>((S172-I172/2)*L172-K172)/(S172+I172/2)</f>
        <v>0</v>
      </c>
      <c r="N172">
        <f>M172*(DK172+DL172)/1000.0</f>
        <v>0</v>
      </c>
      <c r="O172">
        <f>(DD172 - IF(AH172&gt;1, K172*CY172*100.0/(AJ172), 0))*(DK172+DL172)/1000.0</f>
        <v>0</v>
      </c>
      <c r="P172">
        <f>2.0/((1/R172-1/Q172)+SIGN(R172)*SQRT((1/R172-1/Q172)*(1/R172-1/Q172) + 4*CZ172/((CZ172+1)*(CZ172+1))*(2*1/R172*1/Q172-1/Q172*1/Q172)))</f>
        <v>0</v>
      </c>
      <c r="Q172">
        <f>IF(LEFT(DA172,1)&lt;&gt;"0",IF(LEFT(DA172,1)="1",3.0,DB172),$D$5+$E$5*(DR172*DK172/($K$5*1000))+$F$5*(DR172*DK172/($K$5*1000))*MAX(MIN(CY172,$J$5),$I$5)*MAX(MIN(CY172,$J$5),$I$5)+$G$5*MAX(MIN(CY172,$J$5),$I$5)*(DR172*DK172/($K$5*1000))+$H$5*(DR172*DK172/($K$5*1000))*(DR172*DK172/($K$5*1000)))</f>
        <v>0</v>
      </c>
      <c r="R172">
        <f>I172*(1000-(1000*0.61365*exp(17.502*V172/(240.97+V172))/(DK172+DL172)+DF172)/2)/(1000*0.61365*exp(17.502*V172/(240.97+V172))/(DK172+DL172)-DF172)</f>
        <v>0</v>
      </c>
      <c r="S172">
        <f>1/((CZ172+1)/(P172/1.6)+1/(Q172/1.37)) + CZ172/((CZ172+1)/(P172/1.6) + CZ172/(Q172/1.37))</f>
        <v>0</v>
      </c>
      <c r="T172">
        <f>(CU172*CX172)</f>
        <v>0</v>
      </c>
      <c r="U172">
        <f>(DM172+(T172+2*0.95*5.67E-8*(((DM172+$B$9)+273)^4-(DM172+273)^4)-44100*I172)/(1.84*29.3*Q172+8*0.95*5.67E-8*(DM172+273)^3))</f>
        <v>0</v>
      </c>
      <c r="V172">
        <f>($C$9*DN172+$D$9*DO172+$E$9*U172)</f>
        <v>0</v>
      </c>
      <c r="W172">
        <f>0.61365*exp(17.502*V172/(240.97+V172))</f>
        <v>0</v>
      </c>
      <c r="X172">
        <f>(Y172/Z172*100)</f>
        <v>0</v>
      </c>
      <c r="Y172">
        <f>DF172*(DK172+DL172)/1000</f>
        <v>0</v>
      </c>
      <c r="Z172">
        <f>0.61365*exp(17.502*DM172/(240.97+DM172))</f>
        <v>0</v>
      </c>
      <c r="AA172">
        <f>(W172-DF172*(DK172+DL172)/1000)</f>
        <v>0</v>
      </c>
      <c r="AB172">
        <f>(-I172*44100)</f>
        <v>0</v>
      </c>
      <c r="AC172">
        <f>2*29.3*Q172*0.92*(DM172-V172)</f>
        <v>0</v>
      </c>
      <c r="AD172">
        <f>2*0.95*5.67E-8*(((DM172+$B$9)+273)^4-(V172+273)^4)</f>
        <v>0</v>
      </c>
      <c r="AE172">
        <f>T172+AD172+AB172+AC172</f>
        <v>0</v>
      </c>
      <c r="AF172">
        <v>1</v>
      </c>
      <c r="AG172">
        <v>0</v>
      </c>
      <c r="AH172">
        <f>IF(AF172*$H$15&gt;=AJ172,1.0,(AJ172/(AJ172-AF172*$H$15)))</f>
        <v>0</v>
      </c>
      <c r="AI172">
        <f>(AH172-1)*100</f>
        <v>0</v>
      </c>
      <c r="AJ172">
        <f>MAX(0,($B$15+$C$15*DR172)/(1+$D$15*DR172)*DK172/(DM172+273)*$E$15)</f>
        <v>0</v>
      </c>
      <c r="AK172" t="s">
        <v>420</v>
      </c>
      <c r="AL172" t="s">
        <v>420</v>
      </c>
      <c r="AM172">
        <v>0</v>
      </c>
      <c r="AN172">
        <v>0</v>
      </c>
      <c r="AO172">
        <f>1-AM172/AN172</f>
        <v>0</v>
      </c>
      <c r="AP172">
        <v>0</v>
      </c>
      <c r="AQ172" t="s">
        <v>420</v>
      </c>
      <c r="AR172" t="s">
        <v>420</v>
      </c>
      <c r="AS172">
        <v>0</v>
      </c>
      <c r="AT172">
        <v>0</v>
      </c>
      <c r="AU172">
        <f>1-AS172/AT172</f>
        <v>0</v>
      </c>
      <c r="AV172">
        <v>0.5</v>
      </c>
      <c r="AW172">
        <f>CV172</f>
        <v>0</v>
      </c>
      <c r="AX172">
        <f>K172</f>
        <v>0</v>
      </c>
      <c r="AY172">
        <f>AU172*AV172*AW172</f>
        <v>0</v>
      </c>
      <c r="AZ172">
        <f>(AX172-AP172)/AW172</f>
        <v>0</v>
      </c>
      <c r="BA172">
        <f>(AN172-AT172)/AT172</f>
        <v>0</v>
      </c>
      <c r="BB172">
        <f>AM172/(AO172+AM172/AT172)</f>
        <v>0</v>
      </c>
      <c r="BC172" t="s">
        <v>420</v>
      </c>
      <c r="BD172">
        <v>0</v>
      </c>
      <c r="BE172">
        <f>IF(BD172&lt;&gt;0, BD172, BB172)</f>
        <v>0</v>
      </c>
      <c r="BF172">
        <f>1-BE172/AT172</f>
        <v>0</v>
      </c>
      <c r="BG172">
        <f>(AT172-AS172)/(AT172-BE172)</f>
        <v>0</v>
      </c>
      <c r="BH172">
        <f>(AN172-AT172)/(AN172-BE172)</f>
        <v>0</v>
      </c>
      <c r="BI172">
        <f>(AT172-AS172)/(AT172-AM172)</f>
        <v>0</v>
      </c>
      <c r="BJ172">
        <f>(AN172-AT172)/(AN172-AM172)</f>
        <v>0</v>
      </c>
      <c r="BK172">
        <f>(BG172*BE172/AS172)</f>
        <v>0</v>
      </c>
      <c r="BL172">
        <f>(1-BK172)</f>
        <v>0</v>
      </c>
      <c r="CU172">
        <f>$B$13*DS172+$C$13*DT172+$F$13*EE172*(1-EH172)</f>
        <v>0</v>
      </c>
      <c r="CV172">
        <f>CU172*CW172</f>
        <v>0</v>
      </c>
      <c r="CW172">
        <f>($B$13*$D$11+$C$13*$D$11+$F$13*((ER172+EJ172)/MAX(ER172+EJ172+ES172, 0.1)*$I$11+ES172/MAX(ER172+EJ172+ES172, 0.1)*$J$11))/($B$13+$C$13+$F$13)</f>
        <v>0</v>
      </c>
      <c r="CX172">
        <f>($B$13*$K$11+$C$13*$K$11+$F$13*((ER172+EJ172)/MAX(ER172+EJ172+ES172, 0.1)*$P$11+ES172/MAX(ER172+EJ172+ES172, 0.1)*$Q$11))/($B$13+$C$13+$F$13)</f>
        <v>0</v>
      </c>
      <c r="CY172">
        <v>2.7</v>
      </c>
      <c r="CZ172">
        <v>0.5</v>
      </c>
      <c r="DA172" t="s">
        <v>421</v>
      </c>
      <c r="DB172">
        <v>2</v>
      </c>
      <c r="DC172">
        <v>1759097079.1</v>
      </c>
      <c r="DD172">
        <v>423.493</v>
      </c>
      <c r="DE172">
        <v>420.4406666666666</v>
      </c>
      <c r="DF172">
        <v>23.02074444444445</v>
      </c>
      <c r="DG172">
        <v>22.83448888888889</v>
      </c>
      <c r="DH172">
        <v>424.3858888888889</v>
      </c>
      <c r="DI172">
        <v>22.70582222222222</v>
      </c>
      <c r="DJ172">
        <v>499.9191111111111</v>
      </c>
      <c r="DK172">
        <v>90.6185</v>
      </c>
      <c r="DL172">
        <v>0.06653382222222222</v>
      </c>
      <c r="DM172">
        <v>29.89354444444444</v>
      </c>
      <c r="DN172">
        <v>29.99872222222223</v>
      </c>
      <c r="DO172">
        <v>999.9000000000001</v>
      </c>
      <c r="DP172">
        <v>0</v>
      </c>
      <c r="DQ172">
        <v>0</v>
      </c>
      <c r="DR172">
        <v>9979.588888888889</v>
      </c>
      <c r="DS172">
        <v>0</v>
      </c>
      <c r="DT172">
        <v>3.33927</v>
      </c>
      <c r="DU172">
        <v>3.052546111111111</v>
      </c>
      <c r="DV172">
        <v>433.4718888888889</v>
      </c>
      <c r="DW172">
        <v>430.2655555555555</v>
      </c>
      <c r="DX172">
        <v>0.1862431111111111</v>
      </c>
      <c r="DY172">
        <v>420.4406666666666</v>
      </c>
      <c r="DZ172">
        <v>22.83448888888889</v>
      </c>
      <c r="EA172">
        <v>2.086105555555556</v>
      </c>
      <c r="EB172">
        <v>2.069226666666667</v>
      </c>
      <c r="EC172">
        <v>18.11346666666666</v>
      </c>
      <c r="ED172">
        <v>17.98424444444445</v>
      </c>
      <c r="EE172">
        <v>0.00500078</v>
      </c>
      <c r="EF172">
        <v>0</v>
      </c>
      <c r="EG172">
        <v>0</v>
      </c>
      <c r="EH172">
        <v>0</v>
      </c>
      <c r="EI172">
        <v>297.4222222222222</v>
      </c>
      <c r="EJ172">
        <v>0.00500078</v>
      </c>
      <c r="EK172">
        <v>-18.26666666666667</v>
      </c>
      <c r="EL172">
        <v>-0.6444444444444445</v>
      </c>
      <c r="EM172">
        <v>34.86788888888889</v>
      </c>
      <c r="EN172">
        <v>38.15944444444445</v>
      </c>
      <c r="EO172">
        <v>36.39566666666667</v>
      </c>
      <c r="EP172">
        <v>38.18022222222222</v>
      </c>
      <c r="EQ172">
        <v>36.95811111111111</v>
      </c>
      <c r="ER172">
        <v>0</v>
      </c>
      <c r="ES172">
        <v>0</v>
      </c>
      <c r="ET172">
        <v>0</v>
      </c>
      <c r="EU172">
        <v>1759097074.6</v>
      </c>
      <c r="EV172">
        <v>0</v>
      </c>
      <c r="EW172">
        <v>300.456</v>
      </c>
      <c r="EX172">
        <v>-32.18461538762449</v>
      </c>
      <c r="EY172">
        <v>30.25384621514367</v>
      </c>
      <c r="EZ172">
        <v>-20.5</v>
      </c>
      <c r="FA172">
        <v>15</v>
      </c>
      <c r="FB172">
        <v>0</v>
      </c>
      <c r="FC172" t="s">
        <v>422</v>
      </c>
      <c r="FD172">
        <v>1746989605.5</v>
      </c>
      <c r="FE172">
        <v>1746989593.5</v>
      </c>
      <c r="FF172">
        <v>0</v>
      </c>
      <c r="FG172">
        <v>-0.274</v>
      </c>
      <c r="FH172">
        <v>-0.002</v>
      </c>
      <c r="FI172">
        <v>2.549</v>
      </c>
      <c r="FJ172">
        <v>0.129</v>
      </c>
      <c r="FK172">
        <v>420</v>
      </c>
      <c r="FL172">
        <v>17</v>
      </c>
      <c r="FM172">
        <v>0.02</v>
      </c>
      <c r="FN172">
        <v>0.04</v>
      </c>
      <c r="FO172">
        <v>2.968623170731707</v>
      </c>
      <c r="FP172">
        <v>-6.466833031358886</v>
      </c>
      <c r="FQ172">
        <v>1.431841878609777</v>
      </c>
      <c r="FR172">
        <v>0</v>
      </c>
      <c r="FS172">
        <v>300.7470588235294</v>
      </c>
      <c r="FT172">
        <v>-9.888464507284633</v>
      </c>
      <c r="FU172">
        <v>6.174865337617999</v>
      </c>
      <c r="FV172">
        <v>0</v>
      </c>
      <c r="FW172">
        <v>0.1875066097560976</v>
      </c>
      <c r="FX172">
        <v>-0.01154537979094025</v>
      </c>
      <c r="FY172">
        <v>0.001299973712267963</v>
      </c>
      <c r="FZ172">
        <v>1</v>
      </c>
      <c r="GA172">
        <v>1</v>
      </c>
      <c r="GB172">
        <v>3</v>
      </c>
      <c r="GC172" t="s">
        <v>423</v>
      </c>
      <c r="GD172">
        <v>3.10287</v>
      </c>
      <c r="GE172">
        <v>2.72475</v>
      </c>
      <c r="GF172">
        <v>0.08874269999999999</v>
      </c>
      <c r="GG172">
        <v>0.0879265</v>
      </c>
      <c r="GH172">
        <v>0.104761</v>
      </c>
      <c r="GI172">
        <v>0.105619</v>
      </c>
      <c r="GJ172">
        <v>23786.3</v>
      </c>
      <c r="GK172">
        <v>21600.2</v>
      </c>
      <c r="GL172">
        <v>26666.8</v>
      </c>
      <c r="GM172">
        <v>23904.6</v>
      </c>
      <c r="GN172">
        <v>38198.3</v>
      </c>
      <c r="GO172">
        <v>31590.6</v>
      </c>
      <c r="GP172">
        <v>46565.5</v>
      </c>
      <c r="GQ172">
        <v>37803</v>
      </c>
      <c r="GR172">
        <v>1.86658</v>
      </c>
      <c r="GS172">
        <v>1.86925</v>
      </c>
      <c r="GT172">
        <v>0.08562210000000001</v>
      </c>
      <c r="GU172">
        <v>0</v>
      </c>
      <c r="GV172">
        <v>28.6118</v>
      </c>
      <c r="GW172">
        <v>999.9</v>
      </c>
      <c r="GX172">
        <v>46.5</v>
      </c>
      <c r="GY172">
        <v>31.3</v>
      </c>
      <c r="GZ172">
        <v>23.551</v>
      </c>
      <c r="HA172">
        <v>61.2619</v>
      </c>
      <c r="HB172">
        <v>19.399</v>
      </c>
      <c r="HC172">
        <v>1</v>
      </c>
      <c r="HD172">
        <v>0.140633</v>
      </c>
      <c r="HE172">
        <v>-1.09063</v>
      </c>
      <c r="HF172">
        <v>20.2945</v>
      </c>
      <c r="HG172">
        <v>5.22103</v>
      </c>
      <c r="HH172">
        <v>11.98</v>
      </c>
      <c r="HI172">
        <v>4.96465</v>
      </c>
      <c r="HJ172">
        <v>3.276</v>
      </c>
      <c r="HK172">
        <v>9999</v>
      </c>
      <c r="HL172">
        <v>9999</v>
      </c>
      <c r="HM172">
        <v>9999</v>
      </c>
      <c r="HN172">
        <v>37.7</v>
      </c>
      <c r="HO172">
        <v>1.86391</v>
      </c>
      <c r="HP172">
        <v>1.86007</v>
      </c>
      <c r="HQ172">
        <v>1.85837</v>
      </c>
      <c r="HR172">
        <v>1.85974</v>
      </c>
      <c r="HS172">
        <v>1.85989</v>
      </c>
      <c r="HT172">
        <v>1.85837</v>
      </c>
      <c r="HU172">
        <v>1.85745</v>
      </c>
      <c r="HV172">
        <v>1.85242</v>
      </c>
      <c r="HW172">
        <v>0</v>
      </c>
      <c r="HX172">
        <v>0</v>
      </c>
      <c r="HY172">
        <v>0</v>
      </c>
      <c r="HZ172">
        <v>0</v>
      </c>
      <c r="IA172" t="s">
        <v>424</v>
      </c>
      <c r="IB172" t="s">
        <v>425</v>
      </c>
      <c r="IC172" t="s">
        <v>426</v>
      </c>
      <c r="ID172" t="s">
        <v>426</v>
      </c>
      <c r="IE172" t="s">
        <v>426</v>
      </c>
      <c r="IF172" t="s">
        <v>426</v>
      </c>
      <c r="IG172">
        <v>0</v>
      </c>
      <c r="IH172">
        <v>100</v>
      </c>
      <c r="II172">
        <v>100</v>
      </c>
      <c r="IJ172">
        <v>-0.893</v>
      </c>
      <c r="IK172">
        <v>0.3149</v>
      </c>
      <c r="IL172">
        <v>-0.819046093373875</v>
      </c>
      <c r="IM172">
        <v>-0.0008311593448893811</v>
      </c>
      <c r="IN172">
        <v>1.768286430498992E-06</v>
      </c>
      <c r="IO172">
        <v>-5.176383660599935E-10</v>
      </c>
      <c r="IP172">
        <v>0.01793090377665582</v>
      </c>
      <c r="IQ172">
        <v>0.002652576625932546</v>
      </c>
      <c r="IR172">
        <v>0.0004569377311329863</v>
      </c>
      <c r="IS172">
        <v>1.003524486243527E-07</v>
      </c>
      <c r="IT172">
        <v>2</v>
      </c>
      <c r="IU172">
        <v>1975</v>
      </c>
      <c r="IV172">
        <v>1</v>
      </c>
      <c r="IW172">
        <v>26</v>
      </c>
      <c r="IX172">
        <v>201791.3</v>
      </c>
      <c r="IY172">
        <v>201791.5</v>
      </c>
      <c r="IZ172">
        <v>1.09009</v>
      </c>
      <c r="JA172">
        <v>2.62573</v>
      </c>
      <c r="JB172">
        <v>1.49658</v>
      </c>
      <c r="JC172">
        <v>2.34985</v>
      </c>
      <c r="JD172">
        <v>1.54907</v>
      </c>
      <c r="JE172">
        <v>2.3999</v>
      </c>
      <c r="JF172">
        <v>36.2694</v>
      </c>
      <c r="JG172">
        <v>24.1926</v>
      </c>
      <c r="JH172">
        <v>18</v>
      </c>
      <c r="JI172">
        <v>482.005</v>
      </c>
      <c r="JJ172">
        <v>498.462</v>
      </c>
      <c r="JK172">
        <v>30.171</v>
      </c>
      <c r="JL172">
        <v>29.0985</v>
      </c>
      <c r="JM172">
        <v>30.0002</v>
      </c>
      <c r="JN172">
        <v>29.2715</v>
      </c>
      <c r="JO172">
        <v>29.256</v>
      </c>
      <c r="JP172">
        <v>21.9456</v>
      </c>
      <c r="JQ172">
        <v>0</v>
      </c>
      <c r="JR172">
        <v>100</v>
      </c>
      <c r="JS172">
        <v>30.1835</v>
      </c>
      <c r="JT172">
        <v>420</v>
      </c>
      <c r="JU172">
        <v>23.1383</v>
      </c>
      <c r="JV172">
        <v>101.812</v>
      </c>
      <c r="JW172">
        <v>91.1823</v>
      </c>
    </row>
    <row r="173" spans="1:283">
      <c r="A173">
        <v>155</v>
      </c>
      <c r="B173">
        <v>1759097084.1</v>
      </c>
      <c r="C173">
        <v>3091.099999904633</v>
      </c>
      <c r="D173" t="s">
        <v>740</v>
      </c>
      <c r="E173" t="s">
        <v>741</v>
      </c>
      <c r="F173">
        <v>5</v>
      </c>
      <c r="G173" t="s">
        <v>733</v>
      </c>
      <c r="H173">
        <v>1759097081.1</v>
      </c>
      <c r="I173">
        <f>(J173)/1000</f>
        <v>0</v>
      </c>
      <c r="J173">
        <f>1000*DJ173*AH173*(DF173-DG173)/(100*CY173*(1000-AH173*DF173))</f>
        <v>0</v>
      </c>
      <c r="K173">
        <f>DJ173*AH173*(DE173-DD173*(1000-AH173*DG173)/(1000-AH173*DF173))/(100*CY173)</f>
        <v>0</v>
      </c>
      <c r="L173">
        <f>DD173 - IF(AH173&gt;1, K173*CY173*100.0/(AJ173), 0)</f>
        <v>0</v>
      </c>
      <c r="M173">
        <f>((S173-I173/2)*L173-K173)/(S173+I173/2)</f>
        <v>0</v>
      </c>
      <c r="N173">
        <f>M173*(DK173+DL173)/1000.0</f>
        <v>0</v>
      </c>
      <c r="O173">
        <f>(DD173 - IF(AH173&gt;1, K173*CY173*100.0/(AJ173), 0))*(DK173+DL173)/1000.0</f>
        <v>0</v>
      </c>
      <c r="P173">
        <f>2.0/((1/R173-1/Q173)+SIGN(R173)*SQRT((1/R173-1/Q173)*(1/R173-1/Q173) + 4*CZ173/((CZ173+1)*(CZ173+1))*(2*1/R173*1/Q173-1/Q173*1/Q173)))</f>
        <v>0</v>
      </c>
      <c r="Q173">
        <f>IF(LEFT(DA173,1)&lt;&gt;"0",IF(LEFT(DA173,1)="1",3.0,DB173),$D$5+$E$5*(DR173*DK173/($K$5*1000))+$F$5*(DR173*DK173/($K$5*1000))*MAX(MIN(CY173,$J$5),$I$5)*MAX(MIN(CY173,$J$5),$I$5)+$G$5*MAX(MIN(CY173,$J$5),$I$5)*(DR173*DK173/($K$5*1000))+$H$5*(DR173*DK173/($K$5*1000))*(DR173*DK173/($K$5*1000)))</f>
        <v>0</v>
      </c>
      <c r="R173">
        <f>I173*(1000-(1000*0.61365*exp(17.502*V173/(240.97+V173))/(DK173+DL173)+DF173)/2)/(1000*0.61365*exp(17.502*V173/(240.97+V173))/(DK173+DL173)-DF173)</f>
        <v>0</v>
      </c>
      <c r="S173">
        <f>1/((CZ173+1)/(P173/1.6)+1/(Q173/1.37)) + CZ173/((CZ173+1)/(P173/1.6) + CZ173/(Q173/1.37))</f>
        <v>0</v>
      </c>
      <c r="T173">
        <f>(CU173*CX173)</f>
        <v>0</v>
      </c>
      <c r="U173">
        <f>(DM173+(T173+2*0.95*5.67E-8*(((DM173+$B$9)+273)^4-(DM173+273)^4)-44100*I173)/(1.84*29.3*Q173+8*0.95*5.67E-8*(DM173+273)^3))</f>
        <v>0</v>
      </c>
      <c r="V173">
        <f>($C$9*DN173+$D$9*DO173+$E$9*U173)</f>
        <v>0</v>
      </c>
      <c r="W173">
        <f>0.61365*exp(17.502*V173/(240.97+V173))</f>
        <v>0</v>
      </c>
      <c r="X173">
        <f>(Y173/Z173*100)</f>
        <v>0</v>
      </c>
      <c r="Y173">
        <f>DF173*(DK173+DL173)/1000</f>
        <v>0</v>
      </c>
      <c r="Z173">
        <f>0.61365*exp(17.502*DM173/(240.97+DM173))</f>
        <v>0</v>
      </c>
      <c r="AA173">
        <f>(W173-DF173*(DK173+DL173)/1000)</f>
        <v>0</v>
      </c>
      <c r="AB173">
        <f>(-I173*44100)</f>
        <v>0</v>
      </c>
      <c r="AC173">
        <f>2*29.3*Q173*0.92*(DM173-V173)</f>
        <v>0</v>
      </c>
      <c r="AD173">
        <f>2*0.95*5.67E-8*(((DM173+$B$9)+273)^4-(V173+273)^4)</f>
        <v>0</v>
      </c>
      <c r="AE173">
        <f>T173+AD173+AB173+AC173</f>
        <v>0</v>
      </c>
      <c r="AF173">
        <v>1</v>
      </c>
      <c r="AG173">
        <v>0</v>
      </c>
      <c r="AH173">
        <f>IF(AF173*$H$15&gt;=AJ173,1.0,(AJ173/(AJ173-AF173*$H$15)))</f>
        <v>0</v>
      </c>
      <c r="AI173">
        <f>(AH173-1)*100</f>
        <v>0</v>
      </c>
      <c r="AJ173">
        <f>MAX(0,($B$15+$C$15*DR173)/(1+$D$15*DR173)*DK173/(DM173+273)*$E$15)</f>
        <v>0</v>
      </c>
      <c r="AK173" t="s">
        <v>420</v>
      </c>
      <c r="AL173" t="s">
        <v>420</v>
      </c>
      <c r="AM173">
        <v>0</v>
      </c>
      <c r="AN173">
        <v>0</v>
      </c>
      <c r="AO173">
        <f>1-AM173/AN173</f>
        <v>0</v>
      </c>
      <c r="AP173">
        <v>0</v>
      </c>
      <c r="AQ173" t="s">
        <v>420</v>
      </c>
      <c r="AR173" t="s">
        <v>420</v>
      </c>
      <c r="AS173">
        <v>0</v>
      </c>
      <c r="AT173">
        <v>0</v>
      </c>
      <c r="AU173">
        <f>1-AS173/AT173</f>
        <v>0</v>
      </c>
      <c r="AV173">
        <v>0.5</v>
      </c>
      <c r="AW173">
        <f>CV173</f>
        <v>0</v>
      </c>
      <c r="AX173">
        <f>K173</f>
        <v>0</v>
      </c>
      <c r="AY173">
        <f>AU173*AV173*AW173</f>
        <v>0</v>
      </c>
      <c r="AZ173">
        <f>(AX173-AP173)/AW173</f>
        <v>0</v>
      </c>
      <c r="BA173">
        <f>(AN173-AT173)/AT173</f>
        <v>0</v>
      </c>
      <c r="BB173">
        <f>AM173/(AO173+AM173/AT173)</f>
        <v>0</v>
      </c>
      <c r="BC173" t="s">
        <v>420</v>
      </c>
      <c r="BD173">
        <v>0</v>
      </c>
      <c r="BE173">
        <f>IF(BD173&lt;&gt;0, BD173, BB173)</f>
        <v>0</v>
      </c>
      <c r="BF173">
        <f>1-BE173/AT173</f>
        <v>0</v>
      </c>
      <c r="BG173">
        <f>(AT173-AS173)/(AT173-BE173)</f>
        <v>0</v>
      </c>
      <c r="BH173">
        <f>(AN173-AT173)/(AN173-BE173)</f>
        <v>0</v>
      </c>
      <c r="BI173">
        <f>(AT173-AS173)/(AT173-AM173)</f>
        <v>0</v>
      </c>
      <c r="BJ173">
        <f>(AN173-AT173)/(AN173-AM173)</f>
        <v>0</v>
      </c>
      <c r="BK173">
        <f>(BG173*BE173/AS173)</f>
        <v>0</v>
      </c>
      <c r="BL173">
        <f>(1-BK173)</f>
        <v>0</v>
      </c>
      <c r="CU173">
        <f>$B$13*DS173+$C$13*DT173+$F$13*EE173*(1-EH173)</f>
        <v>0</v>
      </c>
      <c r="CV173">
        <f>CU173*CW173</f>
        <v>0</v>
      </c>
      <c r="CW173">
        <f>($B$13*$D$11+$C$13*$D$11+$F$13*((ER173+EJ173)/MAX(ER173+EJ173+ES173, 0.1)*$I$11+ES173/MAX(ER173+EJ173+ES173, 0.1)*$J$11))/($B$13+$C$13+$F$13)</f>
        <v>0</v>
      </c>
      <c r="CX173">
        <f>($B$13*$K$11+$C$13*$K$11+$F$13*((ER173+EJ173)/MAX(ER173+EJ173+ES173, 0.1)*$P$11+ES173/MAX(ER173+EJ173+ES173, 0.1)*$Q$11))/($B$13+$C$13+$F$13)</f>
        <v>0</v>
      </c>
      <c r="CY173">
        <v>2.7</v>
      </c>
      <c r="CZ173">
        <v>0.5</v>
      </c>
      <c r="DA173" t="s">
        <v>421</v>
      </c>
      <c r="DB173">
        <v>2</v>
      </c>
      <c r="DC173">
        <v>1759097081.1</v>
      </c>
      <c r="DD173">
        <v>423.4602222222222</v>
      </c>
      <c r="DE173">
        <v>419.3705555555555</v>
      </c>
      <c r="DF173">
        <v>23.02168888888889</v>
      </c>
      <c r="DG173">
        <v>22.83433333333333</v>
      </c>
      <c r="DH173">
        <v>424.3531111111111</v>
      </c>
      <c r="DI173">
        <v>22.70674444444445</v>
      </c>
      <c r="DJ173">
        <v>499.8687777777778</v>
      </c>
      <c r="DK173">
        <v>90.61821111111111</v>
      </c>
      <c r="DL173">
        <v>0.06675341111111111</v>
      </c>
      <c r="DM173">
        <v>29.89368888888889</v>
      </c>
      <c r="DN173">
        <v>30.00124444444445</v>
      </c>
      <c r="DO173">
        <v>999.9000000000001</v>
      </c>
      <c r="DP173">
        <v>0</v>
      </c>
      <c r="DQ173">
        <v>0</v>
      </c>
      <c r="DR173">
        <v>9975.485555555555</v>
      </c>
      <c r="DS173">
        <v>0</v>
      </c>
      <c r="DT173">
        <v>3.33927</v>
      </c>
      <c r="DU173">
        <v>4.090085555555556</v>
      </c>
      <c r="DV173">
        <v>433.4387777777778</v>
      </c>
      <c r="DW173">
        <v>429.17</v>
      </c>
      <c r="DX173">
        <v>0.1873737777777778</v>
      </c>
      <c r="DY173">
        <v>419.3705555555555</v>
      </c>
      <c r="DZ173">
        <v>22.83433333333333</v>
      </c>
      <c r="EA173">
        <v>2.086185555555555</v>
      </c>
      <c r="EB173">
        <v>2.069205555555556</v>
      </c>
      <c r="EC173">
        <v>18.11407777777778</v>
      </c>
      <c r="ED173">
        <v>17.98407777777778</v>
      </c>
      <c r="EE173">
        <v>0.00500078</v>
      </c>
      <c r="EF173">
        <v>0</v>
      </c>
      <c r="EG173">
        <v>0</v>
      </c>
      <c r="EH173">
        <v>0</v>
      </c>
      <c r="EI173">
        <v>297.9444444444445</v>
      </c>
      <c r="EJ173">
        <v>0.00500078</v>
      </c>
      <c r="EK173">
        <v>-21.25555555555556</v>
      </c>
      <c r="EL173">
        <v>-1.288888888888889</v>
      </c>
      <c r="EM173">
        <v>34.92344444444445</v>
      </c>
      <c r="EN173">
        <v>38.17322222222222</v>
      </c>
      <c r="EO173">
        <v>36.38166666666666</v>
      </c>
      <c r="EP173">
        <v>38.15244444444444</v>
      </c>
      <c r="EQ173">
        <v>36.93022222222222</v>
      </c>
      <c r="ER173">
        <v>0</v>
      </c>
      <c r="ES173">
        <v>0</v>
      </c>
      <c r="ET173">
        <v>0</v>
      </c>
      <c r="EU173">
        <v>1759097076.4</v>
      </c>
      <c r="EV173">
        <v>0</v>
      </c>
      <c r="EW173">
        <v>300.1615384615385</v>
      </c>
      <c r="EX173">
        <v>-29.4153845611699</v>
      </c>
      <c r="EY173">
        <v>18.54017077969946</v>
      </c>
      <c r="EZ173">
        <v>-20.83461538461539</v>
      </c>
      <c r="FA173">
        <v>15</v>
      </c>
      <c r="FB173">
        <v>0</v>
      </c>
      <c r="FC173" t="s">
        <v>422</v>
      </c>
      <c r="FD173">
        <v>1746989605.5</v>
      </c>
      <c r="FE173">
        <v>1746989593.5</v>
      </c>
      <c r="FF173">
        <v>0</v>
      </c>
      <c r="FG173">
        <v>-0.274</v>
      </c>
      <c r="FH173">
        <v>-0.002</v>
      </c>
      <c r="FI173">
        <v>2.549</v>
      </c>
      <c r="FJ173">
        <v>0.129</v>
      </c>
      <c r="FK173">
        <v>420</v>
      </c>
      <c r="FL173">
        <v>17</v>
      </c>
      <c r="FM173">
        <v>0.02</v>
      </c>
      <c r="FN173">
        <v>0.04</v>
      </c>
      <c r="FO173">
        <v>2.84282725</v>
      </c>
      <c r="FP173">
        <v>-0.180971369606011</v>
      </c>
      <c r="FQ173">
        <v>1.291525134107748</v>
      </c>
      <c r="FR173">
        <v>1</v>
      </c>
      <c r="FS173">
        <v>300.5558823529412</v>
      </c>
      <c r="FT173">
        <v>-18.13445376375685</v>
      </c>
      <c r="FU173">
        <v>6.330978512626277</v>
      </c>
      <c r="FV173">
        <v>0</v>
      </c>
      <c r="FW173">
        <v>0.18748085</v>
      </c>
      <c r="FX173">
        <v>-0.006441681050656686</v>
      </c>
      <c r="FY173">
        <v>0.00132347496292903</v>
      </c>
      <c r="FZ173">
        <v>1</v>
      </c>
      <c r="GA173">
        <v>2</v>
      </c>
      <c r="GB173">
        <v>3</v>
      </c>
      <c r="GC173" t="s">
        <v>429</v>
      </c>
      <c r="GD173">
        <v>3.10287</v>
      </c>
      <c r="GE173">
        <v>2.7249</v>
      </c>
      <c r="GF173">
        <v>0.0886725</v>
      </c>
      <c r="GG173">
        <v>0.0879113</v>
      </c>
      <c r="GH173">
        <v>0.104762</v>
      </c>
      <c r="GI173">
        <v>0.105613</v>
      </c>
      <c r="GJ173">
        <v>23788.2</v>
      </c>
      <c r="GK173">
        <v>21600.7</v>
      </c>
      <c r="GL173">
        <v>26666.8</v>
      </c>
      <c r="GM173">
        <v>23904.7</v>
      </c>
      <c r="GN173">
        <v>38198.1</v>
      </c>
      <c r="GO173">
        <v>31590.7</v>
      </c>
      <c r="GP173">
        <v>46565.3</v>
      </c>
      <c r="GQ173">
        <v>37802.9</v>
      </c>
      <c r="GR173">
        <v>1.867</v>
      </c>
      <c r="GS173">
        <v>1.86913</v>
      </c>
      <c r="GT173">
        <v>0.0855178</v>
      </c>
      <c r="GU173">
        <v>0</v>
      </c>
      <c r="GV173">
        <v>28.6118</v>
      </c>
      <c r="GW173">
        <v>999.9</v>
      </c>
      <c r="GX173">
        <v>46.5</v>
      </c>
      <c r="GY173">
        <v>31.3</v>
      </c>
      <c r="GZ173">
        <v>23.5488</v>
      </c>
      <c r="HA173">
        <v>61.2119</v>
      </c>
      <c r="HB173">
        <v>19.4271</v>
      </c>
      <c r="HC173">
        <v>1</v>
      </c>
      <c r="HD173">
        <v>0.140678</v>
      </c>
      <c r="HE173">
        <v>-1.10995</v>
      </c>
      <c r="HF173">
        <v>20.2943</v>
      </c>
      <c r="HG173">
        <v>5.22088</v>
      </c>
      <c r="HH173">
        <v>11.98</v>
      </c>
      <c r="HI173">
        <v>4.96475</v>
      </c>
      <c r="HJ173">
        <v>3.276</v>
      </c>
      <c r="HK173">
        <v>9999</v>
      </c>
      <c r="HL173">
        <v>9999</v>
      </c>
      <c r="HM173">
        <v>9999</v>
      </c>
      <c r="HN173">
        <v>37.7</v>
      </c>
      <c r="HO173">
        <v>1.86393</v>
      </c>
      <c r="HP173">
        <v>1.86008</v>
      </c>
      <c r="HQ173">
        <v>1.85838</v>
      </c>
      <c r="HR173">
        <v>1.85975</v>
      </c>
      <c r="HS173">
        <v>1.85989</v>
      </c>
      <c r="HT173">
        <v>1.85837</v>
      </c>
      <c r="HU173">
        <v>1.85745</v>
      </c>
      <c r="HV173">
        <v>1.85242</v>
      </c>
      <c r="HW173">
        <v>0</v>
      </c>
      <c r="HX173">
        <v>0</v>
      </c>
      <c r="HY173">
        <v>0</v>
      </c>
      <c r="HZ173">
        <v>0</v>
      </c>
      <c r="IA173" t="s">
        <v>424</v>
      </c>
      <c r="IB173" t="s">
        <v>425</v>
      </c>
      <c r="IC173" t="s">
        <v>426</v>
      </c>
      <c r="ID173" t="s">
        <v>426</v>
      </c>
      <c r="IE173" t="s">
        <v>426</v>
      </c>
      <c r="IF173" t="s">
        <v>426</v>
      </c>
      <c r="IG173">
        <v>0</v>
      </c>
      <c r="IH173">
        <v>100</v>
      </c>
      <c r="II173">
        <v>100</v>
      </c>
      <c r="IJ173">
        <v>-0.894</v>
      </c>
      <c r="IK173">
        <v>0.315</v>
      </c>
      <c r="IL173">
        <v>-0.819046093373875</v>
      </c>
      <c r="IM173">
        <v>-0.0008311593448893811</v>
      </c>
      <c r="IN173">
        <v>1.768286430498992E-06</v>
      </c>
      <c r="IO173">
        <v>-5.176383660599935E-10</v>
      </c>
      <c r="IP173">
        <v>0.01793090377665582</v>
      </c>
      <c r="IQ173">
        <v>0.002652576625932546</v>
      </c>
      <c r="IR173">
        <v>0.0004569377311329863</v>
      </c>
      <c r="IS173">
        <v>1.003524486243527E-07</v>
      </c>
      <c r="IT173">
        <v>2</v>
      </c>
      <c r="IU173">
        <v>1975</v>
      </c>
      <c r="IV173">
        <v>1</v>
      </c>
      <c r="IW173">
        <v>26</v>
      </c>
      <c r="IX173">
        <v>201791.3</v>
      </c>
      <c r="IY173">
        <v>201791.5</v>
      </c>
      <c r="IZ173">
        <v>1.09131</v>
      </c>
      <c r="JA173">
        <v>2.61963</v>
      </c>
      <c r="JB173">
        <v>1.49658</v>
      </c>
      <c r="JC173">
        <v>2.34863</v>
      </c>
      <c r="JD173">
        <v>1.54907</v>
      </c>
      <c r="JE173">
        <v>2.45239</v>
      </c>
      <c r="JF173">
        <v>36.2694</v>
      </c>
      <c r="JG173">
        <v>24.1926</v>
      </c>
      <c r="JH173">
        <v>18</v>
      </c>
      <c r="JI173">
        <v>482.252</v>
      </c>
      <c r="JJ173">
        <v>498.378</v>
      </c>
      <c r="JK173">
        <v>30.1738</v>
      </c>
      <c r="JL173">
        <v>29.0985</v>
      </c>
      <c r="JM173">
        <v>30.0002</v>
      </c>
      <c r="JN173">
        <v>29.2715</v>
      </c>
      <c r="JO173">
        <v>29.256</v>
      </c>
      <c r="JP173">
        <v>21.9634</v>
      </c>
      <c r="JQ173">
        <v>0</v>
      </c>
      <c r="JR173">
        <v>100</v>
      </c>
      <c r="JS173">
        <v>30.1835</v>
      </c>
      <c r="JT173">
        <v>420</v>
      </c>
      <c r="JU173">
        <v>23.1383</v>
      </c>
      <c r="JV173">
        <v>101.812</v>
      </c>
      <c r="JW173">
        <v>91.1823</v>
      </c>
    </row>
    <row r="174" spans="1:283">
      <c r="A174">
        <v>156</v>
      </c>
      <c r="B174">
        <v>1759097086.1</v>
      </c>
      <c r="C174">
        <v>3093.099999904633</v>
      </c>
      <c r="D174" t="s">
        <v>742</v>
      </c>
      <c r="E174" t="s">
        <v>743</v>
      </c>
      <c r="F174">
        <v>5</v>
      </c>
      <c r="G174" t="s">
        <v>733</v>
      </c>
      <c r="H174">
        <v>1759097083.1</v>
      </c>
      <c r="I174">
        <f>(J174)/1000</f>
        <v>0</v>
      </c>
      <c r="J174">
        <f>1000*DJ174*AH174*(DF174-DG174)/(100*CY174*(1000-AH174*DF174))</f>
        <v>0</v>
      </c>
      <c r="K174">
        <f>DJ174*AH174*(DE174-DD174*(1000-AH174*DG174)/(1000-AH174*DF174))/(100*CY174)</f>
        <v>0</v>
      </c>
      <c r="L174">
        <f>DD174 - IF(AH174&gt;1, K174*CY174*100.0/(AJ174), 0)</f>
        <v>0</v>
      </c>
      <c r="M174">
        <f>((S174-I174/2)*L174-K174)/(S174+I174/2)</f>
        <v>0</v>
      </c>
      <c r="N174">
        <f>M174*(DK174+DL174)/1000.0</f>
        <v>0</v>
      </c>
      <c r="O174">
        <f>(DD174 - IF(AH174&gt;1, K174*CY174*100.0/(AJ174), 0))*(DK174+DL174)/1000.0</f>
        <v>0</v>
      </c>
      <c r="P174">
        <f>2.0/((1/R174-1/Q174)+SIGN(R174)*SQRT((1/R174-1/Q174)*(1/R174-1/Q174) + 4*CZ174/((CZ174+1)*(CZ174+1))*(2*1/R174*1/Q174-1/Q174*1/Q174)))</f>
        <v>0</v>
      </c>
      <c r="Q174">
        <f>IF(LEFT(DA174,1)&lt;&gt;"0",IF(LEFT(DA174,1)="1",3.0,DB174),$D$5+$E$5*(DR174*DK174/($K$5*1000))+$F$5*(DR174*DK174/($K$5*1000))*MAX(MIN(CY174,$J$5),$I$5)*MAX(MIN(CY174,$J$5),$I$5)+$G$5*MAX(MIN(CY174,$J$5),$I$5)*(DR174*DK174/($K$5*1000))+$H$5*(DR174*DK174/($K$5*1000))*(DR174*DK174/($K$5*1000)))</f>
        <v>0</v>
      </c>
      <c r="R174">
        <f>I174*(1000-(1000*0.61365*exp(17.502*V174/(240.97+V174))/(DK174+DL174)+DF174)/2)/(1000*0.61365*exp(17.502*V174/(240.97+V174))/(DK174+DL174)-DF174)</f>
        <v>0</v>
      </c>
      <c r="S174">
        <f>1/((CZ174+1)/(P174/1.6)+1/(Q174/1.37)) + CZ174/((CZ174+1)/(P174/1.6) + CZ174/(Q174/1.37))</f>
        <v>0</v>
      </c>
      <c r="T174">
        <f>(CU174*CX174)</f>
        <v>0</v>
      </c>
      <c r="U174">
        <f>(DM174+(T174+2*0.95*5.67E-8*(((DM174+$B$9)+273)^4-(DM174+273)^4)-44100*I174)/(1.84*29.3*Q174+8*0.95*5.67E-8*(DM174+273)^3))</f>
        <v>0</v>
      </c>
      <c r="V174">
        <f>($C$9*DN174+$D$9*DO174+$E$9*U174)</f>
        <v>0</v>
      </c>
      <c r="W174">
        <f>0.61365*exp(17.502*V174/(240.97+V174))</f>
        <v>0</v>
      </c>
      <c r="X174">
        <f>(Y174/Z174*100)</f>
        <v>0</v>
      </c>
      <c r="Y174">
        <f>DF174*(DK174+DL174)/1000</f>
        <v>0</v>
      </c>
      <c r="Z174">
        <f>0.61365*exp(17.502*DM174/(240.97+DM174))</f>
        <v>0</v>
      </c>
      <c r="AA174">
        <f>(W174-DF174*(DK174+DL174)/1000)</f>
        <v>0</v>
      </c>
      <c r="AB174">
        <f>(-I174*44100)</f>
        <v>0</v>
      </c>
      <c r="AC174">
        <f>2*29.3*Q174*0.92*(DM174-V174)</f>
        <v>0</v>
      </c>
      <c r="AD174">
        <f>2*0.95*5.67E-8*(((DM174+$B$9)+273)^4-(V174+273)^4)</f>
        <v>0</v>
      </c>
      <c r="AE174">
        <f>T174+AD174+AB174+AC174</f>
        <v>0</v>
      </c>
      <c r="AF174">
        <v>1</v>
      </c>
      <c r="AG174">
        <v>0</v>
      </c>
      <c r="AH174">
        <f>IF(AF174*$H$15&gt;=AJ174,1.0,(AJ174/(AJ174-AF174*$H$15)))</f>
        <v>0</v>
      </c>
      <c r="AI174">
        <f>(AH174-1)*100</f>
        <v>0</v>
      </c>
      <c r="AJ174">
        <f>MAX(0,($B$15+$C$15*DR174)/(1+$D$15*DR174)*DK174/(DM174+273)*$E$15)</f>
        <v>0</v>
      </c>
      <c r="AK174" t="s">
        <v>420</v>
      </c>
      <c r="AL174" t="s">
        <v>420</v>
      </c>
      <c r="AM174">
        <v>0</v>
      </c>
      <c r="AN174">
        <v>0</v>
      </c>
      <c r="AO174">
        <f>1-AM174/AN174</f>
        <v>0</v>
      </c>
      <c r="AP174">
        <v>0</v>
      </c>
      <c r="AQ174" t="s">
        <v>420</v>
      </c>
      <c r="AR174" t="s">
        <v>420</v>
      </c>
      <c r="AS174">
        <v>0</v>
      </c>
      <c r="AT174">
        <v>0</v>
      </c>
      <c r="AU174">
        <f>1-AS174/AT174</f>
        <v>0</v>
      </c>
      <c r="AV174">
        <v>0.5</v>
      </c>
      <c r="AW174">
        <f>CV174</f>
        <v>0</v>
      </c>
      <c r="AX174">
        <f>K174</f>
        <v>0</v>
      </c>
      <c r="AY174">
        <f>AU174*AV174*AW174</f>
        <v>0</v>
      </c>
      <c r="AZ174">
        <f>(AX174-AP174)/AW174</f>
        <v>0</v>
      </c>
      <c r="BA174">
        <f>(AN174-AT174)/AT174</f>
        <v>0</v>
      </c>
      <c r="BB174">
        <f>AM174/(AO174+AM174/AT174)</f>
        <v>0</v>
      </c>
      <c r="BC174" t="s">
        <v>420</v>
      </c>
      <c r="BD174">
        <v>0</v>
      </c>
      <c r="BE174">
        <f>IF(BD174&lt;&gt;0, BD174, BB174)</f>
        <v>0</v>
      </c>
      <c r="BF174">
        <f>1-BE174/AT174</f>
        <v>0</v>
      </c>
      <c r="BG174">
        <f>(AT174-AS174)/(AT174-BE174)</f>
        <v>0</v>
      </c>
      <c r="BH174">
        <f>(AN174-AT174)/(AN174-BE174)</f>
        <v>0</v>
      </c>
      <c r="BI174">
        <f>(AT174-AS174)/(AT174-AM174)</f>
        <v>0</v>
      </c>
      <c r="BJ174">
        <f>(AN174-AT174)/(AN174-AM174)</f>
        <v>0</v>
      </c>
      <c r="BK174">
        <f>(BG174*BE174/AS174)</f>
        <v>0</v>
      </c>
      <c r="BL174">
        <f>(1-BK174)</f>
        <v>0</v>
      </c>
      <c r="CU174">
        <f>$B$13*DS174+$C$13*DT174+$F$13*EE174*(1-EH174)</f>
        <v>0</v>
      </c>
      <c r="CV174">
        <f>CU174*CW174</f>
        <v>0</v>
      </c>
      <c r="CW174">
        <f>($B$13*$D$11+$C$13*$D$11+$F$13*((ER174+EJ174)/MAX(ER174+EJ174+ES174, 0.1)*$I$11+ES174/MAX(ER174+EJ174+ES174, 0.1)*$J$11))/($B$13+$C$13+$F$13)</f>
        <v>0</v>
      </c>
      <c r="CX174">
        <f>($B$13*$K$11+$C$13*$K$11+$F$13*((ER174+EJ174)/MAX(ER174+EJ174+ES174, 0.1)*$P$11+ES174/MAX(ER174+EJ174+ES174, 0.1)*$Q$11))/($B$13+$C$13+$F$13)</f>
        <v>0</v>
      </c>
      <c r="CY174">
        <v>2.7</v>
      </c>
      <c r="CZ174">
        <v>0.5</v>
      </c>
      <c r="DA174" t="s">
        <v>421</v>
      </c>
      <c r="DB174">
        <v>2</v>
      </c>
      <c r="DC174">
        <v>1759097083.1</v>
      </c>
      <c r="DD174">
        <v>423.157</v>
      </c>
      <c r="DE174">
        <v>418.8811111111111</v>
      </c>
      <c r="DF174">
        <v>23.02286666666667</v>
      </c>
      <c r="DG174">
        <v>22.83428888888889</v>
      </c>
      <c r="DH174">
        <v>424.0498888888889</v>
      </c>
      <c r="DI174">
        <v>22.70792222222222</v>
      </c>
      <c r="DJ174">
        <v>499.9026666666666</v>
      </c>
      <c r="DK174">
        <v>90.61683333333333</v>
      </c>
      <c r="DL174">
        <v>0.06682215555555555</v>
      </c>
      <c r="DM174">
        <v>29.89371111111111</v>
      </c>
      <c r="DN174">
        <v>30.00413333333333</v>
      </c>
      <c r="DO174">
        <v>999.9000000000001</v>
      </c>
      <c r="DP174">
        <v>0</v>
      </c>
      <c r="DQ174">
        <v>0</v>
      </c>
      <c r="DR174">
        <v>9986.799999999999</v>
      </c>
      <c r="DS174">
        <v>0</v>
      </c>
      <c r="DT174">
        <v>3.33927</v>
      </c>
      <c r="DU174">
        <v>4.276145555555555</v>
      </c>
      <c r="DV174">
        <v>433.1288888888889</v>
      </c>
      <c r="DW174">
        <v>428.6692222222222</v>
      </c>
      <c r="DX174">
        <v>0.1886097777777778</v>
      </c>
      <c r="DY174">
        <v>418.8811111111111</v>
      </c>
      <c r="DZ174">
        <v>22.83428888888889</v>
      </c>
      <c r="EA174">
        <v>2.086261111111111</v>
      </c>
      <c r="EB174">
        <v>2.069167777777777</v>
      </c>
      <c r="EC174">
        <v>18.11466666666666</v>
      </c>
      <c r="ED174">
        <v>17.98381111111111</v>
      </c>
      <c r="EE174">
        <v>0.00500078</v>
      </c>
      <c r="EF174">
        <v>0</v>
      </c>
      <c r="EG174">
        <v>0</v>
      </c>
      <c r="EH174">
        <v>0</v>
      </c>
      <c r="EI174">
        <v>302.2888888888889</v>
      </c>
      <c r="EJ174">
        <v>0.00500078</v>
      </c>
      <c r="EK174">
        <v>-24.64444444444445</v>
      </c>
      <c r="EL174">
        <v>-1.755555555555556</v>
      </c>
      <c r="EM174">
        <v>34.91644444444444</v>
      </c>
      <c r="EN174">
        <v>38.17322222222222</v>
      </c>
      <c r="EO174">
        <v>36.38177777777778</v>
      </c>
      <c r="EP174">
        <v>38.13844444444445</v>
      </c>
      <c r="EQ174">
        <v>36.92333333333333</v>
      </c>
      <c r="ER174">
        <v>0</v>
      </c>
      <c r="ES174">
        <v>0</v>
      </c>
      <c r="ET174">
        <v>0</v>
      </c>
      <c r="EU174">
        <v>1759097078.8</v>
      </c>
      <c r="EV174">
        <v>0</v>
      </c>
      <c r="EW174">
        <v>300.0846153846154</v>
      </c>
      <c r="EX174">
        <v>27.39145286392807</v>
      </c>
      <c r="EY174">
        <v>-10.09230761735969</v>
      </c>
      <c r="EZ174">
        <v>-20.58461538461539</v>
      </c>
      <c r="FA174">
        <v>15</v>
      </c>
      <c r="FB174">
        <v>0</v>
      </c>
      <c r="FC174" t="s">
        <v>422</v>
      </c>
      <c r="FD174">
        <v>1746989605.5</v>
      </c>
      <c r="FE174">
        <v>1746989593.5</v>
      </c>
      <c r="FF174">
        <v>0</v>
      </c>
      <c r="FG174">
        <v>-0.274</v>
      </c>
      <c r="FH174">
        <v>-0.002</v>
      </c>
      <c r="FI174">
        <v>2.549</v>
      </c>
      <c r="FJ174">
        <v>0.129</v>
      </c>
      <c r="FK174">
        <v>420</v>
      </c>
      <c r="FL174">
        <v>17</v>
      </c>
      <c r="FM174">
        <v>0.02</v>
      </c>
      <c r="FN174">
        <v>0.04</v>
      </c>
      <c r="FO174">
        <v>2.848461463414634</v>
      </c>
      <c r="FP174">
        <v>4.943300069686409</v>
      </c>
      <c r="FQ174">
        <v>1.263262082905691</v>
      </c>
      <c r="FR174">
        <v>0</v>
      </c>
      <c r="FS174">
        <v>301.2147058823529</v>
      </c>
      <c r="FT174">
        <v>-7.537051161895937</v>
      </c>
      <c r="FU174">
        <v>6.621983546488574</v>
      </c>
      <c r="FV174">
        <v>0</v>
      </c>
      <c r="FW174">
        <v>0.1876629268292683</v>
      </c>
      <c r="FX174">
        <v>0.00104487804878034</v>
      </c>
      <c r="FY174">
        <v>0.001551288848734181</v>
      </c>
      <c r="FZ174">
        <v>1</v>
      </c>
      <c r="GA174">
        <v>1</v>
      </c>
      <c r="GB174">
        <v>3</v>
      </c>
      <c r="GC174" t="s">
        <v>423</v>
      </c>
      <c r="GD174">
        <v>3.10278</v>
      </c>
      <c r="GE174">
        <v>2.725</v>
      </c>
      <c r="GF174">
        <v>0.0886171</v>
      </c>
      <c r="GG174">
        <v>0.0879455</v>
      </c>
      <c r="GH174">
        <v>0.104758</v>
      </c>
      <c r="GI174">
        <v>0.105618</v>
      </c>
      <c r="GJ174">
        <v>23789.6</v>
      </c>
      <c r="GK174">
        <v>21599.8</v>
      </c>
      <c r="GL174">
        <v>26666.7</v>
      </c>
      <c r="GM174">
        <v>23904.7</v>
      </c>
      <c r="GN174">
        <v>38198</v>
      </c>
      <c r="GO174">
        <v>31590.7</v>
      </c>
      <c r="GP174">
        <v>46565</v>
      </c>
      <c r="GQ174">
        <v>37803</v>
      </c>
      <c r="GR174">
        <v>1.86685</v>
      </c>
      <c r="GS174">
        <v>1.86927</v>
      </c>
      <c r="GT174">
        <v>0.085257</v>
      </c>
      <c r="GU174">
        <v>0</v>
      </c>
      <c r="GV174">
        <v>28.6118</v>
      </c>
      <c r="GW174">
        <v>999.9</v>
      </c>
      <c r="GX174">
        <v>46.5</v>
      </c>
      <c r="GY174">
        <v>31.3</v>
      </c>
      <c r="GZ174">
        <v>23.55</v>
      </c>
      <c r="HA174">
        <v>61.1919</v>
      </c>
      <c r="HB174">
        <v>19.5272</v>
      </c>
      <c r="HC174">
        <v>1</v>
      </c>
      <c r="HD174">
        <v>0.140709</v>
      </c>
      <c r="HE174">
        <v>-1.11093</v>
      </c>
      <c r="HF174">
        <v>20.2943</v>
      </c>
      <c r="HG174">
        <v>5.22103</v>
      </c>
      <c r="HH174">
        <v>11.98</v>
      </c>
      <c r="HI174">
        <v>4.9651</v>
      </c>
      <c r="HJ174">
        <v>3.276</v>
      </c>
      <c r="HK174">
        <v>9999</v>
      </c>
      <c r="HL174">
        <v>9999</v>
      </c>
      <c r="HM174">
        <v>9999</v>
      </c>
      <c r="HN174">
        <v>37.7</v>
      </c>
      <c r="HO174">
        <v>1.86394</v>
      </c>
      <c r="HP174">
        <v>1.86008</v>
      </c>
      <c r="HQ174">
        <v>1.8584</v>
      </c>
      <c r="HR174">
        <v>1.85977</v>
      </c>
      <c r="HS174">
        <v>1.85989</v>
      </c>
      <c r="HT174">
        <v>1.85837</v>
      </c>
      <c r="HU174">
        <v>1.85745</v>
      </c>
      <c r="HV174">
        <v>1.85242</v>
      </c>
      <c r="HW174">
        <v>0</v>
      </c>
      <c r="HX174">
        <v>0</v>
      </c>
      <c r="HY174">
        <v>0</v>
      </c>
      <c r="HZ174">
        <v>0</v>
      </c>
      <c r="IA174" t="s">
        <v>424</v>
      </c>
      <c r="IB174" t="s">
        <v>425</v>
      </c>
      <c r="IC174" t="s">
        <v>426</v>
      </c>
      <c r="ID174" t="s">
        <v>426</v>
      </c>
      <c r="IE174" t="s">
        <v>426</v>
      </c>
      <c r="IF174" t="s">
        <v>426</v>
      </c>
      <c r="IG174">
        <v>0</v>
      </c>
      <c r="IH174">
        <v>100</v>
      </c>
      <c r="II174">
        <v>100</v>
      </c>
      <c r="IJ174">
        <v>-0.894</v>
      </c>
      <c r="IK174">
        <v>0.3149</v>
      </c>
      <c r="IL174">
        <v>-0.819046093373875</v>
      </c>
      <c r="IM174">
        <v>-0.0008311593448893811</v>
      </c>
      <c r="IN174">
        <v>1.768286430498992E-06</v>
      </c>
      <c r="IO174">
        <v>-5.176383660599935E-10</v>
      </c>
      <c r="IP174">
        <v>0.01793090377665582</v>
      </c>
      <c r="IQ174">
        <v>0.002652576625932546</v>
      </c>
      <c r="IR174">
        <v>0.0004569377311329863</v>
      </c>
      <c r="IS174">
        <v>1.003524486243527E-07</v>
      </c>
      <c r="IT174">
        <v>2</v>
      </c>
      <c r="IU174">
        <v>1975</v>
      </c>
      <c r="IV174">
        <v>1</v>
      </c>
      <c r="IW174">
        <v>26</v>
      </c>
      <c r="IX174">
        <v>201791.3</v>
      </c>
      <c r="IY174">
        <v>201791.5</v>
      </c>
      <c r="IZ174">
        <v>1.09253</v>
      </c>
      <c r="JA174">
        <v>2.62085</v>
      </c>
      <c r="JB174">
        <v>1.49658</v>
      </c>
      <c r="JC174">
        <v>2.34863</v>
      </c>
      <c r="JD174">
        <v>1.54907</v>
      </c>
      <c r="JE174">
        <v>2.48779</v>
      </c>
      <c r="JF174">
        <v>36.2694</v>
      </c>
      <c r="JG174">
        <v>24.1926</v>
      </c>
      <c r="JH174">
        <v>18</v>
      </c>
      <c r="JI174">
        <v>482.168</v>
      </c>
      <c r="JJ174">
        <v>498.486</v>
      </c>
      <c r="JK174">
        <v>30.1785</v>
      </c>
      <c r="JL174">
        <v>29.0985</v>
      </c>
      <c r="JM174">
        <v>30.0003</v>
      </c>
      <c r="JN174">
        <v>29.272</v>
      </c>
      <c r="JO174">
        <v>29.257</v>
      </c>
      <c r="JP174">
        <v>21.9768</v>
      </c>
      <c r="JQ174">
        <v>0</v>
      </c>
      <c r="JR174">
        <v>100</v>
      </c>
      <c r="JS174">
        <v>30.181</v>
      </c>
      <c r="JT174">
        <v>420</v>
      </c>
      <c r="JU174">
        <v>23.1383</v>
      </c>
      <c r="JV174">
        <v>101.811</v>
      </c>
      <c r="JW174">
        <v>91.1824</v>
      </c>
    </row>
    <row r="175" spans="1:283">
      <c r="A175">
        <v>157</v>
      </c>
      <c r="B175">
        <v>1759097088.1</v>
      </c>
      <c r="C175">
        <v>3095.099999904633</v>
      </c>
      <c r="D175" t="s">
        <v>744</v>
      </c>
      <c r="E175" t="s">
        <v>745</v>
      </c>
      <c r="F175">
        <v>5</v>
      </c>
      <c r="G175" t="s">
        <v>733</v>
      </c>
      <c r="H175">
        <v>1759097085.1</v>
      </c>
      <c r="I175">
        <f>(J175)/1000</f>
        <v>0</v>
      </c>
      <c r="J175">
        <f>1000*DJ175*AH175*(DF175-DG175)/(100*CY175*(1000-AH175*DF175))</f>
        <v>0</v>
      </c>
      <c r="K175">
        <f>DJ175*AH175*(DE175-DD175*(1000-AH175*DG175)/(1000-AH175*DF175))/(100*CY175)</f>
        <v>0</v>
      </c>
      <c r="L175">
        <f>DD175 - IF(AH175&gt;1, K175*CY175*100.0/(AJ175), 0)</f>
        <v>0</v>
      </c>
      <c r="M175">
        <f>((S175-I175/2)*L175-K175)/(S175+I175/2)</f>
        <v>0</v>
      </c>
      <c r="N175">
        <f>M175*(DK175+DL175)/1000.0</f>
        <v>0</v>
      </c>
      <c r="O175">
        <f>(DD175 - IF(AH175&gt;1, K175*CY175*100.0/(AJ175), 0))*(DK175+DL175)/1000.0</f>
        <v>0</v>
      </c>
      <c r="P175">
        <f>2.0/((1/R175-1/Q175)+SIGN(R175)*SQRT((1/R175-1/Q175)*(1/R175-1/Q175) + 4*CZ175/((CZ175+1)*(CZ175+1))*(2*1/R175*1/Q175-1/Q175*1/Q175)))</f>
        <v>0</v>
      </c>
      <c r="Q175">
        <f>IF(LEFT(DA175,1)&lt;&gt;"0",IF(LEFT(DA175,1)="1",3.0,DB175),$D$5+$E$5*(DR175*DK175/($K$5*1000))+$F$5*(DR175*DK175/($K$5*1000))*MAX(MIN(CY175,$J$5),$I$5)*MAX(MIN(CY175,$J$5),$I$5)+$G$5*MAX(MIN(CY175,$J$5),$I$5)*(DR175*DK175/($K$5*1000))+$H$5*(DR175*DK175/($K$5*1000))*(DR175*DK175/($K$5*1000)))</f>
        <v>0</v>
      </c>
      <c r="R175">
        <f>I175*(1000-(1000*0.61365*exp(17.502*V175/(240.97+V175))/(DK175+DL175)+DF175)/2)/(1000*0.61365*exp(17.502*V175/(240.97+V175))/(DK175+DL175)-DF175)</f>
        <v>0</v>
      </c>
      <c r="S175">
        <f>1/((CZ175+1)/(P175/1.6)+1/(Q175/1.37)) + CZ175/((CZ175+1)/(P175/1.6) + CZ175/(Q175/1.37))</f>
        <v>0</v>
      </c>
      <c r="T175">
        <f>(CU175*CX175)</f>
        <v>0</v>
      </c>
      <c r="U175">
        <f>(DM175+(T175+2*0.95*5.67E-8*(((DM175+$B$9)+273)^4-(DM175+273)^4)-44100*I175)/(1.84*29.3*Q175+8*0.95*5.67E-8*(DM175+273)^3))</f>
        <v>0</v>
      </c>
      <c r="V175">
        <f>($C$9*DN175+$D$9*DO175+$E$9*U175)</f>
        <v>0</v>
      </c>
      <c r="W175">
        <f>0.61365*exp(17.502*V175/(240.97+V175))</f>
        <v>0</v>
      </c>
      <c r="X175">
        <f>(Y175/Z175*100)</f>
        <v>0</v>
      </c>
      <c r="Y175">
        <f>DF175*(DK175+DL175)/1000</f>
        <v>0</v>
      </c>
      <c r="Z175">
        <f>0.61365*exp(17.502*DM175/(240.97+DM175))</f>
        <v>0</v>
      </c>
      <c r="AA175">
        <f>(W175-DF175*(DK175+DL175)/1000)</f>
        <v>0</v>
      </c>
      <c r="AB175">
        <f>(-I175*44100)</f>
        <v>0</v>
      </c>
      <c r="AC175">
        <f>2*29.3*Q175*0.92*(DM175-V175)</f>
        <v>0</v>
      </c>
      <c r="AD175">
        <f>2*0.95*5.67E-8*(((DM175+$B$9)+273)^4-(V175+273)^4)</f>
        <v>0</v>
      </c>
      <c r="AE175">
        <f>T175+AD175+AB175+AC175</f>
        <v>0</v>
      </c>
      <c r="AF175">
        <v>1</v>
      </c>
      <c r="AG175">
        <v>0</v>
      </c>
      <c r="AH175">
        <f>IF(AF175*$H$15&gt;=AJ175,1.0,(AJ175/(AJ175-AF175*$H$15)))</f>
        <v>0</v>
      </c>
      <c r="AI175">
        <f>(AH175-1)*100</f>
        <v>0</v>
      </c>
      <c r="AJ175">
        <f>MAX(0,($B$15+$C$15*DR175)/(1+$D$15*DR175)*DK175/(DM175+273)*$E$15)</f>
        <v>0</v>
      </c>
      <c r="AK175" t="s">
        <v>420</v>
      </c>
      <c r="AL175" t="s">
        <v>420</v>
      </c>
      <c r="AM175">
        <v>0</v>
      </c>
      <c r="AN175">
        <v>0</v>
      </c>
      <c r="AO175">
        <f>1-AM175/AN175</f>
        <v>0</v>
      </c>
      <c r="AP175">
        <v>0</v>
      </c>
      <c r="AQ175" t="s">
        <v>420</v>
      </c>
      <c r="AR175" t="s">
        <v>420</v>
      </c>
      <c r="AS175">
        <v>0</v>
      </c>
      <c r="AT175">
        <v>0</v>
      </c>
      <c r="AU175">
        <f>1-AS175/AT175</f>
        <v>0</v>
      </c>
      <c r="AV175">
        <v>0.5</v>
      </c>
      <c r="AW175">
        <f>CV175</f>
        <v>0</v>
      </c>
      <c r="AX175">
        <f>K175</f>
        <v>0</v>
      </c>
      <c r="AY175">
        <f>AU175*AV175*AW175</f>
        <v>0</v>
      </c>
      <c r="AZ175">
        <f>(AX175-AP175)/AW175</f>
        <v>0</v>
      </c>
      <c r="BA175">
        <f>(AN175-AT175)/AT175</f>
        <v>0</v>
      </c>
      <c r="BB175">
        <f>AM175/(AO175+AM175/AT175)</f>
        <v>0</v>
      </c>
      <c r="BC175" t="s">
        <v>420</v>
      </c>
      <c r="BD175">
        <v>0</v>
      </c>
      <c r="BE175">
        <f>IF(BD175&lt;&gt;0, BD175, BB175)</f>
        <v>0</v>
      </c>
      <c r="BF175">
        <f>1-BE175/AT175</f>
        <v>0</v>
      </c>
      <c r="BG175">
        <f>(AT175-AS175)/(AT175-BE175)</f>
        <v>0</v>
      </c>
      <c r="BH175">
        <f>(AN175-AT175)/(AN175-BE175)</f>
        <v>0</v>
      </c>
      <c r="BI175">
        <f>(AT175-AS175)/(AT175-AM175)</f>
        <v>0</v>
      </c>
      <c r="BJ175">
        <f>(AN175-AT175)/(AN175-AM175)</f>
        <v>0</v>
      </c>
      <c r="BK175">
        <f>(BG175*BE175/AS175)</f>
        <v>0</v>
      </c>
      <c r="BL175">
        <f>(1-BK175)</f>
        <v>0</v>
      </c>
      <c r="CU175">
        <f>$B$13*DS175+$C$13*DT175+$F$13*EE175*(1-EH175)</f>
        <v>0</v>
      </c>
      <c r="CV175">
        <f>CU175*CW175</f>
        <v>0</v>
      </c>
      <c r="CW175">
        <f>($B$13*$D$11+$C$13*$D$11+$F$13*((ER175+EJ175)/MAX(ER175+EJ175+ES175, 0.1)*$I$11+ES175/MAX(ER175+EJ175+ES175, 0.1)*$J$11))/($B$13+$C$13+$F$13)</f>
        <v>0</v>
      </c>
      <c r="CX175">
        <f>($B$13*$K$11+$C$13*$K$11+$F$13*((ER175+EJ175)/MAX(ER175+EJ175+ES175, 0.1)*$P$11+ES175/MAX(ER175+EJ175+ES175, 0.1)*$Q$11))/($B$13+$C$13+$F$13)</f>
        <v>0</v>
      </c>
      <c r="CY175">
        <v>2.7</v>
      </c>
      <c r="CZ175">
        <v>0.5</v>
      </c>
      <c r="DA175" t="s">
        <v>421</v>
      </c>
      <c r="DB175">
        <v>2</v>
      </c>
      <c r="DC175">
        <v>1759097085.1</v>
      </c>
      <c r="DD175">
        <v>422.8047777777778</v>
      </c>
      <c r="DE175">
        <v>418.862</v>
      </c>
      <c r="DF175">
        <v>23.02346666666667</v>
      </c>
      <c r="DG175">
        <v>22.83485555555556</v>
      </c>
      <c r="DH175">
        <v>423.6978888888889</v>
      </c>
      <c r="DI175">
        <v>22.70851111111111</v>
      </c>
      <c r="DJ175">
        <v>499.9873333333334</v>
      </c>
      <c r="DK175">
        <v>90.61534444444445</v>
      </c>
      <c r="DL175">
        <v>0.06681285555555555</v>
      </c>
      <c r="DM175">
        <v>29.89408888888889</v>
      </c>
      <c r="DN175">
        <v>30.00278888888889</v>
      </c>
      <c r="DO175">
        <v>999.9000000000001</v>
      </c>
      <c r="DP175">
        <v>0</v>
      </c>
      <c r="DQ175">
        <v>0</v>
      </c>
      <c r="DR175">
        <v>9994.094444444443</v>
      </c>
      <c r="DS175">
        <v>0</v>
      </c>
      <c r="DT175">
        <v>3.33927</v>
      </c>
      <c r="DU175">
        <v>3.942935555555556</v>
      </c>
      <c r="DV175">
        <v>432.7687777777778</v>
      </c>
      <c r="DW175">
        <v>428.6501111111111</v>
      </c>
      <c r="DX175">
        <v>0.1886435555555556</v>
      </c>
      <c r="DY175">
        <v>418.862</v>
      </c>
      <c r="DZ175">
        <v>22.83485555555556</v>
      </c>
      <c r="EA175">
        <v>2.086281111111111</v>
      </c>
      <c r="EB175">
        <v>2.069186666666667</v>
      </c>
      <c r="EC175">
        <v>18.11482222222222</v>
      </c>
      <c r="ED175">
        <v>17.98394444444445</v>
      </c>
      <c r="EE175">
        <v>0.00500078</v>
      </c>
      <c r="EF175">
        <v>0</v>
      </c>
      <c r="EG175">
        <v>0</v>
      </c>
      <c r="EH175">
        <v>0</v>
      </c>
      <c r="EI175">
        <v>305.9666666666667</v>
      </c>
      <c r="EJ175">
        <v>0.00500078</v>
      </c>
      <c r="EK175">
        <v>-28.21111111111111</v>
      </c>
      <c r="EL175">
        <v>-2.188888888888889</v>
      </c>
      <c r="EM175">
        <v>34.979</v>
      </c>
      <c r="EN175">
        <v>38.17322222222222</v>
      </c>
      <c r="EO175">
        <v>36.31233333333333</v>
      </c>
      <c r="EP175">
        <v>38.208</v>
      </c>
      <c r="EQ175">
        <v>36.88177777777778</v>
      </c>
      <c r="ER175">
        <v>0</v>
      </c>
      <c r="ES175">
        <v>0</v>
      </c>
      <c r="ET175">
        <v>0</v>
      </c>
      <c r="EU175">
        <v>1759097080.6</v>
      </c>
      <c r="EV175">
        <v>0</v>
      </c>
      <c r="EW175">
        <v>300.8639999999999</v>
      </c>
      <c r="EX175">
        <v>40.73076926479217</v>
      </c>
      <c r="EY175">
        <v>-22.53076949404072</v>
      </c>
      <c r="EZ175">
        <v>-21.232</v>
      </c>
      <c r="FA175">
        <v>15</v>
      </c>
      <c r="FB175">
        <v>0</v>
      </c>
      <c r="FC175" t="s">
        <v>422</v>
      </c>
      <c r="FD175">
        <v>1746989605.5</v>
      </c>
      <c r="FE175">
        <v>1746989593.5</v>
      </c>
      <c r="FF175">
        <v>0</v>
      </c>
      <c r="FG175">
        <v>-0.274</v>
      </c>
      <c r="FH175">
        <v>-0.002</v>
      </c>
      <c r="FI175">
        <v>2.549</v>
      </c>
      <c r="FJ175">
        <v>0.129</v>
      </c>
      <c r="FK175">
        <v>420</v>
      </c>
      <c r="FL175">
        <v>17</v>
      </c>
      <c r="FM175">
        <v>0.02</v>
      </c>
      <c r="FN175">
        <v>0.04</v>
      </c>
      <c r="FO175">
        <v>2.8379545</v>
      </c>
      <c r="FP175">
        <v>7.44361981238274</v>
      </c>
      <c r="FQ175">
        <v>1.276305073656706</v>
      </c>
      <c r="FR175">
        <v>0</v>
      </c>
      <c r="FS175">
        <v>301.670588235294</v>
      </c>
      <c r="FT175">
        <v>6.371275730970855</v>
      </c>
      <c r="FU175">
        <v>6.817474494085668</v>
      </c>
      <c r="FV175">
        <v>0</v>
      </c>
      <c r="FW175">
        <v>0.1875581</v>
      </c>
      <c r="FX175">
        <v>0.001207879924953174</v>
      </c>
      <c r="FY175">
        <v>0.001572916428167753</v>
      </c>
      <c r="FZ175">
        <v>1</v>
      </c>
      <c r="GA175">
        <v>1</v>
      </c>
      <c r="GB175">
        <v>3</v>
      </c>
      <c r="GC175" t="s">
        <v>423</v>
      </c>
      <c r="GD175">
        <v>3.10292</v>
      </c>
      <c r="GE175">
        <v>2.72476</v>
      </c>
      <c r="GF175">
        <v>0.08858870000000001</v>
      </c>
      <c r="GG175">
        <v>0.0879812</v>
      </c>
      <c r="GH175">
        <v>0.104756</v>
      </c>
      <c r="GI175">
        <v>0.105625</v>
      </c>
      <c r="GJ175">
        <v>23790.1</v>
      </c>
      <c r="GK175">
        <v>21598.8</v>
      </c>
      <c r="GL175">
        <v>26666.5</v>
      </c>
      <c r="GM175">
        <v>23904.5</v>
      </c>
      <c r="GN175">
        <v>38198</v>
      </c>
      <c r="GO175">
        <v>31590.6</v>
      </c>
      <c r="GP175">
        <v>46564.9</v>
      </c>
      <c r="GQ175">
        <v>37803.2</v>
      </c>
      <c r="GR175">
        <v>1.867</v>
      </c>
      <c r="GS175">
        <v>1.86892</v>
      </c>
      <c r="GT175">
        <v>0.0850558</v>
      </c>
      <c r="GU175">
        <v>0</v>
      </c>
      <c r="GV175">
        <v>28.6128</v>
      </c>
      <c r="GW175">
        <v>999.9</v>
      </c>
      <c r="GX175">
        <v>46.5</v>
      </c>
      <c r="GY175">
        <v>31.3</v>
      </c>
      <c r="GZ175">
        <v>23.5477</v>
      </c>
      <c r="HA175">
        <v>61.2319</v>
      </c>
      <c r="HB175">
        <v>19.5994</v>
      </c>
      <c r="HC175">
        <v>1</v>
      </c>
      <c r="HD175">
        <v>0.140694</v>
      </c>
      <c r="HE175">
        <v>-1.09644</v>
      </c>
      <c r="HF175">
        <v>20.2944</v>
      </c>
      <c r="HG175">
        <v>5.22073</v>
      </c>
      <c r="HH175">
        <v>11.98</v>
      </c>
      <c r="HI175">
        <v>4.96495</v>
      </c>
      <c r="HJ175">
        <v>3.27593</v>
      </c>
      <c r="HK175">
        <v>9999</v>
      </c>
      <c r="HL175">
        <v>9999</v>
      </c>
      <c r="HM175">
        <v>9999</v>
      </c>
      <c r="HN175">
        <v>37.7</v>
      </c>
      <c r="HO175">
        <v>1.86394</v>
      </c>
      <c r="HP175">
        <v>1.86008</v>
      </c>
      <c r="HQ175">
        <v>1.85839</v>
      </c>
      <c r="HR175">
        <v>1.85977</v>
      </c>
      <c r="HS175">
        <v>1.85989</v>
      </c>
      <c r="HT175">
        <v>1.85837</v>
      </c>
      <c r="HU175">
        <v>1.85745</v>
      </c>
      <c r="HV175">
        <v>1.85241</v>
      </c>
      <c r="HW175">
        <v>0</v>
      </c>
      <c r="HX175">
        <v>0</v>
      </c>
      <c r="HY175">
        <v>0</v>
      </c>
      <c r="HZ175">
        <v>0</v>
      </c>
      <c r="IA175" t="s">
        <v>424</v>
      </c>
      <c r="IB175" t="s">
        <v>425</v>
      </c>
      <c r="IC175" t="s">
        <v>426</v>
      </c>
      <c r="ID175" t="s">
        <v>426</v>
      </c>
      <c r="IE175" t="s">
        <v>426</v>
      </c>
      <c r="IF175" t="s">
        <v>426</v>
      </c>
      <c r="IG175">
        <v>0</v>
      </c>
      <c r="IH175">
        <v>100</v>
      </c>
      <c r="II175">
        <v>100</v>
      </c>
      <c r="IJ175">
        <v>-0.893</v>
      </c>
      <c r="IK175">
        <v>0.3149</v>
      </c>
      <c r="IL175">
        <v>-0.819046093373875</v>
      </c>
      <c r="IM175">
        <v>-0.0008311593448893811</v>
      </c>
      <c r="IN175">
        <v>1.768286430498992E-06</v>
      </c>
      <c r="IO175">
        <v>-5.176383660599935E-10</v>
      </c>
      <c r="IP175">
        <v>0.01793090377665582</v>
      </c>
      <c r="IQ175">
        <v>0.002652576625932546</v>
      </c>
      <c r="IR175">
        <v>0.0004569377311329863</v>
      </c>
      <c r="IS175">
        <v>1.003524486243527E-07</v>
      </c>
      <c r="IT175">
        <v>2</v>
      </c>
      <c r="IU175">
        <v>1975</v>
      </c>
      <c r="IV175">
        <v>1</v>
      </c>
      <c r="IW175">
        <v>26</v>
      </c>
      <c r="IX175">
        <v>201791.4</v>
      </c>
      <c r="IY175">
        <v>201791.6</v>
      </c>
      <c r="IZ175">
        <v>1.09253</v>
      </c>
      <c r="JA175">
        <v>2.62329</v>
      </c>
      <c r="JB175">
        <v>1.49658</v>
      </c>
      <c r="JC175">
        <v>2.34863</v>
      </c>
      <c r="JD175">
        <v>1.54907</v>
      </c>
      <c r="JE175">
        <v>2.49268</v>
      </c>
      <c r="JF175">
        <v>36.2694</v>
      </c>
      <c r="JG175">
        <v>24.1926</v>
      </c>
      <c r="JH175">
        <v>18</v>
      </c>
      <c r="JI175">
        <v>482.265</v>
      </c>
      <c r="JJ175">
        <v>498.263</v>
      </c>
      <c r="JK175">
        <v>30.1815</v>
      </c>
      <c r="JL175">
        <v>29.0985</v>
      </c>
      <c r="JM175">
        <v>30.0003</v>
      </c>
      <c r="JN175">
        <v>29.2733</v>
      </c>
      <c r="JO175">
        <v>29.2582</v>
      </c>
      <c r="JP175">
        <v>21.9856</v>
      </c>
      <c r="JQ175">
        <v>0</v>
      </c>
      <c r="JR175">
        <v>100</v>
      </c>
      <c r="JS175">
        <v>30.181</v>
      </c>
      <c r="JT175">
        <v>420</v>
      </c>
      <c r="JU175">
        <v>23.1383</v>
      </c>
      <c r="JV175">
        <v>101.811</v>
      </c>
      <c r="JW175">
        <v>91.1823</v>
      </c>
    </row>
    <row r="176" spans="1:283">
      <c r="A176">
        <v>158</v>
      </c>
      <c r="B176">
        <v>1759097090.1</v>
      </c>
      <c r="C176">
        <v>3097.099999904633</v>
      </c>
      <c r="D176" t="s">
        <v>746</v>
      </c>
      <c r="E176" t="s">
        <v>747</v>
      </c>
      <c r="F176">
        <v>5</v>
      </c>
      <c r="G176" t="s">
        <v>733</v>
      </c>
      <c r="H176">
        <v>1759097087.1</v>
      </c>
      <c r="I176">
        <f>(J176)/1000</f>
        <v>0</v>
      </c>
      <c r="J176">
        <f>1000*DJ176*AH176*(DF176-DG176)/(100*CY176*(1000-AH176*DF176))</f>
        <v>0</v>
      </c>
      <c r="K176">
        <f>DJ176*AH176*(DE176-DD176*(1000-AH176*DG176)/(1000-AH176*DF176))/(100*CY176)</f>
        <v>0</v>
      </c>
      <c r="L176">
        <f>DD176 - IF(AH176&gt;1, K176*CY176*100.0/(AJ176), 0)</f>
        <v>0</v>
      </c>
      <c r="M176">
        <f>((S176-I176/2)*L176-K176)/(S176+I176/2)</f>
        <v>0</v>
      </c>
      <c r="N176">
        <f>M176*(DK176+DL176)/1000.0</f>
        <v>0</v>
      </c>
      <c r="O176">
        <f>(DD176 - IF(AH176&gt;1, K176*CY176*100.0/(AJ176), 0))*(DK176+DL176)/1000.0</f>
        <v>0</v>
      </c>
      <c r="P176">
        <f>2.0/((1/R176-1/Q176)+SIGN(R176)*SQRT((1/R176-1/Q176)*(1/R176-1/Q176) + 4*CZ176/((CZ176+1)*(CZ176+1))*(2*1/R176*1/Q176-1/Q176*1/Q176)))</f>
        <v>0</v>
      </c>
      <c r="Q176">
        <f>IF(LEFT(DA176,1)&lt;&gt;"0",IF(LEFT(DA176,1)="1",3.0,DB176),$D$5+$E$5*(DR176*DK176/($K$5*1000))+$F$5*(DR176*DK176/($K$5*1000))*MAX(MIN(CY176,$J$5),$I$5)*MAX(MIN(CY176,$J$5),$I$5)+$G$5*MAX(MIN(CY176,$J$5),$I$5)*(DR176*DK176/($K$5*1000))+$H$5*(DR176*DK176/($K$5*1000))*(DR176*DK176/($K$5*1000)))</f>
        <v>0</v>
      </c>
      <c r="R176">
        <f>I176*(1000-(1000*0.61365*exp(17.502*V176/(240.97+V176))/(DK176+DL176)+DF176)/2)/(1000*0.61365*exp(17.502*V176/(240.97+V176))/(DK176+DL176)-DF176)</f>
        <v>0</v>
      </c>
      <c r="S176">
        <f>1/((CZ176+1)/(P176/1.6)+1/(Q176/1.37)) + CZ176/((CZ176+1)/(P176/1.6) + CZ176/(Q176/1.37))</f>
        <v>0</v>
      </c>
      <c r="T176">
        <f>(CU176*CX176)</f>
        <v>0</v>
      </c>
      <c r="U176">
        <f>(DM176+(T176+2*0.95*5.67E-8*(((DM176+$B$9)+273)^4-(DM176+273)^4)-44100*I176)/(1.84*29.3*Q176+8*0.95*5.67E-8*(DM176+273)^3))</f>
        <v>0</v>
      </c>
      <c r="V176">
        <f>($C$9*DN176+$D$9*DO176+$E$9*U176)</f>
        <v>0</v>
      </c>
      <c r="W176">
        <f>0.61365*exp(17.502*V176/(240.97+V176))</f>
        <v>0</v>
      </c>
      <c r="X176">
        <f>(Y176/Z176*100)</f>
        <v>0</v>
      </c>
      <c r="Y176">
        <f>DF176*(DK176+DL176)/1000</f>
        <v>0</v>
      </c>
      <c r="Z176">
        <f>0.61365*exp(17.502*DM176/(240.97+DM176))</f>
        <v>0</v>
      </c>
      <c r="AA176">
        <f>(W176-DF176*(DK176+DL176)/1000)</f>
        <v>0</v>
      </c>
      <c r="AB176">
        <f>(-I176*44100)</f>
        <v>0</v>
      </c>
      <c r="AC176">
        <f>2*29.3*Q176*0.92*(DM176-V176)</f>
        <v>0</v>
      </c>
      <c r="AD176">
        <f>2*0.95*5.67E-8*(((DM176+$B$9)+273)^4-(V176+273)^4)</f>
        <v>0</v>
      </c>
      <c r="AE176">
        <f>T176+AD176+AB176+AC176</f>
        <v>0</v>
      </c>
      <c r="AF176">
        <v>1</v>
      </c>
      <c r="AG176">
        <v>0</v>
      </c>
      <c r="AH176">
        <f>IF(AF176*$H$15&gt;=AJ176,1.0,(AJ176/(AJ176-AF176*$H$15)))</f>
        <v>0</v>
      </c>
      <c r="AI176">
        <f>(AH176-1)*100</f>
        <v>0</v>
      </c>
      <c r="AJ176">
        <f>MAX(0,($B$15+$C$15*DR176)/(1+$D$15*DR176)*DK176/(DM176+273)*$E$15)</f>
        <v>0</v>
      </c>
      <c r="AK176" t="s">
        <v>420</v>
      </c>
      <c r="AL176" t="s">
        <v>420</v>
      </c>
      <c r="AM176">
        <v>0</v>
      </c>
      <c r="AN176">
        <v>0</v>
      </c>
      <c r="AO176">
        <f>1-AM176/AN176</f>
        <v>0</v>
      </c>
      <c r="AP176">
        <v>0</v>
      </c>
      <c r="AQ176" t="s">
        <v>420</v>
      </c>
      <c r="AR176" t="s">
        <v>420</v>
      </c>
      <c r="AS176">
        <v>0</v>
      </c>
      <c r="AT176">
        <v>0</v>
      </c>
      <c r="AU176">
        <f>1-AS176/AT176</f>
        <v>0</v>
      </c>
      <c r="AV176">
        <v>0.5</v>
      </c>
      <c r="AW176">
        <f>CV176</f>
        <v>0</v>
      </c>
      <c r="AX176">
        <f>K176</f>
        <v>0</v>
      </c>
      <c r="AY176">
        <f>AU176*AV176*AW176</f>
        <v>0</v>
      </c>
      <c r="AZ176">
        <f>(AX176-AP176)/AW176</f>
        <v>0</v>
      </c>
      <c r="BA176">
        <f>(AN176-AT176)/AT176</f>
        <v>0</v>
      </c>
      <c r="BB176">
        <f>AM176/(AO176+AM176/AT176)</f>
        <v>0</v>
      </c>
      <c r="BC176" t="s">
        <v>420</v>
      </c>
      <c r="BD176">
        <v>0</v>
      </c>
      <c r="BE176">
        <f>IF(BD176&lt;&gt;0, BD176, BB176)</f>
        <v>0</v>
      </c>
      <c r="BF176">
        <f>1-BE176/AT176</f>
        <v>0</v>
      </c>
      <c r="BG176">
        <f>(AT176-AS176)/(AT176-BE176)</f>
        <v>0</v>
      </c>
      <c r="BH176">
        <f>(AN176-AT176)/(AN176-BE176)</f>
        <v>0</v>
      </c>
      <c r="BI176">
        <f>(AT176-AS176)/(AT176-AM176)</f>
        <v>0</v>
      </c>
      <c r="BJ176">
        <f>(AN176-AT176)/(AN176-AM176)</f>
        <v>0</v>
      </c>
      <c r="BK176">
        <f>(BG176*BE176/AS176)</f>
        <v>0</v>
      </c>
      <c r="BL176">
        <f>(1-BK176)</f>
        <v>0</v>
      </c>
      <c r="CU176">
        <f>$B$13*DS176+$C$13*DT176+$F$13*EE176*(1-EH176)</f>
        <v>0</v>
      </c>
      <c r="CV176">
        <f>CU176*CW176</f>
        <v>0</v>
      </c>
      <c r="CW176">
        <f>($B$13*$D$11+$C$13*$D$11+$F$13*((ER176+EJ176)/MAX(ER176+EJ176+ES176, 0.1)*$I$11+ES176/MAX(ER176+EJ176+ES176, 0.1)*$J$11))/($B$13+$C$13+$F$13)</f>
        <v>0</v>
      </c>
      <c r="CX176">
        <f>($B$13*$K$11+$C$13*$K$11+$F$13*((ER176+EJ176)/MAX(ER176+EJ176+ES176, 0.1)*$P$11+ES176/MAX(ER176+EJ176+ES176, 0.1)*$Q$11))/($B$13+$C$13+$F$13)</f>
        <v>0</v>
      </c>
      <c r="CY176">
        <v>2.7</v>
      </c>
      <c r="CZ176">
        <v>0.5</v>
      </c>
      <c r="DA176" t="s">
        <v>421</v>
      </c>
      <c r="DB176">
        <v>2</v>
      </c>
      <c r="DC176">
        <v>1759097087.1</v>
      </c>
      <c r="DD176">
        <v>422.5556666666666</v>
      </c>
      <c r="DE176">
        <v>419.0631111111111</v>
      </c>
      <c r="DF176">
        <v>23.02332222222222</v>
      </c>
      <c r="DG176">
        <v>22.83626666666667</v>
      </c>
      <c r="DH176">
        <v>423.4488888888889</v>
      </c>
      <c r="DI176">
        <v>22.70836666666667</v>
      </c>
      <c r="DJ176">
        <v>500.0244444444445</v>
      </c>
      <c r="DK176">
        <v>90.61449999999999</v>
      </c>
      <c r="DL176">
        <v>0.06678778888888888</v>
      </c>
      <c r="DM176">
        <v>29.89416666666667</v>
      </c>
      <c r="DN176">
        <v>29.99958888888889</v>
      </c>
      <c r="DO176">
        <v>999.9000000000001</v>
      </c>
      <c r="DP176">
        <v>0</v>
      </c>
      <c r="DQ176">
        <v>0</v>
      </c>
      <c r="DR176">
        <v>9997.566666666668</v>
      </c>
      <c r="DS176">
        <v>0</v>
      </c>
      <c r="DT176">
        <v>3.33927</v>
      </c>
      <c r="DU176">
        <v>3.492656666666667</v>
      </c>
      <c r="DV176">
        <v>432.5136666666667</v>
      </c>
      <c r="DW176">
        <v>428.8567777777778</v>
      </c>
      <c r="DX176">
        <v>0.1870724444444445</v>
      </c>
      <c r="DY176">
        <v>419.0631111111111</v>
      </c>
      <c r="DZ176">
        <v>22.83626666666667</v>
      </c>
      <c r="EA176">
        <v>2.086246666666666</v>
      </c>
      <c r="EB176">
        <v>2.069295555555555</v>
      </c>
      <c r="EC176">
        <v>18.11457777777778</v>
      </c>
      <c r="ED176">
        <v>17.98478888888889</v>
      </c>
      <c r="EE176">
        <v>0.00500078</v>
      </c>
      <c r="EF176">
        <v>0</v>
      </c>
      <c r="EG176">
        <v>0</v>
      </c>
      <c r="EH176">
        <v>0</v>
      </c>
      <c r="EI176">
        <v>308</v>
      </c>
      <c r="EJ176">
        <v>0.00500078</v>
      </c>
      <c r="EK176">
        <v>-28.86666666666667</v>
      </c>
      <c r="EL176">
        <v>-2.266666666666667</v>
      </c>
      <c r="EM176">
        <v>34.958</v>
      </c>
      <c r="EN176">
        <v>38.15255555555555</v>
      </c>
      <c r="EO176">
        <v>36.31933333333333</v>
      </c>
      <c r="EP176">
        <v>38.19411111111111</v>
      </c>
      <c r="EQ176">
        <v>36.93744444444444</v>
      </c>
      <c r="ER176">
        <v>0</v>
      </c>
      <c r="ES176">
        <v>0</v>
      </c>
      <c r="ET176">
        <v>0</v>
      </c>
      <c r="EU176">
        <v>1759097082.4</v>
      </c>
      <c r="EV176">
        <v>0</v>
      </c>
      <c r="EW176">
        <v>301.9115384615384</v>
      </c>
      <c r="EX176">
        <v>32.06495717082329</v>
      </c>
      <c r="EY176">
        <v>-30.17435920455339</v>
      </c>
      <c r="EZ176">
        <v>-21.76923076923077</v>
      </c>
      <c r="FA176">
        <v>15</v>
      </c>
      <c r="FB176">
        <v>0</v>
      </c>
      <c r="FC176" t="s">
        <v>422</v>
      </c>
      <c r="FD176">
        <v>1746989605.5</v>
      </c>
      <c r="FE176">
        <v>1746989593.5</v>
      </c>
      <c r="FF176">
        <v>0</v>
      </c>
      <c r="FG176">
        <v>-0.274</v>
      </c>
      <c r="FH176">
        <v>-0.002</v>
      </c>
      <c r="FI176">
        <v>2.549</v>
      </c>
      <c r="FJ176">
        <v>0.129</v>
      </c>
      <c r="FK176">
        <v>420</v>
      </c>
      <c r="FL176">
        <v>17</v>
      </c>
      <c r="FM176">
        <v>0.02</v>
      </c>
      <c r="FN176">
        <v>0.04</v>
      </c>
      <c r="FO176">
        <v>2.878428048780488</v>
      </c>
      <c r="FP176">
        <v>7.561978954703832</v>
      </c>
      <c r="FQ176">
        <v>1.265359970928237</v>
      </c>
      <c r="FR176">
        <v>0</v>
      </c>
      <c r="FS176">
        <v>301.4588235294117</v>
      </c>
      <c r="FT176">
        <v>17.74484332433757</v>
      </c>
      <c r="FU176">
        <v>6.675905651143953</v>
      </c>
      <c r="FV176">
        <v>0</v>
      </c>
      <c r="FW176">
        <v>0.1871864146341463</v>
      </c>
      <c r="FX176">
        <v>-0.0001317282229962017</v>
      </c>
      <c r="FY176">
        <v>0.001614982020221743</v>
      </c>
      <c r="FZ176">
        <v>1</v>
      </c>
      <c r="GA176">
        <v>1</v>
      </c>
      <c r="GB176">
        <v>3</v>
      </c>
      <c r="GC176" t="s">
        <v>423</v>
      </c>
      <c r="GD176">
        <v>3.10285</v>
      </c>
      <c r="GE176">
        <v>2.72488</v>
      </c>
      <c r="GF176">
        <v>0.0885835</v>
      </c>
      <c r="GG176">
        <v>0.0880232</v>
      </c>
      <c r="GH176">
        <v>0.104757</v>
      </c>
      <c r="GI176">
        <v>0.105623</v>
      </c>
      <c r="GJ176">
        <v>23790.3</v>
      </c>
      <c r="GK176">
        <v>21597.8</v>
      </c>
      <c r="GL176">
        <v>26666.6</v>
      </c>
      <c r="GM176">
        <v>23904.5</v>
      </c>
      <c r="GN176">
        <v>38198</v>
      </c>
      <c r="GO176">
        <v>31590.5</v>
      </c>
      <c r="GP176">
        <v>46565</v>
      </c>
      <c r="GQ176">
        <v>37803.1</v>
      </c>
      <c r="GR176">
        <v>1.867</v>
      </c>
      <c r="GS176">
        <v>1.86885</v>
      </c>
      <c r="GT176">
        <v>0.0848621</v>
      </c>
      <c r="GU176">
        <v>0</v>
      </c>
      <c r="GV176">
        <v>28.614</v>
      </c>
      <c r="GW176">
        <v>999.9</v>
      </c>
      <c r="GX176">
        <v>46.5</v>
      </c>
      <c r="GY176">
        <v>31.3</v>
      </c>
      <c r="GZ176">
        <v>23.5508</v>
      </c>
      <c r="HA176">
        <v>61.3319</v>
      </c>
      <c r="HB176">
        <v>19.6514</v>
      </c>
      <c r="HC176">
        <v>1</v>
      </c>
      <c r="HD176">
        <v>0.140856</v>
      </c>
      <c r="HE176">
        <v>-1.08926</v>
      </c>
      <c r="HF176">
        <v>20.2943</v>
      </c>
      <c r="HG176">
        <v>5.22073</v>
      </c>
      <c r="HH176">
        <v>11.98</v>
      </c>
      <c r="HI176">
        <v>4.96465</v>
      </c>
      <c r="HJ176">
        <v>3.2759</v>
      </c>
      <c r="HK176">
        <v>9999</v>
      </c>
      <c r="HL176">
        <v>9999</v>
      </c>
      <c r="HM176">
        <v>9999</v>
      </c>
      <c r="HN176">
        <v>37.7</v>
      </c>
      <c r="HO176">
        <v>1.86393</v>
      </c>
      <c r="HP176">
        <v>1.86008</v>
      </c>
      <c r="HQ176">
        <v>1.85838</v>
      </c>
      <c r="HR176">
        <v>1.85978</v>
      </c>
      <c r="HS176">
        <v>1.85989</v>
      </c>
      <c r="HT176">
        <v>1.85837</v>
      </c>
      <c r="HU176">
        <v>1.85745</v>
      </c>
      <c r="HV176">
        <v>1.85241</v>
      </c>
      <c r="HW176">
        <v>0</v>
      </c>
      <c r="HX176">
        <v>0</v>
      </c>
      <c r="HY176">
        <v>0</v>
      </c>
      <c r="HZ176">
        <v>0</v>
      </c>
      <c r="IA176" t="s">
        <v>424</v>
      </c>
      <c r="IB176" t="s">
        <v>425</v>
      </c>
      <c r="IC176" t="s">
        <v>426</v>
      </c>
      <c r="ID176" t="s">
        <v>426</v>
      </c>
      <c r="IE176" t="s">
        <v>426</v>
      </c>
      <c r="IF176" t="s">
        <v>426</v>
      </c>
      <c r="IG176">
        <v>0</v>
      </c>
      <c r="IH176">
        <v>100</v>
      </c>
      <c r="II176">
        <v>100</v>
      </c>
      <c r="IJ176">
        <v>-0.893</v>
      </c>
      <c r="IK176">
        <v>0.315</v>
      </c>
      <c r="IL176">
        <v>-0.819046093373875</v>
      </c>
      <c r="IM176">
        <v>-0.0008311593448893811</v>
      </c>
      <c r="IN176">
        <v>1.768286430498992E-06</v>
      </c>
      <c r="IO176">
        <v>-5.176383660599935E-10</v>
      </c>
      <c r="IP176">
        <v>0.01793090377665582</v>
      </c>
      <c r="IQ176">
        <v>0.002652576625932546</v>
      </c>
      <c r="IR176">
        <v>0.0004569377311329863</v>
      </c>
      <c r="IS176">
        <v>1.003524486243527E-07</v>
      </c>
      <c r="IT176">
        <v>2</v>
      </c>
      <c r="IU176">
        <v>1975</v>
      </c>
      <c r="IV176">
        <v>1</v>
      </c>
      <c r="IW176">
        <v>26</v>
      </c>
      <c r="IX176">
        <v>201791.4</v>
      </c>
      <c r="IY176">
        <v>201791.6</v>
      </c>
      <c r="IZ176">
        <v>1.09375</v>
      </c>
      <c r="JA176">
        <v>2.63062</v>
      </c>
      <c r="JB176">
        <v>1.49658</v>
      </c>
      <c r="JC176">
        <v>2.34863</v>
      </c>
      <c r="JD176">
        <v>1.54907</v>
      </c>
      <c r="JE176">
        <v>2.45972</v>
      </c>
      <c r="JF176">
        <v>36.2694</v>
      </c>
      <c r="JG176">
        <v>24.1926</v>
      </c>
      <c r="JH176">
        <v>18</v>
      </c>
      <c r="JI176">
        <v>482.272</v>
      </c>
      <c r="JJ176">
        <v>498.216</v>
      </c>
      <c r="JK176">
        <v>30.1818</v>
      </c>
      <c r="JL176">
        <v>29.0985</v>
      </c>
      <c r="JM176">
        <v>30.0003</v>
      </c>
      <c r="JN176">
        <v>29.2741</v>
      </c>
      <c r="JO176">
        <v>29.2585</v>
      </c>
      <c r="JP176">
        <v>21.9893</v>
      </c>
      <c r="JQ176">
        <v>0</v>
      </c>
      <c r="JR176">
        <v>100</v>
      </c>
      <c r="JS176">
        <v>30.181</v>
      </c>
      <c r="JT176">
        <v>420</v>
      </c>
      <c r="JU176">
        <v>23.1383</v>
      </c>
      <c r="JV176">
        <v>101.811</v>
      </c>
      <c r="JW176">
        <v>91.18219999999999</v>
      </c>
    </row>
    <row r="177" spans="1:283">
      <c r="A177">
        <v>159</v>
      </c>
      <c r="B177">
        <v>1759097092.1</v>
      </c>
      <c r="C177">
        <v>3099.099999904633</v>
      </c>
      <c r="D177" t="s">
        <v>748</v>
      </c>
      <c r="E177" t="s">
        <v>749</v>
      </c>
      <c r="F177">
        <v>5</v>
      </c>
      <c r="G177" t="s">
        <v>733</v>
      </c>
      <c r="H177">
        <v>1759097089.1</v>
      </c>
      <c r="I177">
        <f>(J177)/1000</f>
        <v>0</v>
      </c>
      <c r="J177">
        <f>1000*DJ177*AH177*(DF177-DG177)/(100*CY177*(1000-AH177*DF177))</f>
        <v>0</v>
      </c>
      <c r="K177">
        <f>DJ177*AH177*(DE177-DD177*(1000-AH177*DG177)/(1000-AH177*DF177))/(100*CY177)</f>
        <v>0</v>
      </c>
      <c r="L177">
        <f>DD177 - IF(AH177&gt;1, K177*CY177*100.0/(AJ177), 0)</f>
        <v>0</v>
      </c>
      <c r="M177">
        <f>((S177-I177/2)*L177-K177)/(S177+I177/2)</f>
        <v>0</v>
      </c>
      <c r="N177">
        <f>M177*(DK177+DL177)/1000.0</f>
        <v>0</v>
      </c>
      <c r="O177">
        <f>(DD177 - IF(AH177&gt;1, K177*CY177*100.0/(AJ177), 0))*(DK177+DL177)/1000.0</f>
        <v>0</v>
      </c>
      <c r="P177">
        <f>2.0/((1/R177-1/Q177)+SIGN(R177)*SQRT((1/R177-1/Q177)*(1/R177-1/Q177) + 4*CZ177/((CZ177+1)*(CZ177+1))*(2*1/R177*1/Q177-1/Q177*1/Q177)))</f>
        <v>0</v>
      </c>
      <c r="Q177">
        <f>IF(LEFT(DA177,1)&lt;&gt;"0",IF(LEFT(DA177,1)="1",3.0,DB177),$D$5+$E$5*(DR177*DK177/($K$5*1000))+$F$5*(DR177*DK177/($K$5*1000))*MAX(MIN(CY177,$J$5),$I$5)*MAX(MIN(CY177,$J$5),$I$5)+$G$5*MAX(MIN(CY177,$J$5),$I$5)*(DR177*DK177/($K$5*1000))+$H$5*(DR177*DK177/($K$5*1000))*(DR177*DK177/($K$5*1000)))</f>
        <v>0</v>
      </c>
      <c r="R177">
        <f>I177*(1000-(1000*0.61365*exp(17.502*V177/(240.97+V177))/(DK177+DL177)+DF177)/2)/(1000*0.61365*exp(17.502*V177/(240.97+V177))/(DK177+DL177)-DF177)</f>
        <v>0</v>
      </c>
      <c r="S177">
        <f>1/((CZ177+1)/(P177/1.6)+1/(Q177/1.37)) + CZ177/((CZ177+1)/(P177/1.6) + CZ177/(Q177/1.37))</f>
        <v>0</v>
      </c>
      <c r="T177">
        <f>(CU177*CX177)</f>
        <v>0</v>
      </c>
      <c r="U177">
        <f>(DM177+(T177+2*0.95*5.67E-8*(((DM177+$B$9)+273)^4-(DM177+273)^4)-44100*I177)/(1.84*29.3*Q177+8*0.95*5.67E-8*(DM177+273)^3))</f>
        <v>0</v>
      </c>
      <c r="V177">
        <f>($C$9*DN177+$D$9*DO177+$E$9*U177)</f>
        <v>0</v>
      </c>
      <c r="W177">
        <f>0.61365*exp(17.502*V177/(240.97+V177))</f>
        <v>0</v>
      </c>
      <c r="X177">
        <f>(Y177/Z177*100)</f>
        <v>0</v>
      </c>
      <c r="Y177">
        <f>DF177*(DK177+DL177)/1000</f>
        <v>0</v>
      </c>
      <c r="Z177">
        <f>0.61365*exp(17.502*DM177/(240.97+DM177))</f>
        <v>0</v>
      </c>
      <c r="AA177">
        <f>(W177-DF177*(DK177+DL177)/1000)</f>
        <v>0</v>
      </c>
      <c r="AB177">
        <f>(-I177*44100)</f>
        <v>0</v>
      </c>
      <c r="AC177">
        <f>2*29.3*Q177*0.92*(DM177-V177)</f>
        <v>0</v>
      </c>
      <c r="AD177">
        <f>2*0.95*5.67E-8*(((DM177+$B$9)+273)^4-(V177+273)^4)</f>
        <v>0</v>
      </c>
      <c r="AE177">
        <f>T177+AD177+AB177+AC177</f>
        <v>0</v>
      </c>
      <c r="AF177">
        <v>1</v>
      </c>
      <c r="AG177">
        <v>0</v>
      </c>
      <c r="AH177">
        <f>IF(AF177*$H$15&gt;=AJ177,1.0,(AJ177/(AJ177-AF177*$H$15)))</f>
        <v>0</v>
      </c>
      <c r="AI177">
        <f>(AH177-1)*100</f>
        <v>0</v>
      </c>
      <c r="AJ177">
        <f>MAX(0,($B$15+$C$15*DR177)/(1+$D$15*DR177)*DK177/(DM177+273)*$E$15)</f>
        <v>0</v>
      </c>
      <c r="AK177" t="s">
        <v>420</v>
      </c>
      <c r="AL177" t="s">
        <v>420</v>
      </c>
      <c r="AM177">
        <v>0</v>
      </c>
      <c r="AN177">
        <v>0</v>
      </c>
      <c r="AO177">
        <f>1-AM177/AN177</f>
        <v>0</v>
      </c>
      <c r="AP177">
        <v>0</v>
      </c>
      <c r="AQ177" t="s">
        <v>420</v>
      </c>
      <c r="AR177" t="s">
        <v>420</v>
      </c>
      <c r="AS177">
        <v>0</v>
      </c>
      <c r="AT177">
        <v>0</v>
      </c>
      <c r="AU177">
        <f>1-AS177/AT177</f>
        <v>0</v>
      </c>
      <c r="AV177">
        <v>0.5</v>
      </c>
      <c r="AW177">
        <f>CV177</f>
        <v>0</v>
      </c>
      <c r="AX177">
        <f>K177</f>
        <v>0</v>
      </c>
      <c r="AY177">
        <f>AU177*AV177*AW177</f>
        <v>0</v>
      </c>
      <c r="AZ177">
        <f>(AX177-AP177)/AW177</f>
        <v>0</v>
      </c>
      <c r="BA177">
        <f>(AN177-AT177)/AT177</f>
        <v>0</v>
      </c>
      <c r="BB177">
        <f>AM177/(AO177+AM177/AT177)</f>
        <v>0</v>
      </c>
      <c r="BC177" t="s">
        <v>420</v>
      </c>
      <c r="BD177">
        <v>0</v>
      </c>
      <c r="BE177">
        <f>IF(BD177&lt;&gt;0, BD177, BB177)</f>
        <v>0</v>
      </c>
      <c r="BF177">
        <f>1-BE177/AT177</f>
        <v>0</v>
      </c>
      <c r="BG177">
        <f>(AT177-AS177)/(AT177-BE177)</f>
        <v>0</v>
      </c>
      <c r="BH177">
        <f>(AN177-AT177)/(AN177-BE177)</f>
        <v>0</v>
      </c>
      <c r="BI177">
        <f>(AT177-AS177)/(AT177-AM177)</f>
        <v>0</v>
      </c>
      <c r="BJ177">
        <f>(AN177-AT177)/(AN177-AM177)</f>
        <v>0</v>
      </c>
      <c r="BK177">
        <f>(BG177*BE177/AS177)</f>
        <v>0</v>
      </c>
      <c r="BL177">
        <f>(1-BK177)</f>
        <v>0</v>
      </c>
      <c r="CU177">
        <f>$B$13*DS177+$C$13*DT177+$F$13*EE177*(1-EH177)</f>
        <v>0</v>
      </c>
      <c r="CV177">
        <f>CU177*CW177</f>
        <v>0</v>
      </c>
      <c r="CW177">
        <f>($B$13*$D$11+$C$13*$D$11+$F$13*((ER177+EJ177)/MAX(ER177+EJ177+ES177, 0.1)*$I$11+ES177/MAX(ER177+EJ177+ES177, 0.1)*$J$11))/($B$13+$C$13+$F$13)</f>
        <v>0</v>
      </c>
      <c r="CX177">
        <f>($B$13*$K$11+$C$13*$K$11+$F$13*((ER177+EJ177)/MAX(ER177+EJ177+ES177, 0.1)*$P$11+ES177/MAX(ER177+EJ177+ES177, 0.1)*$Q$11))/($B$13+$C$13+$F$13)</f>
        <v>0</v>
      </c>
      <c r="CY177">
        <v>2.7</v>
      </c>
      <c r="CZ177">
        <v>0.5</v>
      </c>
      <c r="DA177" t="s">
        <v>421</v>
      </c>
      <c r="DB177">
        <v>2</v>
      </c>
      <c r="DC177">
        <v>1759097089.1</v>
      </c>
      <c r="DD177">
        <v>422.4322222222222</v>
      </c>
      <c r="DE177">
        <v>419.3467777777778</v>
      </c>
      <c r="DF177">
        <v>23.02325555555555</v>
      </c>
      <c r="DG177">
        <v>22.83681111111111</v>
      </c>
      <c r="DH177">
        <v>423.3256666666666</v>
      </c>
      <c r="DI177">
        <v>22.70826666666667</v>
      </c>
      <c r="DJ177">
        <v>500.0143333333333</v>
      </c>
      <c r="DK177">
        <v>90.61447777777778</v>
      </c>
      <c r="DL177">
        <v>0.06687997777777778</v>
      </c>
      <c r="DM177">
        <v>29.89373333333333</v>
      </c>
      <c r="DN177">
        <v>29.99877777777778</v>
      </c>
      <c r="DO177">
        <v>999.9000000000001</v>
      </c>
      <c r="DP177">
        <v>0</v>
      </c>
      <c r="DQ177">
        <v>0</v>
      </c>
      <c r="DR177">
        <v>9992.017777777779</v>
      </c>
      <c r="DS177">
        <v>0</v>
      </c>
      <c r="DT177">
        <v>3.33927</v>
      </c>
      <c r="DU177">
        <v>3.085626666666667</v>
      </c>
      <c r="DV177">
        <v>432.3873333333333</v>
      </c>
      <c r="DW177">
        <v>429.1471111111111</v>
      </c>
      <c r="DX177">
        <v>0.1864504444444445</v>
      </c>
      <c r="DY177">
        <v>419.3467777777778</v>
      </c>
      <c r="DZ177">
        <v>22.83681111111111</v>
      </c>
      <c r="EA177">
        <v>2.08624</v>
      </c>
      <c r="EB177">
        <v>2.069345555555556</v>
      </c>
      <c r="EC177">
        <v>18.11452222222222</v>
      </c>
      <c r="ED177">
        <v>17.98515555555555</v>
      </c>
      <c r="EE177">
        <v>0.00500078</v>
      </c>
      <c r="EF177">
        <v>0</v>
      </c>
      <c r="EG177">
        <v>0</v>
      </c>
      <c r="EH177">
        <v>0</v>
      </c>
      <c r="EI177">
        <v>308.1555555555555</v>
      </c>
      <c r="EJ177">
        <v>0.00500078</v>
      </c>
      <c r="EK177">
        <v>-30</v>
      </c>
      <c r="EL177">
        <v>-2.233333333333333</v>
      </c>
      <c r="EM177">
        <v>34.944</v>
      </c>
      <c r="EN177">
        <v>38.14566666666667</v>
      </c>
      <c r="EO177">
        <v>36.347</v>
      </c>
      <c r="EP177">
        <v>38.19411111111111</v>
      </c>
      <c r="EQ177">
        <v>36.91655555555556</v>
      </c>
      <c r="ER177">
        <v>0</v>
      </c>
      <c r="ES177">
        <v>0</v>
      </c>
      <c r="ET177">
        <v>0</v>
      </c>
      <c r="EU177">
        <v>1759097084.8</v>
      </c>
      <c r="EV177">
        <v>0</v>
      </c>
      <c r="EW177">
        <v>302.3038461538462</v>
      </c>
      <c r="EX177">
        <v>26.8205129705401</v>
      </c>
      <c r="EY177">
        <v>-43.82906020085043</v>
      </c>
      <c r="EZ177">
        <v>-22.36153846153846</v>
      </c>
      <c r="FA177">
        <v>15</v>
      </c>
      <c r="FB177">
        <v>0</v>
      </c>
      <c r="FC177" t="s">
        <v>422</v>
      </c>
      <c r="FD177">
        <v>1746989605.5</v>
      </c>
      <c r="FE177">
        <v>1746989593.5</v>
      </c>
      <c r="FF177">
        <v>0</v>
      </c>
      <c r="FG177">
        <v>-0.274</v>
      </c>
      <c r="FH177">
        <v>-0.002</v>
      </c>
      <c r="FI177">
        <v>2.549</v>
      </c>
      <c r="FJ177">
        <v>0.129</v>
      </c>
      <c r="FK177">
        <v>420</v>
      </c>
      <c r="FL177">
        <v>17</v>
      </c>
      <c r="FM177">
        <v>0.02</v>
      </c>
      <c r="FN177">
        <v>0.04</v>
      </c>
      <c r="FO177">
        <v>2.90512375</v>
      </c>
      <c r="FP177">
        <v>7.540040487804872</v>
      </c>
      <c r="FQ177">
        <v>1.277804302172495</v>
      </c>
      <c r="FR177">
        <v>0</v>
      </c>
      <c r="FS177">
        <v>301.2529411764706</v>
      </c>
      <c r="FT177">
        <v>27.69747898855353</v>
      </c>
      <c r="FU177">
        <v>6.621721621439089</v>
      </c>
      <c r="FV177">
        <v>0</v>
      </c>
      <c r="FW177">
        <v>0.18709995</v>
      </c>
      <c r="FX177">
        <v>0.001206213883677183</v>
      </c>
      <c r="FY177">
        <v>0.001623292902559486</v>
      </c>
      <c r="FZ177">
        <v>1</v>
      </c>
      <c r="GA177">
        <v>1</v>
      </c>
      <c r="GB177">
        <v>3</v>
      </c>
      <c r="GC177" t="s">
        <v>423</v>
      </c>
      <c r="GD177">
        <v>3.10275</v>
      </c>
      <c r="GE177">
        <v>2.72515</v>
      </c>
      <c r="GF177">
        <v>0.0885881</v>
      </c>
      <c r="GG177">
        <v>0.0881417</v>
      </c>
      <c r="GH177">
        <v>0.104758</v>
      </c>
      <c r="GI177">
        <v>0.10562</v>
      </c>
      <c r="GJ177">
        <v>23790.2</v>
      </c>
      <c r="GK177">
        <v>21595.1</v>
      </c>
      <c r="GL177">
        <v>26666.6</v>
      </c>
      <c r="GM177">
        <v>23904.5</v>
      </c>
      <c r="GN177">
        <v>38198</v>
      </c>
      <c r="GO177">
        <v>31590.4</v>
      </c>
      <c r="GP177">
        <v>46565</v>
      </c>
      <c r="GQ177">
        <v>37802.8</v>
      </c>
      <c r="GR177">
        <v>1.86675</v>
      </c>
      <c r="GS177">
        <v>1.8692</v>
      </c>
      <c r="GT177">
        <v>0.08507820000000001</v>
      </c>
      <c r="GU177">
        <v>0</v>
      </c>
      <c r="GV177">
        <v>28.6142</v>
      </c>
      <c r="GW177">
        <v>999.9</v>
      </c>
      <c r="GX177">
        <v>46.5</v>
      </c>
      <c r="GY177">
        <v>31.3</v>
      </c>
      <c r="GZ177">
        <v>23.5492</v>
      </c>
      <c r="HA177">
        <v>61.2219</v>
      </c>
      <c r="HB177">
        <v>19.5713</v>
      </c>
      <c r="HC177">
        <v>1</v>
      </c>
      <c r="HD177">
        <v>0.141029</v>
      </c>
      <c r="HE177">
        <v>-1.08933</v>
      </c>
      <c r="HF177">
        <v>20.2942</v>
      </c>
      <c r="HG177">
        <v>5.22133</v>
      </c>
      <c r="HH177">
        <v>11.98</v>
      </c>
      <c r="HI177">
        <v>4.96475</v>
      </c>
      <c r="HJ177">
        <v>3.27593</v>
      </c>
      <c r="HK177">
        <v>9999</v>
      </c>
      <c r="HL177">
        <v>9999</v>
      </c>
      <c r="HM177">
        <v>9999</v>
      </c>
      <c r="HN177">
        <v>37.7</v>
      </c>
      <c r="HO177">
        <v>1.86392</v>
      </c>
      <c r="HP177">
        <v>1.86008</v>
      </c>
      <c r="HQ177">
        <v>1.85838</v>
      </c>
      <c r="HR177">
        <v>1.85979</v>
      </c>
      <c r="HS177">
        <v>1.85989</v>
      </c>
      <c r="HT177">
        <v>1.85837</v>
      </c>
      <c r="HU177">
        <v>1.85745</v>
      </c>
      <c r="HV177">
        <v>1.85242</v>
      </c>
      <c r="HW177">
        <v>0</v>
      </c>
      <c r="HX177">
        <v>0</v>
      </c>
      <c r="HY177">
        <v>0</v>
      </c>
      <c r="HZ177">
        <v>0</v>
      </c>
      <c r="IA177" t="s">
        <v>424</v>
      </c>
      <c r="IB177" t="s">
        <v>425</v>
      </c>
      <c r="IC177" t="s">
        <v>426</v>
      </c>
      <c r="ID177" t="s">
        <v>426</v>
      </c>
      <c r="IE177" t="s">
        <v>426</v>
      </c>
      <c r="IF177" t="s">
        <v>426</v>
      </c>
      <c r="IG177">
        <v>0</v>
      </c>
      <c r="IH177">
        <v>100</v>
      </c>
      <c r="II177">
        <v>100</v>
      </c>
      <c r="IJ177">
        <v>-0.893</v>
      </c>
      <c r="IK177">
        <v>0.315</v>
      </c>
      <c r="IL177">
        <v>-0.819046093373875</v>
      </c>
      <c r="IM177">
        <v>-0.0008311593448893811</v>
      </c>
      <c r="IN177">
        <v>1.768286430498992E-06</v>
      </c>
      <c r="IO177">
        <v>-5.176383660599935E-10</v>
      </c>
      <c r="IP177">
        <v>0.01793090377665582</v>
      </c>
      <c r="IQ177">
        <v>0.002652576625932546</v>
      </c>
      <c r="IR177">
        <v>0.0004569377311329863</v>
      </c>
      <c r="IS177">
        <v>1.003524486243527E-07</v>
      </c>
      <c r="IT177">
        <v>2</v>
      </c>
      <c r="IU177">
        <v>1975</v>
      </c>
      <c r="IV177">
        <v>1</v>
      </c>
      <c r="IW177">
        <v>26</v>
      </c>
      <c r="IX177">
        <v>201791.4</v>
      </c>
      <c r="IY177">
        <v>201791.6</v>
      </c>
      <c r="IZ177">
        <v>1.09375</v>
      </c>
      <c r="JA177">
        <v>2.63184</v>
      </c>
      <c r="JB177">
        <v>1.49658</v>
      </c>
      <c r="JC177">
        <v>2.34863</v>
      </c>
      <c r="JD177">
        <v>1.54907</v>
      </c>
      <c r="JE177">
        <v>2.41699</v>
      </c>
      <c r="JF177">
        <v>36.2694</v>
      </c>
      <c r="JG177">
        <v>24.1926</v>
      </c>
      <c r="JH177">
        <v>18</v>
      </c>
      <c r="JI177">
        <v>482.126</v>
      </c>
      <c r="JJ177">
        <v>498.449</v>
      </c>
      <c r="JK177">
        <v>30.1816</v>
      </c>
      <c r="JL177">
        <v>29.099</v>
      </c>
      <c r="JM177">
        <v>30.0002</v>
      </c>
      <c r="JN177">
        <v>29.2741</v>
      </c>
      <c r="JO177">
        <v>29.2585</v>
      </c>
      <c r="JP177">
        <v>21.9594</v>
      </c>
      <c r="JQ177">
        <v>0</v>
      </c>
      <c r="JR177">
        <v>100</v>
      </c>
      <c r="JS177">
        <v>30.1814</v>
      </c>
      <c r="JT177">
        <v>420</v>
      </c>
      <c r="JU177">
        <v>23.1383</v>
      </c>
      <c r="JV177">
        <v>101.811</v>
      </c>
      <c r="JW177">
        <v>91.1819</v>
      </c>
    </row>
    <row r="178" spans="1:283">
      <c r="A178">
        <v>160</v>
      </c>
      <c r="B178">
        <v>1759097094.1</v>
      </c>
      <c r="C178">
        <v>3101.099999904633</v>
      </c>
      <c r="D178" t="s">
        <v>750</v>
      </c>
      <c r="E178" t="s">
        <v>751</v>
      </c>
      <c r="F178">
        <v>5</v>
      </c>
      <c r="G178" t="s">
        <v>733</v>
      </c>
      <c r="H178">
        <v>1759097091.1</v>
      </c>
      <c r="I178">
        <f>(J178)/1000</f>
        <v>0</v>
      </c>
      <c r="J178">
        <f>1000*DJ178*AH178*(DF178-DG178)/(100*CY178*(1000-AH178*DF178))</f>
        <v>0</v>
      </c>
      <c r="K178">
        <f>DJ178*AH178*(DE178-DD178*(1000-AH178*DG178)/(1000-AH178*DF178))/(100*CY178)</f>
        <v>0</v>
      </c>
      <c r="L178">
        <f>DD178 - IF(AH178&gt;1, K178*CY178*100.0/(AJ178), 0)</f>
        <v>0</v>
      </c>
      <c r="M178">
        <f>((S178-I178/2)*L178-K178)/(S178+I178/2)</f>
        <v>0</v>
      </c>
      <c r="N178">
        <f>M178*(DK178+DL178)/1000.0</f>
        <v>0</v>
      </c>
      <c r="O178">
        <f>(DD178 - IF(AH178&gt;1, K178*CY178*100.0/(AJ178), 0))*(DK178+DL178)/1000.0</f>
        <v>0</v>
      </c>
      <c r="P178">
        <f>2.0/((1/R178-1/Q178)+SIGN(R178)*SQRT((1/R178-1/Q178)*(1/R178-1/Q178) + 4*CZ178/((CZ178+1)*(CZ178+1))*(2*1/R178*1/Q178-1/Q178*1/Q178)))</f>
        <v>0</v>
      </c>
      <c r="Q178">
        <f>IF(LEFT(DA178,1)&lt;&gt;"0",IF(LEFT(DA178,1)="1",3.0,DB178),$D$5+$E$5*(DR178*DK178/($K$5*1000))+$F$5*(DR178*DK178/($K$5*1000))*MAX(MIN(CY178,$J$5),$I$5)*MAX(MIN(CY178,$J$5),$I$5)+$G$5*MAX(MIN(CY178,$J$5),$I$5)*(DR178*DK178/($K$5*1000))+$H$5*(DR178*DK178/($K$5*1000))*(DR178*DK178/($K$5*1000)))</f>
        <v>0</v>
      </c>
      <c r="R178">
        <f>I178*(1000-(1000*0.61365*exp(17.502*V178/(240.97+V178))/(DK178+DL178)+DF178)/2)/(1000*0.61365*exp(17.502*V178/(240.97+V178))/(DK178+DL178)-DF178)</f>
        <v>0</v>
      </c>
      <c r="S178">
        <f>1/((CZ178+1)/(P178/1.6)+1/(Q178/1.37)) + CZ178/((CZ178+1)/(P178/1.6) + CZ178/(Q178/1.37))</f>
        <v>0</v>
      </c>
      <c r="T178">
        <f>(CU178*CX178)</f>
        <v>0</v>
      </c>
      <c r="U178">
        <f>(DM178+(T178+2*0.95*5.67E-8*(((DM178+$B$9)+273)^4-(DM178+273)^4)-44100*I178)/(1.84*29.3*Q178+8*0.95*5.67E-8*(DM178+273)^3))</f>
        <v>0</v>
      </c>
      <c r="V178">
        <f>($C$9*DN178+$D$9*DO178+$E$9*U178)</f>
        <v>0</v>
      </c>
      <c r="W178">
        <f>0.61365*exp(17.502*V178/(240.97+V178))</f>
        <v>0</v>
      </c>
      <c r="X178">
        <f>(Y178/Z178*100)</f>
        <v>0</v>
      </c>
      <c r="Y178">
        <f>DF178*(DK178+DL178)/1000</f>
        <v>0</v>
      </c>
      <c r="Z178">
        <f>0.61365*exp(17.502*DM178/(240.97+DM178))</f>
        <v>0</v>
      </c>
      <c r="AA178">
        <f>(W178-DF178*(DK178+DL178)/1000)</f>
        <v>0</v>
      </c>
      <c r="AB178">
        <f>(-I178*44100)</f>
        <v>0</v>
      </c>
      <c r="AC178">
        <f>2*29.3*Q178*0.92*(DM178-V178)</f>
        <v>0</v>
      </c>
      <c r="AD178">
        <f>2*0.95*5.67E-8*(((DM178+$B$9)+273)^4-(V178+273)^4)</f>
        <v>0</v>
      </c>
      <c r="AE178">
        <f>T178+AD178+AB178+AC178</f>
        <v>0</v>
      </c>
      <c r="AF178">
        <v>1</v>
      </c>
      <c r="AG178">
        <v>0</v>
      </c>
      <c r="AH178">
        <f>IF(AF178*$H$15&gt;=AJ178,1.0,(AJ178/(AJ178-AF178*$H$15)))</f>
        <v>0</v>
      </c>
      <c r="AI178">
        <f>(AH178-1)*100</f>
        <v>0</v>
      </c>
      <c r="AJ178">
        <f>MAX(0,($B$15+$C$15*DR178)/(1+$D$15*DR178)*DK178/(DM178+273)*$E$15)</f>
        <v>0</v>
      </c>
      <c r="AK178" t="s">
        <v>420</v>
      </c>
      <c r="AL178" t="s">
        <v>420</v>
      </c>
      <c r="AM178">
        <v>0</v>
      </c>
      <c r="AN178">
        <v>0</v>
      </c>
      <c r="AO178">
        <f>1-AM178/AN178</f>
        <v>0</v>
      </c>
      <c r="AP178">
        <v>0</v>
      </c>
      <c r="AQ178" t="s">
        <v>420</v>
      </c>
      <c r="AR178" t="s">
        <v>420</v>
      </c>
      <c r="AS178">
        <v>0</v>
      </c>
      <c r="AT178">
        <v>0</v>
      </c>
      <c r="AU178">
        <f>1-AS178/AT178</f>
        <v>0</v>
      </c>
      <c r="AV178">
        <v>0.5</v>
      </c>
      <c r="AW178">
        <f>CV178</f>
        <v>0</v>
      </c>
      <c r="AX178">
        <f>K178</f>
        <v>0</v>
      </c>
      <c r="AY178">
        <f>AU178*AV178*AW178</f>
        <v>0</v>
      </c>
      <c r="AZ178">
        <f>(AX178-AP178)/AW178</f>
        <v>0</v>
      </c>
      <c r="BA178">
        <f>(AN178-AT178)/AT178</f>
        <v>0</v>
      </c>
      <c r="BB178">
        <f>AM178/(AO178+AM178/AT178)</f>
        <v>0</v>
      </c>
      <c r="BC178" t="s">
        <v>420</v>
      </c>
      <c r="BD178">
        <v>0</v>
      </c>
      <c r="BE178">
        <f>IF(BD178&lt;&gt;0, BD178, BB178)</f>
        <v>0</v>
      </c>
      <c r="BF178">
        <f>1-BE178/AT178</f>
        <v>0</v>
      </c>
      <c r="BG178">
        <f>(AT178-AS178)/(AT178-BE178)</f>
        <v>0</v>
      </c>
      <c r="BH178">
        <f>(AN178-AT178)/(AN178-BE178)</f>
        <v>0</v>
      </c>
      <c r="BI178">
        <f>(AT178-AS178)/(AT178-AM178)</f>
        <v>0</v>
      </c>
      <c r="BJ178">
        <f>(AN178-AT178)/(AN178-AM178)</f>
        <v>0</v>
      </c>
      <c r="BK178">
        <f>(BG178*BE178/AS178)</f>
        <v>0</v>
      </c>
      <c r="BL178">
        <f>(1-BK178)</f>
        <v>0</v>
      </c>
      <c r="CU178">
        <f>$B$13*DS178+$C$13*DT178+$F$13*EE178*(1-EH178)</f>
        <v>0</v>
      </c>
      <c r="CV178">
        <f>CU178*CW178</f>
        <v>0</v>
      </c>
      <c r="CW178">
        <f>($B$13*$D$11+$C$13*$D$11+$F$13*((ER178+EJ178)/MAX(ER178+EJ178+ES178, 0.1)*$I$11+ES178/MAX(ER178+EJ178+ES178, 0.1)*$J$11))/($B$13+$C$13+$F$13)</f>
        <v>0</v>
      </c>
      <c r="CX178">
        <f>($B$13*$K$11+$C$13*$K$11+$F$13*((ER178+EJ178)/MAX(ER178+EJ178+ES178, 0.1)*$P$11+ES178/MAX(ER178+EJ178+ES178, 0.1)*$Q$11))/($B$13+$C$13+$F$13)</f>
        <v>0</v>
      </c>
      <c r="CY178">
        <v>2.7</v>
      </c>
      <c r="CZ178">
        <v>0.5</v>
      </c>
      <c r="DA178" t="s">
        <v>421</v>
      </c>
      <c r="DB178">
        <v>2</v>
      </c>
      <c r="DC178">
        <v>1759097091.1</v>
      </c>
      <c r="DD178">
        <v>422.4193333333334</v>
      </c>
      <c r="DE178">
        <v>419.9878888888889</v>
      </c>
      <c r="DF178">
        <v>23.02331111111111</v>
      </c>
      <c r="DG178">
        <v>22.83635555555556</v>
      </c>
      <c r="DH178">
        <v>423.3127777777778</v>
      </c>
      <c r="DI178">
        <v>22.70833333333333</v>
      </c>
      <c r="DJ178">
        <v>499.9844444444444</v>
      </c>
      <c r="DK178">
        <v>90.61494444444446</v>
      </c>
      <c r="DL178">
        <v>0.06694369999999999</v>
      </c>
      <c r="DM178">
        <v>29.89362222222222</v>
      </c>
      <c r="DN178">
        <v>29.99893333333334</v>
      </c>
      <c r="DO178">
        <v>999.9000000000001</v>
      </c>
      <c r="DP178">
        <v>0</v>
      </c>
      <c r="DQ178">
        <v>0</v>
      </c>
      <c r="DR178">
        <v>9991.737777777777</v>
      </c>
      <c r="DS178">
        <v>0</v>
      </c>
      <c r="DT178">
        <v>3.33927</v>
      </c>
      <c r="DU178">
        <v>2.431517777777778</v>
      </c>
      <c r="DV178">
        <v>432.374</v>
      </c>
      <c r="DW178">
        <v>429.803</v>
      </c>
      <c r="DX178">
        <v>0.1869662222222222</v>
      </c>
      <c r="DY178">
        <v>419.9878888888889</v>
      </c>
      <c r="DZ178">
        <v>22.83635555555556</v>
      </c>
      <c r="EA178">
        <v>2.086255555555555</v>
      </c>
      <c r="EB178">
        <v>2.069314444444445</v>
      </c>
      <c r="EC178">
        <v>18.11463333333333</v>
      </c>
      <c r="ED178">
        <v>17.98492222222222</v>
      </c>
      <c r="EE178">
        <v>0.00500078</v>
      </c>
      <c r="EF178">
        <v>0</v>
      </c>
      <c r="EG178">
        <v>0</v>
      </c>
      <c r="EH178">
        <v>0</v>
      </c>
      <c r="EI178">
        <v>302.5555555555555</v>
      </c>
      <c r="EJ178">
        <v>0.00500078</v>
      </c>
      <c r="EK178">
        <v>-23.02222222222223</v>
      </c>
      <c r="EL178">
        <v>-1.266666666666667</v>
      </c>
      <c r="EM178">
        <v>34.91633333333333</v>
      </c>
      <c r="EN178">
        <v>38.13877777777778</v>
      </c>
      <c r="EO178">
        <v>36.36788888888889</v>
      </c>
      <c r="EP178">
        <v>38.18011111111111</v>
      </c>
      <c r="EQ178">
        <v>36.89577777777778</v>
      </c>
      <c r="ER178">
        <v>0</v>
      </c>
      <c r="ES178">
        <v>0</v>
      </c>
      <c r="ET178">
        <v>0</v>
      </c>
      <c r="EU178">
        <v>1759097086.6</v>
      </c>
      <c r="EV178">
        <v>0</v>
      </c>
      <c r="EW178">
        <v>302.368</v>
      </c>
      <c r="EX178">
        <v>8.85384615767825</v>
      </c>
      <c r="EY178">
        <v>-12.58461565538741</v>
      </c>
      <c r="EZ178">
        <v>-22.764</v>
      </c>
      <c r="FA178">
        <v>15</v>
      </c>
      <c r="FB178">
        <v>0</v>
      </c>
      <c r="FC178" t="s">
        <v>422</v>
      </c>
      <c r="FD178">
        <v>1746989605.5</v>
      </c>
      <c r="FE178">
        <v>1746989593.5</v>
      </c>
      <c r="FF178">
        <v>0</v>
      </c>
      <c r="FG178">
        <v>-0.274</v>
      </c>
      <c r="FH178">
        <v>-0.002</v>
      </c>
      <c r="FI178">
        <v>2.549</v>
      </c>
      <c r="FJ178">
        <v>0.129</v>
      </c>
      <c r="FK178">
        <v>420</v>
      </c>
      <c r="FL178">
        <v>17</v>
      </c>
      <c r="FM178">
        <v>0.02</v>
      </c>
      <c r="FN178">
        <v>0.04</v>
      </c>
      <c r="FO178">
        <v>2.847760731707317</v>
      </c>
      <c r="FP178">
        <v>3.55401512195122</v>
      </c>
      <c r="FQ178">
        <v>1.30356833288723</v>
      </c>
      <c r="FR178">
        <v>0</v>
      </c>
      <c r="FS178">
        <v>301.1117647058823</v>
      </c>
      <c r="FT178">
        <v>16.40336140422243</v>
      </c>
      <c r="FU178">
        <v>7.772832200377476</v>
      </c>
      <c r="FV178">
        <v>0</v>
      </c>
      <c r="FW178">
        <v>0.1871508292682927</v>
      </c>
      <c r="FX178">
        <v>0.002609958188153197</v>
      </c>
      <c r="FY178">
        <v>0.001608481845996238</v>
      </c>
      <c r="FZ178">
        <v>1</v>
      </c>
      <c r="GA178">
        <v>1</v>
      </c>
      <c r="GB178">
        <v>3</v>
      </c>
      <c r="GC178" t="s">
        <v>423</v>
      </c>
      <c r="GD178">
        <v>3.10291</v>
      </c>
      <c r="GE178">
        <v>2.72506</v>
      </c>
      <c r="GF178">
        <v>0.08861819999999999</v>
      </c>
      <c r="GG178">
        <v>0.08839619999999999</v>
      </c>
      <c r="GH178">
        <v>0.104759</v>
      </c>
      <c r="GI178">
        <v>0.105618</v>
      </c>
      <c r="GJ178">
        <v>23789.3</v>
      </c>
      <c r="GK178">
        <v>21589</v>
      </c>
      <c r="GL178">
        <v>26666.5</v>
      </c>
      <c r="GM178">
        <v>23904.5</v>
      </c>
      <c r="GN178">
        <v>38198</v>
      </c>
      <c r="GO178">
        <v>31590.4</v>
      </c>
      <c r="GP178">
        <v>46565.1</v>
      </c>
      <c r="GQ178">
        <v>37802.7</v>
      </c>
      <c r="GR178">
        <v>1.8668</v>
      </c>
      <c r="GS178">
        <v>1.86913</v>
      </c>
      <c r="GT178">
        <v>0.08506329999999999</v>
      </c>
      <c r="GU178">
        <v>0</v>
      </c>
      <c r="GV178">
        <v>28.6152</v>
      </c>
      <c r="GW178">
        <v>999.9</v>
      </c>
      <c r="GX178">
        <v>46.5</v>
      </c>
      <c r="GY178">
        <v>31.3</v>
      </c>
      <c r="GZ178">
        <v>23.5496</v>
      </c>
      <c r="HA178">
        <v>60.9019</v>
      </c>
      <c r="HB178">
        <v>19.4591</v>
      </c>
      <c r="HC178">
        <v>1</v>
      </c>
      <c r="HD178">
        <v>0.140986</v>
      </c>
      <c r="HE178">
        <v>-1.08794</v>
      </c>
      <c r="HF178">
        <v>20.2944</v>
      </c>
      <c r="HG178">
        <v>5.22118</v>
      </c>
      <c r="HH178">
        <v>11.98</v>
      </c>
      <c r="HI178">
        <v>4.965</v>
      </c>
      <c r="HJ178">
        <v>3.27595</v>
      </c>
      <c r="HK178">
        <v>9999</v>
      </c>
      <c r="HL178">
        <v>9999</v>
      </c>
      <c r="HM178">
        <v>9999</v>
      </c>
      <c r="HN178">
        <v>37.7</v>
      </c>
      <c r="HO178">
        <v>1.86393</v>
      </c>
      <c r="HP178">
        <v>1.86007</v>
      </c>
      <c r="HQ178">
        <v>1.85838</v>
      </c>
      <c r="HR178">
        <v>1.85978</v>
      </c>
      <c r="HS178">
        <v>1.85989</v>
      </c>
      <c r="HT178">
        <v>1.85837</v>
      </c>
      <c r="HU178">
        <v>1.85745</v>
      </c>
      <c r="HV178">
        <v>1.85242</v>
      </c>
      <c r="HW178">
        <v>0</v>
      </c>
      <c r="HX178">
        <v>0</v>
      </c>
      <c r="HY178">
        <v>0</v>
      </c>
      <c r="HZ178">
        <v>0</v>
      </c>
      <c r="IA178" t="s">
        <v>424</v>
      </c>
      <c r="IB178" t="s">
        <v>425</v>
      </c>
      <c r="IC178" t="s">
        <v>426</v>
      </c>
      <c r="ID178" t="s">
        <v>426</v>
      </c>
      <c r="IE178" t="s">
        <v>426</v>
      </c>
      <c r="IF178" t="s">
        <v>426</v>
      </c>
      <c r="IG178">
        <v>0</v>
      </c>
      <c r="IH178">
        <v>100</v>
      </c>
      <c r="II178">
        <v>100</v>
      </c>
      <c r="IJ178">
        <v>-0.893</v>
      </c>
      <c r="IK178">
        <v>0.315</v>
      </c>
      <c r="IL178">
        <v>-0.819046093373875</v>
      </c>
      <c r="IM178">
        <v>-0.0008311593448893811</v>
      </c>
      <c r="IN178">
        <v>1.768286430498992E-06</v>
      </c>
      <c r="IO178">
        <v>-5.176383660599935E-10</v>
      </c>
      <c r="IP178">
        <v>0.01793090377665582</v>
      </c>
      <c r="IQ178">
        <v>0.002652576625932546</v>
      </c>
      <c r="IR178">
        <v>0.0004569377311329863</v>
      </c>
      <c r="IS178">
        <v>1.003524486243527E-07</v>
      </c>
      <c r="IT178">
        <v>2</v>
      </c>
      <c r="IU178">
        <v>1975</v>
      </c>
      <c r="IV178">
        <v>1</v>
      </c>
      <c r="IW178">
        <v>26</v>
      </c>
      <c r="IX178">
        <v>201791.5</v>
      </c>
      <c r="IY178">
        <v>201791.7</v>
      </c>
      <c r="IZ178">
        <v>1.09009</v>
      </c>
      <c r="JA178">
        <v>2.62939</v>
      </c>
      <c r="JB178">
        <v>1.49658</v>
      </c>
      <c r="JC178">
        <v>2.34863</v>
      </c>
      <c r="JD178">
        <v>1.54907</v>
      </c>
      <c r="JE178">
        <v>2.35962</v>
      </c>
      <c r="JF178">
        <v>36.2694</v>
      </c>
      <c r="JG178">
        <v>24.1926</v>
      </c>
      <c r="JH178">
        <v>18</v>
      </c>
      <c r="JI178">
        <v>482.155</v>
      </c>
      <c r="JJ178">
        <v>498.407</v>
      </c>
      <c r="JK178">
        <v>30.1818</v>
      </c>
      <c r="JL178">
        <v>29.1003</v>
      </c>
      <c r="JM178">
        <v>30.0001</v>
      </c>
      <c r="JN178">
        <v>29.2741</v>
      </c>
      <c r="JO178">
        <v>29.2594</v>
      </c>
      <c r="JP178">
        <v>21.9081</v>
      </c>
      <c r="JQ178">
        <v>0</v>
      </c>
      <c r="JR178">
        <v>100</v>
      </c>
      <c r="JS178">
        <v>30.1814</v>
      </c>
      <c r="JT178">
        <v>420</v>
      </c>
      <c r="JU178">
        <v>23.1383</v>
      </c>
      <c r="JV178">
        <v>101.811</v>
      </c>
      <c r="JW178">
        <v>91.1818</v>
      </c>
    </row>
    <row r="179" spans="1:283">
      <c r="A179">
        <v>161</v>
      </c>
      <c r="B179">
        <v>1759097096.1</v>
      </c>
      <c r="C179">
        <v>3103.099999904633</v>
      </c>
      <c r="D179" t="s">
        <v>752</v>
      </c>
      <c r="E179" t="s">
        <v>753</v>
      </c>
      <c r="F179">
        <v>5</v>
      </c>
      <c r="G179" t="s">
        <v>733</v>
      </c>
      <c r="H179">
        <v>1759097093.1</v>
      </c>
      <c r="I179">
        <f>(J179)/1000</f>
        <v>0</v>
      </c>
      <c r="J179">
        <f>1000*DJ179*AH179*(DF179-DG179)/(100*CY179*(1000-AH179*DF179))</f>
        <v>0</v>
      </c>
      <c r="K179">
        <f>DJ179*AH179*(DE179-DD179*(1000-AH179*DG179)/(1000-AH179*DF179))/(100*CY179)</f>
        <v>0</v>
      </c>
      <c r="L179">
        <f>DD179 - IF(AH179&gt;1, K179*CY179*100.0/(AJ179), 0)</f>
        <v>0</v>
      </c>
      <c r="M179">
        <f>((S179-I179/2)*L179-K179)/(S179+I179/2)</f>
        <v>0</v>
      </c>
      <c r="N179">
        <f>M179*(DK179+DL179)/1000.0</f>
        <v>0</v>
      </c>
      <c r="O179">
        <f>(DD179 - IF(AH179&gt;1, K179*CY179*100.0/(AJ179), 0))*(DK179+DL179)/1000.0</f>
        <v>0</v>
      </c>
      <c r="P179">
        <f>2.0/((1/R179-1/Q179)+SIGN(R179)*SQRT((1/R179-1/Q179)*(1/R179-1/Q179) + 4*CZ179/((CZ179+1)*(CZ179+1))*(2*1/R179*1/Q179-1/Q179*1/Q179)))</f>
        <v>0</v>
      </c>
      <c r="Q179">
        <f>IF(LEFT(DA179,1)&lt;&gt;"0",IF(LEFT(DA179,1)="1",3.0,DB179),$D$5+$E$5*(DR179*DK179/($K$5*1000))+$F$5*(DR179*DK179/($K$5*1000))*MAX(MIN(CY179,$J$5),$I$5)*MAX(MIN(CY179,$J$5),$I$5)+$G$5*MAX(MIN(CY179,$J$5),$I$5)*(DR179*DK179/($K$5*1000))+$H$5*(DR179*DK179/($K$5*1000))*(DR179*DK179/($K$5*1000)))</f>
        <v>0</v>
      </c>
      <c r="R179">
        <f>I179*(1000-(1000*0.61365*exp(17.502*V179/(240.97+V179))/(DK179+DL179)+DF179)/2)/(1000*0.61365*exp(17.502*V179/(240.97+V179))/(DK179+DL179)-DF179)</f>
        <v>0</v>
      </c>
      <c r="S179">
        <f>1/((CZ179+1)/(P179/1.6)+1/(Q179/1.37)) + CZ179/((CZ179+1)/(P179/1.6) + CZ179/(Q179/1.37))</f>
        <v>0</v>
      </c>
      <c r="T179">
        <f>(CU179*CX179)</f>
        <v>0</v>
      </c>
      <c r="U179">
        <f>(DM179+(T179+2*0.95*5.67E-8*(((DM179+$B$9)+273)^4-(DM179+273)^4)-44100*I179)/(1.84*29.3*Q179+8*0.95*5.67E-8*(DM179+273)^3))</f>
        <v>0</v>
      </c>
      <c r="V179">
        <f>($C$9*DN179+$D$9*DO179+$E$9*U179)</f>
        <v>0</v>
      </c>
      <c r="W179">
        <f>0.61365*exp(17.502*V179/(240.97+V179))</f>
        <v>0</v>
      </c>
      <c r="X179">
        <f>(Y179/Z179*100)</f>
        <v>0</v>
      </c>
      <c r="Y179">
        <f>DF179*(DK179+DL179)/1000</f>
        <v>0</v>
      </c>
      <c r="Z179">
        <f>0.61365*exp(17.502*DM179/(240.97+DM179))</f>
        <v>0</v>
      </c>
      <c r="AA179">
        <f>(W179-DF179*(DK179+DL179)/1000)</f>
        <v>0</v>
      </c>
      <c r="AB179">
        <f>(-I179*44100)</f>
        <v>0</v>
      </c>
      <c r="AC179">
        <f>2*29.3*Q179*0.92*(DM179-V179)</f>
        <v>0</v>
      </c>
      <c r="AD179">
        <f>2*0.95*5.67E-8*(((DM179+$B$9)+273)^4-(V179+273)^4)</f>
        <v>0</v>
      </c>
      <c r="AE179">
        <f>T179+AD179+AB179+AC179</f>
        <v>0</v>
      </c>
      <c r="AF179">
        <v>1</v>
      </c>
      <c r="AG179">
        <v>0</v>
      </c>
      <c r="AH179">
        <f>IF(AF179*$H$15&gt;=AJ179,1.0,(AJ179/(AJ179-AF179*$H$15)))</f>
        <v>0</v>
      </c>
      <c r="AI179">
        <f>(AH179-1)*100</f>
        <v>0</v>
      </c>
      <c r="AJ179">
        <f>MAX(0,($B$15+$C$15*DR179)/(1+$D$15*DR179)*DK179/(DM179+273)*$E$15)</f>
        <v>0</v>
      </c>
      <c r="AK179" t="s">
        <v>420</v>
      </c>
      <c r="AL179" t="s">
        <v>420</v>
      </c>
      <c r="AM179">
        <v>0</v>
      </c>
      <c r="AN179">
        <v>0</v>
      </c>
      <c r="AO179">
        <f>1-AM179/AN179</f>
        <v>0</v>
      </c>
      <c r="AP179">
        <v>0</v>
      </c>
      <c r="AQ179" t="s">
        <v>420</v>
      </c>
      <c r="AR179" t="s">
        <v>420</v>
      </c>
      <c r="AS179">
        <v>0</v>
      </c>
      <c r="AT179">
        <v>0</v>
      </c>
      <c r="AU179">
        <f>1-AS179/AT179</f>
        <v>0</v>
      </c>
      <c r="AV179">
        <v>0.5</v>
      </c>
      <c r="AW179">
        <f>CV179</f>
        <v>0</v>
      </c>
      <c r="AX179">
        <f>K179</f>
        <v>0</v>
      </c>
      <c r="AY179">
        <f>AU179*AV179*AW179</f>
        <v>0</v>
      </c>
      <c r="AZ179">
        <f>(AX179-AP179)/AW179</f>
        <v>0</v>
      </c>
      <c r="BA179">
        <f>(AN179-AT179)/AT179</f>
        <v>0</v>
      </c>
      <c r="BB179">
        <f>AM179/(AO179+AM179/AT179)</f>
        <v>0</v>
      </c>
      <c r="BC179" t="s">
        <v>420</v>
      </c>
      <c r="BD179">
        <v>0</v>
      </c>
      <c r="BE179">
        <f>IF(BD179&lt;&gt;0, BD179, BB179)</f>
        <v>0</v>
      </c>
      <c r="BF179">
        <f>1-BE179/AT179</f>
        <v>0</v>
      </c>
      <c r="BG179">
        <f>(AT179-AS179)/(AT179-BE179)</f>
        <v>0</v>
      </c>
      <c r="BH179">
        <f>(AN179-AT179)/(AN179-BE179)</f>
        <v>0</v>
      </c>
      <c r="BI179">
        <f>(AT179-AS179)/(AT179-AM179)</f>
        <v>0</v>
      </c>
      <c r="BJ179">
        <f>(AN179-AT179)/(AN179-AM179)</f>
        <v>0</v>
      </c>
      <c r="BK179">
        <f>(BG179*BE179/AS179)</f>
        <v>0</v>
      </c>
      <c r="BL179">
        <f>(1-BK179)</f>
        <v>0</v>
      </c>
      <c r="CU179">
        <f>$B$13*DS179+$C$13*DT179+$F$13*EE179*(1-EH179)</f>
        <v>0</v>
      </c>
      <c r="CV179">
        <f>CU179*CW179</f>
        <v>0</v>
      </c>
      <c r="CW179">
        <f>($B$13*$D$11+$C$13*$D$11+$F$13*((ER179+EJ179)/MAX(ER179+EJ179+ES179, 0.1)*$I$11+ES179/MAX(ER179+EJ179+ES179, 0.1)*$J$11))/($B$13+$C$13+$F$13)</f>
        <v>0</v>
      </c>
      <c r="CX179">
        <f>($B$13*$K$11+$C$13*$K$11+$F$13*((ER179+EJ179)/MAX(ER179+EJ179+ES179, 0.1)*$P$11+ES179/MAX(ER179+EJ179+ES179, 0.1)*$Q$11))/($B$13+$C$13+$F$13)</f>
        <v>0</v>
      </c>
      <c r="CY179">
        <v>2.7</v>
      </c>
      <c r="CZ179">
        <v>0.5</v>
      </c>
      <c r="DA179" t="s">
        <v>421</v>
      </c>
      <c r="DB179">
        <v>2</v>
      </c>
      <c r="DC179">
        <v>1759097093.1</v>
      </c>
      <c r="DD179">
        <v>422.5693333333332</v>
      </c>
      <c r="DE179">
        <v>420.9285555555555</v>
      </c>
      <c r="DF179">
        <v>23.0235</v>
      </c>
      <c r="DG179">
        <v>22.83612222222222</v>
      </c>
      <c r="DH179">
        <v>423.4626666666666</v>
      </c>
      <c r="DI179">
        <v>22.70852222222222</v>
      </c>
      <c r="DJ179">
        <v>499.9928888888888</v>
      </c>
      <c r="DK179">
        <v>90.61513333333333</v>
      </c>
      <c r="DL179">
        <v>0.06687064444444445</v>
      </c>
      <c r="DM179">
        <v>29.89384444444444</v>
      </c>
      <c r="DN179">
        <v>29.99884444444444</v>
      </c>
      <c r="DO179">
        <v>999.9000000000001</v>
      </c>
      <c r="DP179">
        <v>0</v>
      </c>
      <c r="DQ179">
        <v>0</v>
      </c>
      <c r="DR179">
        <v>10003.05444444445</v>
      </c>
      <c r="DS179">
        <v>0</v>
      </c>
      <c r="DT179">
        <v>3.33927</v>
      </c>
      <c r="DU179">
        <v>1.640783444444444</v>
      </c>
      <c r="DV179">
        <v>432.5276666666667</v>
      </c>
      <c r="DW179">
        <v>430.7655555555556</v>
      </c>
      <c r="DX179">
        <v>0.1873965555555556</v>
      </c>
      <c r="DY179">
        <v>420.9285555555555</v>
      </c>
      <c r="DZ179">
        <v>22.83612222222222</v>
      </c>
      <c r="EA179">
        <v>2.086277777777778</v>
      </c>
      <c r="EB179">
        <v>2.069296666666667</v>
      </c>
      <c r="EC179">
        <v>18.11478888888889</v>
      </c>
      <c r="ED179">
        <v>17.98478888888889</v>
      </c>
      <c r="EE179">
        <v>0.00500078</v>
      </c>
      <c r="EF179">
        <v>0</v>
      </c>
      <c r="EG179">
        <v>0</v>
      </c>
      <c r="EH179">
        <v>0</v>
      </c>
      <c r="EI179">
        <v>302.1444444444444</v>
      </c>
      <c r="EJ179">
        <v>0.00500078</v>
      </c>
      <c r="EK179">
        <v>-23.28888888888889</v>
      </c>
      <c r="EL179">
        <v>-0.9666666666666668</v>
      </c>
      <c r="EM179">
        <v>34.8261111111111</v>
      </c>
      <c r="EN179">
        <v>38.12477777777778</v>
      </c>
      <c r="EO179">
        <v>36.41644444444444</v>
      </c>
      <c r="EP179">
        <v>38.194</v>
      </c>
      <c r="EQ179">
        <v>36.88188888888889</v>
      </c>
      <c r="ER179">
        <v>0</v>
      </c>
      <c r="ES179">
        <v>0</v>
      </c>
      <c r="ET179">
        <v>0</v>
      </c>
      <c r="EU179">
        <v>1759097089</v>
      </c>
      <c r="EV179">
        <v>0</v>
      </c>
      <c r="EW179">
        <v>302.596</v>
      </c>
      <c r="EX179">
        <v>-7.669230770243651</v>
      </c>
      <c r="EY179">
        <v>7.438461420357464</v>
      </c>
      <c r="EZ179">
        <v>-23.312</v>
      </c>
      <c r="FA179">
        <v>15</v>
      </c>
      <c r="FB179">
        <v>0</v>
      </c>
      <c r="FC179" t="s">
        <v>422</v>
      </c>
      <c r="FD179">
        <v>1746989605.5</v>
      </c>
      <c r="FE179">
        <v>1746989593.5</v>
      </c>
      <c r="FF179">
        <v>0</v>
      </c>
      <c r="FG179">
        <v>-0.274</v>
      </c>
      <c r="FH179">
        <v>-0.002</v>
      </c>
      <c r="FI179">
        <v>2.549</v>
      </c>
      <c r="FJ179">
        <v>0.129</v>
      </c>
      <c r="FK179">
        <v>420</v>
      </c>
      <c r="FL179">
        <v>17</v>
      </c>
      <c r="FM179">
        <v>0.02</v>
      </c>
      <c r="FN179">
        <v>0.04</v>
      </c>
      <c r="FO179">
        <v>2.8845256</v>
      </c>
      <c r="FP179">
        <v>-2.713350033771115</v>
      </c>
      <c r="FQ179">
        <v>1.297521206674689</v>
      </c>
      <c r="FR179">
        <v>0</v>
      </c>
      <c r="FS179">
        <v>301.8411764705883</v>
      </c>
      <c r="FT179">
        <v>14.59740256457447</v>
      </c>
      <c r="FU179">
        <v>7.813755504653648</v>
      </c>
      <c r="FV179">
        <v>0</v>
      </c>
      <c r="FW179">
        <v>0.187207825</v>
      </c>
      <c r="FX179">
        <v>0.002248153846153603</v>
      </c>
      <c r="FY179">
        <v>0.001622129247123977</v>
      </c>
      <c r="FZ179">
        <v>1</v>
      </c>
      <c r="GA179">
        <v>1</v>
      </c>
      <c r="GB179">
        <v>3</v>
      </c>
      <c r="GC179" t="s">
        <v>423</v>
      </c>
      <c r="GD179">
        <v>3.10306</v>
      </c>
      <c r="GE179">
        <v>2.72479</v>
      </c>
      <c r="GF179">
        <v>0.0887054</v>
      </c>
      <c r="GG179">
        <v>0.08841930000000001</v>
      </c>
      <c r="GH179">
        <v>0.104759</v>
      </c>
      <c r="GI179">
        <v>0.105621</v>
      </c>
      <c r="GJ179">
        <v>23786.9</v>
      </c>
      <c r="GK179">
        <v>21588.5</v>
      </c>
      <c r="GL179">
        <v>26666.4</v>
      </c>
      <c r="GM179">
        <v>23904.5</v>
      </c>
      <c r="GN179">
        <v>38197.9</v>
      </c>
      <c r="GO179">
        <v>31590.5</v>
      </c>
      <c r="GP179">
        <v>46565</v>
      </c>
      <c r="GQ179">
        <v>37802.9</v>
      </c>
      <c r="GR179">
        <v>1.86683</v>
      </c>
      <c r="GS179">
        <v>1.86892</v>
      </c>
      <c r="GT179">
        <v>0.0846609</v>
      </c>
      <c r="GU179">
        <v>0</v>
      </c>
      <c r="GV179">
        <v>28.6165</v>
      </c>
      <c r="GW179">
        <v>999.9</v>
      </c>
      <c r="GX179">
        <v>46.5</v>
      </c>
      <c r="GY179">
        <v>31.3</v>
      </c>
      <c r="GZ179">
        <v>23.548</v>
      </c>
      <c r="HA179">
        <v>61.0919</v>
      </c>
      <c r="HB179">
        <v>19.355</v>
      </c>
      <c r="HC179">
        <v>1</v>
      </c>
      <c r="HD179">
        <v>0.140948</v>
      </c>
      <c r="HE179">
        <v>-1.08677</v>
      </c>
      <c r="HF179">
        <v>20.2944</v>
      </c>
      <c r="HG179">
        <v>5.22088</v>
      </c>
      <c r="HH179">
        <v>11.98</v>
      </c>
      <c r="HI179">
        <v>4.9651</v>
      </c>
      <c r="HJ179">
        <v>3.27595</v>
      </c>
      <c r="HK179">
        <v>9999</v>
      </c>
      <c r="HL179">
        <v>9999</v>
      </c>
      <c r="HM179">
        <v>9999</v>
      </c>
      <c r="HN179">
        <v>37.7</v>
      </c>
      <c r="HO179">
        <v>1.86394</v>
      </c>
      <c r="HP179">
        <v>1.86006</v>
      </c>
      <c r="HQ179">
        <v>1.8584</v>
      </c>
      <c r="HR179">
        <v>1.85979</v>
      </c>
      <c r="HS179">
        <v>1.85989</v>
      </c>
      <c r="HT179">
        <v>1.85837</v>
      </c>
      <c r="HU179">
        <v>1.85745</v>
      </c>
      <c r="HV179">
        <v>1.85242</v>
      </c>
      <c r="HW179">
        <v>0</v>
      </c>
      <c r="HX179">
        <v>0</v>
      </c>
      <c r="HY179">
        <v>0</v>
      </c>
      <c r="HZ179">
        <v>0</v>
      </c>
      <c r="IA179" t="s">
        <v>424</v>
      </c>
      <c r="IB179" t="s">
        <v>425</v>
      </c>
      <c r="IC179" t="s">
        <v>426</v>
      </c>
      <c r="ID179" t="s">
        <v>426</v>
      </c>
      <c r="IE179" t="s">
        <v>426</v>
      </c>
      <c r="IF179" t="s">
        <v>426</v>
      </c>
      <c r="IG179">
        <v>0</v>
      </c>
      <c r="IH179">
        <v>100</v>
      </c>
      <c r="II179">
        <v>100</v>
      </c>
      <c r="IJ179">
        <v>-0.893</v>
      </c>
      <c r="IK179">
        <v>0.315</v>
      </c>
      <c r="IL179">
        <v>-0.819046093373875</v>
      </c>
      <c r="IM179">
        <v>-0.0008311593448893811</v>
      </c>
      <c r="IN179">
        <v>1.768286430498992E-06</v>
      </c>
      <c r="IO179">
        <v>-5.176383660599935E-10</v>
      </c>
      <c r="IP179">
        <v>0.01793090377665582</v>
      </c>
      <c r="IQ179">
        <v>0.002652576625932546</v>
      </c>
      <c r="IR179">
        <v>0.0004569377311329863</v>
      </c>
      <c r="IS179">
        <v>1.003524486243527E-07</v>
      </c>
      <c r="IT179">
        <v>2</v>
      </c>
      <c r="IU179">
        <v>1975</v>
      </c>
      <c r="IV179">
        <v>1</v>
      </c>
      <c r="IW179">
        <v>26</v>
      </c>
      <c r="IX179">
        <v>201791.5</v>
      </c>
      <c r="IY179">
        <v>201791.7</v>
      </c>
      <c r="IZ179">
        <v>1.08887</v>
      </c>
      <c r="JA179">
        <v>2.62085</v>
      </c>
      <c r="JB179">
        <v>1.49658</v>
      </c>
      <c r="JC179">
        <v>2.34863</v>
      </c>
      <c r="JD179">
        <v>1.54907</v>
      </c>
      <c r="JE179">
        <v>2.44507</v>
      </c>
      <c r="JF179">
        <v>36.2929</v>
      </c>
      <c r="JG179">
        <v>24.1926</v>
      </c>
      <c r="JH179">
        <v>18</v>
      </c>
      <c r="JI179">
        <v>482.172</v>
      </c>
      <c r="JJ179">
        <v>498.284</v>
      </c>
      <c r="JK179">
        <v>30.1818</v>
      </c>
      <c r="JL179">
        <v>29.1011</v>
      </c>
      <c r="JM179">
        <v>30</v>
      </c>
      <c r="JN179">
        <v>29.2746</v>
      </c>
      <c r="JO179">
        <v>29.2607</v>
      </c>
      <c r="JP179">
        <v>21.9097</v>
      </c>
      <c r="JQ179">
        <v>0</v>
      </c>
      <c r="JR179">
        <v>100</v>
      </c>
      <c r="JS179">
        <v>30.1822</v>
      </c>
      <c r="JT179">
        <v>420</v>
      </c>
      <c r="JU179">
        <v>23.1383</v>
      </c>
      <c r="JV179">
        <v>101.811</v>
      </c>
      <c r="JW179">
        <v>91.182</v>
      </c>
    </row>
    <row r="180" spans="1:283">
      <c r="A180">
        <v>162</v>
      </c>
      <c r="B180">
        <v>1759097098.1</v>
      </c>
      <c r="C180">
        <v>3105.099999904633</v>
      </c>
      <c r="D180" t="s">
        <v>754</v>
      </c>
      <c r="E180" t="s">
        <v>755</v>
      </c>
      <c r="F180">
        <v>5</v>
      </c>
      <c r="G180" t="s">
        <v>733</v>
      </c>
      <c r="H180">
        <v>1759097095.1</v>
      </c>
      <c r="I180">
        <f>(J180)/1000</f>
        <v>0</v>
      </c>
      <c r="J180">
        <f>1000*DJ180*AH180*(DF180-DG180)/(100*CY180*(1000-AH180*DF180))</f>
        <v>0</v>
      </c>
      <c r="K180">
        <f>DJ180*AH180*(DE180-DD180*(1000-AH180*DG180)/(1000-AH180*DF180))/(100*CY180)</f>
        <v>0</v>
      </c>
      <c r="L180">
        <f>DD180 - IF(AH180&gt;1, K180*CY180*100.0/(AJ180), 0)</f>
        <v>0</v>
      </c>
      <c r="M180">
        <f>((S180-I180/2)*L180-K180)/(S180+I180/2)</f>
        <v>0</v>
      </c>
      <c r="N180">
        <f>M180*(DK180+DL180)/1000.0</f>
        <v>0</v>
      </c>
      <c r="O180">
        <f>(DD180 - IF(AH180&gt;1, K180*CY180*100.0/(AJ180), 0))*(DK180+DL180)/1000.0</f>
        <v>0</v>
      </c>
      <c r="P180">
        <f>2.0/((1/R180-1/Q180)+SIGN(R180)*SQRT((1/R180-1/Q180)*(1/R180-1/Q180) + 4*CZ180/((CZ180+1)*(CZ180+1))*(2*1/R180*1/Q180-1/Q180*1/Q180)))</f>
        <v>0</v>
      </c>
      <c r="Q180">
        <f>IF(LEFT(DA180,1)&lt;&gt;"0",IF(LEFT(DA180,1)="1",3.0,DB180),$D$5+$E$5*(DR180*DK180/($K$5*1000))+$F$5*(DR180*DK180/($K$5*1000))*MAX(MIN(CY180,$J$5),$I$5)*MAX(MIN(CY180,$J$5),$I$5)+$G$5*MAX(MIN(CY180,$J$5),$I$5)*(DR180*DK180/($K$5*1000))+$H$5*(DR180*DK180/($K$5*1000))*(DR180*DK180/($K$5*1000)))</f>
        <v>0</v>
      </c>
      <c r="R180">
        <f>I180*(1000-(1000*0.61365*exp(17.502*V180/(240.97+V180))/(DK180+DL180)+DF180)/2)/(1000*0.61365*exp(17.502*V180/(240.97+V180))/(DK180+DL180)-DF180)</f>
        <v>0</v>
      </c>
      <c r="S180">
        <f>1/((CZ180+1)/(P180/1.6)+1/(Q180/1.37)) + CZ180/((CZ180+1)/(P180/1.6) + CZ180/(Q180/1.37))</f>
        <v>0</v>
      </c>
      <c r="T180">
        <f>(CU180*CX180)</f>
        <v>0</v>
      </c>
      <c r="U180">
        <f>(DM180+(T180+2*0.95*5.67E-8*(((DM180+$B$9)+273)^4-(DM180+273)^4)-44100*I180)/(1.84*29.3*Q180+8*0.95*5.67E-8*(DM180+273)^3))</f>
        <v>0</v>
      </c>
      <c r="V180">
        <f>($C$9*DN180+$D$9*DO180+$E$9*U180)</f>
        <v>0</v>
      </c>
      <c r="W180">
        <f>0.61365*exp(17.502*V180/(240.97+V180))</f>
        <v>0</v>
      </c>
      <c r="X180">
        <f>(Y180/Z180*100)</f>
        <v>0</v>
      </c>
      <c r="Y180">
        <f>DF180*(DK180+DL180)/1000</f>
        <v>0</v>
      </c>
      <c r="Z180">
        <f>0.61365*exp(17.502*DM180/(240.97+DM180))</f>
        <v>0</v>
      </c>
      <c r="AA180">
        <f>(W180-DF180*(DK180+DL180)/1000)</f>
        <v>0</v>
      </c>
      <c r="AB180">
        <f>(-I180*44100)</f>
        <v>0</v>
      </c>
      <c r="AC180">
        <f>2*29.3*Q180*0.92*(DM180-V180)</f>
        <v>0</v>
      </c>
      <c r="AD180">
        <f>2*0.95*5.67E-8*(((DM180+$B$9)+273)^4-(V180+273)^4)</f>
        <v>0</v>
      </c>
      <c r="AE180">
        <f>T180+AD180+AB180+AC180</f>
        <v>0</v>
      </c>
      <c r="AF180">
        <v>1</v>
      </c>
      <c r="AG180">
        <v>0</v>
      </c>
      <c r="AH180">
        <f>IF(AF180*$H$15&gt;=AJ180,1.0,(AJ180/(AJ180-AF180*$H$15)))</f>
        <v>0</v>
      </c>
      <c r="AI180">
        <f>(AH180-1)*100</f>
        <v>0</v>
      </c>
      <c r="AJ180">
        <f>MAX(0,($B$15+$C$15*DR180)/(1+$D$15*DR180)*DK180/(DM180+273)*$E$15)</f>
        <v>0</v>
      </c>
      <c r="AK180" t="s">
        <v>420</v>
      </c>
      <c r="AL180" t="s">
        <v>420</v>
      </c>
      <c r="AM180">
        <v>0</v>
      </c>
      <c r="AN180">
        <v>0</v>
      </c>
      <c r="AO180">
        <f>1-AM180/AN180</f>
        <v>0</v>
      </c>
      <c r="AP180">
        <v>0</v>
      </c>
      <c r="AQ180" t="s">
        <v>420</v>
      </c>
      <c r="AR180" t="s">
        <v>420</v>
      </c>
      <c r="AS180">
        <v>0</v>
      </c>
      <c r="AT180">
        <v>0</v>
      </c>
      <c r="AU180">
        <f>1-AS180/AT180</f>
        <v>0</v>
      </c>
      <c r="AV180">
        <v>0.5</v>
      </c>
      <c r="AW180">
        <f>CV180</f>
        <v>0</v>
      </c>
      <c r="AX180">
        <f>K180</f>
        <v>0</v>
      </c>
      <c r="AY180">
        <f>AU180*AV180*AW180</f>
        <v>0</v>
      </c>
      <c r="AZ180">
        <f>(AX180-AP180)/AW180</f>
        <v>0</v>
      </c>
      <c r="BA180">
        <f>(AN180-AT180)/AT180</f>
        <v>0</v>
      </c>
      <c r="BB180">
        <f>AM180/(AO180+AM180/AT180)</f>
        <v>0</v>
      </c>
      <c r="BC180" t="s">
        <v>420</v>
      </c>
      <c r="BD180">
        <v>0</v>
      </c>
      <c r="BE180">
        <f>IF(BD180&lt;&gt;0, BD180, BB180)</f>
        <v>0</v>
      </c>
      <c r="BF180">
        <f>1-BE180/AT180</f>
        <v>0</v>
      </c>
      <c r="BG180">
        <f>(AT180-AS180)/(AT180-BE180)</f>
        <v>0</v>
      </c>
      <c r="BH180">
        <f>(AN180-AT180)/(AN180-BE180)</f>
        <v>0</v>
      </c>
      <c r="BI180">
        <f>(AT180-AS180)/(AT180-AM180)</f>
        <v>0</v>
      </c>
      <c r="BJ180">
        <f>(AN180-AT180)/(AN180-AM180)</f>
        <v>0</v>
      </c>
      <c r="BK180">
        <f>(BG180*BE180/AS180)</f>
        <v>0</v>
      </c>
      <c r="BL180">
        <f>(1-BK180)</f>
        <v>0</v>
      </c>
      <c r="CU180">
        <f>$B$13*DS180+$C$13*DT180+$F$13*EE180*(1-EH180)</f>
        <v>0</v>
      </c>
      <c r="CV180">
        <f>CU180*CW180</f>
        <v>0</v>
      </c>
      <c r="CW180">
        <f>($B$13*$D$11+$C$13*$D$11+$F$13*((ER180+EJ180)/MAX(ER180+EJ180+ES180, 0.1)*$I$11+ES180/MAX(ER180+EJ180+ES180, 0.1)*$J$11))/($B$13+$C$13+$F$13)</f>
        <v>0</v>
      </c>
      <c r="CX180">
        <f>($B$13*$K$11+$C$13*$K$11+$F$13*((ER180+EJ180)/MAX(ER180+EJ180+ES180, 0.1)*$P$11+ES180/MAX(ER180+EJ180+ES180, 0.1)*$Q$11))/($B$13+$C$13+$F$13)</f>
        <v>0</v>
      </c>
      <c r="CY180">
        <v>2.7</v>
      </c>
      <c r="CZ180">
        <v>0.5</v>
      </c>
      <c r="DA180" t="s">
        <v>421</v>
      </c>
      <c r="DB180">
        <v>2</v>
      </c>
      <c r="DC180">
        <v>1759097095.1</v>
      </c>
      <c r="DD180">
        <v>422.9195555555555</v>
      </c>
      <c r="DE180">
        <v>421.4427777777778</v>
      </c>
      <c r="DF180">
        <v>23.02346666666666</v>
      </c>
      <c r="DG180">
        <v>22.83608888888889</v>
      </c>
      <c r="DH180">
        <v>423.8125555555555</v>
      </c>
      <c r="DI180">
        <v>22.70848888888889</v>
      </c>
      <c r="DJ180">
        <v>500.0356666666667</v>
      </c>
      <c r="DK180">
        <v>90.61533333333333</v>
      </c>
      <c r="DL180">
        <v>0.06673658888888888</v>
      </c>
      <c r="DM180">
        <v>29.89373333333334</v>
      </c>
      <c r="DN180">
        <v>29.99581111111111</v>
      </c>
      <c r="DO180">
        <v>999.9000000000001</v>
      </c>
      <c r="DP180">
        <v>0</v>
      </c>
      <c r="DQ180">
        <v>0</v>
      </c>
      <c r="DR180">
        <v>10009.79111111111</v>
      </c>
      <c r="DS180">
        <v>0</v>
      </c>
      <c r="DT180">
        <v>3.33927</v>
      </c>
      <c r="DU180">
        <v>1.476656777777778</v>
      </c>
      <c r="DV180">
        <v>432.886</v>
      </c>
      <c r="DW180">
        <v>431.2918888888889</v>
      </c>
      <c r="DX180">
        <v>0.1873783333333333</v>
      </c>
      <c r="DY180">
        <v>421.4427777777778</v>
      </c>
      <c r="DZ180">
        <v>22.83608888888889</v>
      </c>
      <c r="EA180">
        <v>2.086278888888889</v>
      </c>
      <c r="EB180">
        <v>2.069297777777778</v>
      </c>
      <c r="EC180">
        <v>18.11477777777777</v>
      </c>
      <c r="ED180">
        <v>17.9848</v>
      </c>
      <c r="EE180">
        <v>0.00500078</v>
      </c>
      <c r="EF180">
        <v>0</v>
      </c>
      <c r="EG180">
        <v>0</v>
      </c>
      <c r="EH180">
        <v>0</v>
      </c>
      <c r="EI180">
        <v>299.6</v>
      </c>
      <c r="EJ180">
        <v>0.00500078</v>
      </c>
      <c r="EK180">
        <v>-20.13333333333333</v>
      </c>
      <c r="EL180">
        <v>-0.9222222222222223</v>
      </c>
      <c r="EM180">
        <v>34.80544444444445</v>
      </c>
      <c r="EN180">
        <v>38.111</v>
      </c>
      <c r="EO180">
        <v>36.38166666666667</v>
      </c>
      <c r="EP180">
        <v>38.18011111111111</v>
      </c>
      <c r="EQ180">
        <v>36.96511111111111</v>
      </c>
      <c r="ER180">
        <v>0</v>
      </c>
      <c r="ES180">
        <v>0</v>
      </c>
      <c r="ET180">
        <v>0</v>
      </c>
      <c r="EU180">
        <v>1759097090.8</v>
      </c>
      <c r="EV180">
        <v>0</v>
      </c>
      <c r="EW180">
        <v>303.6461538461538</v>
      </c>
      <c r="EX180">
        <v>-17.8188034454782</v>
      </c>
      <c r="EY180">
        <v>22.71111115694978</v>
      </c>
      <c r="EZ180">
        <v>-23.3423076923077</v>
      </c>
      <c r="FA180">
        <v>15</v>
      </c>
      <c r="FB180">
        <v>0</v>
      </c>
      <c r="FC180" t="s">
        <v>422</v>
      </c>
      <c r="FD180">
        <v>1746989605.5</v>
      </c>
      <c r="FE180">
        <v>1746989593.5</v>
      </c>
      <c r="FF180">
        <v>0</v>
      </c>
      <c r="FG180">
        <v>-0.274</v>
      </c>
      <c r="FH180">
        <v>-0.002</v>
      </c>
      <c r="FI180">
        <v>2.549</v>
      </c>
      <c r="FJ180">
        <v>0.129</v>
      </c>
      <c r="FK180">
        <v>420</v>
      </c>
      <c r="FL180">
        <v>17</v>
      </c>
      <c r="FM180">
        <v>0.02</v>
      </c>
      <c r="FN180">
        <v>0.04</v>
      </c>
      <c r="FO180">
        <v>2.950250731707317</v>
      </c>
      <c r="FP180">
        <v>-8.510207101045301</v>
      </c>
      <c r="FQ180">
        <v>1.189083200945186</v>
      </c>
      <c r="FR180">
        <v>0</v>
      </c>
      <c r="FS180">
        <v>301.9441176470588</v>
      </c>
      <c r="FT180">
        <v>9.905271217900554</v>
      </c>
      <c r="FU180">
        <v>7.313733703932725</v>
      </c>
      <c r="FV180">
        <v>0</v>
      </c>
      <c r="FW180">
        <v>0.1872825853658537</v>
      </c>
      <c r="FX180">
        <v>0.0009606480836237472</v>
      </c>
      <c r="FY180">
        <v>0.001579089842446448</v>
      </c>
      <c r="FZ180">
        <v>1</v>
      </c>
      <c r="GA180">
        <v>1</v>
      </c>
      <c r="GB180">
        <v>3</v>
      </c>
      <c r="GC180" t="s">
        <v>423</v>
      </c>
      <c r="GD180">
        <v>3.10293</v>
      </c>
      <c r="GE180">
        <v>2.72477</v>
      </c>
      <c r="GF180">
        <v>0.0887802</v>
      </c>
      <c r="GG180">
        <v>0.0881781</v>
      </c>
      <c r="GH180">
        <v>0.104759</v>
      </c>
      <c r="GI180">
        <v>0.105619</v>
      </c>
      <c r="GJ180">
        <v>23785.1</v>
      </c>
      <c r="GK180">
        <v>21594.2</v>
      </c>
      <c r="GL180">
        <v>26666.5</v>
      </c>
      <c r="GM180">
        <v>23904.5</v>
      </c>
      <c r="GN180">
        <v>38197.9</v>
      </c>
      <c r="GO180">
        <v>31590.6</v>
      </c>
      <c r="GP180">
        <v>46564.9</v>
      </c>
      <c r="GQ180">
        <v>37803</v>
      </c>
      <c r="GR180">
        <v>1.8668</v>
      </c>
      <c r="GS180">
        <v>1.8691</v>
      </c>
      <c r="GT180">
        <v>0.08410960000000001</v>
      </c>
      <c r="GU180">
        <v>0</v>
      </c>
      <c r="GV180">
        <v>28.6177</v>
      </c>
      <c r="GW180">
        <v>999.9</v>
      </c>
      <c r="GX180">
        <v>46.5</v>
      </c>
      <c r="GY180">
        <v>31.3</v>
      </c>
      <c r="GZ180">
        <v>23.549</v>
      </c>
      <c r="HA180">
        <v>61.0119</v>
      </c>
      <c r="HB180">
        <v>19.4311</v>
      </c>
      <c r="HC180">
        <v>1</v>
      </c>
      <c r="HD180">
        <v>0.140907</v>
      </c>
      <c r="HE180">
        <v>-1.08798</v>
      </c>
      <c r="HF180">
        <v>20.2943</v>
      </c>
      <c r="HG180">
        <v>5.22058</v>
      </c>
      <c r="HH180">
        <v>11.98</v>
      </c>
      <c r="HI180">
        <v>4.96485</v>
      </c>
      <c r="HJ180">
        <v>3.2759</v>
      </c>
      <c r="HK180">
        <v>9999</v>
      </c>
      <c r="HL180">
        <v>9999</v>
      </c>
      <c r="HM180">
        <v>9999</v>
      </c>
      <c r="HN180">
        <v>37.7</v>
      </c>
      <c r="HO180">
        <v>1.86393</v>
      </c>
      <c r="HP180">
        <v>1.86006</v>
      </c>
      <c r="HQ180">
        <v>1.85839</v>
      </c>
      <c r="HR180">
        <v>1.85977</v>
      </c>
      <c r="HS180">
        <v>1.85989</v>
      </c>
      <c r="HT180">
        <v>1.85837</v>
      </c>
      <c r="HU180">
        <v>1.85745</v>
      </c>
      <c r="HV180">
        <v>1.85241</v>
      </c>
      <c r="HW180">
        <v>0</v>
      </c>
      <c r="HX180">
        <v>0</v>
      </c>
      <c r="HY180">
        <v>0</v>
      </c>
      <c r="HZ180">
        <v>0</v>
      </c>
      <c r="IA180" t="s">
        <v>424</v>
      </c>
      <c r="IB180" t="s">
        <v>425</v>
      </c>
      <c r="IC180" t="s">
        <v>426</v>
      </c>
      <c r="ID180" t="s">
        <v>426</v>
      </c>
      <c r="IE180" t="s">
        <v>426</v>
      </c>
      <c r="IF180" t="s">
        <v>426</v>
      </c>
      <c r="IG180">
        <v>0</v>
      </c>
      <c r="IH180">
        <v>100</v>
      </c>
      <c r="II180">
        <v>100</v>
      </c>
      <c r="IJ180">
        <v>-0.893</v>
      </c>
      <c r="IK180">
        <v>0.315</v>
      </c>
      <c r="IL180">
        <v>-0.819046093373875</v>
      </c>
      <c r="IM180">
        <v>-0.0008311593448893811</v>
      </c>
      <c r="IN180">
        <v>1.768286430498992E-06</v>
      </c>
      <c r="IO180">
        <v>-5.176383660599935E-10</v>
      </c>
      <c r="IP180">
        <v>0.01793090377665582</v>
      </c>
      <c r="IQ180">
        <v>0.002652576625932546</v>
      </c>
      <c r="IR180">
        <v>0.0004569377311329863</v>
      </c>
      <c r="IS180">
        <v>1.003524486243527E-07</v>
      </c>
      <c r="IT180">
        <v>2</v>
      </c>
      <c r="IU180">
        <v>1975</v>
      </c>
      <c r="IV180">
        <v>1</v>
      </c>
      <c r="IW180">
        <v>26</v>
      </c>
      <c r="IX180">
        <v>201791.5</v>
      </c>
      <c r="IY180">
        <v>201791.7</v>
      </c>
      <c r="IZ180">
        <v>1.09009</v>
      </c>
      <c r="JA180">
        <v>2.61841</v>
      </c>
      <c r="JB180">
        <v>1.49658</v>
      </c>
      <c r="JC180">
        <v>2.34863</v>
      </c>
      <c r="JD180">
        <v>1.54907</v>
      </c>
      <c r="JE180">
        <v>2.47192</v>
      </c>
      <c r="JF180">
        <v>36.2929</v>
      </c>
      <c r="JG180">
        <v>24.2013</v>
      </c>
      <c r="JH180">
        <v>18</v>
      </c>
      <c r="JI180">
        <v>482.167</v>
      </c>
      <c r="JJ180">
        <v>498.403</v>
      </c>
      <c r="JK180">
        <v>30.1819</v>
      </c>
      <c r="JL180">
        <v>29.1011</v>
      </c>
      <c r="JM180">
        <v>30.0001</v>
      </c>
      <c r="JN180">
        <v>29.2758</v>
      </c>
      <c r="JO180">
        <v>29.2609</v>
      </c>
      <c r="JP180">
        <v>21.9199</v>
      </c>
      <c r="JQ180">
        <v>0</v>
      </c>
      <c r="JR180">
        <v>100</v>
      </c>
      <c r="JS180">
        <v>30.1822</v>
      </c>
      <c r="JT180">
        <v>420</v>
      </c>
      <c r="JU180">
        <v>23.1383</v>
      </c>
      <c r="JV180">
        <v>101.811</v>
      </c>
      <c r="JW180">
        <v>91.18210000000001</v>
      </c>
    </row>
    <row r="181" spans="1:283">
      <c r="A181">
        <v>163</v>
      </c>
      <c r="B181">
        <v>1759097100.1</v>
      </c>
      <c r="C181">
        <v>3107.099999904633</v>
      </c>
      <c r="D181" t="s">
        <v>756</v>
      </c>
      <c r="E181" t="s">
        <v>757</v>
      </c>
      <c r="F181">
        <v>5</v>
      </c>
      <c r="G181" t="s">
        <v>733</v>
      </c>
      <c r="H181">
        <v>1759097097.1</v>
      </c>
      <c r="I181">
        <f>(J181)/1000</f>
        <v>0</v>
      </c>
      <c r="J181">
        <f>1000*DJ181*AH181*(DF181-DG181)/(100*CY181*(1000-AH181*DF181))</f>
        <v>0</v>
      </c>
      <c r="K181">
        <f>DJ181*AH181*(DE181-DD181*(1000-AH181*DG181)/(1000-AH181*DF181))/(100*CY181)</f>
        <v>0</v>
      </c>
      <c r="L181">
        <f>DD181 - IF(AH181&gt;1, K181*CY181*100.0/(AJ181), 0)</f>
        <v>0</v>
      </c>
      <c r="M181">
        <f>((S181-I181/2)*L181-K181)/(S181+I181/2)</f>
        <v>0</v>
      </c>
      <c r="N181">
        <f>M181*(DK181+DL181)/1000.0</f>
        <v>0</v>
      </c>
      <c r="O181">
        <f>(DD181 - IF(AH181&gt;1, K181*CY181*100.0/(AJ181), 0))*(DK181+DL181)/1000.0</f>
        <v>0</v>
      </c>
      <c r="P181">
        <f>2.0/((1/R181-1/Q181)+SIGN(R181)*SQRT((1/R181-1/Q181)*(1/R181-1/Q181) + 4*CZ181/((CZ181+1)*(CZ181+1))*(2*1/R181*1/Q181-1/Q181*1/Q181)))</f>
        <v>0</v>
      </c>
      <c r="Q181">
        <f>IF(LEFT(DA181,1)&lt;&gt;"0",IF(LEFT(DA181,1)="1",3.0,DB181),$D$5+$E$5*(DR181*DK181/($K$5*1000))+$F$5*(DR181*DK181/($K$5*1000))*MAX(MIN(CY181,$J$5),$I$5)*MAX(MIN(CY181,$J$5),$I$5)+$G$5*MAX(MIN(CY181,$J$5),$I$5)*(DR181*DK181/($K$5*1000))+$H$5*(DR181*DK181/($K$5*1000))*(DR181*DK181/($K$5*1000)))</f>
        <v>0</v>
      </c>
      <c r="R181">
        <f>I181*(1000-(1000*0.61365*exp(17.502*V181/(240.97+V181))/(DK181+DL181)+DF181)/2)/(1000*0.61365*exp(17.502*V181/(240.97+V181))/(DK181+DL181)-DF181)</f>
        <v>0</v>
      </c>
      <c r="S181">
        <f>1/((CZ181+1)/(P181/1.6)+1/(Q181/1.37)) + CZ181/((CZ181+1)/(P181/1.6) + CZ181/(Q181/1.37))</f>
        <v>0</v>
      </c>
      <c r="T181">
        <f>(CU181*CX181)</f>
        <v>0</v>
      </c>
      <c r="U181">
        <f>(DM181+(T181+2*0.95*5.67E-8*(((DM181+$B$9)+273)^4-(DM181+273)^4)-44100*I181)/(1.84*29.3*Q181+8*0.95*5.67E-8*(DM181+273)^3))</f>
        <v>0</v>
      </c>
      <c r="V181">
        <f>($C$9*DN181+$D$9*DO181+$E$9*U181)</f>
        <v>0</v>
      </c>
      <c r="W181">
        <f>0.61365*exp(17.502*V181/(240.97+V181))</f>
        <v>0</v>
      </c>
      <c r="X181">
        <f>(Y181/Z181*100)</f>
        <v>0</v>
      </c>
      <c r="Y181">
        <f>DF181*(DK181+DL181)/1000</f>
        <v>0</v>
      </c>
      <c r="Z181">
        <f>0.61365*exp(17.502*DM181/(240.97+DM181))</f>
        <v>0</v>
      </c>
      <c r="AA181">
        <f>(W181-DF181*(DK181+DL181)/1000)</f>
        <v>0</v>
      </c>
      <c r="AB181">
        <f>(-I181*44100)</f>
        <v>0</v>
      </c>
      <c r="AC181">
        <f>2*29.3*Q181*0.92*(DM181-V181)</f>
        <v>0</v>
      </c>
      <c r="AD181">
        <f>2*0.95*5.67E-8*(((DM181+$B$9)+273)^4-(V181+273)^4)</f>
        <v>0</v>
      </c>
      <c r="AE181">
        <f>T181+AD181+AB181+AC181</f>
        <v>0</v>
      </c>
      <c r="AF181">
        <v>1</v>
      </c>
      <c r="AG181">
        <v>0</v>
      </c>
      <c r="AH181">
        <f>IF(AF181*$H$15&gt;=AJ181,1.0,(AJ181/(AJ181-AF181*$H$15)))</f>
        <v>0</v>
      </c>
      <c r="AI181">
        <f>(AH181-1)*100</f>
        <v>0</v>
      </c>
      <c r="AJ181">
        <f>MAX(0,($B$15+$C$15*DR181)/(1+$D$15*DR181)*DK181/(DM181+273)*$E$15)</f>
        <v>0</v>
      </c>
      <c r="AK181" t="s">
        <v>420</v>
      </c>
      <c r="AL181" t="s">
        <v>420</v>
      </c>
      <c r="AM181">
        <v>0</v>
      </c>
      <c r="AN181">
        <v>0</v>
      </c>
      <c r="AO181">
        <f>1-AM181/AN181</f>
        <v>0</v>
      </c>
      <c r="AP181">
        <v>0</v>
      </c>
      <c r="AQ181" t="s">
        <v>420</v>
      </c>
      <c r="AR181" t="s">
        <v>420</v>
      </c>
      <c r="AS181">
        <v>0</v>
      </c>
      <c r="AT181">
        <v>0</v>
      </c>
      <c r="AU181">
        <f>1-AS181/AT181</f>
        <v>0</v>
      </c>
      <c r="AV181">
        <v>0.5</v>
      </c>
      <c r="AW181">
        <f>CV181</f>
        <v>0</v>
      </c>
      <c r="AX181">
        <f>K181</f>
        <v>0</v>
      </c>
      <c r="AY181">
        <f>AU181*AV181*AW181</f>
        <v>0</v>
      </c>
      <c r="AZ181">
        <f>(AX181-AP181)/AW181</f>
        <v>0</v>
      </c>
      <c r="BA181">
        <f>(AN181-AT181)/AT181</f>
        <v>0</v>
      </c>
      <c r="BB181">
        <f>AM181/(AO181+AM181/AT181)</f>
        <v>0</v>
      </c>
      <c r="BC181" t="s">
        <v>420</v>
      </c>
      <c r="BD181">
        <v>0</v>
      </c>
      <c r="BE181">
        <f>IF(BD181&lt;&gt;0, BD181, BB181)</f>
        <v>0</v>
      </c>
      <c r="BF181">
        <f>1-BE181/AT181</f>
        <v>0</v>
      </c>
      <c r="BG181">
        <f>(AT181-AS181)/(AT181-BE181)</f>
        <v>0</v>
      </c>
      <c r="BH181">
        <f>(AN181-AT181)/(AN181-BE181)</f>
        <v>0</v>
      </c>
      <c r="BI181">
        <f>(AT181-AS181)/(AT181-AM181)</f>
        <v>0</v>
      </c>
      <c r="BJ181">
        <f>(AN181-AT181)/(AN181-AM181)</f>
        <v>0</v>
      </c>
      <c r="BK181">
        <f>(BG181*BE181/AS181)</f>
        <v>0</v>
      </c>
      <c r="BL181">
        <f>(1-BK181)</f>
        <v>0</v>
      </c>
      <c r="CU181">
        <f>$B$13*DS181+$C$13*DT181+$F$13*EE181*(1-EH181)</f>
        <v>0</v>
      </c>
      <c r="CV181">
        <f>CU181*CW181</f>
        <v>0</v>
      </c>
      <c r="CW181">
        <f>($B$13*$D$11+$C$13*$D$11+$F$13*((ER181+EJ181)/MAX(ER181+EJ181+ES181, 0.1)*$I$11+ES181/MAX(ER181+EJ181+ES181, 0.1)*$J$11))/($B$13+$C$13+$F$13)</f>
        <v>0</v>
      </c>
      <c r="CX181">
        <f>($B$13*$K$11+$C$13*$K$11+$F$13*((ER181+EJ181)/MAX(ER181+EJ181+ES181, 0.1)*$P$11+ES181/MAX(ER181+EJ181+ES181, 0.1)*$Q$11))/($B$13+$C$13+$F$13)</f>
        <v>0</v>
      </c>
      <c r="CY181">
        <v>2.7</v>
      </c>
      <c r="CZ181">
        <v>0.5</v>
      </c>
      <c r="DA181" t="s">
        <v>421</v>
      </c>
      <c r="DB181">
        <v>2</v>
      </c>
      <c r="DC181">
        <v>1759097097.1</v>
      </c>
      <c r="DD181">
        <v>423.3158888888889</v>
      </c>
      <c r="DE181">
        <v>421.0653333333333</v>
      </c>
      <c r="DF181">
        <v>23.02358888888889</v>
      </c>
      <c r="DG181">
        <v>22.83582222222222</v>
      </c>
      <c r="DH181">
        <v>424.2086666666667</v>
      </c>
      <c r="DI181">
        <v>22.70861111111111</v>
      </c>
      <c r="DJ181">
        <v>500.0436666666667</v>
      </c>
      <c r="DK181">
        <v>90.61543333333333</v>
      </c>
      <c r="DL181">
        <v>0.06668144444444443</v>
      </c>
      <c r="DM181">
        <v>29.89262222222222</v>
      </c>
      <c r="DN181">
        <v>29.99148888888889</v>
      </c>
      <c r="DO181">
        <v>999.9000000000001</v>
      </c>
      <c r="DP181">
        <v>0</v>
      </c>
      <c r="DQ181">
        <v>0</v>
      </c>
      <c r="DR181">
        <v>10007.08222222222</v>
      </c>
      <c r="DS181">
        <v>0</v>
      </c>
      <c r="DT181">
        <v>3.33927</v>
      </c>
      <c r="DU181">
        <v>2.250543444444444</v>
      </c>
      <c r="DV181">
        <v>433.2916666666667</v>
      </c>
      <c r="DW181">
        <v>430.9053333333334</v>
      </c>
      <c r="DX181">
        <v>0.1877666666666667</v>
      </c>
      <c r="DY181">
        <v>421.0653333333333</v>
      </c>
      <c r="DZ181">
        <v>22.83582222222222</v>
      </c>
      <c r="EA181">
        <v>2.086293333333333</v>
      </c>
      <c r="EB181">
        <v>2.069275555555556</v>
      </c>
      <c r="EC181">
        <v>18.1149</v>
      </c>
      <c r="ED181">
        <v>17.98464444444445</v>
      </c>
      <c r="EE181">
        <v>0.00500078</v>
      </c>
      <c r="EF181">
        <v>0</v>
      </c>
      <c r="EG181">
        <v>0</v>
      </c>
      <c r="EH181">
        <v>0</v>
      </c>
      <c r="EI181">
        <v>301.3555555555556</v>
      </c>
      <c r="EJ181">
        <v>0.00500078</v>
      </c>
      <c r="EK181">
        <v>-24.01111111111111</v>
      </c>
      <c r="EL181">
        <v>-1.6</v>
      </c>
      <c r="EM181">
        <v>34.79844444444445</v>
      </c>
      <c r="EN181">
        <v>38.111</v>
      </c>
      <c r="EO181">
        <v>36.39555555555555</v>
      </c>
      <c r="EP181">
        <v>38.15944444444444</v>
      </c>
      <c r="EQ181">
        <v>37.09700000000001</v>
      </c>
      <c r="ER181">
        <v>0</v>
      </c>
      <c r="ES181">
        <v>0</v>
      </c>
      <c r="ET181">
        <v>0</v>
      </c>
      <c r="EU181">
        <v>1759097092.6</v>
      </c>
      <c r="EV181">
        <v>0</v>
      </c>
      <c r="EW181">
        <v>303.304</v>
      </c>
      <c r="EX181">
        <v>-18.76153844858258</v>
      </c>
      <c r="EY181">
        <v>-3.446153719138309</v>
      </c>
      <c r="EZ181">
        <v>-23.752</v>
      </c>
      <c r="FA181">
        <v>15</v>
      </c>
      <c r="FB181">
        <v>0</v>
      </c>
      <c r="FC181" t="s">
        <v>422</v>
      </c>
      <c r="FD181">
        <v>1746989605.5</v>
      </c>
      <c r="FE181">
        <v>1746989593.5</v>
      </c>
      <c r="FF181">
        <v>0</v>
      </c>
      <c r="FG181">
        <v>-0.274</v>
      </c>
      <c r="FH181">
        <v>-0.002</v>
      </c>
      <c r="FI181">
        <v>2.549</v>
      </c>
      <c r="FJ181">
        <v>0.129</v>
      </c>
      <c r="FK181">
        <v>420</v>
      </c>
      <c r="FL181">
        <v>17</v>
      </c>
      <c r="FM181">
        <v>0.02</v>
      </c>
      <c r="FN181">
        <v>0.04</v>
      </c>
      <c r="FO181">
        <v>3.0244475</v>
      </c>
      <c r="FP181">
        <v>-9.06698415759851</v>
      </c>
      <c r="FQ181">
        <v>1.196052149643192</v>
      </c>
      <c r="FR181">
        <v>0</v>
      </c>
      <c r="FS181">
        <v>302.2647058823529</v>
      </c>
      <c r="FT181">
        <v>10.23682198655452</v>
      </c>
      <c r="FU181">
        <v>7.334001489955622</v>
      </c>
      <c r="FV181">
        <v>0</v>
      </c>
      <c r="FW181">
        <v>0.187518175</v>
      </c>
      <c r="FX181">
        <v>0.0005092570356468133</v>
      </c>
      <c r="FY181">
        <v>0.001589408819144716</v>
      </c>
      <c r="FZ181">
        <v>1</v>
      </c>
      <c r="GA181">
        <v>1</v>
      </c>
      <c r="GB181">
        <v>3</v>
      </c>
      <c r="GC181" t="s">
        <v>423</v>
      </c>
      <c r="GD181">
        <v>3.10278</v>
      </c>
      <c r="GE181">
        <v>2.72493</v>
      </c>
      <c r="GF181">
        <v>0.08877259999999999</v>
      </c>
      <c r="GG181">
        <v>0.0880283</v>
      </c>
      <c r="GH181">
        <v>0.104761</v>
      </c>
      <c r="GI181">
        <v>0.10562</v>
      </c>
      <c r="GJ181">
        <v>23785.4</v>
      </c>
      <c r="GK181">
        <v>21597.8</v>
      </c>
      <c r="GL181">
        <v>26666.7</v>
      </c>
      <c r="GM181">
        <v>23904.6</v>
      </c>
      <c r="GN181">
        <v>38197.9</v>
      </c>
      <c r="GO181">
        <v>31590.6</v>
      </c>
      <c r="GP181">
        <v>46565</v>
      </c>
      <c r="GQ181">
        <v>37803</v>
      </c>
      <c r="GR181">
        <v>1.86703</v>
      </c>
      <c r="GS181">
        <v>1.86908</v>
      </c>
      <c r="GT181">
        <v>0.08399040000000001</v>
      </c>
      <c r="GU181">
        <v>0</v>
      </c>
      <c r="GV181">
        <v>28.6193</v>
      </c>
      <c r="GW181">
        <v>999.9</v>
      </c>
      <c r="GX181">
        <v>46.5</v>
      </c>
      <c r="GY181">
        <v>31.3</v>
      </c>
      <c r="GZ181">
        <v>23.5494</v>
      </c>
      <c r="HA181">
        <v>61.0219</v>
      </c>
      <c r="HB181">
        <v>19.5954</v>
      </c>
      <c r="HC181">
        <v>1</v>
      </c>
      <c r="HD181">
        <v>0.140986</v>
      </c>
      <c r="HE181">
        <v>-1.08867</v>
      </c>
      <c r="HF181">
        <v>20.2944</v>
      </c>
      <c r="HG181">
        <v>5.22088</v>
      </c>
      <c r="HH181">
        <v>11.98</v>
      </c>
      <c r="HI181">
        <v>4.96485</v>
      </c>
      <c r="HJ181">
        <v>3.2759</v>
      </c>
      <c r="HK181">
        <v>9999</v>
      </c>
      <c r="HL181">
        <v>9999</v>
      </c>
      <c r="HM181">
        <v>9999</v>
      </c>
      <c r="HN181">
        <v>37.7</v>
      </c>
      <c r="HO181">
        <v>1.86394</v>
      </c>
      <c r="HP181">
        <v>1.86006</v>
      </c>
      <c r="HQ181">
        <v>1.85838</v>
      </c>
      <c r="HR181">
        <v>1.85977</v>
      </c>
      <c r="HS181">
        <v>1.85989</v>
      </c>
      <c r="HT181">
        <v>1.85837</v>
      </c>
      <c r="HU181">
        <v>1.85745</v>
      </c>
      <c r="HV181">
        <v>1.85241</v>
      </c>
      <c r="HW181">
        <v>0</v>
      </c>
      <c r="HX181">
        <v>0</v>
      </c>
      <c r="HY181">
        <v>0</v>
      </c>
      <c r="HZ181">
        <v>0</v>
      </c>
      <c r="IA181" t="s">
        <v>424</v>
      </c>
      <c r="IB181" t="s">
        <v>425</v>
      </c>
      <c r="IC181" t="s">
        <v>426</v>
      </c>
      <c r="ID181" t="s">
        <v>426</v>
      </c>
      <c r="IE181" t="s">
        <v>426</v>
      </c>
      <c r="IF181" t="s">
        <v>426</v>
      </c>
      <c r="IG181">
        <v>0</v>
      </c>
      <c r="IH181">
        <v>100</v>
      </c>
      <c r="II181">
        <v>100</v>
      </c>
      <c r="IJ181">
        <v>-0.893</v>
      </c>
      <c r="IK181">
        <v>0.315</v>
      </c>
      <c r="IL181">
        <v>-0.819046093373875</v>
      </c>
      <c r="IM181">
        <v>-0.0008311593448893811</v>
      </c>
      <c r="IN181">
        <v>1.768286430498992E-06</v>
      </c>
      <c r="IO181">
        <v>-5.176383660599935E-10</v>
      </c>
      <c r="IP181">
        <v>0.01793090377665582</v>
      </c>
      <c r="IQ181">
        <v>0.002652576625932546</v>
      </c>
      <c r="IR181">
        <v>0.0004569377311329863</v>
      </c>
      <c r="IS181">
        <v>1.003524486243527E-07</v>
      </c>
      <c r="IT181">
        <v>2</v>
      </c>
      <c r="IU181">
        <v>1975</v>
      </c>
      <c r="IV181">
        <v>1</v>
      </c>
      <c r="IW181">
        <v>26</v>
      </c>
      <c r="IX181">
        <v>201791.6</v>
      </c>
      <c r="IY181">
        <v>201791.8</v>
      </c>
      <c r="IZ181">
        <v>1.09009</v>
      </c>
      <c r="JA181">
        <v>2.62329</v>
      </c>
      <c r="JB181">
        <v>1.49658</v>
      </c>
      <c r="JC181">
        <v>2.34863</v>
      </c>
      <c r="JD181">
        <v>1.54907</v>
      </c>
      <c r="JE181">
        <v>2.48413</v>
      </c>
      <c r="JF181">
        <v>36.2694</v>
      </c>
      <c r="JG181">
        <v>24.1926</v>
      </c>
      <c r="JH181">
        <v>18</v>
      </c>
      <c r="JI181">
        <v>482.304</v>
      </c>
      <c r="JJ181">
        <v>498.387</v>
      </c>
      <c r="JK181">
        <v>30.1822</v>
      </c>
      <c r="JL181">
        <v>29.1011</v>
      </c>
      <c r="JM181">
        <v>30.0001</v>
      </c>
      <c r="JN181">
        <v>29.2765</v>
      </c>
      <c r="JO181">
        <v>29.2609</v>
      </c>
      <c r="JP181">
        <v>21.9385</v>
      </c>
      <c r="JQ181">
        <v>0</v>
      </c>
      <c r="JR181">
        <v>100</v>
      </c>
      <c r="JS181">
        <v>30.1822</v>
      </c>
      <c r="JT181">
        <v>420</v>
      </c>
      <c r="JU181">
        <v>23.1383</v>
      </c>
      <c r="JV181">
        <v>101.811</v>
      </c>
      <c r="JW181">
        <v>91.18219999999999</v>
      </c>
    </row>
    <row r="182" spans="1:283">
      <c r="A182">
        <v>164</v>
      </c>
      <c r="B182">
        <v>1759097102.1</v>
      </c>
      <c r="C182">
        <v>3109.099999904633</v>
      </c>
      <c r="D182" t="s">
        <v>758</v>
      </c>
      <c r="E182" t="s">
        <v>759</v>
      </c>
      <c r="F182">
        <v>5</v>
      </c>
      <c r="G182" t="s">
        <v>733</v>
      </c>
      <c r="H182">
        <v>1759097099.1</v>
      </c>
      <c r="I182">
        <f>(J182)/1000</f>
        <v>0</v>
      </c>
      <c r="J182">
        <f>1000*DJ182*AH182*(DF182-DG182)/(100*CY182*(1000-AH182*DF182))</f>
        <v>0</v>
      </c>
      <c r="K182">
        <f>DJ182*AH182*(DE182-DD182*(1000-AH182*DG182)/(1000-AH182*DF182))/(100*CY182)</f>
        <v>0</v>
      </c>
      <c r="L182">
        <f>DD182 - IF(AH182&gt;1, K182*CY182*100.0/(AJ182), 0)</f>
        <v>0</v>
      </c>
      <c r="M182">
        <f>((S182-I182/2)*L182-K182)/(S182+I182/2)</f>
        <v>0</v>
      </c>
      <c r="N182">
        <f>M182*(DK182+DL182)/1000.0</f>
        <v>0</v>
      </c>
      <c r="O182">
        <f>(DD182 - IF(AH182&gt;1, K182*CY182*100.0/(AJ182), 0))*(DK182+DL182)/1000.0</f>
        <v>0</v>
      </c>
      <c r="P182">
        <f>2.0/((1/R182-1/Q182)+SIGN(R182)*SQRT((1/R182-1/Q182)*(1/R182-1/Q182) + 4*CZ182/((CZ182+1)*(CZ182+1))*(2*1/R182*1/Q182-1/Q182*1/Q182)))</f>
        <v>0</v>
      </c>
      <c r="Q182">
        <f>IF(LEFT(DA182,1)&lt;&gt;"0",IF(LEFT(DA182,1)="1",3.0,DB182),$D$5+$E$5*(DR182*DK182/($K$5*1000))+$F$5*(DR182*DK182/($K$5*1000))*MAX(MIN(CY182,$J$5),$I$5)*MAX(MIN(CY182,$J$5),$I$5)+$G$5*MAX(MIN(CY182,$J$5),$I$5)*(DR182*DK182/($K$5*1000))+$H$5*(DR182*DK182/($K$5*1000))*(DR182*DK182/($K$5*1000)))</f>
        <v>0</v>
      </c>
      <c r="R182">
        <f>I182*(1000-(1000*0.61365*exp(17.502*V182/(240.97+V182))/(DK182+DL182)+DF182)/2)/(1000*0.61365*exp(17.502*V182/(240.97+V182))/(DK182+DL182)-DF182)</f>
        <v>0</v>
      </c>
      <c r="S182">
        <f>1/((CZ182+1)/(P182/1.6)+1/(Q182/1.37)) + CZ182/((CZ182+1)/(P182/1.6) + CZ182/(Q182/1.37))</f>
        <v>0</v>
      </c>
      <c r="T182">
        <f>(CU182*CX182)</f>
        <v>0</v>
      </c>
      <c r="U182">
        <f>(DM182+(T182+2*0.95*5.67E-8*(((DM182+$B$9)+273)^4-(DM182+273)^4)-44100*I182)/(1.84*29.3*Q182+8*0.95*5.67E-8*(DM182+273)^3))</f>
        <v>0</v>
      </c>
      <c r="V182">
        <f>($C$9*DN182+$D$9*DO182+$E$9*U182)</f>
        <v>0</v>
      </c>
      <c r="W182">
        <f>0.61365*exp(17.502*V182/(240.97+V182))</f>
        <v>0</v>
      </c>
      <c r="X182">
        <f>(Y182/Z182*100)</f>
        <v>0</v>
      </c>
      <c r="Y182">
        <f>DF182*(DK182+DL182)/1000</f>
        <v>0</v>
      </c>
      <c r="Z182">
        <f>0.61365*exp(17.502*DM182/(240.97+DM182))</f>
        <v>0</v>
      </c>
      <c r="AA182">
        <f>(W182-DF182*(DK182+DL182)/1000)</f>
        <v>0</v>
      </c>
      <c r="AB182">
        <f>(-I182*44100)</f>
        <v>0</v>
      </c>
      <c r="AC182">
        <f>2*29.3*Q182*0.92*(DM182-V182)</f>
        <v>0</v>
      </c>
      <c r="AD182">
        <f>2*0.95*5.67E-8*(((DM182+$B$9)+273)^4-(V182+273)^4)</f>
        <v>0</v>
      </c>
      <c r="AE182">
        <f>T182+AD182+AB182+AC182</f>
        <v>0</v>
      </c>
      <c r="AF182">
        <v>1</v>
      </c>
      <c r="AG182">
        <v>0</v>
      </c>
      <c r="AH182">
        <f>IF(AF182*$H$15&gt;=AJ182,1.0,(AJ182/(AJ182-AF182*$H$15)))</f>
        <v>0</v>
      </c>
      <c r="AI182">
        <f>(AH182-1)*100</f>
        <v>0</v>
      </c>
      <c r="AJ182">
        <f>MAX(0,($B$15+$C$15*DR182)/(1+$D$15*DR182)*DK182/(DM182+273)*$E$15)</f>
        <v>0</v>
      </c>
      <c r="AK182" t="s">
        <v>420</v>
      </c>
      <c r="AL182" t="s">
        <v>420</v>
      </c>
      <c r="AM182">
        <v>0</v>
      </c>
      <c r="AN182">
        <v>0</v>
      </c>
      <c r="AO182">
        <f>1-AM182/AN182</f>
        <v>0</v>
      </c>
      <c r="AP182">
        <v>0</v>
      </c>
      <c r="AQ182" t="s">
        <v>420</v>
      </c>
      <c r="AR182" t="s">
        <v>420</v>
      </c>
      <c r="AS182">
        <v>0</v>
      </c>
      <c r="AT182">
        <v>0</v>
      </c>
      <c r="AU182">
        <f>1-AS182/AT182</f>
        <v>0</v>
      </c>
      <c r="AV182">
        <v>0.5</v>
      </c>
      <c r="AW182">
        <f>CV182</f>
        <v>0</v>
      </c>
      <c r="AX182">
        <f>K182</f>
        <v>0</v>
      </c>
      <c r="AY182">
        <f>AU182*AV182*AW182</f>
        <v>0</v>
      </c>
      <c r="AZ182">
        <f>(AX182-AP182)/AW182</f>
        <v>0</v>
      </c>
      <c r="BA182">
        <f>(AN182-AT182)/AT182</f>
        <v>0</v>
      </c>
      <c r="BB182">
        <f>AM182/(AO182+AM182/AT182)</f>
        <v>0</v>
      </c>
      <c r="BC182" t="s">
        <v>420</v>
      </c>
      <c r="BD182">
        <v>0</v>
      </c>
      <c r="BE182">
        <f>IF(BD182&lt;&gt;0, BD182, BB182)</f>
        <v>0</v>
      </c>
      <c r="BF182">
        <f>1-BE182/AT182</f>
        <v>0</v>
      </c>
      <c r="BG182">
        <f>(AT182-AS182)/(AT182-BE182)</f>
        <v>0</v>
      </c>
      <c r="BH182">
        <f>(AN182-AT182)/(AN182-BE182)</f>
        <v>0</v>
      </c>
      <c r="BI182">
        <f>(AT182-AS182)/(AT182-AM182)</f>
        <v>0</v>
      </c>
      <c r="BJ182">
        <f>(AN182-AT182)/(AN182-AM182)</f>
        <v>0</v>
      </c>
      <c r="BK182">
        <f>(BG182*BE182/AS182)</f>
        <v>0</v>
      </c>
      <c r="BL182">
        <f>(1-BK182)</f>
        <v>0</v>
      </c>
      <c r="CU182">
        <f>$B$13*DS182+$C$13*DT182+$F$13*EE182*(1-EH182)</f>
        <v>0</v>
      </c>
      <c r="CV182">
        <f>CU182*CW182</f>
        <v>0</v>
      </c>
      <c r="CW182">
        <f>($B$13*$D$11+$C$13*$D$11+$F$13*((ER182+EJ182)/MAX(ER182+EJ182+ES182, 0.1)*$I$11+ES182/MAX(ER182+EJ182+ES182, 0.1)*$J$11))/($B$13+$C$13+$F$13)</f>
        <v>0</v>
      </c>
      <c r="CX182">
        <f>($B$13*$K$11+$C$13*$K$11+$F$13*((ER182+EJ182)/MAX(ER182+EJ182+ES182, 0.1)*$P$11+ES182/MAX(ER182+EJ182+ES182, 0.1)*$Q$11))/($B$13+$C$13+$F$13)</f>
        <v>0</v>
      </c>
      <c r="CY182">
        <v>2.7</v>
      </c>
      <c r="CZ182">
        <v>0.5</v>
      </c>
      <c r="DA182" t="s">
        <v>421</v>
      </c>
      <c r="DB182">
        <v>2</v>
      </c>
      <c r="DC182">
        <v>1759097099.1</v>
      </c>
      <c r="DD182">
        <v>423.5092222222222</v>
      </c>
      <c r="DE182">
        <v>420.0912222222222</v>
      </c>
      <c r="DF182">
        <v>23.02407777777778</v>
      </c>
      <c r="DG182">
        <v>22.83566666666667</v>
      </c>
      <c r="DH182">
        <v>424.402</v>
      </c>
      <c r="DI182">
        <v>22.70908888888889</v>
      </c>
      <c r="DJ182">
        <v>500.0115555555556</v>
      </c>
      <c r="DK182">
        <v>90.61542222222221</v>
      </c>
      <c r="DL182">
        <v>0.06670532222222221</v>
      </c>
      <c r="DM182">
        <v>29.89149999999999</v>
      </c>
      <c r="DN182">
        <v>29.99097777777778</v>
      </c>
      <c r="DO182">
        <v>999.9000000000001</v>
      </c>
      <c r="DP182">
        <v>0</v>
      </c>
      <c r="DQ182">
        <v>0</v>
      </c>
      <c r="DR182">
        <v>10005.77111111111</v>
      </c>
      <c r="DS182">
        <v>0</v>
      </c>
      <c r="DT182">
        <v>3.33927</v>
      </c>
      <c r="DU182">
        <v>3.418077777777777</v>
      </c>
      <c r="DV182">
        <v>433.4897777777778</v>
      </c>
      <c r="DW182">
        <v>429.9082222222222</v>
      </c>
      <c r="DX182">
        <v>0.1884005555555556</v>
      </c>
      <c r="DY182">
        <v>420.0912222222222</v>
      </c>
      <c r="DZ182">
        <v>22.83566666666667</v>
      </c>
      <c r="EA182">
        <v>2.086337777777778</v>
      </c>
      <c r="EB182">
        <v>2.069262222222222</v>
      </c>
      <c r="EC182">
        <v>18.11524444444444</v>
      </c>
      <c r="ED182">
        <v>17.98453333333334</v>
      </c>
      <c r="EE182">
        <v>0.00500078</v>
      </c>
      <c r="EF182">
        <v>0</v>
      </c>
      <c r="EG182">
        <v>0</v>
      </c>
      <c r="EH182">
        <v>0</v>
      </c>
      <c r="EI182">
        <v>299.7</v>
      </c>
      <c r="EJ182">
        <v>0.00500078</v>
      </c>
      <c r="EK182">
        <v>-22.14444444444444</v>
      </c>
      <c r="EL182">
        <v>-2.388888888888889</v>
      </c>
      <c r="EM182">
        <v>34.868</v>
      </c>
      <c r="EN182">
        <v>38.125</v>
      </c>
      <c r="EO182">
        <v>36.32622222222222</v>
      </c>
      <c r="EP182">
        <v>38.14555555555555</v>
      </c>
      <c r="EQ182">
        <v>37.23588888888889</v>
      </c>
      <c r="ER182">
        <v>0</v>
      </c>
      <c r="ES182">
        <v>0</v>
      </c>
      <c r="ET182">
        <v>0</v>
      </c>
      <c r="EU182">
        <v>1759097094.4</v>
      </c>
      <c r="EV182">
        <v>0</v>
      </c>
      <c r="EW182">
        <v>302.3961538461539</v>
      </c>
      <c r="EX182">
        <v>-18.78632484714395</v>
      </c>
      <c r="EY182">
        <v>11.92820520984115</v>
      </c>
      <c r="EZ182">
        <v>-23.71153846153846</v>
      </c>
      <c r="FA182">
        <v>15</v>
      </c>
      <c r="FB182">
        <v>0</v>
      </c>
      <c r="FC182" t="s">
        <v>422</v>
      </c>
      <c r="FD182">
        <v>1746989605.5</v>
      </c>
      <c r="FE182">
        <v>1746989593.5</v>
      </c>
      <c r="FF182">
        <v>0</v>
      </c>
      <c r="FG182">
        <v>-0.274</v>
      </c>
      <c r="FH182">
        <v>-0.002</v>
      </c>
      <c r="FI182">
        <v>2.549</v>
      </c>
      <c r="FJ182">
        <v>0.129</v>
      </c>
      <c r="FK182">
        <v>420</v>
      </c>
      <c r="FL182">
        <v>17</v>
      </c>
      <c r="FM182">
        <v>0.02</v>
      </c>
      <c r="FN182">
        <v>0.04</v>
      </c>
      <c r="FO182">
        <v>3.050888292682927</v>
      </c>
      <c r="FP182">
        <v>-4.136155672473866</v>
      </c>
      <c r="FQ182">
        <v>1.191114558663588</v>
      </c>
      <c r="FR182">
        <v>0</v>
      </c>
      <c r="FS182">
        <v>302.4764705882353</v>
      </c>
      <c r="FT182">
        <v>-6.300993194194078</v>
      </c>
      <c r="FU182">
        <v>7.540442287836556</v>
      </c>
      <c r="FV182">
        <v>0</v>
      </c>
      <c r="FW182">
        <v>0.1878544634146342</v>
      </c>
      <c r="FX182">
        <v>-0.001104857142856903</v>
      </c>
      <c r="FY182">
        <v>0.001465052885044968</v>
      </c>
      <c r="FZ182">
        <v>1</v>
      </c>
      <c r="GA182">
        <v>1</v>
      </c>
      <c r="GB182">
        <v>3</v>
      </c>
      <c r="GC182" t="s">
        <v>423</v>
      </c>
      <c r="GD182">
        <v>3.10293</v>
      </c>
      <c r="GE182">
        <v>2.72481</v>
      </c>
      <c r="GF182">
        <v>0.088724</v>
      </c>
      <c r="GG182">
        <v>0.0879612</v>
      </c>
      <c r="GH182">
        <v>0.104762</v>
      </c>
      <c r="GI182">
        <v>0.105625</v>
      </c>
      <c r="GJ182">
        <v>23786.6</v>
      </c>
      <c r="GK182">
        <v>21599.4</v>
      </c>
      <c r="GL182">
        <v>26666.6</v>
      </c>
      <c r="GM182">
        <v>23904.6</v>
      </c>
      <c r="GN182">
        <v>38197.9</v>
      </c>
      <c r="GO182">
        <v>31590.4</v>
      </c>
      <c r="GP182">
        <v>46565.1</v>
      </c>
      <c r="GQ182">
        <v>37803</v>
      </c>
      <c r="GR182">
        <v>1.86698</v>
      </c>
      <c r="GS182">
        <v>1.86873</v>
      </c>
      <c r="GT182">
        <v>0.08473550000000001</v>
      </c>
      <c r="GU182">
        <v>0</v>
      </c>
      <c r="GV182">
        <v>28.6207</v>
      </c>
      <c r="GW182">
        <v>999.9</v>
      </c>
      <c r="GX182">
        <v>46.5</v>
      </c>
      <c r="GY182">
        <v>31.3</v>
      </c>
      <c r="GZ182">
        <v>23.5488</v>
      </c>
      <c r="HA182">
        <v>60.9119</v>
      </c>
      <c r="HB182">
        <v>19.5913</v>
      </c>
      <c r="HC182">
        <v>1</v>
      </c>
      <c r="HD182">
        <v>0.141052</v>
      </c>
      <c r="HE182">
        <v>-1.09542</v>
      </c>
      <c r="HF182">
        <v>20.2944</v>
      </c>
      <c r="HG182">
        <v>5.22073</v>
      </c>
      <c r="HH182">
        <v>11.98</v>
      </c>
      <c r="HI182">
        <v>4.96495</v>
      </c>
      <c r="HJ182">
        <v>3.27595</v>
      </c>
      <c r="HK182">
        <v>9999</v>
      </c>
      <c r="HL182">
        <v>9999</v>
      </c>
      <c r="HM182">
        <v>9999</v>
      </c>
      <c r="HN182">
        <v>37.7</v>
      </c>
      <c r="HO182">
        <v>1.86395</v>
      </c>
      <c r="HP182">
        <v>1.86006</v>
      </c>
      <c r="HQ182">
        <v>1.85838</v>
      </c>
      <c r="HR182">
        <v>1.85977</v>
      </c>
      <c r="HS182">
        <v>1.85989</v>
      </c>
      <c r="HT182">
        <v>1.85837</v>
      </c>
      <c r="HU182">
        <v>1.85745</v>
      </c>
      <c r="HV182">
        <v>1.85242</v>
      </c>
      <c r="HW182">
        <v>0</v>
      </c>
      <c r="HX182">
        <v>0</v>
      </c>
      <c r="HY182">
        <v>0</v>
      </c>
      <c r="HZ182">
        <v>0</v>
      </c>
      <c r="IA182" t="s">
        <v>424</v>
      </c>
      <c r="IB182" t="s">
        <v>425</v>
      </c>
      <c r="IC182" t="s">
        <v>426</v>
      </c>
      <c r="ID182" t="s">
        <v>426</v>
      </c>
      <c r="IE182" t="s">
        <v>426</v>
      </c>
      <c r="IF182" t="s">
        <v>426</v>
      </c>
      <c r="IG182">
        <v>0</v>
      </c>
      <c r="IH182">
        <v>100</v>
      </c>
      <c r="II182">
        <v>100</v>
      </c>
      <c r="IJ182">
        <v>-0.893</v>
      </c>
      <c r="IK182">
        <v>0.315</v>
      </c>
      <c r="IL182">
        <v>-0.819046093373875</v>
      </c>
      <c r="IM182">
        <v>-0.0008311593448893811</v>
      </c>
      <c r="IN182">
        <v>1.768286430498992E-06</v>
      </c>
      <c r="IO182">
        <v>-5.176383660599935E-10</v>
      </c>
      <c r="IP182">
        <v>0.01793090377665582</v>
      </c>
      <c r="IQ182">
        <v>0.002652576625932546</v>
      </c>
      <c r="IR182">
        <v>0.0004569377311329863</v>
      </c>
      <c r="IS182">
        <v>1.003524486243527E-07</v>
      </c>
      <c r="IT182">
        <v>2</v>
      </c>
      <c r="IU182">
        <v>1975</v>
      </c>
      <c r="IV182">
        <v>1</v>
      </c>
      <c r="IW182">
        <v>26</v>
      </c>
      <c r="IX182">
        <v>201791.6</v>
      </c>
      <c r="IY182">
        <v>201791.8</v>
      </c>
      <c r="IZ182">
        <v>1.09131</v>
      </c>
      <c r="JA182">
        <v>2.62939</v>
      </c>
      <c r="JB182">
        <v>1.49658</v>
      </c>
      <c r="JC182">
        <v>2.34863</v>
      </c>
      <c r="JD182">
        <v>1.54907</v>
      </c>
      <c r="JE182">
        <v>2.47437</v>
      </c>
      <c r="JF182">
        <v>36.2694</v>
      </c>
      <c r="JG182">
        <v>24.2013</v>
      </c>
      <c r="JH182">
        <v>18</v>
      </c>
      <c r="JI182">
        <v>482.275</v>
      </c>
      <c r="JJ182">
        <v>498.156</v>
      </c>
      <c r="JK182">
        <v>30.1826</v>
      </c>
      <c r="JL182">
        <v>29.1011</v>
      </c>
      <c r="JM182">
        <v>30.0001</v>
      </c>
      <c r="JN182">
        <v>29.2765</v>
      </c>
      <c r="JO182">
        <v>29.2613</v>
      </c>
      <c r="JP182">
        <v>21.9533</v>
      </c>
      <c r="JQ182">
        <v>0</v>
      </c>
      <c r="JR182">
        <v>100</v>
      </c>
      <c r="JS182">
        <v>30.1895</v>
      </c>
      <c r="JT182">
        <v>420</v>
      </c>
      <c r="JU182">
        <v>23.1383</v>
      </c>
      <c r="JV182">
        <v>101.811</v>
      </c>
      <c r="JW182">
        <v>91.18219999999999</v>
      </c>
    </row>
    <row r="183" spans="1:283">
      <c r="A183">
        <v>165</v>
      </c>
      <c r="B183">
        <v>1759097104.1</v>
      </c>
      <c r="C183">
        <v>3111.099999904633</v>
      </c>
      <c r="D183" t="s">
        <v>760</v>
      </c>
      <c r="E183" t="s">
        <v>761</v>
      </c>
      <c r="F183">
        <v>5</v>
      </c>
      <c r="G183" t="s">
        <v>733</v>
      </c>
      <c r="H183">
        <v>1759097101.1</v>
      </c>
      <c r="I183">
        <f>(J183)/1000</f>
        <v>0</v>
      </c>
      <c r="J183">
        <f>1000*DJ183*AH183*(DF183-DG183)/(100*CY183*(1000-AH183*DF183))</f>
        <v>0</v>
      </c>
      <c r="K183">
        <f>DJ183*AH183*(DE183-DD183*(1000-AH183*DG183)/(1000-AH183*DF183))/(100*CY183)</f>
        <v>0</v>
      </c>
      <c r="L183">
        <f>DD183 - IF(AH183&gt;1, K183*CY183*100.0/(AJ183), 0)</f>
        <v>0</v>
      </c>
      <c r="M183">
        <f>((S183-I183/2)*L183-K183)/(S183+I183/2)</f>
        <v>0</v>
      </c>
      <c r="N183">
        <f>M183*(DK183+DL183)/1000.0</f>
        <v>0</v>
      </c>
      <c r="O183">
        <f>(DD183 - IF(AH183&gt;1, K183*CY183*100.0/(AJ183), 0))*(DK183+DL183)/1000.0</f>
        <v>0</v>
      </c>
      <c r="P183">
        <f>2.0/((1/R183-1/Q183)+SIGN(R183)*SQRT((1/R183-1/Q183)*(1/R183-1/Q183) + 4*CZ183/((CZ183+1)*(CZ183+1))*(2*1/R183*1/Q183-1/Q183*1/Q183)))</f>
        <v>0</v>
      </c>
      <c r="Q183">
        <f>IF(LEFT(DA183,1)&lt;&gt;"0",IF(LEFT(DA183,1)="1",3.0,DB183),$D$5+$E$5*(DR183*DK183/($K$5*1000))+$F$5*(DR183*DK183/($K$5*1000))*MAX(MIN(CY183,$J$5),$I$5)*MAX(MIN(CY183,$J$5),$I$5)+$G$5*MAX(MIN(CY183,$J$5),$I$5)*(DR183*DK183/($K$5*1000))+$H$5*(DR183*DK183/($K$5*1000))*(DR183*DK183/($K$5*1000)))</f>
        <v>0</v>
      </c>
      <c r="R183">
        <f>I183*(1000-(1000*0.61365*exp(17.502*V183/(240.97+V183))/(DK183+DL183)+DF183)/2)/(1000*0.61365*exp(17.502*V183/(240.97+V183))/(DK183+DL183)-DF183)</f>
        <v>0</v>
      </c>
      <c r="S183">
        <f>1/((CZ183+1)/(P183/1.6)+1/(Q183/1.37)) + CZ183/((CZ183+1)/(P183/1.6) + CZ183/(Q183/1.37))</f>
        <v>0</v>
      </c>
      <c r="T183">
        <f>(CU183*CX183)</f>
        <v>0</v>
      </c>
      <c r="U183">
        <f>(DM183+(T183+2*0.95*5.67E-8*(((DM183+$B$9)+273)^4-(DM183+273)^4)-44100*I183)/(1.84*29.3*Q183+8*0.95*5.67E-8*(DM183+273)^3))</f>
        <v>0</v>
      </c>
      <c r="V183">
        <f>($C$9*DN183+$D$9*DO183+$E$9*U183)</f>
        <v>0</v>
      </c>
      <c r="W183">
        <f>0.61365*exp(17.502*V183/(240.97+V183))</f>
        <v>0</v>
      </c>
      <c r="X183">
        <f>(Y183/Z183*100)</f>
        <v>0</v>
      </c>
      <c r="Y183">
        <f>DF183*(DK183+DL183)/1000</f>
        <v>0</v>
      </c>
      <c r="Z183">
        <f>0.61365*exp(17.502*DM183/(240.97+DM183))</f>
        <v>0</v>
      </c>
      <c r="AA183">
        <f>(W183-DF183*(DK183+DL183)/1000)</f>
        <v>0</v>
      </c>
      <c r="AB183">
        <f>(-I183*44100)</f>
        <v>0</v>
      </c>
      <c r="AC183">
        <f>2*29.3*Q183*0.92*(DM183-V183)</f>
        <v>0</v>
      </c>
      <c r="AD183">
        <f>2*0.95*5.67E-8*(((DM183+$B$9)+273)^4-(V183+273)^4)</f>
        <v>0</v>
      </c>
      <c r="AE183">
        <f>T183+AD183+AB183+AC183</f>
        <v>0</v>
      </c>
      <c r="AF183">
        <v>1</v>
      </c>
      <c r="AG183">
        <v>0</v>
      </c>
      <c r="AH183">
        <f>IF(AF183*$H$15&gt;=AJ183,1.0,(AJ183/(AJ183-AF183*$H$15)))</f>
        <v>0</v>
      </c>
      <c r="AI183">
        <f>(AH183-1)*100</f>
        <v>0</v>
      </c>
      <c r="AJ183">
        <f>MAX(0,($B$15+$C$15*DR183)/(1+$D$15*DR183)*DK183/(DM183+273)*$E$15)</f>
        <v>0</v>
      </c>
      <c r="AK183" t="s">
        <v>420</v>
      </c>
      <c r="AL183" t="s">
        <v>420</v>
      </c>
      <c r="AM183">
        <v>0</v>
      </c>
      <c r="AN183">
        <v>0</v>
      </c>
      <c r="AO183">
        <f>1-AM183/AN183</f>
        <v>0</v>
      </c>
      <c r="AP183">
        <v>0</v>
      </c>
      <c r="AQ183" t="s">
        <v>420</v>
      </c>
      <c r="AR183" t="s">
        <v>420</v>
      </c>
      <c r="AS183">
        <v>0</v>
      </c>
      <c r="AT183">
        <v>0</v>
      </c>
      <c r="AU183">
        <f>1-AS183/AT183</f>
        <v>0</v>
      </c>
      <c r="AV183">
        <v>0.5</v>
      </c>
      <c r="AW183">
        <f>CV183</f>
        <v>0</v>
      </c>
      <c r="AX183">
        <f>K183</f>
        <v>0</v>
      </c>
      <c r="AY183">
        <f>AU183*AV183*AW183</f>
        <v>0</v>
      </c>
      <c r="AZ183">
        <f>(AX183-AP183)/AW183</f>
        <v>0</v>
      </c>
      <c r="BA183">
        <f>(AN183-AT183)/AT183</f>
        <v>0</v>
      </c>
      <c r="BB183">
        <f>AM183/(AO183+AM183/AT183)</f>
        <v>0</v>
      </c>
      <c r="BC183" t="s">
        <v>420</v>
      </c>
      <c r="BD183">
        <v>0</v>
      </c>
      <c r="BE183">
        <f>IF(BD183&lt;&gt;0, BD183, BB183)</f>
        <v>0</v>
      </c>
      <c r="BF183">
        <f>1-BE183/AT183</f>
        <v>0</v>
      </c>
      <c r="BG183">
        <f>(AT183-AS183)/(AT183-BE183)</f>
        <v>0</v>
      </c>
      <c r="BH183">
        <f>(AN183-AT183)/(AN183-BE183)</f>
        <v>0</v>
      </c>
      <c r="BI183">
        <f>(AT183-AS183)/(AT183-AM183)</f>
        <v>0</v>
      </c>
      <c r="BJ183">
        <f>(AN183-AT183)/(AN183-AM183)</f>
        <v>0</v>
      </c>
      <c r="BK183">
        <f>(BG183*BE183/AS183)</f>
        <v>0</v>
      </c>
      <c r="BL183">
        <f>(1-BK183)</f>
        <v>0</v>
      </c>
      <c r="CU183">
        <f>$B$13*DS183+$C$13*DT183+$F$13*EE183*(1-EH183)</f>
        <v>0</v>
      </c>
      <c r="CV183">
        <f>CU183*CW183</f>
        <v>0</v>
      </c>
      <c r="CW183">
        <f>($B$13*$D$11+$C$13*$D$11+$F$13*((ER183+EJ183)/MAX(ER183+EJ183+ES183, 0.1)*$I$11+ES183/MAX(ER183+EJ183+ES183, 0.1)*$J$11))/($B$13+$C$13+$F$13)</f>
        <v>0</v>
      </c>
      <c r="CX183">
        <f>($B$13*$K$11+$C$13*$K$11+$F$13*((ER183+EJ183)/MAX(ER183+EJ183+ES183, 0.1)*$P$11+ES183/MAX(ER183+EJ183+ES183, 0.1)*$Q$11))/($B$13+$C$13+$F$13)</f>
        <v>0</v>
      </c>
      <c r="CY183">
        <v>2.7</v>
      </c>
      <c r="CZ183">
        <v>0.5</v>
      </c>
      <c r="DA183" t="s">
        <v>421</v>
      </c>
      <c r="DB183">
        <v>2</v>
      </c>
      <c r="DC183">
        <v>1759097101.1</v>
      </c>
      <c r="DD183">
        <v>423.4037777777778</v>
      </c>
      <c r="DE183">
        <v>419.3372222222222</v>
      </c>
      <c r="DF183">
        <v>23.02436666666667</v>
      </c>
      <c r="DG183">
        <v>22.83618888888889</v>
      </c>
      <c r="DH183">
        <v>424.2966666666667</v>
      </c>
      <c r="DI183">
        <v>22.70938888888889</v>
      </c>
      <c r="DJ183">
        <v>500.0224444444445</v>
      </c>
      <c r="DK183">
        <v>90.61526666666667</v>
      </c>
      <c r="DL183">
        <v>0.06662353333333333</v>
      </c>
      <c r="DM183">
        <v>29.89093333333333</v>
      </c>
      <c r="DN183">
        <v>29.99482222222222</v>
      </c>
      <c r="DO183">
        <v>999.9000000000001</v>
      </c>
      <c r="DP183">
        <v>0</v>
      </c>
      <c r="DQ183">
        <v>0</v>
      </c>
      <c r="DR183">
        <v>10011.66666666667</v>
      </c>
      <c r="DS183">
        <v>0</v>
      </c>
      <c r="DT183">
        <v>3.33927</v>
      </c>
      <c r="DU183">
        <v>4.066562222222222</v>
      </c>
      <c r="DV183">
        <v>433.3818888888889</v>
      </c>
      <c r="DW183">
        <v>429.136888888889</v>
      </c>
      <c r="DX183">
        <v>0.1881867777777778</v>
      </c>
      <c r="DY183">
        <v>419.3372222222222</v>
      </c>
      <c r="DZ183">
        <v>22.83618888888889</v>
      </c>
      <c r="EA183">
        <v>2.086361111111112</v>
      </c>
      <c r="EB183">
        <v>2.069305555555555</v>
      </c>
      <c r="EC183">
        <v>18.11544444444444</v>
      </c>
      <c r="ED183">
        <v>17.98487777777778</v>
      </c>
      <c r="EE183">
        <v>0.00500078</v>
      </c>
      <c r="EF183">
        <v>0</v>
      </c>
      <c r="EG183">
        <v>0</v>
      </c>
      <c r="EH183">
        <v>0</v>
      </c>
      <c r="EI183">
        <v>301.7444444444444</v>
      </c>
      <c r="EJ183">
        <v>0.00500078</v>
      </c>
      <c r="EK183">
        <v>-25.21111111111111</v>
      </c>
      <c r="EL183">
        <v>-2.422222222222222</v>
      </c>
      <c r="EM183">
        <v>34.868</v>
      </c>
      <c r="EN183">
        <v>38.125</v>
      </c>
      <c r="EO183">
        <v>36.34711111111111</v>
      </c>
      <c r="EP183">
        <v>38.15944444444445</v>
      </c>
      <c r="EQ183">
        <v>37.368</v>
      </c>
      <c r="ER183">
        <v>0</v>
      </c>
      <c r="ES183">
        <v>0</v>
      </c>
      <c r="ET183">
        <v>0</v>
      </c>
      <c r="EU183">
        <v>1759097096.8</v>
      </c>
      <c r="EV183">
        <v>0</v>
      </c>
      <c r="EW183">
        <v>302.3461538461539</v>
      </c>
      <c r="EX183">
        <v>-3.685470225534499</v>
      </c>
      <c r="EY183">
        <v>-9.938461151369594</v>
      </c>
      <c r="EZ183">
        <v>-24.08076923076923</v>
      </c>
      <c r="FA183">
        <v>15</v>
      </c>
      <c r="FB183">
        <v>0</v>
      </c>
      <c r="FC183" t="s">
        <v>422</v>
      </c>
      <c r="FD183">
        <v>1746989605.5</v>
      </c>
      <c r="FE183">
        <v>1746989593.5</v>
      </c>
      <c r="FF183">
        <v>0</v>
      </c>
      <c r="FG183">
        <v>-0.274</v>
      </c>
      <c r="FH183">
        <v>-0.002</v>
      </c>
      <c r="FI183">
        <v>2.549</v>
      </c>
      <c r="FJ183">
        <v>0.129</v>
      </c>
      <c r="FK183">
        <v>420</v>
      </c>
      <c r="FL183">
        <v>17</v>
      </c>
      <c r="FM183">
        <v>0.02</v>
      </c>
      <c r="FN183">
        <v>0.04</v>
      </c>
      <c r="FO183">
        <v>2.989868</v>
      </c>
      <c r="FP183">
        <v>-0.0756529756097581</v>
      </c>
      <c r="FQ183">
        <v>1.154272110740509</v>
      </c>
      <c r="FR183">
        <v>1</v>
      </c>
      <c r="FS183">
        <v>303.25</v>
      </c>
      <c r="FT183">
        <v>-12.71352192315553</v>
      </c>
      <c r="FU183">
        <v>7.339468244883078</v>
      </c>
      <c r="FV183">
        <v>0</v>
      </c>
      <c r="FW183">
        <v>0.18765685</v>
      </c>
      <c r="FX183">
        <v>-0.0007057035647285536</v>
      </c>
      <c r="FY183">
        <v>0.001429129744809758</v>
      </c>
      <c r="FZ183">
        <v>1</v>
      </c>
      <c r="GA183">
        <v>2</v>
      </c>
      <c r="GB183">
        <v>3</v>
      </c>
      <c r="GC183" t="s">
        <v>429</v>
      </c>
      <c r="GD183">
        <v>3.103</v>
      </c>
      <c r="GE183">
        <v>2.72458</v>
      </c>
      <c r="GF183">
        <v>0.0886748</v>
      </c>
      <c r="GG183">
        <v>0.087948</v>
      </c>
      <c r="GH183">
        <v>0.10476</v>
      </c>
      <c r="GI183">
        <v>0.105623</v>
      </c>
      <c r="GJ183">
        <v>23787.9</v>
      </c>
      <c r="GK183">
        <v>21599.6</v>
      </c>
      <c r="GL183">
        <v>26666.6</v>
      </c>
      <c r="GM183">
        <v>23904.5</v>
      </c>
      <c r="GN183">
        <v>38198</v>
      </c>
      <c r="GO183">
        <v>31590.5</v>
      </c>
      <c r="GP183">
        <v>46565</v>
      </c>
      <c r="GQ183">
        <v>37803</v>
      </c>
      <c r="GR183">
        <v>1.86672</v>
      </c>
      <c r="GS183">
        <v>1.86865</v>
      </c>
      <c r="GT183">
        <v>0.0846758</v>
      </c>
      <c r="GU183">
        <v>0</v>
      </c>
      <c r="GV183">
        <v>28.6216</v>
      </c>
      <c r="GW183">
        <v>999.9</v>
      </c>
      <c r="GX183">
        <v>46.5</v>
      </c>
      <c r="GY183">
        <v>31.3</v>
      </c>
      <c r="GZ183">
        <v>23.545</v>
      </c>
      <c r="HA183">
        <v>61.2219</v>
      </c>
      <c r="HB183">
        <v>19.5072</v>
      </c>
      <c r="HC183">
        <v>1</v>
      </c>
      <c r="HD183">
        <v>0.141072</v>
      </c>
      <c r="HE183">
        <v>-1.10901</v>
      </c>
      <c r="HF183">
        <v>20.2942</v>
      </c>
      <c r="HG183">
        <v>5.22014</v>
      </c>
      <c r="HH183">
        <v>11.98</v>
      </c>
      <c r="HI183">
        <v>4.9648</v>
      </c>
      <c r="HJ183">
        <v>3.27595</v>
      </c>
      <c r="HK183">
        <v>9999</v>
      </c>
      <c r="HL183">
        <v>9999</v>
      </c>
      <c r="HM183">
        <v>9999</v>
      </c>
      <c r="HN183">
        <v>37.7</v>
      </c>
      <c r="HO183">
        <v>1.86397</v>
      </c>
      <c r="HP183">
        <v>1.86007</v>
      </c>
      <c r="HQ183">
        <v>1.85838</v>
      </c>
      <c r="HR183">
        <v>1.85977</v>
      </c>
      <c r="HS183">
        <v>1.85989</v>
      </c>
      <c r="HT183">
        <v>1.85837</v>
      </c>
      <c r="HU183">
        <v>1.85745</v>
      </c>
      <c r="HV183">
        <v>1.85242</v>
      </c>
      <c r="HW183">
        <v>0</v>
      </c>
      <c r="HX183">
        <v>0</v>
      </c>
      <c r="HY183">
        <v>0</v>
      </c>
      <c r="HZ183">
        <v>0</v>
      </c>
      <c r="IA183" t="s">
        <v>424</v>
      </c>
      <c r="IB183" t="s">
        <v>425</v>
      </c>
      <c r="IC183" t="s">
        <v>426</v>
      </c>
      <c r="ID183" t="s">
        <v>426</v>
      </c>
      <c r="IE183" t="s">
        <v>426</v>
      </c>
      <c r="IF183" t="s">
        <v>426</v>
      </c>
      <c r="IG183">
        <v>0</v>
      </c>
      <c r="IH183">
        <v>100</v>
      </c>
      <c r="II183">
        <v>100</v>
      </c>
      <c r="IJ183">
        <v>-0.893</v>
      </c>
      <c r="IK183">
        <v>0.315</v>
      </c>
      <c r="IL183">
        <v>-0.819046093373875</v>
      </c>
      <c r="IM183">
        <v>-0.0008311593448893811</v>
      </c>
      <c r="IN183">
        <v>1.768286430498992E-06</v>
      </c>
      <c r="IO183">
        <v>-5.176383660599935E-10</v>
      </c>
      <c r="IP183">
        <v>0.01793090377665582</v>
      </c>
      <c r="IQ183">
        <v>0.002652576625932546</v>
      </c>
      <c r="IR183">
        <v>0.0004569377311329863</v>
      </c>
      <c r="IS183">
        <v>1.003524486243527E-07</v>
      </c>
      <c r="IT183">
        <v>2</v>
      </c>
      <c r="IU183">
        <v>1975</v>
      </c>
      <c r="IV183">
        <v>1</v>
      </c>
      <c r="IW183">
        <v>26</v>
      </c>
      <c r="IX183">
        <v>201791.6</v>
      </c>
      <c r="IY183">
        <v>201791.8</v>
      </c>
      <c r="IZ183">
        <v>1.09253</v>
      </c>
      <c r="JA183">
        <v>2.63306</v>
      </c>
      <c r="JB183">
        <v>1.49658</v>
      </c>
      <c r="JC183">
        <v>2.34863</v>
      </c>
      <c r="JD183">
        <v>1.54907</v>
      </c>
      <c r="JE183">
        <v>2.43286</v>
      </c>
      <c r="JF183">
        <v>36.2929</v>
      </c>
      <c r="JG183">
        <v>24.1926</v>
      </c>
      <c r="JH183">
        <v>18</v>
      </c>
      <c r="JI183">
        <v>482.129</v>
      </c>
      <c r="JJ183">
        <v>498.117</v>
      </c>
      <c r="JK183">
        <v>30.1842</v>
      </c>
      <c r="JL183">
        <v>29.1011</v>
      </c>
      <c r="JM183">
        <v>30.0002</v>
      </c>
      <c r="JN183">
        <v>29.2765</v>
      </c>
      <c r="JO183">
        <v>29.2626</v>
      </c>
      <c r="JP183">
        <v>21.97</v>
      </c>
      <c r="JQ183">
        <v>0</v>
      </c>
      <c r="JR183">
        <v>100</v>
      </c>
      <c r="JS183">
        <v>30.1895</v>
      </c>
      <c r="JT183">
        <v>420</v>
      </c>
      <c r="JU183">
        <v>23.1383</v>
      </c>
      <c r="JV183">
        <v>101.811</v>
      </c>
      <c r="JW183">
        <v>91.18210000000001</v>
      </c>
    </row>
    <row r="184" spans="1:283">
      <c r="A184">
        <v>166</v>
      </c>
      <c r="B184">
        <v>1759097106.1</v>
      </c>
      <c r="C184">
        <v>3113.099999904633</v>
      </c>
      <c r="D184" t="s">
        <v>762</v>
      </c>
      <c r="E184" t="s">
        <v>763</v>
      </c>
      <c r="F184">
        <v>5</v>
      </c>
      <c r="G184" t="s">
        <v>733</v>
      </c>
      <c r="H184">
        <v>1759097103.1</v>
      </c>
      <c r="I184">
        <f>(J184)/1000</f>
        <v>0</v>
      </c>
      <c r="J184">
        <f>1000*DJ184*AH184*(DF184-DG184)/(100*CY184*(1000-AH184*DF184))</f>
        <v>0</v>
      </c>
      <c r="K184">
        <f>DJ184*AH184*(DE184-DD184*(1000-AH184*DG184)/(1000-AH184*DF184))/(100*CY184)</f>
        <v>0</v>
      </c>
      <c r="L184">
        <f>DD184 - IF(AH184&gt;1, K184*CY184*100.0/(AJ184), 0)</f>
        <v>0</v>
      </c>
      <c r="M184">
        <f>((S184-I184/2)*L184-K184)/(S184+I184/2)</f>
        <v>0</v>
      </c>
      <c r="N184">
        <f>M184*(DK184+DL184)/1000.0</f>
        <v>0</v>
      </c>
      <c r="O184">
        <f>(DD184 - IF(AH184&gt;1, K184*CY184*100.0/(AJ184), 0))*(DK184+DL184)/1000.0</f>
        <v>0</v>
      </c>
      <c r="P184">
        <f>2.0/((1/R184-1/Q184)+SIGN(R184)*SQRT((1/R184-1/Q184)*(1/R184-1/Q184) + 4*CZ184/((CZ184+1)*(CZ184+1))*(2*1/R184*1/Q184-1/Q184*1/Q184)))</f>
        <v>0</v>
      </c>
      <c r="Q184">
        <f>IF(LEFT(DA184,1)&lt;&gt;"0",IF(LEFT(DA184,1)="1",3.0,DB184),$D$5+$E$5*(DR184*DK184/($K$5*1000))+$F$5*(DR184*DK184/($K$5*1000))*MAX(MIN(CY184,$J$5),$I$5)*MAX(MIN(CY184,$J$5),$I$5)+$G$5*MAX(MIN(CY184,$J$5),$I$5)*(DR184*DK184/($K$5*1000))+$H$5*(DR184*DK184/($K$5*1000))*(DR184*DK184/($K$5*1000)))</f>
        <v>0</v>
      </c>
      <c r="R184">
        <f>I184*(1000-(1000*0.61365*exp(17.502*V184/(240.97+V184))/(DK184+DL184)+DF184)/2)/(1000*0.61365*exp(17.502*V184/(240.97+V184))/(DK184+DL184)-DF184)</f>
        <v>0</v>
      </c>
      <c r="S184">
        <f>1/((CZ184+1)/(P184/1.6)+1/(Q184/1.37)) + CZ184/((CZ184+1)/(P184/1.6) + CZ184/(Q184/1.37))</f>
        <v>0</v>
      </c>
      <c r="T184">
        <f>(CU184*CX184)</f>
        <v>0</v>
      </c>
      <c r="U184">
        <f>(DM184+(T184+2*0.95*5.67E-8*(((DM184+$B$9)+273)^4-(DM184+273)^4)-44100*I184)/(1.84*29.3*Q184+8*0.95*5.67E-8*(DM184+273)^3))</f>
        <v>0</v>
      </c>
      <c r="V184">
        <f>($C$9*DN184+$D$9*DO184+$E$9*U184)</f>
        <v>0</v>
      </c>
      <c r="W184">
        <f>0.61365*exp(17.502*V184/(240.97+V184))</f>
        <v>0</v>
      </c>
      <c r="X184">
        <f>(Y184/Z184*100)</f>
        <v>0</v>
      </c>
      <c r="Y184">
        <f>DF184*(DK184+DL184)/1000</f>
        <v>0</v>
      </c>
      <c r="Z184">
        <f>0.61365*exp(17.502*DM184/(240.97+DM184))</f>
        <v>0</v>
      </c>
      <c r="AA184">
        <f>(W184-DF184*(DK184+DL184)/1000)</f>
        <v>0</v>
      </c>
      <c r="AB184">
        <f>(-I184*44100)</f>
        <v>0</v>
      </c>
      <c r="AC184">
        <f>2*29.3*Q184*0.92*(DM184-V184)</f>
        <v>0</v>
      </c>
      <c r="AD184">
        <f>2*0.95*5.67E-8*(((DM184+$B$9)+273)^4-(V184+273)^4)</f>
        <v>0</v>
      </c>
      <c r="AE184">
        <f>T184+AD184+AB184+AC184</f>
        <v>0</v>
      </c>
      <c r="AF184">
        <v>1</v>
      </c>
      <c r="AG184">
        <v>0</v>
      </c>
      <c r="AH184">
        <f>IF(AF184*$H$15&gt;=AJ184,1.0,(AJ184/(AJ184-AF184*$H$15)))</f>
        <v>0</v>
      </c>
      <c r="AI184">
        <f>(AH184-1)*100</f>
        <v>0</v>
      </c>
      <c r="AJ184">
        <f>MAX(0,($B$15+$C$15*DR184)/(1+$D$15*DR184)*DK184/(DM184+273)*$E$15)</f>
        <v>0</v>
      </c>
      <c r="AK184" t="s">
        <v>420</v>
      </c>
      <c r="AL184" t="s">
        <v>420</v>
      </c>
      <c r="AM184">
        <v>0</v>
      </c>
      <c r="AN184">
        <v>0</v>
      </c>
      <c r="AO184">
        <f>1-AM184/AN184</f>
        <v>0</v>
      </c>
      <c r="AP184">
        <v>0</v>
      </c>
      <c r="AQ184" t="s">
        <v>420</v>
      </c>
      <c r="AR184" t="s">
        <v>420</v>
      </c>
      <c r="AS184">
        <v>0</v>
      </c>
      <c r="AT184">
        <v>0</v>
      </c>
      <c r="AU184">
        <f>1-AS184/AT184</f>
        <v>0</v>
      </c>
      <c r="AV184">
        <v>0.5</v>
      </c>
      <c r="AW184">
        <f>CV184</f>
        <v>0</v>
      </c>
      <c r="AX184">
        <f>K184</f>
        <v>0</v>
      </c>
      <c r="AY184">
        <f>AU184*AV184*AW184</f>
        <v>0</v>
      </c>
      <c r="AZ184">
        <f>(AX184-AP184)/AW184</f>
        <v>0</v>
      </c>
      <c r="BA184">
        <f>(AN184-AT184)/AT184</f>
        <v>0</v>
      </c>
      <c r="BB184">
        <f>AM184/(AO184+AM184/AT184)</f>
        <v>0</v>
      </c>
      <c r="BC184" t="s">
        <v>420</v>
      </c>
      <c r="BD184">
        <v>0</v>
      </c>
      <c r="BE184">
        <f>IF(BD184&lt;&gt;0, BD184, BB184)</f>
        <v>0</v>
      </c>
      <c r="BF184">
        <f>1-BE184/AT184</f>
        <v>0</v>
      </c>
      <c r="BG184">
        <f>(AT184-AS184)/(AT184-BE184)</f>
        <v>0</v>
      </c>
      <c r="BH184">
        <f>(AN184-AT184)/(AN184-BE184)</f>
        <v>0</v>
      </c>
      <c r="BI184">
        <f>(AT184-AS184)/(AT184-AM184)</f>
        <v>0</v>
      </c>
      <c r="BJ184">
        <f>(AN184-AT184)/(AN184-AM184)</f>
        <v>0</v>
      </c>
      <c r="BK184">
        <f>(BG184*BE184/AS184)</f>
        <v>0</v>
      </c>
      <c r="BL184">
        <f>(1-BK184)</f>
        <v>0</v>
      </c>
      <c r="CU184">
        <f>$B$13*DS184+$C$13*DT184+$F$13*EE184*(1-EH184)</f>
        <v>0</v>
      </c>
      <c r="CV184">
        <f>CU184*CW184</f>
        <v>0</v>
      </c>
      <c r="CW184">
        <f>($B$13*$D$11+$C$13*$D$11+$F$13*((ER184+EJ184)/MAX(ER184+EJ184+ES184, 0.1)*$I$11+ES184/MAX(ER184+EJ184+ES184, 0.1)*$J$11))/($B$13+$C$13+$F$13)</f>
        <v>0</v>
      </c>
      <c r="CX184">
        <f>($B$13*$K$11+$C$13*$K$11+$F$13*((ER184+EJ184)/MAX(ER184+EJ184+ES184, 0.1)*$P$11+ES184/MAX(ER184+EJ184+ES184, 0.1)*$Q$11))/($B$13+$C$13+$F$13)</f>
        <v>0</v>
      </c>
      <c r="CY184">
        <v>2.7</v>
      </c>
      <c r="CZ184">
        <v>0.5</v>
      </c>
      <c r="DA184" t="s">
        <v>421</v>
      </c>
      <c r="DB184">
        <v>2</v>
      </c>
      <c r="DC184">
        <v>1759097103.1</v>
      </c>
      <c r="DD184">
        <v>423.1281111111111</v>
      </c>
      <c r="DE184">
        <v>419.0793333333334</v>
      </c>
      <c r="DF184">
        <v>23.02386666666667</v>
      </c>
      <c r="DG184">
        <v>22.83653333333333</v>
      </c>
      <c r="DH184">
        <v>424.0211111111111</v>
      </c>
      <c r="DI184">
        <v>22.7089</v>
      </c>
      <c r="DJ184">
        <v>500.0481111111111</v>
      </c>
      <c r="DK184">
        <v>90.61581111111111</v>
      </c>
      <c r="DL184">
        <v>0.06651356666666668</v>
      </c>
      <c r="DM184">
        <v>29.89045555555555</v>
      </c>
      <c r="DN184">
        <v>29.99733333333333</v>
      </c>
      <c r="DO184">
        <v>999.9000000000001</v>
      </c>
      <c r="DP184">
        <v>0</v>
      </c>
      <c r="DQ184">
        <v>0</v>
      </c>
      <c r="DR184">
        <v>10011.11111111111</v>
      </c>
      <c r="DS184">
        <v>0</v>
      </c>
      <c r="DT184">
        <v>3.33927</v>
      </c>
      <c r="DU184">
        <v>4.048705555555555</v>
      </c>
      <c r="DV184">
        <v>433.0994444444444</v>
      </c>
      <c r="DW184">
        <v>428.8732222222222</v>
      </c>
      <c r="DX184">
        <v>0.1873313333333333</v>
      </c>
      <c r="DY184">
        <v>419.0793333333334</v>
      </c>
      <c r="DZ184">
        <v>22.83653333333333</v>
      </c>
      <c r="EA184">
        <v>2.086327777777778</v>
      </c>
      <c r="EB184">
        <v>2.069351111111111</v>
      </c>
      <c r="EC184">
        <v>18.11517777777778</v>
      </c>
      <c r="ED184">
        <v>17.98521111111111</v>
      </c>
      <c r="EE184">
        <v>0.00500078</v>
      </c>
      <c r="EF184">
        <v>0</v>
      </c>
      <c r="EG184">
        <v>0</v>
      </c>
      <c r="EH184">
        <v>0</v>
      </c>
      <c r="EI184">
        <v>299.7777777777778</v>
      </c>
      <c r="EJ184">
        <v>0.00500078</v>
      </c>
      <c r="EK184">
        <v>-23.97777777777778</v>
      </c>
      <c r="EL184">
        <v>-2.2</v>
      </c>
      <c r="EM184">
        <v>34.861</v>
      </c>
      <c r="EN184">
        <v>38.125</v>
      </c>
      <c r="EO184">
        <v>36.31933333333333</v>
      </c>
      <c r="EP184">
        <v>38.15944444444444</v>
      </c>
      <c r="EQ184">
        <v>37.43044444444445</v>
      </c>
      <c r="ER184">
        <v>0</v>
      </c>
      <c r="ES184">
        <v>0</v>
      </c>
      <c r="ET184">
        <v>0</v>
      </c>
      <c r="EU184">
        <v>1759097098.6</v>
      </c>
      <c r="EV184">
        <v>0</v>
      </c>
      <c r="EW184">
        <v>301.16</v>
      </c>
      <c r="EX184">
        <v>-3.553846498495686</v>
      </c>
      <c r="EY184">
        <v>-15.89999968485954</v>
      </c>
      <c r="EZ184">
        <v>-23.208</v>
      </c>
      <c r="FA184">
        <v>15</v>
      </c>
      <c r="FB184">
        <v>0</v>
      </c>
      <c r="FC184" t="s">
        <v>422</v>
      </c>
      <c r="FD184">
        <v>1746989605.5</v>
      </c>
      <c r="FE184">
        <v>1746989593.5</v>
      </c>
      <c r="FF184">
        <v>0</v>
      </c>
      <c r="FG184">
        <v>-0.274</v>
      </c>
      <c r="FH184">
        <v>-0.002</v>
      </c>
      <c r="FI184">
        <v>2.549</v>
      </c>
      <c r="FJ184">
        <v>0.129</v>
      </c>
      <c r="FK184">
        <v>420</v>
      </c>
      <c r="FL184">
        <v>17</v>
      </c>
      <c r="FM184">
        <v>0.02</v>
      </c>
      <c r="FN184">
        <v>0.04</v>
      </c>
      <c r="FO184">
        <v>2.983970975609756</v>
      </c>
      <c r="FP184">
        <v>3.755085303135888</v>
      </c>
      <c r="FQ184">
        <v>1.124574337894175</v>
      </c>
      <c r="FR184">
        <v>0</v>
      </c>
      <c r="FS184">
        <v>302.5588235294118</v>
      </c>
      <c r="FT184">
        <v>-17.95569146803762</v>
      </c>
      <c r="FU184">
        <v>7.532170909898221</v>
      </c>
      <c r="FV184">
        <v>0</v>
      </c>
      <c r="FW184">
        <v>0.1872616341463414</v>
      </c>
      <c r="FX184">
        <v>0.003085651567944412</v>
      </c>
      <c r="FY184">
        <v>0.001059075592228214</v>
      </c>
      <c r="FZ184">
        <v>1</v>
      </c>
      <c r="GA184">
        <v>1</v>
      </c>
      <c r="GB184">
        <v>3</v>
      </c>
      <c r="GC184" t="s">
        <v>423</v>
      </c>
      <c r="GD184">
        <v>3.10287</v>
      </c>
      <c r="GE184">
        <v>2.72456</v>
      </c>
      <c r="GF184">
        <v>0.0886366</v>
      </c>
      <c r="GG184">
        <v>0.0879873</v>
      </c>
      <c r="GH184">
        <v>0.104756</v>
      </c>
      <c r="GI184">
        <v>0.105622</v>
      </c>
      <c r="GJ184">
        <v>23788.8</v>
      </c>
      <c r="GK184">
        <v>21598.7</v>
      </c>
      <c r="GL184">
        <v>26666.4</v>
      </c>
      <c r="GM184">
        <v>23904.5</v>
      </c>
      <c r="GN184">
        <v>38197.8</v>
      </c>
      <c r="GO184">
        <v>31590.4</v>
      </c>
      <c r="GP184">
        <v>46564.7</v>
      </c>
      <c r="GQ184">
        <v>37802.9</v>
      </c>
      <c r="GR184">
        <v>1.8668</v>
      </c>
      <c r="GS184">
        <v>1.86882</v>
      </c>
      <c r="GT184">
        <v>0.0836998</v>
      </c>
      <c r="GU184">
        <v>0</v>
      </c>
      <c r="GV184">
        <v>28.6226</v>
      </c>
      <c r="GW184">
        <v>999.9</v>
      </c>
      <c r="GX184">
        <v>46.5</v>
      </c>
      <c r="GY184">
        <v>31.3</v>
      </c>
      <c r="GZ184">
        <v>23.5494</v>
      </c>
      <c r="HA184">
        <v>61.1119</v>
      </c>
      <c r="HB184">
        <v>19.4231</v>
      </c>
      <c r="HC184">
        <v>1</v>
      </c>
      <c r="HD184">
        <v>0.141118</v>
      </c>
      <c r="HE184">
        <v>-1.10907</v>
      </c>
      <c r="HF184">
        <v>20.2943</v>
      </c>
      <c r="HG184">
        <v>5.22028</v>
      </c>
      <c r="HH184">
        <v>11.98</v>
      </c>
      <c r="HI184">
        <v>4.96485</v>
      </c>
      <c r="HJ184">
        <v>3.27595</v>
      </c>
      <c r="HK184">
        <v>9999</v>
      </c>
      <c r="HL184">
        <v>9999</v>
      </c>
      <c r="HM184">
        <v>9999</v>
      </c>
      <c r="HN184">
        <v>37.7</v>
      </c>
      <c r="HO184">
        <v>1.86397</v>
      </c>
      <c r="HP184">
        <v>1.86008</v>
      </c>
      <c r="HQ184">
        <v>1.85838</v>
      </c>
      <c r="HR184">
        <v>1.85977</v>
      </c>
      <c r="HS184">
        <v>1.85989</v>
      </c>
      <c r="HT184">
        <v>1.85837</v>
      </c>
      <c r="HU184">
        <v>1.85745</v>
      </c>
      <c r="HV184">
        <v>1.85242</v>
      </c>
      <c r="HW184">
        <v>0</v>
      </c>
      <c r="HX184">
        <v>0</v>
      </c>
      <c r="HY184">
        <v>0</v>
      </c>
      <c r="HZ184">
        <v>0</v>
      </c>
      <c r="IA184" t="s">
        <v>424</v>
      </c>
      <c r="IB184" t="s">
        <v>425</v>
      </c>
      <c r="IC184" t="s">
        <v>426</v>
      </c>
      <c r="ID184" t="s">
        <v>426</v>
      </c>
      <c r="IE184" t="s">
        <v>426</v>
      </c>
      <c r="IF184" t="s">
        <v>426</v>
      </c>
      <c r="IG184">
        <v>0</v>
      </c>
      <c r="IH184">
        <v>100</v>
      </c>
      <c r="II184">
        <v>100</v>
      </c>
      <c r="IJ184">
        <v>-0.893</v>
      </c>
      <c r="IK184">
        <v>0.315</v>
      </c>
      <c r="IL184">
        <v>-0.819046093373875</v>
      </c>
      <c r="IM184">
        <v>-0.0008311593448893811</v>
      </c>
      <c r="IN184">
        <v>1.768286430498992E-06</v>
      </c>
      <c r="IO184">
        <v>-5.176383660599935E-10</v>
      </c>
      <c r="IP184">
        <v>0.01793090377665582</v>
      </c>
      <c r="IQ184">
        <v>0.002652576625932546</v>
      </c>
      <c r="IR184">
        <v>0.0004569377311329863</v>
      </c>
      <c r="IS184">
        <v>1.003524486243527E-07</v>
      </c>
      <c r="IT184">
        <v>2</v>
      </c>
      <c r="IU184">
        <v>1975</v>
      </c>
      <c r="IV184">
        <v>1</v>
      </c>
      <c r="IW184">
        <v>26</v>
      </c>
      <c r="IX184">
        <v>201791.7</v>
      </c>
      <c r="IY184">
        <v>201791.9</v>
      </c>
      <c r="IZ184">
        <v>1.09253</v>
      </c>
      <c r="JA184">
        <v>2.63428</v>
      </c>
      <c r="JB184">
        <v>1.49658</v>
      </c>
      <c r="JC184">
        <v>2.34863</v>
      </c>
      <c r="JD184">
        <v>1.54907</v>
      </c>
      <c r="JE184">
        <v>2.37549</v>
      </c>
      <c r="JF184">
        <v>36.2694</v>
      </c>
      <c r="JG184">
        <v>24.1926</v>
      </c>
      <c r="JH184">
        <v>18</v>
      </c>
      <c r="JI184">
        <v>482.181</v>
      </c>
      <c r="JJ184">
        <v>498.241</v>
      </c>
      <c r="JK184">
        <v>30.1874</v>
      </c>
      <c r="JL184">
        <v>29.1017</v>
      </c>
      <c r="JM184">
        <v>30.0002</v>
      </c>
      <c r="JN184">
        <v>29.2776</v>
      </c>
      <c r="JO184">
        <v>29.2634</v>
      </c>
      <c r="JP184">
        <v>21.9762</v>
      </c>
      <c r="JQ184">
        <v>0</v>
      </c>
      <c r="JR184">
        <v>100</v>
      </c>
      <c r="JS184">
        <v>30.1911</v>
      </c>
      <c r="JT184">
        <v>420</v>
      </c>
      <c r="JU184">
        <v>23.1383</v>
      </c>
      <c r="JV184">
        <v>101.811</v>
      </c>
      <c r="JW184">
        <v>91.1819</v>
      </c>
    </row>
    <row r="185" spans="1:283">
      <c r="A185">
        <v>167</v>
      </c>
      <c r="B185">
        <v>1759097108.1</v>
      </c>
      <c r="C185">
        <v>3115.099999904633</v>
      </c>
      <c r="D185" t="s">
        <v>764</v>
      </c>
      <c r="E185" t="s">
        <v>765</v>
      </c>
      <c r="F185">
        <v>5</v>
      </c>
      <c r="G185" t="s">
        <v>733</v>
      </c>
      <c r="H185">
        <v>1759097105.1</v>
      </c>
      <c r="I185">
        <f>(J185)/1000</f>
        <v>0</v>
      </c>
      <c r="J185">
        <f>1000*DJ185*AH185*(DF185-DG185)/(100*CY185*(1000-AH185*DF185))</f>
        <v>0</v>
      </c>
      <c r="K185">
        <f>DJ185*AH185*(DE185-DD185*(1000-AH185*DG185)/(1000-AH185*DF185))/(100*CY185)</f>
        <v>0</v>
      </c>
      <c r="L185">
        <f>DD185 - IF(AH185&gt;1, K185*CY185*100.0/(AJ185), 0)</f>
        <v>0</v>
      </c>
      <c r="M185">
        <f>((S185-I185/2)*L185-K185)/(S185+I185/2)</f>
        <v>0</v>
      </c>
      <c r="N185">
        <f>M185*(DK185+DL185)/1000.0</f>
        <v>0</v>
      </c>
      <c r="O185">
        <f>(DD185 - IF(AH185&gt;1, K185*CY185*100.0/(AJ185), 0))*(DK185+DL185)/1000.0</f>
        <v>0</v>
      </c>
      <c r="P185">
        <f>2.0/((1/R185-1/Q185)+SIGN(R185)*SQRT((1/R185-1/Q185)*(1/R185-1/Q185) + 4*CZ185/((CZ185+1)*(CZ185+1))*(2*1/R185*1/Q185-1/Q185*1/Q185)))</f>
        <v>0</v>
      </c>
      <c r="Q185">
        <f>IF(LEFT(DA185,1)&lt;&gt;"0",IF(LEFT(DA185,1)="1",3.0,DB185),$D$5+$E$5*(DR185*DK185/($K$5*1000))+$F$5*(DR185*DK185/($K$5*1000))*MAX(MIN(CY185,$J$5),$I$5)*MAX(MIN(CY185,$J$5),$I$5)+$G$5*MAX(MIN(CY185,$J$5),$I$5)*(DR185*DK185/($K$5*1000))+$H$5*(DR185*DK185/($K$5*1000))*(DR185*DK185/($K$5*1000)))</f>
        <v>0</v>
      </c>
      <c r="R185">
        <f>I185*(1000-(1000*0.61365*exp(17.502*V185/(240.97+V185))/(DK185+DL185)+DF185)/2)/(1000*0.61365*exp(17.502*V185/(240.97+V185))/(DK185+DL185)-DF185)</f>
        <v>0</v>
      </c>
      <c r="S185">
        <f>1/((CZ185+1)/(P185/1.6)+1/(Q185/1.37)) + CZ185/((CZ185+1)/(P185/1.6) + CZ185/(Q185/1.37))</f>
        <v>0</v>
      </c>
      <c r="T185">
        <f>(CU185*CX185)</f>
        <v>0</v>
      </c>
      <c r="U185">
        <f>(DM185+(T185+2*0.95*5.67E-8*(((DM185+$B$9)+273)^4-(DM185+273)^4)-44100*I185)/(1.84*29.3*Q185+8*0.95*5.67E-8*(DM185+273)^3))</f>
        <v>0</v>
      </c>
      <c r="V185">
        <f>($C$9*DN185+$D$9*DO185+$E$9*U185)</f>
        <v>0</v>
      </c>
      <c r="W185">
        <f>0.61365*exp(17.502*V185/(240.97+V185))</f>
        <v>0</v>
      </c>
      <c r="X185">
        <f>(Y185/Z185*100)</f>
        <v>0</v>
      </c>
      <c r="Y185">
        <f>DF185*(DK185+DL185)/1000</f>
        <v>0</v>
      </c>
      <c r="Z185">
        <f>0.61365*exp(17.502*DM185/(240.97+DM185))</f>
        <v>0</v>
      </c>
      <c r="AA185">
        <f>(W185-DF185*(DK185+DL185)/1000)</f>
        <v>0</v>
      </c>
      <c r="AB185">
        <f>(-I185*44100)</f>
        <v>0</v>
      </c>
      <c r="AC185">
        <f>2*29.3*Q185*0.92*(DM185-V185)</f>
        <v>0</v>
      </c>
      <c r="AD185">
        <f>2*0.95*5.67E-8*(((DM185+$B$9)+273)^4-(V185+273)^4)</f>
        <v>0</v>
      </c>
      <c r="AE185">
        <f>T185+AD185+AB185+AC185</f>
        <v>0</v>
      </c>
      <c r="AF185">
        <v>1</v>
      </c>
      <c r="AG185">
        <v>0</v>
      </c>
      <c r="AH185">
        <f>IF(AF185*$H$15&gt;=AJ185,1.0,(AJ185/(AJ185-AF185*$H$15)))</f>
        <v>0</v>
      </c>
      <c r="AI185">
        <f>(AH185-1)*100</f>
        <v>0</v>
      </c>
      <c r="AJ185">
        <f>MAX(0,($B$15+$C$15*DR185)/(1+$D$15*DR185)*DK185/(DM185+273)*$E$15)</f>
        <v>0</v>
      </c>
      <c r="AK185" t="s">
        <v>420</v>
      </c>
      <c r="AL185" t="s">
        <v>420</v>
      </c>
      <c r="AM185">
        <v>0</v>
      </c>
      <c r="AN185">
        <v>0</v>
      </c>
      <c r="AO185">
        <f>1-AM185/AN185</f>
        <v>0</v>
      </c>
      <c r="AP185">
        <v>0</v>
      </c>
      <c r="AQ185" t="s">
        <v>420</v>
      </c>
      <c r="AR185" t="s">
        <v>420</v>
      </c>
      <c r="AS185">
        <v>0</v>
      </c>
      <c r="AT185">
        <v>0</v>
      </c>
      <c r="AU185">
        <f>1-AS185/AT185</f>
        <v>0</v>
      </c>
      <c r="AV185">
        <v>0.5</v>
      </c>
      <c r="AW185">
        <f>CV185</f>
        <v>0</v>
      </c>
      <c r="AX185">
        <f>K185</f>
        <v>0</v>
      </c>
      <c r="AY185">
        <f>AU185*AV185*AW185</f>
        <v>0</v>
      </c>
      <c r="AZ185">
        <f>(AX185-AP185)/AW185</f>
        <v>0</v>
      </c>
      <c r="BA185">
        <f>(AN185-AT185)/AT185</f>
        <v>0</v>
      </c>
      <c r="BB185">
        <f>AM185/(AO185+AM185/AT185)</f>
        <v>0</v>
      </c>
      <c r="BC185" t="s">
        <v>420</v>
      </c>
      <c r="BD185">
        <v>0</v>
      </c>
      <c r="BE185">
        <f>IF(BD185&lt;&gt;0, BD185, BB185)</f>
        <v>0</v>
      </c>
      <c r="BF185">
        <f>1-BE185/AT185</f>
        <v>0</v>
      </c>
      <c r="BG185">
        <f>(AT185-AS185)/(AT185-BE185)</f>
        <v>0</v>
      </c>
      <c r="BH185">
        <f>(AN185-AT185)/(AN185-BE185)</f>
        <v>0</v>
      </c>
      <c r="BI185">
        <f>(AT185-AS185)/(AT185-AM185)</f>
        <v>0</v>
      </c>
      <c r="BJ185">
        <f>(AN185-AT185)/(AN185-AM185)</f>
        <v>0</v>
      </c>
      <c r="BK185">
        <f>(BG185*BE185/AS185)</f>
        <v>0</v>
      </c>
      <c r="BL185">
        <f>(1-BK185)</f>
        <v>0</v>
      </c>
      <c r="CU185">
        <f>$B$13*DS185+$C$13*DT185+$F$13*EE185*(1-EH185)</f>
        <v>0</v>
      </c>
      <c r="CV185">
        <f>CU185*CW185</f>
        <v>0</v>
      </c>
      <c r="CW185">
        <f>($B$13*$D$11+$C$13*$D$11+$F$13*((ER185+EJ185)/MAX(ER185+EJ185+ES185, 0.1)*$I$11+ES185/MAX(ER185+EJ185+ES185, 0.1)*$J$11))/($B$13+$C$13+$F$13)</f>
        <v>0</v>
      </c>
      <c r="CX185">
        <f>($B$13*$K$11+$C$13*$K$11+$F$13*((ER185+EJ185)/MAX(ER185+EJ185+ES185, 0.1)*$P$11+ES185/MAX(ER185+EJ185+ES185, 0.1)*$Q$11))/($B$13+$C$13+$F$13)</f>
        <v>0</v>
      </c>
      <c r="CY185">
        <v>2.7</v>
      </c>
      <c r="CZ185">
        <v>0.5</v>
      </c>
      <c r="DA185" t="s">
        <v>421</v>
      </c>
      <c r="DB185">
        <v>2</v>
      </c>
      <c r="DC185">
        <v>1759097105.1</v>
      </c>
      <c r="DD185">
        <v>422.8561111111111</v>
      </c>
      <c r="DE185">
        <v>419.1176666666667</v>
      </c>
      <c r="DF185">
        <v>23.02281111111111</v>
      </c>
      <c r="DG185">
        <v>22.83633333333333</v>
      </c>
      <c r="DH185">
        <v>423.7491111111111</v>
      </c>
      <c r="DI185">
        <v>22.70786666666666</v>
      </c>
      <c r="DJ185">
        <v>500.0392222222222</v>
      </c>
      <c r="DK185">
        <v>90.61716666666668</v>
      </c>
      <c r="DL185">
        <v>0.06648833333333333</v>
      </c>
      <c r="DM185">
        <v>29.88942222222222</v>
      </c>
      <c r="DN185">
        <v>29.99456666666667</v>
      </c>
      <c r="DO185">
        <v>999.9000000000001</v>
      </c>
      <c r="DP185">
        <v>0</v>
      </c>
      <c r="DQ185">
        <v>0</v>
      </c>
      <c r="DR185">
        <v>10001.8</v>
      </c>
      <c r="DS185">
        <v>0</v>
      </c>
      <c r="DT185">
        <v>3.33927</v>
      </c>
      <c r="DU185">
        <v>3.738287777777778</v>
      </c>
      <c r="DV185">
        <v>432.8205555555556</v>
      </c>
      <c r="DW185">
        <v>428.9124444444445</v>
      </c>
      <c r="DX185">
        <v>0.1864753333333333</v>
      </c>
      <c r="DY185">
        <v>419.1176666666667</v>
      </c>
      <c r="DZ185">
        <v>22.83633333333333</v>
      </c>
      <c r="EA185">
        <v>2.086262222222222</v>
      </c>
      <c r="EB185">
        <v>2.069364444444444</v>
      </c>
      <c r="EC185">
        <v>18.11467777777778</v>
      </c>
      <c r="ED185">
        <v>17.98532222222222</v>
      </c>
      <c r="EE185">
        <v>0.00500078</v>
      </c>
      <c r="EF185">
        <v>0</v>
      </c>
      <c r="EG185">
        <v>0</v>
      </c>
      <c r="EH185">
        <v>0</v>
      </c>
      <c r="EI185">
        <v>300.5222222222222</v>
      </c>
      <c r="EJ185">
        <v>0.00500078</v>
      </c>
      <c r="EK185">
        <v>-23.7</v>
      </c>
      <c r="EL185">
        <v>-1.633333333333334</v>
      </c>
      <c r="EM185">
        <v>34.861</v>
      </c>
      <c r="EN185">
        <v>38.10400000000001</v>
      </c>
      <c r="EO185">
        <v>36.32622222222223</v>
      </c>
      <c r="EP185">
        <v>38.13166666666666</v>
      </c>
      <c r="EQ185">
        <v>37.45822222222223</v>
      </c>
      <c r="ER185">
        <v>0</v>
      </c>
      <c r="ES185">
        <v>0</v>
      </c>
      <c r="ET185">
        <v>0</v>
      </c>
      <c r="EU185">
        <v>1759097101</v>
      </c>
      <c r="EV185">
        <v>0</v>
      </c>
      <c r="EW185">
        <v>301.78</v>
      </c>
      <c r="EX185">
        <v>-13.0846157682729</v>
      </c>
      <c r="EY185">
        <v>4.361538663394876</v>
      </c>
      <c r="EZ185">
        <v>-23.724</v>
      </c>
      <c r="FA185">
        <v>15</v>
      </c>
      <c r="FB185">
        <v>0</v>
      </c>
      <c r="FC185" t="s">
        <v>422</v>
      </c>
      <c r="FD185">
        <v>1746989605.5</v>
      </c>
      <c r="FE185">
        <v>1746989593.5</v>
      </c>
      <c r="FF185">
        <v>0</v>
      </c>
      <c r="FG185">
        <v>-0.274</v>
      </c>
      <c r="FH185">
        <v>-0.002</v>
      </c>
      <c r="FI185">
        <v>2.549</v>
      </c>
      <c r="FJ185">
        <v>0.129</v>
      </c>
      <c r="FK185">
        <v>420</v>
      </c>
      <c r="FL185">
        <v>17</v>
      </c>
      <c r="FM185">
        <v>0.02</v>
      </c>
      <c r="FN185">
        <v>0.04</v>
      </c>
      <c r="FO185">
        <v>2.971541463414634</v>
      </c>
      <c r="FP185">
        <v>4.805386975609761</v>
      </c>
      <c r="FQ185">
        <v>1.117734881188085</v>
      </c>
      <c r="FR185">
        <v>0</v>
      </c>
      <c r="FS185">
        <v>302.4441176470588</v>
      </c>
      <c r="FT185">
        <v>-7.775401137190937</v>
      </c>
      <c r="FU185">
        <v>7.66693401319131</v>
      </c>
      <c r="FV185">
        <v>0</v>
      </c>
      <c r="FW185">
        <v>0.1871916585365854</v>
      </c>
      <c r="FX185">
        <v>0.002777728222996811</v>
      </c>
      <c r="FY185">
        <v>0.001070667141227926</v>
      </c>
      <c r="FZ185">
        <v>1</v>
      </c>
      <c r="GA185">
        <v>1</v>
      </c>
      <c r="GB185">
        <v>3</v>
      </c>
      <c r="GC185" t="s">
        <v>423</v>
      </c>
      <c r="GD185">
        <v>3.1029</v>
      </c>
      <c r="GE185">
        <v>2.7247</v>
      </c>
      <c r="GF185">
        <v>0.0886139</v>
      </c>
      <c r="GG185">
        <v>0.0880315</v>
      </c>
      <c r="GH185">
        <v>0.104757</v>
      </c>
      <c r="GI185">
        <v>0.105625</v>
      </c>
      <c r="GJ185">
        <v>23789.3</v>
      </c>
      <c r="GK185">
        <v>21597.5</v>
      </c>
      <c r="GL185">
        <v>26666.4</v>
      </c>
      <c r="GM185">
        <v>23904.3</v>
      </c>
      <c r="GN185">
        <v>38197.7</v>
      </c>
      <c r="GO185">
        <v>31590.1</v>
      </c>
      <c r="GP185">
        <v>46564.5</v>
      </c>
      <c r="GQ185">
        <v>37802.6</v>
      </c>
      <c r="GR185">
        <v>1.86688</v>
      </c>
      <c r="GS185">
        <v>1.86878</v>
      </c>
      <c r="GT185">
        <v>0.0837147</v>
      </c>
      <c r="GU185">
        <v>0</v>
      </c>
      <c r="GV185">
        <v>28.6238</v>
      </c>
      <c r="GW185">
        <v>999.9</v>
      </c>
      <c r="GX185">
        <v>46.5</v>
      </c>
      <c r="GY185">
        <v>31.3</v>
      </c>
      <c r="GZ185">
        <v>23.5504</v>
      </c>
      <c r="HA185">
        <v>61.0619</v>
      </c>
      <c r="HB185">
        <v>19.371</v>
      </c>
      <c r="HC185">
        <v>1</v>
      </c>
      <c r="HD185">
        <v>0.141052</v>
      </c>
      <c r="HE185">
        <v>-1.10451</v>
      </c>
      <c r="HF185">
        <v>20.2943</v>
      </c>
      <c r="HG185">
        <v>5.22058</v>
      </c>
      <c r="HH185">
        <v>11.98</v>
      </c>
      <c r="HI185">
        <v>4.965</v>
      </c>
      <c r="HJ185">
        <v>3.27598</v>
      </c>
      <c r="HK185">
        <v>9999</v>
      </c>
      <c r="HL185">
        <v>9999</v>
      </c>
      <c r="HM185">
        <v>9999</v>
      </c>
      <c r="HN185">
        <v>37.7</v>
      </c>
      <c r="HO185">
        <v>1.86398</v>
      </c>
      <c r="HP185">
        <v>1.86008</v>
      </c>
      <c r="HQ185">
        <v>1.85838</v>
      </c>
      <c r="HR185">
        <v>1.85975</v>
      </c>
      <c r="HS185">
        <v>1.85989</v>
      </c>
      <c r="HT185">
        <v>1.85837</v>
      </c>
      <c r="HU185">
        <v>1.85745</v>
      </c>
      <c r="HV185">
        <v>1.85242</v>
      </c>
      <c r="HW185">
        <v>0</v>
      </c>
      <c r="HX185">
        <v>0</v>
      </c>
      <c r="HY185">
        <v>0</v>
      </c>
      <c r="HZ185">
        <v>0</v>
      </c>
      <c r="IA185" t="s">
        <v>424</v>
      </c>
      <c r="IB185" t="s">
        <v>425</v>
      </c>
      <c r="IC185" t="s">
        <v>426</v>
      </c>
      <c r="ID185" t="s">
        <v>426</v>
      </c>
      <c r="IE185" t="s">
        <v>426</v>
      </c>
      <c r="IF185" t="s">
        <v>426</v>
      </c>
      <c r="IG185">
        <v>0</v>
      </c>
      <c r="IH185">
        <v>100</v>
      </c>
      <c r="II185">
        <v>100</v>
      </c>
      <c r="IJ185">
        <v>-0.893</v>
      </c>
      <c r="IK185">
        <v>0.315</v>
      </c>
      <c r="IL185">
        <v>-0.819046093373875</v>
      </c>
      <c r="IM185">
        <v>-0.0008311593448893811</v>
      </c>
      <c r="IN185">
        <v>1.768286430498992E-06</v>
      </c>
      <c r="IO185">
        <v>-5.176383660599935E-10</v>
      </c>
      <c r="IP185">
        <v>0.01793090377665582</v>
      </c>
      <c r="IQ185">
        <v>0.002652576625932546</v>
      </c>
      <c r="IR185">
        <v>0.0004569377311329863</v>
      </c>
      <c r="IS185">
        <v>1.003524486243527E-07</v>
      </c>
      <c r="IT185">
        <v>2</v>
      </c>
      <c r="IU185">
        <v>1975</v>
      </c>
      <c r="IV185">
        <v>1</v>
      </c>
      <c r="IW185">
        <v>26</v>
      </c>
      <c r="IX185">
        <v>201791.7</v>
      </c>
      <c r="IY185">
        <v>201791.9</v>
      </c>
      <c r="IZ185">
        <v>1.09253</v>
      </c>
      <c r="JA185">
        <v>2.62207</v>
      </c>
      <c r="JB185">
        <v>1.49658</v>
      </c>
      <c r="JC185">
        <v>2.34863</v>
      </c>
      <c r="JD185">
        <v>1.54907</v>
      </c>
      <c r="JE185">
        <v>2.40356</v>
      </c>
      <c r="JF185">
        <v>36.2694</v>
      </c>
      <c r="JG185">
        <v>24.1926</v>
      </c>
      <c r="JH185">
        <v>18</v>
      </c>
      <c r="JI185">
        <v>482.234</v>
      </c>
      <c r="JJ185">
        <v>498.208</v>
      </c>
      <c r="JK185">
        <v>30.1896</v>
      </c>
      <c r="JL185">
        <v>29.1028</v>
      </c>
      <c r="JM185">
        <v>30.0001</v>
      </c>
      <c r="JN185">
        <v>29.2789</v>
      </c>
      <c r="JO185">
        <v>29.2634</v>
      </c>
      <c r="JP185">
        <v>21.9806</v>
      </c>
      <c r="JQ185">
        <v>0</v>
      </c>
      <c r="JR185">
        <v>100</v>
      </c>
      <c r="JS185">
        <v>30.1911</v>
      </c>
      <c r="JT185">
        <v>420</v>
      </c>
      <c r="JU185">
        <v>23.1383</v>
      </c>
      <c r="JV185">
        <v>101.81</v>
      </c>
      <c r="JW185">
        <v>91.18129999999999</v>
      </c>
    </row>
    <row r="186" spans="1:283">
      <c r="A186">
        <v>168</v>
      </c>
      <c r="B186">
        <v>1759097110.5</v>
      </c>
      <c r="C186">
        <v>3117.5</v>
      </c>
      <c r="D186" t="s">
        <v>766</v>
      </c>
      <c r="E186" t="s">
        <v>767</v>
      </c>
      <c r="F186">
        <v>5</v>
      </c>
      <c r="G186" t="s">
        <v>733</v>
      </c>
      <c r="H186">
        <v>1759097107.688889</v>
      </c>
      <c r="I186">
        <f>(J186)/1000</f>
        <v>0</v>
      </c>
      <c r="J186">
        <f>1000*DJ186*AH186*(DF186-DG186)/(100*CY186*(1000-AH186*DF186))</f>
        <v>0</v>
      </c>
      <c r="K186">
        <f>DJ186*AH186*(DE186-DD186*(1000-AH186*DG186)/(1000-AH186*DF186))/(100*CY186)</f>
        <v>0</v>
      </c>
      <c r="L186">
        <f>DD186 - IF(AH186&gt;1, K186*CY186*100.0/(AJ186), 0)</f>
        <v>0</v>
      </c>
      <c r="M186">
        <f>((S186-I186/2)*L186-K186)/(S186+I186/2)</f>
        <v>0</v>
      </c>
      <c r="N186">
        <f>M186*(DK186+DL186)/1000.0</f>
        <v>0</v>
      </c>
      <c r="O186">
        <f>(DD186 - IF(AH186&gt;1, K186*CY186*100.0/(AJ186), 0))*(DK186+DL186)/1000.0</f>
        <v>0</v>
      </c>
      <c r="P186">
        <f>2.0/((1/R186-1/Q186)+SIGN(R186)*SQRT((1/R186-1/Q186)*(1/R186-1/Q186) + 4*CZ186/((CZ186+1)*(CZ186+1))*(2*1/R186*1/Q186-1/Q186*1/Q186)))</f>
        <v>0</v>
      </c>
      <c r="Q186">
        <f>IF(LEFT(DA186,1)&lt;&gt;"0",IF(LEFT(DA186,1)="1",3.0,DB186),$D$5+$E$5*(DR186*DK186/($K$5*1000))+$F$5*(DR186*DK186/($K$5*1000))*MAX(MIN(CY186,$J$5),$I$5)*MAX(MIN(CY186,$J$5),$I$5)+$G$5*MAX(MIN(CY186,$J$5),$I$5)*(DR186*DK186/($K$5*1000))+$H$5*(DR186*DK186/($K$5*1000))*(DR186*DK186/($K$5*1000)))</f>
        <v>0</v>
      </c>
      <c r="R186">
        <f>I186*(1000-(1000*0.61365*exp(17.502*V186/(240.97+V186))/(DK186+DL186)+DF186)/2)/(1000*0.61365*exp(17.502*V186/(240.97+V186))/(DK186+DL186)-DF186)</f>
        <v>0</v>
      </c>
      <c r="S186">
        <f>1/((CZ186+1)/(P186/1.6)+1/(Q186/1.37)) + CZ186/((CZ186+1)/(P186/1.6) + CZ186/(Q186/1.37))</f>
        <v>0</v>
      </c>
      <c r="T186">
        <f>(CU186*CX186)</f>
        <v>0</v>
      </c>
      <c r="U186">
        <f>(DM186+(T186+2*0.95*5.67E-8*(((DM186+$B$9)+273)^4-(DM186+273)^4)-44100*I186)/(1.84*29.3*Q186+8*0.95*5.67E-8*(DM186+273)^3))</f>
        <v>0</v>
      </c>
      <c r="V186">
        <f>($C$9*DN186+$D$9*DO186+$E$9*U186)</f>
        <v>0</v>
      </c>
      <c r="W186">
        <f>0.61365*exp(17.502*V186/(240.97+V186))</f>
        <v>0</v>
      </c>
      <c r="X186">
        <f>(Y186/Z186*100)</f>
        <v>0</v>
      </c>
      <c r="Y186">
        <f>DF186*(DK186+DL186)/1000</f>
        <v>0</v>
      </c>
      <c r="Z186">
        <f>0.61365*exp(17.502*DM186/(240.97+DM186))</f>
        <v>0</v>
      </c>
      <c r="AA186">
        <f>(W186-DF186*(DK186+DL186)/1000)</f>
        <v>0</v>
      </c>
      <c r="AB186">
        <f>(-I186*44100)</f>
        <v>0</v>
      </c>
      <c r="AC186">
        <f>2*29.3*Q186*0.92*(DM186-V186)</f>
        <v>0</v>
      </c>
      <c r="AD186">
        <f>2*0.95*5.67E-8*(((DM186+$B$9)+273)^4-(V186+273)^4)</f>
        <v>0</v>
      </c>
      <c r="AE186">
        <f>T186+AD186+AB186+AC186</f>
        <v>0</v>
      </c>
      <c r="AF186">
        <v>1</v>
      </c>
      <c r="AG186">
        <v>0</v>
      </c>
      <c r="AH186">
        <f>IF(AF186*$H$15&gt;=AJ186,1.0,(AJ186/(AJ186-AF186*$H$15)))</f>
        <v>0</v>
      </c>
      <c r="AI186">
        <f>(AH186-1)*100</f>
        <v>0</v>
      </c>
      <c r="AJ186">
        <f>MAX(0,($B$15+$C$15*DR186)/(1+$D$15*DR186)*DK186/(DM186+273)*$E$15)</f>
        <v>0</v>
      </c>
      <c r="AK186" t="s">
        <v>420</v>
      </c>
      <c r="AL186" t="s">
        <v>420</v>
      </c>
      <c r="AM186">
        <v>0</v>
      </c>
      <c r="AN186">
        <v>0</v>
      </c>
      <c r="AO186">
        <f>1-AM186/AN186</f>
        <v>0</v>
      </c>
      <c r="AP186">
        <v>0</v>
      </c>
      <c r="AQ186" t="s">
        <v>420</v>
      </c>
      <c r="AR186" t="s">
        <v>420</v>
      </c>
      <c r="AS186">
        <v>0</v>
      </c>
      <c r="AT186">
        <v>0</v>
      </c>
      <c r="AU186">
        <f>1-AS186/AT186</f>
        <v>0</v>
      </c>
      <c r="AV186">
        <v>0.5</v>
      </c>
      <c r="AW186">
        <f>CV186</f>
        <v>0</v>
      </c>
      <c r="AX186">
        <f>K186</f>
        <v>0</v>
      </c>
      <c r="AY186">
        <f>AU186*AV186*AW186</f>
        <v>0</v>
      </c>
      <c r="AZ186">
        <f>(AX186-AP186)/AW186</f>
        <v>0</v>
      </c>
      <c r="BA186">
        <f>(AN186-AT186)/AT186</f>
        <v>0</v>
      </c>
      <c r="BB186">
        <f>AM186/(AO186+AM186/AT186)</f>
        <v>0</v>
      </c>
      <c r="BC186" t="s">
        <v>420</v>
      </c>
      <c r="BD186">
        <v>0</v>
      </c>
      <c r="BE186">
        <f>IF(BD186&lt;&gt;0, BD186, BB186)</f>
        <v>0</v>
      </c>
      <c r="BF186">
        <f>1-BE186/AT186</f>
        <v>0</v>
      </c>
      <c r="BG186">
        <f>(AT186-AS186)/(AT186-BE186)</f>
        <v>0</v>
      </c>
      <c r="BH186">
        <f>(AN186-AT186)/(AN186-BE186)</f>
        <v>0</v>
      </c>
      <c r="BI186">
        <f>(AT186-AS186)/(AT186-AM186)</f>
        <v>0</v>
      </c>
      <c r="BJ186">
        <f>(AN186-AT186)/(AN186-AM186)</f>
        <v>0</v>
      </c>
      <c r="BK186">
        <f>(BG186*BE186/AS186)</f>
        <v>0</v>
      </c>
      <c r="BL186">
        <f>(1-BK186)</f>
        <v>0</v>
      </c>
      <c r="CU186">
        <f>$B$13*DS186+$C$13*DT186+$F$13*EE186*(1-EH186)</f>
        <v>0</v>
      </c>
      <c r="CV186">
        <f>CU186*CW186</f>
        <v>0</v>
      </c>
      <c r="CW186">
        <f>($B$13*$D$11+$C$13*$D$11+$F$13*((ER186+EJ186)/MAX(ER186+EJ186+ES186, 0.1)*$I$11+ES186/MAX(ER186+EJ186+ES186, 0.1)*$J$11))/($B$13+$C$13+$F$13)</f>
        <v>0</v>
      </c>
      <c r="CX186">
        <f>($B$13*$K$11+$C$13*$K$11+$F$13*((ER186+EJ186)/MAX(ER186+EJ186+ES186, 0.1)*$P$11+ES186/MAX(ER186+EJ186+ES186, 0.1)*$Q$11))/($B$13+$C$13+$F$13)</f>
        <v>0</v>
      </c>
      <c r="CY186">
        <v>2.7</v>
      </c>
      <c r="CZ186">
        <v>0.5</v>
      </c>
      <c r="DA186" t="s">
        <v>421</v>
      </c>
      <c r="DB186">
        <v>2</v>
      </c>
      <c r="DC186">
        <v>1759097107.688889</v>
      </c>
      <c r="DD186">
        <v>422.6135555555556</v>
      </c>
      <c r="DE186">
        <v>419.398</v>
      </c>
      <c r="DF186">
        <v>23.02234444444445</v>
      </c>
      <c r="DG186">
        <v>22.8361</v>
      </c>
      <c r="DH186">
        <v>423.5065555555555</v>
      </c>
      <c r="DI186">
        <v>22.70741111111111</v>
      </c>
      <c r="DJ186">
        <v>500.0067777777778</v>
      </c>
      <c r="DK186">
        <v>90.61807777777778</v>
      </c>
      <c r="DL186">
        <v>0.06654082222222223</v>
      </c>
      <c r="DM186">
        <v>29.8882</v>
      </c>
      <c r="DN186">
        <v>29.9898</v>
      </c>
      <c r="DO186">
        <v>999.9000000000001</v>
      </c>
      <c r="DP186">
        <v>0</v>
      </c>
      <c r="DQ186">
        <v>0</v>
      </c>
      <c r="DR186">
        <v>9998.888888888889</v>
      </c>
      <c r="DS186">
        <v>0</v>
      </c>
      <c r="DT186">
        <v>3.33927</v>
      </c>
      <c r="DU186">
        <v>3.215386666666666</v>
      </c>
      <c r="DV186">
        <v>432.5722222222223</v>
      </c>
      <c r="DW186">
        <v>429.1991111111112</v>
      </c>
      <c r="DX186">
        <v>0.1862404444444444</v>
      </c>
      <c r="DY186">
        <v>419.398</v>
      </c>
      <c r="DZ186">
        <v>22.8361</v>
      </c>
      <c r="EA186">
        <v>2.086241111111111</v>
      </c>
      <c r="EB186">
        <v>2.069365555555555</v>
      </c>
      <c r="EC186">
        <v>18.11451111111111</v>
      </c>
      <c r="ED186">
        <v>17.98531111111111</v>
      </c>
      <c r="EE186">
        <v>0.00500078</v>
      </c>
      <c r="EF186">
        <v>0</v>
      </c>
      <c r="EG186">
        <v>0</v>
      </c>
      <c r="EH186">
        <v>0</v>
      </c>
      <c r="EI186">
        <v>304.2333333333333</v>
      </c>
      <c r="EJ186">
        <v>0.00500078</v>
      </c>
      <c r="EK186">
        <v>-25.27777777777778</v>
      </c>
      <c r="EL186">
        <v>-1.911111111111111</v>
      </c>
      <c r="EM186">
        <v>34.85400000000001</v>
      </c>
      <c r="EN186">
        <v>38.07599999999999</v>
      </c>
      <c r="EO186">
        <v>36.43722222222222</v>
      </c>
      <c r="EP186">
        <v>38.09700000000001</v>
      </c>
      <c r="EQ186">
        <v>37.38177777777778</v>
      </c>
      <c r="ER186">
        <v>0</v>
      </c>
      <c r="ES186">
        <v>0</v>
      </c>
      <c r="ET186">
        <v>0</v>
      </c>
      <c r="EU186">
        <v>1759097103.4</v>
      </c>
      <c r="EV186">
        <v>0</v>
      </c>
      <c r="EW186">
        <v>302.524</v>
      </c>
      <c r="EX186">
        <v>17.83076886448831</v>
      </c>
      <c r="EY186">
        <v>-22.86923065347786</v>
      </c>
      <c r="EZ186">
        <v>-24.204</v>
      </c>
      <c r="FA186">
        <v>15</v>
      </c>
      <c r="FB186">
        <v>0</v>
      </c>
      <c r="FC186" t="s">
        <v>422</v>
      </c>
      <c r="FD186">
        <v>1746989605.5</v>
      </c>
      <c r="FE186">
        <v>1746989593.5</v>
      </c>
      <c r="FF186">
        <v>0</v>
      </c>
      <c r="FG186">
        <v>-0.274</v>
      </c>
      <c r="FH186">
        <v>-0.002</v>
      </c>
      <c r="FI186">
        <v>2.549</v>
      </c>
      <c r="FJ186">
        <v>0.129</v>
      </c>
      <c r="FK186">
        <v>420</v>
      </c>
      <c r="FL186">
        <v>17</v>
      </c>
      <c r="FM186">
        <v>0.02</v>
      </c>
      <c r="FN186">
        <v>0.04</v>
      </c>
      <c r="FO186">
        <v>2.93663</v>
      </c>
      <c r="FP186">
        <v>5.998903455967795</v>
      </c>
      <c r="FQ186">
        <v>1.110347088826601</v>
      </c>
      <c r="FR186">
        <v>0</v>
      </c>
      <c r="FS186">
        <v>302.3294117647059</v>
      </c>
      <c r="FT186">
        <v>5.402597378947537</v>
      </c>
      <c r="FU186">
        <v>8.309651702609752</v>
      </c>
      <c r="FV186">
        <v>0</v>
      </c>
      <c r="FW186">
        <v>0.1872333414634146</v>
      </c>
      <c r="FX186">
        <v>-0.003971921281082757</v>
      </c>
      <c r="FY186">
        <v>0.001009703883414948</v>
      </c>
      <c r="FZ186">
        <v>1</v>
      </c>
      <c r="GA186">
        <v>1</v>
      </c>
      <c r="GB186">
        <v>3</v>
      </c>
      <c r="GC186" t="s">
        <v>423</v>
      </c>
      <c r="GD186">
        <v>3.10284</v>
      </c>
      <c r="GE186">
        <v>2.72496</v>
      </c>
      <c r="GF186">
        <v>0.0886058</v>
      </c>
      <c r="GG186">
        <v>0.0880688</v>
      </c>
      <c r="GH186">
        <v>0.104758</v>
      </c>
      <c r="GI186">
        <v>0.105622</v>
      </c>
      <c r="GJ186">
        <v>23789.6</v>
      </c>
      <c r="GK186">
        <v>21596.6</v>
      </c>
      <c r="GL186">
        <v>26666.4</v>
      </c>
      <c r="GM186">
        <v>23904.3</v>
      </c>
      <c r="GN186">
        <v>38197.8</v>
      </c>
      <c r="GO186">
        <v>31590.3</v>
      </c>
      <c r="GP186">
        <v>46564.7</v>
      </c>
      <c r="GQ186">
        <v>37802.8</v>
      </c>
      <c r="GR186">
        <v>1.86672</v>
      </c>
      <c r="GS186">
        <v>1.86878</v>
      </c>
      <c r="GT186">
        <v>0.08405</v>
      </c>
      <c r="GU186">
        <v>0</v>
      </c>
      <c r="GV186">
        <v>28.6241</v>
      </c>
      <c r="GW186">
        <v>999.9</v>
      </c>
      <c r="GX186">
        <v>46.5</v>
      </c>
      <c r="GY186">
        <v>31.3</v>
      </c>
      <c r="GZ186">
        <v>23.5497</v>
      </c>
      <c r="HA186">
        <v>60.9519</v>
      </c>
      <c r="HB186">
        <v>19.5833</v>
      </c>
      <c r="HC186">
        <v>1</v>
      </c>
      <c r="HD186">
        <v>0.141169</v>
      </c>
      <c r="HE186">
        <v>-1.10194</v>
      </c>
      <c r="HF186">
        <v>20.2943</v>
      </c>
      <c r="HG186">
        <v>5.22103</v>
      </c>
      <c r="HH186">
        <v>11.98</v>
      </c>
      <c r="HI186">
        <v>4.96505</v>
      </c>
      <c r="HJ186">
        <v>3.27593</v>
      </c>
      <c r="HK186">
        <v>9999</v>
      </c>
      <c r="HL186">
        <v>9999</v>
      </c>
      <c r="HM186">
        <v>9999</v>
      </c>
      <c r="HN186">
        <v>37.7</v>
      </c>
      <c r="HO186">
        <v>1.86397</v>
      </c>
      <c r="HP186">
        <v>1.86008</v>
      </c>
      <c r="HQ186">
        <v>1.85838</v>
      </c>
      <c r="HR186">
        <v>1.85974</v>
      </c>
      <c r="HS186">
        <v>1.85989</v>
      </c>
      <c r="HT186">
        <v>1.85837</v>
      </c>
      <c r="HU186">
        <v>1.85745</v>
      </c>
      <c r="HV186">
        <v>1.85241</v>
      </c>
      <c r="HW186">
        <v>0</v>
      </c>
      <c r="HX186">
        <v>0</v>
      </c>
      <c r="HY186">
        <v>0</v>
      </c>
      <c r="HZ186">
        <v>0</v>
      </c>
      <c r="IA186" t="s">
        <v>424</v>
      </c>
      <c r="IB186" t="s">
        <v>425</v>
      </c>
      <c r="IC186" t="s">
        <v>426</v>
      </c>
      <c r="ID186" t="s">
        <v>426</v>
      </c>
      <c r="IE186" t="s">
        <v>426</v>
      </c>
      <c r="IF186" t="s">
        <v>426</v>
      </c>
      <c r="IG186">
        <v>0</v>
      </c>
      <c r="IH186">
        <v>100</v>
      </c>
      <c r="II186">
        <v>100</v>
      </c>
      <c r="IJ186">
        <v>-0.894</v>
      </c>
      <c r="IK186">
        <v>0.315</v>
      </c>
      <c r="IL186">
        <v>-0.819046093373875</v>
      </c>
      <c r="IM186">
        <v>-0.0008311593448893811</v>
      </c>
      <c r="IN186">
        <v>1.768286430498992E-06</v>
      </c>
      <c r="IO186">
        <v>-5.176383660599935E-10</v>
      </c>
      <c r="IP186">
        <v>0.01793090377665582</v>
      </c>
      <c r="IQ186">
        <v>0.002652576625932546</v>
      </c>
      <c r="IR186">
        <v>0.0004569377311329863</v>
      </c>
      <c r="IS186">
        <v>1.003524486243527E-07</v>
      </c>
      <c r="IT186">
        <v>2</v>
      </c>
      <c r="IU186">
        <v>1975</v>
      </c>
      <c r="IV186">
        <v>1</v>
      </c>
      <c r="IW186">
        <v>26</v>
      </c>
      <c r="IX186">
        <v>201791.8</v>
      </c>
      <c r="IY186">
        <v>201792</v>
      </c>
      <c r="IZ186">
        <v>1.09375</v>
      </c>
      <c r="JA186">
        <v>2.62939</v>
      </c>
      <c r="JB186">
        <v>1.49658</v>
      </c>
      <c r="JC186">
        <v>2.34863</v>
      </c>
      <c r="JD186">
        <v>1.54907</v>
      </c>
      <c r="JE186">
        <v>2.44263</v>
      </c>
      <c r="JF186">
        <v>36.2694</v>
      </c>
      <c r="JG186">
        <v>24.1926</v>
      </c>
      <c r="JH186">
        <v>18</v>
      </c>
      <c r="JI186">
        <v>482.148</v>
      </c>
      <c r="JJ186">
        <v>498.208</v>
      </c>
      <c r="JK186">
        <v>30.191</v>
      </c>
      <c r="JL186">
        <v>29.1035</v>
      </c>
      <c r="JM186">
        <v>30.0003</v>
      </c>
      <c r="JN186">
        <v>29.279</v>
      </c>
      <c r="JO186">
        <v>29.2635</v>
      </c>
      <c r="JP186">
        <v>21.9856</v>
      </c>
      <c r="JQ186">
        <v>0</v>
      </c>
      <c r="JR186">
        <v>100</v>
      </c>
      <c r="JS186">
        <v>30.1911</v>
      </c>
      <c r="JT186">
        <v>420</v>
      </c>
      <c r="JU186">
        <v>23.1383</v>
      </c>
      <c r="JV186">
        <v>101.811</v>
      </c>
      <c r="JW186">
        <v>91.1815</v>
      </c>
    </row>
    <row r="187" spans="1:283">
      <c r="A187">
        <v>169</v>
      </c>
      <c r="B187">
        <v>1759097112.5</v>
      </c>
      <c r="C187">
        <v>3119.5</v>
      </c>
      <c r="D187" t="s">
        <v>768</v>
      </c>
      <c r="E187" t="s">
        <v>769</v>
      </c>
      <c r="F187">
        <v>5</v>
      </c>
      <c r="G187" t="s">
        <v>733</v>
      </c>
      <c r="H187">
        <v>1759097109.6</v>
      </c>
      <c r="I187">
        <f>(J187)/1000</f>
        <v>0</v>
      </c>
      <c r="J187">
        <f>1000*DJ187*AH187*(DF187-DG187)/(100*CY187*(1000-AH187*DF187))</f>
        <v>0</v>
      </c>
      <c r="K187">
        <f>DJ187*AH187*(DE187-DD187*(1000-AH187*DG187)/(1000-AH187*DF187))/(100*CY187)</f>
        <v>0</v>
      </c>
      <c r="L187">
        <f>DD187 - IF(AH187&gt;1, K187*CY187*100.0/(AJ187), 0)</f>
        <v>0</v>
      </c>
      <c r="M187">
        <f>((S187-I187/2)*L187-K187)/(S187+I187/2)</f>
        <v>0</v>
      </c>
      <c r="N187">
        <f>M187*(DK187+DL187)/1000.0</f>
        <v>0</v>
      </c>
      <c r="O187">
        <f>(DD187 - IF(AH187&gt;1, K187*CY187*100.0/(AJ187), 0))*(DK187+DL187)/1000.0</f>
        <v>0</v>
      </c>
      <c r="P187">
        <f>2.0/((1/R187-1/Q187)+SIGN(R187)*SQRT((1/R187-1/Q187)*(1/R187-1/Q187) + 4*CZ187/((CZ187+1)*(CZ187+1))*(2*1/R187*1/Q187-1/Q187*1/Q187)))</f>
        <v>0</v>
      </c>
      <c r="Q187">
        <f>IF(LEFT(DA187,1)&lt;&gt;"0",IF(LEFT(DA187,1)="1",3.0,DB187),$D$5+$E$5*(DR187*DK187/($K$5*1000))+$F$5*(DR187*DK187/($K$5*1000))*MAX(MIN(CY187,$J$5),$I$5)*MAX(MIN(CY187,$J$5),$I$5)+$G$5*MAX(MIN(CY187,$J$5),$I$5)*(DR187*DK187/($K$5*1000))+$H$5*(DR187*DK187/($K$5*1000))*(DR187*DK187/($K$5*1000)))</f>
        <v>0</v>
      </c>
      <c r="R187">
        <f>I187*(1000-(1000*0.61365*exp(17.502*V187/(240.97+V187))/(DK187+DL187)+DF187)/2)/(1000*0.61365*exp(17.502*V187/(240.97+V187))/(DK187+DL187)-DF187)</f>
        <v>0</v>
      </c>
      <c r="S187">
        <f>1/((CZ187+1)/(P187/1.6)+1/(Q187/1.37)) + CZ187/((CZ187+1)/(P187/1.6) + CZ187/(Q187/1.37))</f>
        <v>0</v>
      </c>
      <c r="T187">
        <f>(CU187*CX187)</f>
        <v>0</v>
      </c>
      <c r="U187">
        <f>(DM187+(T187+2*0.95*5.67E-8*(((DM187+$B$9)+273)^4-(DM187+273)^4)-44100*I187)/(1.84*29.3*Q187+8*0.95*5.67E-8*(DM187+273)^3))</f>
        <v>0</v>
      </c>
      <c r="V187">
        <f>($C$9*DN187+$D$9*DO187+$E$9*U187)</f>
        <v>0</v>
      </c>
      <c r="W187">
        <f>0.61365*exp(17.502*V187/(240.97+V187))</f>
        <v>0</v>
      </c>
      <c r="X187">
        <f>(Y187/Z187*100)</f>
        <v>0</v>
      </c>
      <c r="Y187">
        <f>DF187*(DK187+DL187)/1000</f>
        <v>0</v>
      </c>
      <c r="Z187">
        <f>0.61365*exp(17.502*DM187/(240.97+DM187))</f>
        <v>0</v>
      </c>
      <c r="AA187">
        <f>(W187-DF187*(DK187+DL187)/1000)</f>
        <v>0</v>
      </c>
      <c r="AB187">
        <f>(-I187*44100)</f>
        <v>0</v>
      </c>
      <c r="AC187">
        <f>2*29.3*Q187*0.92*(DM187-V187)</f>
        <v>0</v>
      </c>
      <c r="AD187">
        <f>2*0.95*5.67E-8*(((DM187+$B$9)+273)^4-(V187+273)^4)</f>
        <v>0</v>
      </c>
      <c r="AE187">
        <f>T187+AD187+AB187+AC187</f>
        <v>0</v>
      </c>
      <c r="AF187">
        <v>1</v>
      </c>
      <c r="AG187">
        <v>0</v>
      </c>
      <c r="AH187">
        <f>IF(AF187*$H$15&gt;=AJ187,1.0,(AJ187/(AJ187-AF187*$H$15)))</f>
        <v>0</v>
      </c>
      <c r="AI187">
        <f>(AH187-1)*100</f>
        <v>0</v>
      </c>
      <c r="AJ187">
        <f>MAX(0,($B$15+$C$15*DR187)/(1+$D$15*DR187)*DK187/(DM187+273)*$E$15)</f>
        <v>0</v>
      </c>
      <c r="AK187" t="s">
        <v>420</v>
      </c>
      <c r="AL187" t="s">
        <v>420</v>
      </c>
      <c r="AM187">
        <v>0</v>
      </c>
      <c r="AN187">
        <v>0</v>
      </c>
      <c r="AO187">
        <f>1-AM187/AN187</f>
        <v>0</v>
      </c>
      <c r="AP187">
        <v>0</v>
      </c>
      <c r="AQ187" t="s">
        <v>420</v>
      </c>
      <c r="AR187" t="s">
        <v>420</v>
      </c>
      <c r="AS187">
        <v>0</v>
      </c>
      <c r="AT187">
        <v>0</v>
      </c>
      <c r="AU187">
        <f>1-AS187/AT187</f>
        <v>0</v>
      </c>
      <c r="AV187">
        <v>0.5</v>
      </c>
      <c r="AW187">
        <f>CV187</f>
        <v>0</v>
      </c>
      <c r="AX187">
        <f>K187</f>
        <v>0</v>
      </c>
      <c r="AY187">
        <f>AU187*AV187*AW187</f>
        <v>0</v>
      </c>
      <c r="AZ187">
        <f>(AX187-AP187)/AW187</f>
        <v>0</v>
      </c>
      <c r="BA187">
        <f>(AN187-AT187)/AT187</f>
        <v>0</v>
      </c>
      <c r="BB187">
        <f>AM187/(AO187+AM187/AT187)</f>
        <v>0</v>
      </c>
      <c r="BC187" t="s">
        <v>420</v>
      </c>
      <c r="BD187">
        <v>0</v>
      </c>
      <c r="BE187">
        <f>IF(BD187&lt;&gt;0, BD187, BB187)</f>
        <v>0</v>
      </c>
      <c r="BF187">
        <f>1-BE187/AT187</f>
        <v>0</v>
      </c>
      <c r="BG187">
        <f>(AT187-AS187)/(AT187-BE187)</f>
        <v>0</v>
      </c>
      <c r="BH187">
        <f>(AN187-AT187)/(AN187-BE187)</f>
        <v>0</v>
      </c>
      <c r="BI187">
        <f>(AT187-AS187)/(AT187-AM187)</f>
        <v>0</v>
      </c>
      <c r="BJ187">
        <f>(AN187-AT187)/(AN187-AM187)</f>
        <v>0</v>
      </c>
      <c r="BK187">
        <f>(BG187*BE187/AS187)</f>
        <v>0</v>
      </c>
      <c r="BL187">
        <f>(1-BK187)</f>
        <v>0</v>
      </c>
      <c r="CU187">
        <f>$B$13*DS187+$C$13*DT187+$F$13*EE187*(1-EH187)</f>
        <v>0</v>
      </c>
      <c r="CV187">
        <f>CU187*CW187</f>
        <v>0</v>
      </c>
      <c r="CW187">
        <f>($B$13*$D$11+$C$13*$D$11+$F$13*((ER187+EJ187)/MAX(ER187+EJ187+ES187, 0.1)*$I$11+ES187/MAX(ER187+EJ187+ES187, 0.1)*$J$11))/($B$13+$C$13+$F$13)</f>
        <v>0</v>
      </c>
      <c r="CX187">
        <f>($B$13*$K$11+$C$13*$K$11+$F$13*((ER187+EJ187)/MAX(ER187+EJ187+ES187, 0.1)*$P$11+ES187/MAX(ER187+EJ187+ES187, 0.1)*$Q$11))/($B$13+$C$13+$F$13)</f>
        <v>0</v>
      </c>
      <c r="CY187">
        <v>2.7</v>
      </c>
      <c r="CZ187">
        <v>0.5</v>
      </c>
      <c r="DA187" t="s">
        <v>421</v>
      </c>
      <c r="DB187">
        <v>2</v>
      </c>
      <c r="DC187">
        <v>1759097109.6</v>
      </c>
      <c r="DD187">
        <v>422.5454444444445</v>
      </c>
      <c r="DE187">
        <v>419.6565555555555</v>
      </c>
      <c r="DF187">
        <v>23.02248888888889</v>
      </c>
      <c r="DG187">
        <v>22.83617777777778</v>
      </c>
      <c r="DH187">
        <v>423.4384444444445</v>
      </c>
      <c r="DI187">
        <v>22.70755555555555</v>
      </c>
      <c r="DJ187">
        <v>500.0163333333333</v>
      </c>
      <c r="DK187">
        <v>90.61765555555556</v>
      </c>
      <c r="DL187">
        <v>0.06659795555555556</v>
      </c>
      <c r="DM187">
        <v>29.88816666666666</v>
      </c>
      <c r="DN187">
        <v>29.98995555555556</v>
      </c>
      <c r="DO187">
        <v>999.9000000000001</v>
      </c>
      <c r="DP187">
        <v>0</v>
      </c>
      <c r="DQ187">
        <v>0</v>
      </c>
      <c r="DR187">
        <v>10009.02222222222</v>
      </c>
      <c r="DS187">
        <v>0</v>
      </c>
      <c r="DT187">
        <v>3.33927</v>
      </c>
      <c r="DU187">
        <v>2.888733333333333</v>
      </c>
      <c r="DV187">
        <v>432.5026666666666</v>
      </c>
      <c r="DW187">
        <v>429.4637777777778</v>
      </c>
      <c r="DX187">
        <v>0.1863282222222222</v>
      </c>
      <c r="DY187">
        <v>419.6565555555555</v>
      </c>
      <c r="DZ187">
        <v>22.83617777777778</v>
      </c>
      <c r="EA187">
        <v>2.086246666666667</v>
      </c>
      <c r="EB187">
        <v>2.069361111111111</v>
      </c>
      <c r="EC187">
        <v>18.11454444444444</v>
      </c>
      <c r="ED187">
        <v>17.98527777777778</v>
      </c>
      <c r="EE187">
        <v>0.00500078</v>
      </c>
      <c r="EF187">
        <v>0</v>
      </c>
      <c r="EG187">
        <v>0</v>
      </c>
      <c r="EH187">
        <v>0</v>
      </c>
      <c r="EI187">
        <v>303.3777777777778</v>
      </c>
      <c r="EJ187">
        <v>0.00500078</v>
      </c>
      <c r="EK187">
        <v>-25.51111111111111</v>
      </c>
      <c r="EL187">
        <v>-2.022222222222222</v>
      </c>
      <c r="EM187">
        <v>34.861</v>
      </c>
      <c r="EN187">
        <v>38.07599999999999</v>
      </c>
      <c r="EO187">
        <v>36.44411111111111</v>
      </c>
      <c r="EP187">
        <v>38.10400000000001</v>
      </c>
      <c r="EQ187">
        <v>37.28455555555556</v>
      </c>
      <c r="ER187">
        <v>0</v>
      </c>
      <c r="ES187">
        <v>0</v>
      </c>
      <c r="ET187">
        <v>0</v>
      </c>
      <c r="EU187">
        <v>1759097105.2</v>
      </c>
      <c r="EV187">
        <v>0</v>
      </c>
      <c r="EW187">
        <v>303.0153846153846</v>
      </c>
      <c r="EX187">
        <v>5.647862960383992</v>
      </c>
      <c r="EY187">
        <v>-9.244444385231933</v>
      </c>
      <c r="EZ187">
        <v>-24.80769230769231</v>
      </c>
      <c r="FA187">
        <v>15</v>
      </c>
      <c r="FB187">
        <v>0</v>
      </c>
      <c r="FC187" t="s">
        <v>422</v>
      </c>
      <c r="FD187">
        <v>1746989605.5</v>
      </c>
      <c r="FE187">
        <v>1746989593.5</v>
      </c>
      <c r="FF187">
        <v>0</v>
      </c>
      <c r="FG187">
        <v>-0.274</v>
      </c>
      <c r="FH187">
        <v>-0.002</v>
      </c>
      <c r="FI187">
        <v>2.549</v>
      </c>
      <c r="FJ187">
        <v>0.129</v>
      </c>
      <c r="FK187">
        <v>420</v>
      </c>
      <c r="FL187">
        <v>17</v>
      </c>
      <c r="FM187">
        <v>0.02</v>
      </c>
      <c r="FN187">
        <v>0.04</v>
      </c>
      <c r="FO187">
        <v>2.920915609756098</v>
      </c>
      <c r="FP187">
        <v>5.337090508428258</v>
      </c>
      <c r="FQ187">
        <v>1.111971313102774</v>
      </c>
      <c r="FR187">
        <v>0</v>
      </c>
      <c r="FS187">
        <v>301.664705882353</v>
      </c>
      <c r="FT187">
        <v>18.43239099090183</v>
      </c>
      <c r="FU187">
        <v>8.087967910018858</v>
      </c>
      <c r="FV187">
        <v>0</v>
      </c>
      <c r="FW187">
        <v>0.187188268292683</v>
      </c>
      <c r="FX187">
        <v>-0.005800653699920689</v>
      </c>
      <c r="FY187">
        <v>0.001005316599188736</v>
      </c>
      <c r="FZ187">
        <v>1</v>
      </c>
      <c r="GA187">
        <v>1</v>
      </c>
      <c r="GB187">
        <v>3</v>
      </c>
      <c r="GC187" t="s">
        <v>423</v>
      </c>
      <c r="GD187">
        <v>3.10299</v>
      </c>
      <c r="GE187">
        <v>2.725</v>
      </c>
      <c r="GF187">
        <v>0.088618</v>
      </c>
      <c r="GG187">
        <v>0.0881391</v>
      </c>
      <c r="GH187">
        <v>0.104756</v>
      </c>
      <c r="GI187">
        <v>0.105622</v>
      </c>
      <c r="GJ187">
        <v>23789.2</v>
      </c>
      <c r="GK187">
        <v>21595.1</v>
      </c>
      <c r="GL187">
        <v>26666.4</v>
      </c>
      <c r="GM187">
        <v>23904.5</v>
      </c>
      <c r="GN187">
        <v>38198</v>
      </c>
      <c r="GO187">
        <v>31590.3</v>
      </c>
      <c r="GP187">
        <v>46564.8</v>
      </c>
      <c r="GQ187">
        <v>37802.8</v>
      </c>
      <c r="GR187">
        <v>1.86688</v>
      </c>
      <c r="GS187">
        <v>1.86873</v>
      </c>
      <c r="GT187">
        <v>0.0838265</v>
      </c>
      <c r="GU187">
        <v>0</v>
      </c>
      <c r="GV187">
        <v>28.6241</v>
      </c>
      <c r="GW187">
        <v>999.9</v>
      </c>
      <c r="GX187">
        <v>46.5</v>
      </c>
      <c r="GY187">
        <v>31.3</v>
      </c>
      <c r="GZ187">
        <v>23.5508</v>
      </c>
      <c r="HA187">
        <v>60.7819</v>
      </c>
      <c r="HB187">
        <v>19.4191</v>
      </c>
      <c r="HC187">
        <v>1</v>
      </c>
      <c r="HD187">
        <v>0.141245</v>
      </c>
      <c r="HE187">
        <v>-1.11053</v>
      </c>
      <c r="HF187">
        <v>20.2942</v>
      </c>
      <c r="HG187">
        <v>5.22043</v>
      </c>
      <c r="HH187">
        <v>11.98</v>
      </c>
      <c r="HI187">
        <v>4.96495</v>
      </c>
      <c r="HJ187">
        <v>3.27593</v>
      </c>
      <c r="HK187">
        <v>9999</v>
      </c>
      <c r="HL187">
        <v>9999</v>
      </c>
      <c r="HM187">
        <v>9999</v>
      </c>
      <c r="HN187">
        <v>37.7</v>
      </c>
      <c r="HO187">
        <v>1.86395</v>
      </c>
      <c r="HP187">
        <v>1.86008</v>
      </c>
      <c r="HQ187">
        <v>1.85838</v>
      </c>
      <c r="HR187">
        <v>1.85975</v>
      </c>
      <c r="HS187">
        <v>1.85989</v>
      </c>
      <c r="HT187">
        <v>1.85837</v>
      </c>
      <c r="HU187">
        <v>1.85745</v>
      </c>
      <c r="HV187">
        <v>1.85241</v>
      </c>
      <c r="HW187">
        <v>0</v>
      </c>
      <c r="HX187">
        <v>0</v>
      </c>
      <c r="HY187">
        <v>0</v>
      </c>
      <c r="HZ187">
        <v>0</v>
      </c>
      <c r="IA187" t="s">
        <v>424</v>
      </c>
      <c r="IB187" t="s">
        <v>425</v>
      </c>
      <c r="IC187" t="s">
        <v>426</v>
      </c>
      <c r="ID187" t="s">
        <v>426</v>
      </c>
      <c r="IE187" t="s">
        <v>426</v>
      </c>
      <c r="IF187" t="s">
        <v>426</v>
      </c>
      <c r="IG187">
        <v>0</v>
      </c>
      <c r="IH187">
        <v>100</v>
      </c>
      <c r="II187">
        <v>100</v>
      </c>
      <c r="IJ187">
        <v>-0.893</v>
      </c>
      <c r="IK187">
        <v>0.315</v>
      </c>
      <c r="IL187">
        <v>-0.819046093373875</v>
      </c>
      <c r="IM187">
        <v>-0.0008311593448893811</v>
      </c>
      <c r="IN187">
        <v>1.768286430498992E-06</v>
      </c>
      <c r="IO187">
        <v>-5.176383660599935E-10</v>
      </c>
      <c r="IP187">
        <v>0.01793090377665582</v>
      </c>
      <c r="IQ187">
        <v>0.002652576625932546</v>
      </c>
      <c r="IR187">
        <v>0.0004569377311329863</v>
      </c>
      <c r="IS187">
        <v>1.003524486243527E-07</v>
      </c>
      <c r="IT187">
        <v>2</v>
      </c>
      <c r="IU187">
        <v>1975</v>
      </c>
      <c r="IV187">
        <v>1</v>
      </c>
      <c r="IW187">
        <v>26</v>
      </c>
      <c r="IX187">
        <v>201791.8</v>
      </c>
      <c r="IY187">
        <v>201792</v>
      </c>
      <c r="IZ187">
        <v>1.09253</v>
      </c>
      <c r="JA187">
        <v>2.63062</v>
      </c>
      <c r="JB187">
        <v>1.49658</v>
      </c>
      <c r="JC187">
        <v>2.34863</v>
      </c>
      <c r="JD187">
        <v>1.54907</v>
      </c>
      <c r="JE187">
        <v>2.39014</v>
      </c>
      <c r="JF187">
        <v>36.2929</v>
      </c>
      <c r="JG187">
        <v>24.1926</v>
      </c>
      <c r="JH187">
        <v>18</v>
      </c>
      <c r="JI187">
        <v>482.236</v>
      </c>
      <c r="JJ187">
        <v>498.185</v>
      </c>
      <c r="JK187">
        <v>30.192</v>
      </c>
      <c r="JL187">
        <v>29.1035</v>
      </c>
      <c r="JM187">
        <v>30.0003</v>
      </c>
      <c r="JN187">
        <v>29.279</v>
      </c>
      <c r="JO187">
        <v>29.2647</v>
      </c>
      <c r="JP187">
        <v>21.9689</v>
      </c>
      <c r="JQ187">
        <v>0</v>
      </c>
      <c r="JR187">
        <v>100</v>
      </c>
      <c r="JS187">
        <v>30.1983</v>
      </c>
      <c r="JT187">
        <v>420</v>
      </c>
      <c r="JU187">
        <v>23.1383</v>
      </c>
      <c r="JV187">
        <v>101.811</v>
      </c>
      <c r="JW187">
        <v>91.1818</v>
      </c>
    </row>
    <row r="188" spans="1:283">
      <c r="A188">
        <v>170</v>
      </c>
      <c r="B188">
        <v>1759097114.5</v>
      </c>
      <c r="C188">
        <v>3121.5</v>
      </c>
      <c r="D188" t="s">
        <v>770</v>
      </c>
      <c r="E188" t="s">
        <v>771</v>
      </c>
      <c r="F188">
        <v>5</v>
      </c>
      <c r="G188" t="s">
        <v>733</v>
      </c>
      <c r="H188">
        <v>1759097111.511111</v>
      </c>
      <c r="I188">
        <f>(J188)/1000</f>
        <v>0</v>
      </c>
      <c r="J188">
        <f>1000*DJ188*AH188*(DF188-DG188)/(100*CY188*(1000-AH188*DF188))</f>
        <v>0</v>
      </c>
      <c r="K188">
        <f>DJ188*AH188*(DE188-DD188*(1000-AH188*DG188)/(1000-AH188*DF188))/(100*CY188)</f>
        <v>0</v>
      </c>
      <c r="L188">
        <f>DD188 - IF(AH188&gt;1, K188*CY188*100.0/(AJ188), 0)</f>
        <v>0</v>
      </c>
      <c r="M188">
        <f>((S188-I188/2)*L188-K188)/(S188+I188/2)</f>
        <v>0</v>
      </c>
      <c r="N188">
        <f>M188*(DK188+DL188)/1000.0</f>
        <v>0</v>
      </c>
      <c r="O188">
        <f>(DD188 - IF(AH188&gt;1, K188*CY188*100.0/(AJ188), 0))*(DK188+DL188)/1000.0</f>
        <v>0</v>
      </c>
      <c r="P188">
        <f>2.0/((1/R188-1/Q188)+SIGN(R188)*SQRT((1/R188-1/Q188)*(1/R188-1/Q188) + 4*CZ188/((CZ188+1)*(CZ188+1))*(2*1/R188*1/Q188-1/Q188*1/Q188)))</f>
        <v>0</v>
      </c>
      <c r="Q188">
        <f>IF(LEFT(DA188,1)&lt;&gt;"0",IF(LEFT(DA188,1)="1",3.0,DB188),$D$5+$E$5*(DR188*DK188/($K$5*1000))+$F$5*(DR188*DK188/($K$5*1000))*MAX(MIN(CY188,$J$5),$I$5)*MAX(MIN(CY188,$J$5),$I$5)+$G$5*MAX(MIN(CY188,$J$5),$I$5)*(DR188*DK188/($K$5*1000))+$H$5*(DR188*DK188/($K$5*1000))*(DR188*DK188/($K$5*1000)))</f>
        <v>0</v>
      </c>
      <c r="R188">
        <f>I188*(1000-(1000*0.61365*exp(17.502*V188/(240.97+V188))/(DK188+DL188)+DF188)/2)/(1000*0.61365*exp(17.502*V188/(240.97+V188))/(DK188+DL188)-DF188)</f>
        <v>0</v>
      </c>
      <c r="S188">
        <f>1/((CZ188+1)/(P188/1.6)+1/(Q188/1.37)) + CZ188/((CZ188+1)/(P188/1.6) + CZ188/(Q188/1.37))</f>
        <v>0</v>
      </c>
      <c r="T188">
        <f>(CU188*CX188)</f>
        <v>0</v>
      </c>
      <c r="U188">
        <f>(DM188+(T188+2*0.95*5.67E-8*(((DM188+$B$9)+273)^4-(DM188+273)^4)-44100*I188)/(1.84*29.3*Q188+8*0.95*5.67E-8*(DM188+273)^3))</f>
        <v>0</v>
      </c>
      <c r="V188">
        <f>($C$9*DN188+$D$9*DO188+$E$9*U188)</f>
        <v>0</v>
      </c>
      <c r="W188">
        <f>0.61365*exp(17.502*V188/(240.97+V188))</f>
        <v>0</v>
      </c>
      <c r="X188">
        <f>(Y188/Z188*100)</f>
        <v>0</v>
      </c>
      <c r="Y188">
        <f>DF188*(DK188+DL188)/1000</f>
        <v>0</v>
      </c>
      <c r="Z188">
        <f>0.61365*exp(17.502*DM188/(240.97+DM188))</f>
        <v>0</v>
      </c>
      <c r="AA188">
        <f>(W188-DF188*(DK188+DL188)/1000)</f>
        <v>0</v>
      </c>
      <c r="AB188">
        <f>(-I188*44100)</f>
        <v>0</v>
      </c>
      <c r="AC188">
        <f>2*29.3*Q188*0.92*(DM188-V188)</f>
        <v>0</v>
      </c>
      <c r="AD188">
        <f>2*0.95*5.67E-8*(((DM188+$B$9)+273)^4-(V188+273)^4)</f>
        <v>0</v>
      </c>
      <c r="AE188">
        <f>T188+AD188+AB188+AC188</f>
        <v>0</v>
      </c>
      <c r="AF188">
        <v>1</v>
      </c>
      <c r="AG188">
        <v>0</v>
      </c>
      <c r="AH188">
        <f>IF(AF188*$H$15&gt;=AJ188,1.0,(AJ188/(AJ188-AF188*$H$15)))</f>
        <v>0</v>
      </c>
      <c r="AI188">
        <f>(AH188-1)*100</f>
        <v>0</v>
      </c>
      <c r="AJ188">
        <f>MAX(0,($B$15+$C$15*DR188)/(1+$D$15*DR188)*DK188/(DM188+273)*$E$15)</f>
        <v>0</v>
      </c>
      <c r="AK188" t="s">
        <v>420</v>
      </c>
      <c r="AL188" t="s">
        <v>420</v>
      </c>
      <c r="AM188">
        <v>0</v>
      </c>
      <c r="AN188">
        <v>0</v>
      </c>
      <c r="AO188">
        <f>1-AM188/AN188</f>
        <v>0</v>
      </c>
      <c r="AP188">
        <v>0</v>
      </c>
      <c r="AQ188" t="s">
        <v>420</v>
      </c>
      <c r="AR188" t="s">
        <v>420</v>
      </c>
      <c r="AS188">
        <v>0</v>
      </c>
      <c r="AT188">
        <v>0</v>
      </c>
      <c r="AU188">
        <f>1-AS188/AT188</f>
        <v>0</v>
      </c>
      <c r="AV188">
        <v>0.5</v>
      </c>
      <c r="AW188">
        <f>CV188</f>
        <v>0</v>
      </c>
      <c r="AX188">
        <f>K188</f>
        <v>0</v>
      </c>
      <c r="AY188">
        <f>AU188*AV188*AW188</f>
        <v>0</v>
      </c>
      <c r="AZ188">
        <f>(AX188-AP188)/AW188</f>
        <v>0</v>
      </c>
      <c r="BA188">
        <f>(AN188-AT188)/AT188</f>
        <v>0</v>
      </c>
      <c r="BB188">
        <f>AM188/(AO188+AM188/AT188)</f>
        <v>0</v>
      </c>
      <c r="BC188" t="s">
        <v>420</v>
      </c>
      <c r="BD188">
        <v>0</v>
      </c>
      <c r="BE188">
        <f>IF(BD188&lt;&gt;0, BD188, BB188)</f>
        <v>0</v>
      </c>
      <c r="BF188">
        <f>1-BE188/AT188</f>
        <v>0</v>
      </c>
      <c r="BG188">
        <f>(AT188-AS188)/(AT188-BE188)</f>
        <v>0</v>
      </c>
      <c r="BH188">
        <f>(AN188-AT188)/(AN188-BE188)</f>
        <v>0</v>
      </c>
      <c r="BI188">
        <f>(AT188-AS188)/(AT188-AM188)</f>
        <v>0</v>
      </c>
      <c r="BJ188">
        <f>(AN188-AT188)/(AN188-AM188)</f>
        <v>0</v>
      </c>
      <c r="BK188">
        <f>(BG188*BE188/AS188)</f>
        <v>0</v>
      </c>
      <c r="BL188">
        <f>(1-BK188)</f>
        <v>0</v>
      </c>
      <c r="CU188">
        <f>$B$13*DS188+$C$13*DT188+$F$13*EE188*(1-EH188)</f>
        <v>0</v>
      </c>
      <c r="CV188">
        <f>CU188*CW188</f>
        <v>0</v>
      </c>
      <c r="CW188">
        <f>($B$13*$D$11+$C$13*$D$11+$F$13*((ER188+EJ188)/MAX(ER188+EJ188+ES188, 0.1)*$I$11+ES188/MAX(ER188+EJ188+ES188, 0.1)*$J$11))/($B$13+$C$13+$F$13)</f>
        <v>0</v>
      </c>
      <c r="CX188">
        <f>($B$13*$K$11+$C$13*$K$11+$F$13*((ER188+EJ188)/MAX(ER188+EJ188+ES188, 0.1)*$P$11+ES188/MAX(ER188+EJ188+ES188, 0.1)*$Q$11))/($B$13+$C$13+$F$13)</f>
        <v>0</v>
      </c>
      <c r="CY188">
        <v>2.7</v>
      </c>
      <c r="CZ188">
        <v>0.5</v>
      </c>
      <c r="DA188" t="s">
        <v>421</v>
      </c>
      <c r="DB188">
        <v>2</v>
      </c>
      <c r="DC188">
        <v>1759097111.511111</v>
      </c>
      <c r="DD188">
        <v>422.573</v>
      </c>
      <c r="DE188">
        <v>419.9887777777778</v>
      </c>
      <c r="DF188">
        <v>23.0222</v>
      </c>
      <c r="DG188">
        <v>22.83644444444445</v>
      </c>
      <c r="DH188">
        <v>423.4661111111111</v>
      </c>
      <c r="DI188">
        <v>22.70727777777778</v>
      </c>
      <c r="DJ188">
        <v>500.0798888888889</v>
      </c>
      <c r="DK188">
        <v>90.61725555555556</v>
      </c>
      <c r="DL188">
        <v>0.06656820000000001</v>
      </c>
      <c r="DM188">
        <v>29.88808888888889</v>
      </c>
      <c r="DN188">
        <v>29.99071111111111</v>
      </c>
      <c r="DO188">
        <v>999.9000000000001</v>
      </c>
      <c r="DP188">
        <v>0</v>
      </c>
      <c r="DQ188">
        <v>0</v>
      </c>
      <c r="DR188">
        <v>10019.08333333333</v>
      </c>
      <c r="DS188">
        <v>0</v>
      </c>
      <c r="DT188">
        <v>3.33927</v>
      </c>
      <c r="DU188">
        <v>2.583921111111112</v>
      </c>
      <c r="DV188">
        <v>432.5306666666667</v>
      </c>
      <c r="DW188">
        <v>429.8038888888889</v>
      </c>
      <c r="DX188">
        <v>0.1857754444444444</v>
      </c>
      <c r="DY188">
        <v>419.9887777777778</v>
      </c>
      <c r="DZ188">
        <v>22.83644444444445</v>
      </c>
      <c r="EA188">
        <v>2.086211111111111</v>
      </c>
      <c r="EB188">
        <v>2.069376666666667</v>
      </c>
      <c r="EC188">
        <v>18.11427777777778</v>
      </c>
      <c r="ED188">
        <v>17.98538888888889</v>
      </c>
      <c r="EE188">
        <v>0.00500078</v>
      </c>
      <c r="EF188">
        <v>0</v>
      </c>
      <c r="EG188">
        <v>0</v>
      </c>
      <c r="EH188">
        <v>0</v>
      </c>
      <c r="EI188">
        <v>306.9111111111112</v>
      </c>
      <c r="EJ188">
        <v>0.00500078</v>
      </c>
      <c r="EK188">
        <v>-26.87777777777778</v>
      </c>
      <c r="EL188">
        <v>-1.733333333333333</v>
      </c>
      <c r="EM188">
        <v>34.861</v>
      </c>
      <c r="EN188">
        <v>38.07599999999999</v>
      </c>
      <c r="EO188">
        <v>36.458</v>
      </c>
      <c r="EP188">
        <v>38.09700000000001</v>
      </c>
      <c r="EQ188">
        <v>37.222</v>
      </c>
      <c r="ER188">
        <v>0</v>
      </c>
      <c r="ES188">
        <v>0</v>
      </c>
      <c r="ET188">
        <v>0</v>
      </c>
      <c r="EU188">
        <v>1759097107</v>
      </c>
      <c r="EV188">
        <v>0</v>
      </c>
      <c r="EW188">
        <v>303.336</v>
      </c>
      <c r="EX188">
        <v>16.46923044623594</v>
      </c>
      <c r="EY188">
        <v>1.769230979011133</v>
      </c>
      <c r="EZ188">
        <v>-25.468</v>
      </c>
      <c r="FA188">
        <v>15</v>
      </c>
      <c r="FB188">
        <v>0</v>
      </c>
      <c r="FC188" t="s">
        <v>422</v>
      </c>
      <c r="FD188">
        <v>1746989605.5</v>
      </c>
      <c r="FE188">
        <v>1746989593.5</v>
      </c>
      <c r="FF188">
        <v>0</v>
      </c>
      <c r="FG188">
        <v>-0.274</v>
      </c>
      <c r="FH188">
        <v>-0.002</v>
      </c>
      <c r="FI188">
        <v>2.549</v>
      </c>
      <c r="FJ188">
        <v>0.129</v>
      </c>
      <c r="FK188">
        <v>420</v>
      </c>
      <c r="FL188">
        <v>17</v>
      </c>
      <c r="FM188">
        <v>0.02</v>
      </c>
      <c r="FN188">
        <v>0.04</v>
      </c>
      <c r="FO188">
        <v>2.955842926829268</v>
      </c>
      <c r="FP188">
        <v>3.169958338824914</v>
      </c>
      <c r="FQ188">
        <v>1.081917942429011</v>
      </c>
      <c r="FR188">
        <v>0</v>
      </c>
      <c r="FS188">
        <v>303.0558823529412</v>
      </c>
      <c r="FT188">
        <v>10.48586690619553</v>
      </c>
      <c r="FU188">
        <v>7.456351070079574</v>
      </c>
      <c r="FV188">
        <v>0</v>
      </c>
      <c r="FW188">
        <v>0.1870066585365854</v>
      </c>
      <c r="FX188">
        <v>-0.007854873025760507</v>
      </c>
      <c r="FY188">
        <v>0.001150764340049505</v>
      </c>
      <c r="FZ188">
        <v>1</v>
      </c>
      <c r="GA188">
        <v>1</v>
      </c>
      <c r="GB188">
        <v>3</v>
      </c>
      <c r="GC188" t="s">
        <v>423</v>
      </c>
      <c r="GD188">
        <v>3.10318</v>
      </c>
      <c r="GE188">
        <v>2.72449</v>
      </c>
      <c r="GF188">
        <v>0.08864229999999999</v>
      </c>
      <c r="GG188">
        <v>0.0882032</v>
      </c>
      <c r="GH188">
        <v>0.104753</v>
      </c>
      <c r="GI188">
        <v>0.105628</v>
      </c>
      <c r="GJ188">
        <v>23788.6</v>
      </c>
      <c r="GK188">
        <v>21593.5</v>
      </c>
      <c r="GL188">
        <v>26666.4</v>
      </c>
      <c r="GM188">
        <v>23904.4</v>
      </c>
      <c r="GN188">
        <v>38198.1</v>
      </c>
      <c r="GO188">
        <v>31590</v>
      </c>
      <c r="GP188">
        <v>46564.8</v>
      </c>
      <c r="GQ188">
        <v>37802.7</v>
      </c>
      <c r="GR188">
        <v>1.86727</v>
      </c>
      <c r="GS188">
        <v>1.86845</v>
      </c>
      <c r="GT188">
        <v>0.08376690000000001</v>
      </c>
      <c r="GU188">
        <v>0</v>
      </c>
      <c r="GV188">
        <v>28.6234</v>
      </c>
      <c r="GW188">
        <v>999.9</v>
      </c>
      <c r="GX188">
        <v>46.5</v>
      </c>
      <c r="GY188">
        <v>31.3</v>
      </c>
      <c r="GZ188">
        <v>23.5471</v>
      </c>
      <c r="HA188">
        <v>60.8519</v>
      </c>
      <c r="HB188">
        <v>19.2829</v>
      </c>
      <c r="HC188">
        <v>1</v>
      </c>
      <c r="HD188">
        <v>0.141204</v>
      </c>
      <c r="HE188">
        <v>-1.11995</v>
      </c>
      <c r="HF188">
        <v>20.2941</v>
      </c>
      <c r="HG188">
        <v>5.21984</v>
      </c>
      <c r="HH188">
        <v>11.98</v>
      </c>
      <c r="HI188">
        <v>4.965</v>
      </c>
      <c r="HJ188">
        <v>3.27593</v>
      </c>
      <c r="HK188">
        <v>9999</v>
      </c>
      <c r="HL188">
        <v>9999</v>
      </c>
      <c r="HM188">
        <v>9999</v>
      </c>
      <c r="HN188">
        <v>37.7</v>
      </c>
      <c r="HO188">
        <v>1.86394</v>
      </c>
      <c r="HP188">
        <v>1.86008</v>
      </c>
      <c r="HQ188">
        <v>1.85838</v>
      </c>
      <c r="HR188">
        <v>1.85975</v>
      </c>
      <c r="HS188">
        <v>1.85989</v>
      </c>
      <c r="HT188">
        <v>1.85837</v>
      </c>
      <c r="HU188">
        <v>1.85745</v>
      </c>
      <c r="HV188">
        <v>1.85242</v>
      </c>
      <c r="HW188">
        <v>0</v>
      </c>
      <c r="HX188">
        <v>0</v>
      </c>
      <c r="HY188">
        <v>0</v>
      </c>
      <c r="HZ188">
        <v>0</v>
      </c>
      <c r="IA188" t="s">
        <v>424</v>
      </c>
      <c r="IB188" t="s">
        <v>425</v>
      </c>
      <c r="IC188" t="s">
        <v>426</v>
      </c>
      <c r="ID188" t="s">
        <v>426</v>
      </c>
      <c r="IE188" t="s">
        <v>426</v>
      </c>
      <c r="IF188" t="s">
        <v>426</v>
      </c>
      <c r="IG188">
        <v>0</v>
      </c>
      <c r="IH188">
        <v>100</v>
      </c>
      <c r="II188">
        <v>100</v>
      </c>
      <c r="IJ188">
        <v>-0.893</v>
      </c>
      <c r="IK188">
        <v>0.315</v>
      </c>
      <c r="IL188">
        <v>-0.819046093373875</v>
      </c>
      <c r="IM188">
        <v>-0.0008311593448893811</v>
      </c>
      <c r="IN188">
        <v>1.768286430498992E-06</v>
      </c>
      <c r="IO188">
        <v>-5.176383660599935E-10</v>
      </c>
      <c r="IP188">
        <v>0.01793090377665582</v>
      </c>
      <c r="IQ188">
        <v>0.002652576625932546</v>
      </c>
      <c r="IR188">
        <v>0.0004569377311329863</v>
      </c>
      <c r="IS188">
        <v>1.003524486243527E-07</v>
      </c>
      <c r="IT188">
        <v>2</v>
      </c>
      <c r="IU188">
        <v>1975</v>
      </c>
      <c r="IV188">
        <v>1</v>
      </c>
      <c r="IW188">
        <v>26</v>
      </c>
      <c r="IX188">
        <v>201791.8</v>
      </c>
      <c r="IY188">
        <v>201792</v>
      </c>
      <c r="IZ188">
        <v>1.09253</v>
      </c>
      <c r="JA188">
        <v>2.63184</v>
      </c>
      <c r="JB188">
        <v>1.49658</v>
      </c>
      <c r="JC188">
        <v>2.34863</v>
      </c>
      <c r="JD188">
        <v>1.54907</v>
      </c>
      <c r="JE188">
        <v>2.39136</v>
      </c>
      <c r="JF188">
        <v>36.2929</v>
      </c>
      <c r="JG188">
        <v>24.1926</v>
      </c>
      <c r="JH188">
        <v>18</v>
      </c>
      <c r="JI188">
        <v>482.47</v>
      </c>
      <c r="JJ188">
        <v>498.012</v>
      </c>
      <c r="JK188">
        <v>30.1946</v>
      </c>
      <c r="JL188">
        <v>29.1035</v>
      </c>
      <c r="JM188">
        <v>30.0002</v>
      </c>
      <c r="JN188">
        <v>29.2792</v>
      </c>
      <c r="JO188">
        <v>29.2659</v>
      </c>
      <c r="JP188">
        <v>21.9645</v>
      </c>
      <c r="JQ188">
        <v>0</v>
      </c>
      <c r="JR188">
        <v>100</v>
      </c>
      <c r="JS188">
        <v>30.1983</v>
      </c>
      <c r="JT188">
        <v>420</v>
      </c>
      <c r="JU188">
        <v>23.1383</v>
      </c>
      <c r="JV188">
        <v>101.811</v>
      </c>
      <c r="JW188">
        <v>91.1815</v>
      </c>
    </row>
    <row r="189" spans="1:283">
      <c r="A189">
        <v>171</v>
      </c>
      <c r="B189">
        <v>1759097116.5</v>
      </c>
      <c r="C189">
        <v>3123.5</v>
      </c>
      <c r="D189" t="s">
        <v>772</v>
      </c>
      <c r="E189" t="s">
        <v>773</v>
      </c>
      <c r="F189">
        <v>5</v>
      </c>
      <c r="G189" t="s">
        <v>733</v>
      </c>
      <c r="H189">
        <v>1759097113.5</v>
      </c>
      <c r="I189">
        <f>(J189)/1000</f>
        <v>0</v>
      </c>
      <c r="J189">
        <f>1000*DJ189*AH189*(DF189-DG189)/(100*CY189*(1000-AH189*DF189))</f>
        <v>0</v>
      </c>
      <c r="K189">
        <f>DJ189*AH189*(DE189-DD189*(1000-AH189*DG189)/(1000-AH189*DF189))/(100*CY189)</f>
        <v>0</v>
      </c>
      <c r="L189">
        <f>DD189 - IF(AH189&gt;1, K189*CY189*100.0/(AJ189), 0)</f>
        <v>0</v>
      </c>
      <c r="M189">
        <f>((S189-I189/2)*L189-K189)/(S189+I189/2)</f>
        <v>0</v>
      </c>
      <c r="N189">
        <f>M189*(DK189+DL189)/1000.0</f>
        <v>0</v>
      </c>
      <c r="O189">
        <f>(DD189 - IF(AH189&gt;1, K189*CY189*100.0/(AJ189), 0))*(DK189+DL189)/1000.0</f>
        <v>0</v>
      </c>
      <c r="P189">
        <f>2.0/((1/R189-1/Q189)+SIGN(R189)*SQRT((1/R189-1/Q189)*(1/R189-1/Q189) + 4*CZ189/((CZ189+1)*(CZ189+1))*(2*1/R189*1/Q189-1/Q189*1/Q189)))</f>
        <v>0</v>
      </c>
      <c r="Q189">
        <f>IF(LEFT(DA189,1)&lt;&gt;"0",IF(LEFT(DA189,1)="1",3.0,DB189),$D$5+$E$5*(DR189*DK189/($K$5*1000))+$F$5*(DR189*DK189/($K$5*1000))*MAX(MIN(CY189,$J$5),$I$5)*MAX(MIN(CY189,$J$5),$I$5)+$G$5*MAX(MIN(CY189,$J$5),$I$5)*(DR189*DK189/($K$5*1000))+$H$5*(DR189*DK189/($K$5*1000))*(DR189*DK189/($K$5*1000)))</f>
        <v>0</v>
      </c>
      <c r="R189">
        <f>I189*(1000-(1000*0.61365*exp(17.502*V189/(240.97+V189))/(DK189+DL189)+DF189)/2)/(1000*0.61365*exp(17.502*V189/(240.97+V189))/(DK189+DL189)-DF189)</f>
        <v>0</v>
      </c>
      <c r="S189">
        <f>1/((CZ189+1)/(P189/1.6)+1/(Q189/1.37)) + CZ189/((CZ189+1)/(P189/1.6) + CZ189/(Q189/1.37))</f>
        <v>0</v>
      </c>
      <c r="T189">
        <f>(CU189*CX189)</f>
        <v>0</v>
      </c>
      <c r="U189">
        <f>(DM189+(T189+2*0.95*5.67E-8*(((DM189+$B$9)+273)^4-(DM189+273)^4)-44100*I189)/(1.84*29.3*Q189+8*0.95*5.67E-8*(DM189+273)^3))</f>
        <v>0</v>
      </c>
      <c r="V189">
        <f>($C$9*DN189+$D$9*DO189+$E$9*U189)</f>
        <v>0</v>
      </c>
      <c r="W189">
        <f>0.61365*exp(17.502*V189/(240.97+V189))</f>
        <v>0</v>
      </c>
      <c r="X189">
        <f>(Y189/Z189*100)</f>
        <v>0</v>
      </c>
      <c r="Y189">
        <f>DF189*(DK189+DL189)/1000</f>
        <v>0</v>
      </c>
      <c r="Z189">
        <f>0.61365*exp(17.502*DM189/(240.97+DM189))</f>
        <v>0</v>
      </c>
      <c r="AA189">
        <f>(W189-DF189*(DK189+DL189)/1000)</f>
        <v>0</v>
      </c>
      <c r="AB189">
        <f>(-I189*44100)</f>
        <v>0</v>
      </c>
      <c r="AC189">
        <f>2*29.3*Q189*0.92*(DM189-V189)</f>
        <v>0</v>
      </c>
      <c r="AD189">
        <f>2*0.95*5.67E-8*(((DM189+$B$9)+273)^4-(V189+273)^4)</f>
        <v>0</v>
      </c>
      <c r="AE189">
        <f>T189+AD189+AB189+AC189</f>
        <v>0</v>
      </c>
      <c r="AF189">
        <v>1</v>
      </c>
      <c r="AG189">
        <v>0</v>
      </c>
      <c r="AH189">
        <f>IF(AF189*$H$15&gt;=AJ189,1.0,(AJ189/(AJ189-AF189*$H$15)))</f>
        <v>0</v>
      </c>
      <c r="AI189">
        <f>(AH189-1)*100</f>
        <v>0</v>
      </c>
      <c r="AJ189">
        <f>MAX(0,($B$15+$C$15*DR189)/(1+$D$15*DR189)*DK189/(DM189+273)*$E$15)</f>
        <v>0</v>
      </c>
      <c r="AK189" t="s">
        <v>420</v>
      </c>
      <c r="AL189" t="s">
        <v>420</v>
      </c>
      <c r="AM189">
        <v>0</v>
      </c>
      <c r="AN189">
        <v>0</v>
      </c>
      <c r="AO189">
        <f>1-AM189/AN189</f>
        <v>0</v>
      </c>
      <c r="AP189">
        <v>0</v>
      </c>
      <c r="AQ189" t="s">
        <v>420</v>
      </c>
      <c r="AR189" t="s">
        <v>420</v>
      </c>
      <c r="AS189">
        <v>0</v>
      </c>
      <c r="AT189">
        <v>0</v>
      </c>
      <c r="AU189">
        <f>1-AS189/AT189</f>
        <v>0</v>
      </c>
      <c r="AV189">
        <v>0.5</v>
      </c>
      <c r="AW189">
        <f>CV189</f>
        <v>0</v>
      </c>
      <c r="AX189">
        <f>K189</f>
        <v>0</v>
      </c>
      <c r="AY189">
        <f>AU189*AV189*AW189</f>
        <v>0</v>
      </c>
      <c r="AZ189">
        <f>(AX189-AP189)/AW189</f>
        <v>0</v>
      </c>
      <c r="BA189">
        <f>(AN189-AT189)/AT189</f>
        <v>0</v>
      </c>
      <c r="BB189">
        <f>AM189/(AO189+AM189/AT189)</f>
        <v>0</v>
      </c>
      <c r="BC189" t="s">
        <v>420</v>
      </c>
      <c r="BD189">
        <v>0</v>
      </c>
      <c r="BE189">
        <f>IF(BD189&lt;&gt;0, BD189, BB189)</f>
        <v>0</v>
      </c>
      <c r="BF189">
        <f>1-BE189/AT189</f>
        <v>0</v>
      </c>
      <c r="BG189">
        <f>(AT189-AS189)/(AT189-BE189)</f>
        <v>0</v>
      </c>
      <c r="BH189">
        <f>(AN189-AT189)/(AN189-BE189)</f>
        <v>0</v>
      </c>
      <c r="BI189">
        <f>(AT189-AS189)/(AT189-AM189)</f>
        <v>0</v>
      </c>
      <c r="BJ189">
        <f>(AN189-AT189)/(AN189-AM189)</f>
        <v>0</v>
      </c>
      <c r="BK189">
        <f>(BG189*BE189/AS189)</f>
        <v>0</v>
      </c>
      <c r="BL189">
        <f>(1-BK189)</f>
        <v>0</v>
      </c>
      <c r="CU189">
        <f>$B$13*DS189+$C$13*DT189+$F$13*EE189*(1-EH189)</f>
        <v>0</v>
      </c>
      <c r="CV189">
        <f>CU189*CW189</f>
        <v>0</v>
      </c>
      <c r="CW189">
        <f>($B$13*$D$11+$C$13*$D$11+$F$13*((ER189+EJ189)/MAX(ER189+EJ189+ES189, 0.1)*$I$11+ES189/MAX(ER189+EJ189+ES189, 0.1)*$J$11))/($B$13+$C$13+$F$13)</f>
        <v>0</v>
      </c>
      <c r="CX189">
        <f>($B$13*$K$11+$C$13*$K$11+$F$13*((ER189+EJ189)/MAX(ER189+EJ189+ES189, 0.1)*$P$11+ES189/MAX(ER189+EJ189+ES189, 0.1)*$Q$11))/($B$13+$C$13+$F$13)</f>
        <v>0</v>
      </c>
      <c r="CY189">
        <v>2.7</v>
      </c>
      <c r="CZ189">
        <v>0.5</v>
      </c>
      <c r="DA189" t="s">
        <v>421</v>
      </c>
      <c r="DB189">
        <v>2</v>
      </c>
      <c r="DC189">
        <v>1759097113.5</v>
      </c>
      <c r="DD189">
        <v>422.6847777777778</v>
      </c>
      <c r="DE189">
        <v>420.2783333333334</v>
      </c>
      <c r="DF189">
        <v>23.02148888888889</v>
      </c>
      <c r="DG189">
        <v>22.83684444444444</v>
      </c>
      <c r="DH189">
        <v>423.578</v>
      </c>
      <c r="DI189">
        <v>22.70657777777778</v>
      </c>
      <c r="DJ189">
        <v>500.1011111111111</v>
      </c>
      <c r="DK189">
        <v>90.6178111111111</v>
      </c>
      <c r="DL189">
        <v>0.06643435555555556</v>
      </c>
      <c r="DM189">
        <v>29.88723333333333</v>
      </c>
      <c r="DN189">
        <v>29.98981111111111</v>
      </c>
      <c r="DO189">
        <v>999.9000000000001</v>
      </c>
      <c r="DP189">
        <v>0</v>
      </c>
      <c r="DQ189">
        <v>0</v>
      </c>
      <c r="DR189">
        <v>10018.25333333333</v>
      </c>
      <c r="DS189">
        <v>0</v>
      </c>
      <c r="DT189">
        <v>3.33927</v>
      </c>
      <c r="DU189">
        <v>2.406178888888889</v>
      </c>
      <c r="DV189">
        <v>432.6447777777778</v>
      </c>
      <c r="DW189">
        <v>430.1004444444445</v>
      </c>
      <c r="DX189">
        <v>0.184664</v>
      </c>
      <c r="DY189">
        <v>420.2783333333334</v>
      </c>
      <c r="DZ189">
        <v>22.83684444444444</v>
      </c>
      <c r="EA189">
        <v>2.086158888888889</v>
      </c>
      <c r="EB189">
        <v>2.069425555555556</v>
      </c>
      <c r="EC189">
        <v>18.11387777777778</v>
      </c>
      <c r="ED189">
        <v>17.98576666666666</v>
      </c>
      <c r="EE189">
        <v>0.00500078</v>
      </c>
      <c r="EF189">
        <v>0</v>
      </c>
      <c r="EG189">
        <v>0</v>
      </c>
      <c r="EH189">
        <v>0</v>
      </c>
      <c r="EI189">
        <v>300.7444444444444</v>
      </c>
      <c r="EJ189">
        <v>0.00500078</v>
      </c>
      <c r="EK189">
        <v>-23.86666666666666</v>
      </c>
      <c r="EL189">
        <v>-1.677777777777778</v>
      </c>
      <c r="EM189">
        <v>34.88877777777778</v>
      </c>
      <c r="EN189">
        <v>38.07599999999999</v>
      </c>
      <c r="EO189">
        <v>36.34</v>
      </c>
      <c r="EP189">
        <v>38.09</v>
      </c>
      <c r="EQ189">
        <v>37.20122222222223</v>
      </c>
      <c r="ER189">
        <v>0</v>
      </c>
      <c r="ES189">
        <v>0</v>
      </c>
      <c r="ET189">
        <v>0</v>
      </c>
      <c r="EU189">
        <v>1759097109.4</v>
      </c>
      <c r="EV189">
        <v>0</v>
      </c>
      <c r="EW189">
        <v>302.548</v>
      </c>
      <c r="EX189">
        <v>-8.030769193994777</v>
      </c>
      <c r="EY189">
        <v>-1.153846108137494</v>
      </c>
      <c r="EZ189">
        <v>-25.184</v>
      </c>
      <c r="FA189">
        <v>15</v>
      </c>
      <c r="FB189">
        <v>0</v>
      </c>
      <c r="FC189" t="s">
        <v>422</v>
      </c>
      <c r="FD189">
        <v>1746989605.5</v>
      </c>
      <c r="FE189">
        <v>1746989593.5</v>
      </c>
      <c r="FF189">
        <v>0</v>
      </c>
      <c r="FG189">
        <v>-0.274</v>
      </c>
      <c r="FH189">
        <v>-0.002</v>
      </c>
      <c r="FI189">
        <v>2.549</v>
      </c>
      <c r="FJ189">
        <v>0.129</v>
      </c>
      <c r="FK189">
        <v>420</v>
      </c>
      <c r="FL189">
        <v>17</v>
      </c>
      <c r="FM189">
        <v>0.02</v>
      </c>
      <c r="FN189">
        <v>0.04</v>
      </c>
      <c r="FO189">
        <v>3.135324878048781</v>
      </c>
      <c r="FP189">
        <v>-3.238501582059901</v>
      </c>
      <c r="FQ189">
        <v>0.7961754342927987</v>
      </c>
      <c r="FR189">
        <v>0</v>
      </c>
      <c r="FS189">
        <v>302.1558823529412</v>
      </c>
      <c r="FT189">
        <v>0.07792200460883716</v>
      </c>
      <c r="FU189">
        <v>7.519511528897206</v>
      </c>
      <c r="FV189">
        <v>1</v>
      </c>
      <c r="FW189">
        <v>0.186501243902439</v>
      </c>
      <c r="FX189">
        <v>-0.01391754130787987</v>
      </c>
      <c r="FY189">
        <v>0.001656249712828144</v>
      </c>
      <c r="FZ189">
        <v>1</v>
      </c>
      <c r="GA189">
        <v>2</v>
      </c>
      <c r="GB189">
        <v>3</v>
      </c>
      <c r="GC189" t="s">
        <v>429</v>
      </c>
      <c r="GD189">
        <v>3.10295</v>
      </c>
      <c r="GE189">
        <v>2.72422</v>
      </c>
      <c r="GF189">
        <v>0.0886743</v>
      </c>
      <c r="GG189">
        <v>0.08816930000000001</v>
      </c>
      <c r="GH189">
        <v>0.104752</v>
      </c>
      <c r="GI189">
        <v>0.105629</v>
      </c>
      <c r="GJ189">
        <v>23787.7</v>
      </c>
      <c r="GK189">
        <v>21594.2</v>
      </c>
      <c r="GL189">
        <v>26666.3</v>
      </c>
      <c r="GM189">
        <v>23904.3</v>
      </c>
      <c r="GN189">
        <v>38198.1</v>
      </c>
      <c r="GO189">
        <v>31590</v>
      </c>
      <c r="GP189">
        <v>46564.8</v>
      </c>
      <c r="GQ189">
        <v>37802.7</v>
      </c>
      <c r="GR189">
        <v>1.8671</v>
      </c>
      <c r="GS189">
        <v>1.8688</v>
      </c>
      <c r="GT189">
        <v>0.0839308</v>
      </c>
      <c r="GU189">
        <v>0</v>
      </c>
      <c r="GV189">
        <v>28.6221</v>
      </c>
      <c r="GW189">
        <v>999.9</v>
      </c>
      <c r="GX189">
        <v>46.5</v>
      </c>
      <c r="GY189">
        <v>31.3</v>
      </c>
      <c r="GZ189">
        <v>23.5483</v>
      </c>
      <c r="HA189">
        <v>61.1019</v>
      </c>
      <c r="HB189">
        <v>19.3229</v>
      </c>
      <c r="HC189">
        <v>1</v>
      </c>
      <c r="HD189">
        <v>0.14125</v>
      </c>
      <c r="HE189">
        <v>-1.11807</v>
      </c>
      <c r="HF189">
        <v>20.2941</v>
      </c>
      <c r="HG189">
        <v>5.21864</v>
      </c>
      <c r="HH189">
        <v>11.98</v>
      </c>
      <c r="HI189">
        <v>4.96505</v>
      </c>
      <c r="HJ189">
        <v>3.27595</v>
      </c>
      <c r="HK189">
        <v>9999</v>
      </c>
      <c r="HL189">
        <v>9999</v>
      </c>
      <c r="HM189">
        <v>9999</v>
      </c>
      <c r="HN189">
        <v>37.7</v>
      </c>
      <c r="HO189">
        <v>1.86394</v>
      </c>
      <c r="HP189">
        <v>1.86008</v>
      </c>
      <c r="HQ189">
        <v>1.85838</v>
      </c>
      <c r="HR189">
        <v>1.85976</v>
      </c>
      <c r="HS189">
        <v>1.85988</v>
      </c>
      <c r="HT189">
        <v>1.85837</v>
      </c>
      <c r="HU189">
        <v>1.85745</v>
      </c>
      <c r="HV189">
        <v>1.85242</v>
      </c>
      <c r="HW189">
        <v>0</v>
      </c>
      <c r="HX189">
        <v>0</v>
      </c>
      <c r="HY189">
        <v>0</v>
      </c>
      <c r="HZ189">
        <v>0</v>
      </c>
      <c r="IA189" t="s">
        <v>424</v>
      </c>
      <c r="IB189" t="s">
        <v>425</v>
      </c>
      <c r="IC189" t="s">
        <v>426</v>
      </c>
      <c r="ID189" t="s">
        <v>426</v>
      </c>
      <c r="IE189" t="s">
        <v>426</v>
      </c>
      <c r="IF189" t="s">
        <v>426</v>
      </c>
      <c r="IG189">
        <v>0</v>
      </c>
      <c r="IH189">
        <v>100</v>
      </c>
      <c r="II189">
        <v>100</v>
      </c>
      <c r="IJ189">
        <v>-0.893</v>
      </c>
      <c r="IK189">
        <v>0.3149</v>
      </c>
      <c r="IL189">
        <v>-0.819046093373875</v>
      </c>
      <c r="IM189">
        <v>-0.0008311593448893811</v>
      </c>
      <c r="IN189">
        <v>1.768286430498992E-06</v>
      </c>
      <c r="IO189">
        <v>-5.176383660599935E-10</v>
      </c>
      <c r="IP189">
        <v>0.01793090377665582</v>
      </c>
      <c r="IQ189">
        <v>0.002652576625932546</v>
      </c>
      <c r="IR189">
        <v>0.0004569377311329863</v>
      </c>
      <c r="IS189">
        <v>1.003524486243527E-07</v>
      </c>
      <c r="IT189">
        <v>2</v>
      </c>
      <c r="IU189">
        <v>1975</v>
      </c>
      <c r="IV189">
        <v>1</v>
      </c>
      <c r="IW189">
        <v>26</v>
      </c>
      <c r="IX189">
        <v>201791.9</v>
      </c>
      <c r="IY189">
        <v>201792</v>
      </c>
      <c r="IZ189">
        <v>1.09253</v>
      </c>
      <c r="JA189">
        <v>2.61963</v>
      </c>
      <c r="JB189">
        <v>1.49658</v>
      </c>
      <c r="JC189">
        <v>2.34863</v>
      </c>
      <c r="JD189">
        <v>1.54907</v>
      </c>
      <c r="JE189">
        <v>2.46582</v>
      </c>
      <c r="JF189">
        <v>36.2929</v>
      </c>
      <c r="JG189">
        <v>24.2013</v>
      </c>
      <c r="JH189">
        <v>18</v>
      </c>
      <c r="JI189">
        <v>482.377</v>
      </c>
      <c r="JJ189">
        <v>498.245</v>
      </c>
      <c r="JK189">
        <v>30.1977</v>
      </c>
      <c r="JL189">
        <v>29.1035</v>
      </c>
      <c r="JM189">
        <v>30.0002</v>
      </c>
      <c r="JN189">
        <v>29.2805</v>
      </c>
      <c r="JO189">
        <v>29.2659</v>
      </c>
      <c r="JP189">
        <v>21.9638</v>
      </c>
      <c r="JQ189">
        <v>0</v>
      </c>
      <c r="JR189">
        <v>100</v>
      </c>
      <c r="JS189">
        <v>30.2057</v>
      </c>
      <c r="JT189">
        <v>420</v>
      </c>
      <c r="JU189">
        <v>23.1383</v>
      </c>
      <c r="JV189">
        <v>101.811</v>
      </c>
      <c r="JW189">
        <v>91.18129999999999</v>
      </c>
    </row>
    <row r="190" spans="1:283">
      <c r="A190">
        <v>172</v>
      </c>
      <c r="B190">
        <v>1759097118.5</v>
      </c>
      <c r="C190">
        <v>3125.5</v>
      </c>
      <c r="D190" t="s">
        <v>774</v>
      </c>
      <c r="E190" t="s">
        <v>775</v>
      </c>
      <c r="F190">
        <v>5</v>
      </c>
      <c r="G190" t="s">
        <v>733</v>
      </c>
      <c r="H190">
        <v>1759097115.5</v>
      </c>
      <c r="I190">
        <f>(J190)/1000</f>
        <v>0</v>
      </c>
      <c r="J190">
        <f>1000*DJ190*AH190*(DF190-DG190)/(100*CY190*(1000-AH190*DF190))</f>
        <v>0</v>
      </c>
      <c r="K190">
        <f>DJ190*AH190*(DE190-DD190*(1000-AH190*DG190)/(1000-AH190*DF190))/(100*CY190)</f>
        <v>0</v>
      </c>
      <c r="L190">
        <f>DD190 - IF(AH190&gt;1, K190*CY190*100.0/(AJ190), 0)</f>
        <v>0</v>
      </c>
      <c r="M190">
        <f>((S190-I190/2)*L190-K190)/(S190+I190/2)</f>
        <v>0</v>
      </c>
      <c r="N190">
        <f>M190*(DK190+DL190)/1000.0</f>
        <v>0</v>
      </c>
      <c r="O190">
        <f>(DD190 - IF(AH190&gt;1, K190*CY190*100.0/(AJ190), 0))*(DK190+DL190)/1000.0</f>
        <v>0</v>
      </c>
      <c r="P190">
        <f>2.0/((1/R190-1/Q190)+SIGN(R190)*SQRT((1/R190-1/Q190)*(1/R190-1/Q190) + 4*CZ190/((CZ190+1)*(CZ190+1))*(2*1/R190*1/Q190-1/Q190*1/Q190)))</f>
        <v>0</v>
      </c>
      <c r="Q190">
        <f>IF(LEFT(DA190,1)&lt;&gt;"0",IF(LEFT(DA190,1)="1",3.0,DB190),$D$5+$E$5*(DR190*DK190/($K$5*1000))+$F$5*(DR190*DK190/($K$5*1000))*MAX(MIN(CY190,$J$5),$I$5)*MAX(MIN(CY190,$J$5),$I$5)+$G$5*MAX(MIN(CY190,$J$5),$I$5)*(DR190*DK190/($K$5*1000))+$H$5*(DR190*DK190/($K$5*1000))*(DR190*DK190/($K$5*1000)))</f>
        <v>0</v>
      </c>
      <c r="R190">
        <f>I190*(1000-(1000*0.61365*exp(17.502*V190/(240.97+V190))/(DK190+DL190)+DF190)/2)/(1000*0.61365*exp(17.502*V190/(240.97+V190))/(DK190+DL190)-DF190)</f>
        <v>0</v>
      </c>
      <c r="S190">
        <f>1/((CZ190+1)/(P190/1.6)+1/(Q190/1.37)) + CZ190/((CZ190+1)/(P190/1.6) + CZ190/(Q190/1.37))</f>
        <v>0</v>
      </c>
      <c r="T190">
        <f>(CU190*CX190)</f>
        <v>0</v>
      </c>
      <c r="U190">
        <f>(DM190+(T190+2*0.95*5.67E-8*(((DM190+$B$9)+273)^4-(DM190+273)^4)-44100*I190)/(1.84*29.3*Q190+8*0.95*5.67E-8*(DM190+273)^3))</f>
        <v>0</v>
      </c>
      <c r="V190">
        <f>($C$9*DN190+$D$9*DO190+$E$9*U190)</f>
        <v>0</v>
      </c>
      <c r="W190">
        <f>0.61365*exp(17.502*V190/(240.97+V190))</f>
        <v>0</v>
      </c>
      <c r="X190">
        <f>(Y190/Z190*100)</f>
        <v>0</v>
      </c>
      <c r="Y190">
        <f>DF190*(DK190+DL190)/1000</f>
        <v>0</v>
      </c>
      <c r="Z190">
        <f>0.61365*exp(17.502*DM190/(240.97+DM190))</f>
        <v>0</v>
      </c>
      <c r="AA190">
        <f>(W190-DF190*(DK190+DL190)/1000)</f>
        <v>0</v>
      </c>
      <c r="AB190">
        <f>(-I190*44100)</f>
        <v>0</v>
      </c>
      <c r="AC190">
        <f>2*29.3*Q190*0.92*(DM190-V190)</f>
        <v>0</v>
      </c>
      <c r="AD190">
        <f>2*0.95*5.67E-8*(((DM190+$B$9)+273)^4-(V190+273)^4)</f>
        <v>0</v>
      </c>
      <c r="AE190">
        <f>T190+AD190+AB190+AC190</f>
        <v>0</v>
      </c>
      <c r="AF190">
        <v>1</v>
      </c>
      <c r="AG190">
        <v>0</v>
      </c>
      <c r="AH190">
        <f>IF(AF190*$H$15&gt;=AJ190,1.0,(AJ190/(AJ190-AF190*$H$15)))</f>
        <v>0</v>
      </c>
      <c r="AI190">
        <f>(AH190-1)*100</f>
        <v>0</v>
      </c>
      <c r="AJ190">
        <f>MAX(0,($B$15+$C$15*DR190)/(1+$D$15*DR190)*DK190/(DM190+273)*$E$15)</f>
        <v>0</v>
      </c>
      <c r="AK190" t="s">
        <v>420</v>
      </c>
      <c r="AL190" t="s">
        <v>420</v>
      </c>
      <c r="AM190">
        <v>0</v>
      </c>
      <c r="AN190">
        <v>0</v>
      </c>
      <c r="AO190">
        <f>1-AM190/AN190</f>
        <v>0</v>
      </c>
      <c r="AP190">
        <v>0</v>
      </c>
      <c r="AQ190" t="s">
        <v>420</v>
      </c>
      <c r="AR190" t="s">
        <v>420</v>
      </c>
      <c r="AS190">
        <v>0</v>
      </c>
      <c r="AT190">
        <v>0</v>
      </c>
      <c r="AU190">
        <f>1-AS190/AT190</f>
        <v>0</v>
      </c>
      <c r="AV190">
        <v>0.5</v>
      </c>
      <c r="AW190">
        <f>CV190</f>
        <v>0</v>
      </c>
      <c r="AX190">
        <f>K190</f>
        <v>0</v>
      </c>
      <c r="AY190">
        <f>AU190*AV190*AW190</f>
        <v>0</v>
      </c>
      <c r="AZ190">
        <f>(AX190-AP190)/AW190</f>
        <v>0</v>
      </c>
      <c r="BA190">
        <f>(AN190-AT190)/AT190</f>
        <v>0</v>
      </c>
      <c r="BB190">
        <f>AM190/(AO190+AM190/AT190)</f>
        <v>0</v>
      </c>
      <c r="BC190" t="s">
        <v>420</v>
      </c>
      <c r="BD190">
        <v>0</v>
      </c>
      <c r="BE190">
        <f>IF(BD190&lt;&gt;0, BD190, BB190)</f>
        <v>0</v>
      </c>
      <c r="BF190">
        <f>1-BE190/AT190</f>
        <v>0</v>
      </c>
      <c r="BG190">
        <f>(AT190-AS190)/(AT190-BE190)</f>
        <v>0</v>
      </c>
      <c r="BH190">
        <f>(AN190-AT190)/(AN190-BE190)</f>
        <v>0</v>
      </c>
      <c r="BI190">
        <f>(AT190-AS190)/(AT190-AM190)</f>
        <v>0</v>
      </c>
      <c r="BJ190">
        <f>(AN190-AT190)/(AN190-AM190)</f>
        <v>0</v>
      </c>
      <c r="BK190">
        <f>(BG190*BE190/AS190)</f>
        <v>0</v>
      </c>
      <c r="BL190">
        <f>(1-BK190)</f>
        <v>0</v>
      </c>
      <c r="CU190">
        <f>$B$13*DS190+$C$13*DT190+$F$13*EE190*(1-EH190)</f>
        <v>0</v>
      </c>
      <c r="CV190">
        <f>CU190*CW190</f>
        <v>0</v>
      </c>
      <c r="CW190">
        <f>($B$13*$D$11+$C$13*$D$11+$F$13*((ER190+EJ190)/MAX(ER190+EJ190+ES190, 0.1)*$I$11+ES190/MAX(ER190+EJ190+ES190, 0.1)*$J$11))/($B$13+$C$13+$F$13)</f>
        <v>0</v>
      </c>
      <c r="CX190">
        <f>($B$13*$K$11+$C$13*$K$11+$F$13*((ER190+EJ190)/MAX(ER190+EJ190+ES190, 0.1)*$P$11+ES190/MAX(ER190+EJ190+ES190, 0.1)*$Q$11))/($B$13+$C$13+$F$13)</f>
        <v>0</v>
      </c>
      <c r="CY190">
        <v>2.7</v>
      </c>
      <c r="CZ190">
        <v>0.5</v>
      </c>
      <c r="DA190" t="s">
        <v>421</v>
      </c>
      <c r="DB190">
        <v>2</v>
      </c>
      <c r="DC190">
        <v>1759097115.5</v>
      </c>
      <c r="DD190">
        <v>422.8417777777778</v>
      </c>
      <c r="DE190">
        <v>420.3325555555555</v>
      </c>
      <c r="DF190">
        <v>23.0209</v>
      </c>
      <c r="DG190">
        <v>22.8373</v>
      </c>
      <c r="DH190">
        <v>423.735</v>
      </c>
      <c r="DI190">
        <v>22.70598888888889</v>
      </c>
      <c r="DJ190">
        <v>500.0485555555555</v>
      </c>
      <c r="DK190">
        <v>90.61894444444445</v>
      </c>
      <c r="DL190">
        <v>0.06641253333333333</v>
      </c>
      <c r="DM190">
        <v>29.88604444444444</v>
      </c>
      <c r="DN190">
        <v>29.98912222222222</v>
      </c>
      <c r="DO190">
        <v>999.9000000000001</v>
      </c>
      <c r="DP190">
        <v>0</v>
      </c>
      <c r="DQ190">
        <v>0</v>
      </c>
      <c r="DR190">
        <v>9994.43888888889</v>
      </c>
      <c r="DS190">
        <v>0</v>
      </c>
      <c r="DT190">
        <v>3.33927</v>
      </c>
      <c r="DU190">
        <v>2.509091111111111</v>
      </c>
      <c r="DV190">
        <v>432.8052222222222</v>
      </c>
      <c r="DW190">
        <v>430.1559999999999</v>
      </c>
      <c r="DX190">
        <v>0.1836145555555556</v>
      </c>
      <c r="DY190">
        <v>420.3325555555555</v>
      </c>
      <c r="DZ190">
        <v>22.8373</v>
      </c>
      <c r="EA190">
        <v>2.086131111111111</v>
      </c>
      <c r="EB190">
        <v>2.069493333333333</v>
      </c>
      <c r="EC190">
        <v>18.11367777777778</v>
      </c>
      <c r="ED190">
        <v>17.98628888888889</v>
      </c>
      <c r="EE190">
        <v>0.00500078</v>
      </c>
      <c r="EF190">
        <v>0</v>
      </c>
      <c r="EG190">
        <v>0</v>
      </c>
      <c r="EH190">
        <v>0</v>
      </c>
      <c r="EI190">
        <v>302.1222222222222</v>
      </c>
      <c r="EJ190">
        <v>0.00500078</v>
      </c>
      <c r="EK190">
        <v>-23.45555555555556</v>
      </c>
      <c r="EL190">
        <v>-1.522222222222222</v>
      </c>
      <c r="EM190">
        <v>34.88877777777778</v>
      </c>
      <c r="EN190">
        <v>38.062</v>
      </c>
      <c r="EO190">
        <v>36.37466666666666</v>
      </c>
      <c r="EP190">
        <v>38.083</v>
      </c>
      <c r="EQ190">
        <v>37.21511111111111</v>
      </c>
      <c r="ER190">
        <v>0</v>
      </c>
      <c r="ES190">
        <v>0</v>
      </c>
      <c r="ET190">
        <v>0</v>
      </c>
      <c r="EU190">
        <v>1759097111.2</v>
      </c>
      <c r="EV190">
        <v>0</v>
      </c>
      <c r="EW190">
        <v>302.4961538461539</v>
      </c>
      <c r="EX190">
        <v>4.45470103792369</v>
      </c>
      <c r="EY190">
        <v>4.054700648992213</v>
      </c>
      <c r="EZ190">
        <v>-24.53076923076923</v>
      </c>
      <c r="FA190">
        <v>15</v>
      </c>
      <c r="FB190">
        <v>0</v>
      </c>
      <c r="FC190" t="s">
        <v>422</v>
      </c>
      <c r="FD190">
        <v>1746989605.5</v>
      </c>
      <c r="FE190">
        <v>1746989593.5</v>
      </c>
      <c r="FF190">
        <v>0</v>
      </c>
      <c r="FG190">
        <v>-0.274</v>
      </c>
      <c r="FH190">
        <v>-0.002</v>
      </c>
      <c r="FI190">
        <v>2.549</v>
      </c>
      <c r="FJ190">
        <v>0.129</v>
      </c>
      <c r="FK190">
        <v>420</v>
      </c>
      <c r="FL190">
        <v>17</v>
      </c>
      <c r="FM190">
        <v>0.02</v>
      </c>
      <c r="FN190">
        <v>0.04</v>
      </c>
      <c r="FO190">
        <v>3.212678048780488</v>
      </c>
      <c r="FP190">
        <v>-5.675854855536071</v>
      </c>
      <c r="FQ190">
        <v>0.6918186790228876</v>
      </c>
      <c r="FR190">
        <v>0</v>
      </c>
      <c r="FS190">
        <v>302.6411764705883</v>
      </c>
      <c r="FT190">
        <v>-3.443850349905086</v>
      </c>
      <c r="FU190">
        <v>7.389106355545575</v>
      </c>
      <c r="FV190">
        <v>0</v>
      </c>
      <c r="FW190">
        <v>0.1861964146341464</v>
      </c>
      <c r="FX190">
        <v>-0.01669515916343692</v>
      </c>
      <c r="FY190">
        <v>0.001844389369182034</v>
      </c>
      <c r="FZ190">
        <v>1</v>
      </c>
      <c r="GA190">
        <v>1</v>
      </c>
      <c r="GB190">
        <v>3</v>
      </c>
      <c r="GC190" t="s">
        <v>423</v>
      </c>
      <c r="GD190">
        <v>3.10259</v>
      </c>
      <c r="GE190">
        <v>2.72447</v>
      </c>
      <c r="GF190">
        <v>0.0886909</v>
      </c>
      <c r="GG190">
        <v>0.0881058</v>
      </c>
      <c r="GH190">
        <v>0.104752</v>
      </c>
      <c r="GI190">
        <v>0.105626</v>
      </c>
      <c r="GJ190">
        <v>23787.4</v>
      </c>
      <c r="GK190">
        <v>21595.8</v>
      </c>
      <c r="GL190">
        <v>26666.5</v>
      </c>
      <c r="GM190">
        <v>23904.4</v>
      </c>
      <c r="GN190">
        <v>38198</v>
      </c>
      <c r="GO190">
        <v>31590.1</v>
      </c>
      <c r="GP190">
        <v>46564.7</v>
      </c>
      <c r="GQ190">
        <v>37802.7</v>
      </c>
      <c r="GR190">
        <v>1.86648</v>
      </c>
      <c r="GS190">
        <v>1.86927</v>
      </c>
      <c r="GT190">
        <v>0.0837632</v>
      </c>
      <c r="GU190">
        <v>0</v>
      </c>
      <c r="GV190">
        <v>28.6215</v>
      </c>
      <c r="GW190">
        <v>999.9</v>
      </c>
      <c r="GX190">
        <v>46.5</v>
      </c>
      <c r="GY190">
        <v>31.3</v>
      </c>
      <c r="GZ190">
        <v>23.5488</v>
      </c>
      <c r="HA190">
        <v>61.1719</v>
      </c>
      <c r="HB190">
        <v>19.4712</v>
      </c>
      <c r="HC190">
        <v>1</v>
      </c>
      <c r="HD190">
        <v>0.141319</v>
      </c>
      <c r="HE190">
        <v>-1.12737</v>
      </c>
      <c r="HF190">
        <v>20.294</v>
      </c>
      <c r="HG190">
        <v>5.21789</v>
      </c>
      <c r="HH190">
        <v>11.98</v>
      </c>
      <c r="HI190">
        <v>4.96505</v>
      </c>
      <c r="HJ190">
        <v>3.27595</v>
      </c>
      <c r="HK190">
        <v>9999</v>
      </c>
      <c r="HL190">
        <v>9999</v>
      </c>
      <c r="HM190">
        <v>9999</v>
      </c>
      <c r="HN190">
        <v>37.7</v>
      </c>
      <c r="HO190">
        <v>1.86394</v>
      </c>
      <c r="HP190">
        <v>1.8601</v>
      </c>
      <c r="HQ190">
        <v>1.85838</v>
      </c>
      <c r="HR190">
        <v>1.85978</v>
      </c>
      <c r="HS190">
        <v>1.85989</v>
      </c>
      <c r="HT190">
        <v>1.85837</v>
      </c>
      <c r="HU190">
        <v>1.85745</v>
      </c>
      <c r="HV190">
        <v>1.85242</v>
      </c>
      <c r="HW190">
        <v>0</v>
      </c>
      <c r="HX190">
        <v>0</v>
      </c>
      <c r="HY190">
        <v>0</v>
      </c>
      <c r="HZ190">
        <v>0</v>
      </c>
      <c r="IA190" t="s">
        <v>424</v>
      </c>
      <c r="IB190" t="s">
        <v>425</v>
      </c>
      <c r="IC190" t="s">
        <v>426</v>
      </c>
      <c r="ID190" t="s">
        <v>426</v>
      </c>
      <c r="IE190" t="s">
        <v>426</v>
      </c>
      <c r="IF190" t="s">
        <v>426</v>
      </c>
      <c r="IG190">
        <v>0</v>
      </c>
      <c r="IH190">
        <v>100</v>
      </c>
      <c r="II190">
        <v>100</v>
      </c>
      <c r="IJ190">
        <v>-0.893</v>
      </c>
      <c r="IK190">
        <v>0.3149</v>
      </c>
      <c r="IL190">
        <v>-0.819046093373875</v>
      </c>
      <c r="IM190">
        <v>-0.0008311593448893811</v>
      </c>
      <c r="IN190">
        <v>1.768286430498992E-06</v>
      </c>
      <c r="IO190">
        <v>-5.176383660599935E-10</v>
      </c>
      <c r="IP190">
        <v>0.01793090377665582</v>
      </c>
      <c r="IQ190">
        <v>0.002652576625932546</v>
      </c>
      <c r="IR190">
        <v>0.0004569377311329863</v>
      </c>
      <c r="IS190">
        <v>1.003524486243527E-07</v>
      </c>
      <c r="IT190">
        <v>2</v>
      </c>
      <c r="IU190">
        <v>1975</v>
      </c>
      <c r="IV190">
        <v>1</v>
      </c>
      <c r="IW190">
        <v>26</v>
      </c>
      <c r="IX190">
        <v>201791.9</v>
      </c>
      <c r="IY190">
        <v>201792.1</v>
      </c>
      <c r="IZ190">
        <v>1.09253</v>
      </c>
      <c r="JA190">
        <v>2.61719</v>
      </c>
      <c r="JB190">
        <v>1.49658</v>
      </c>
      <c r="JC190">
        <v>2.34863</v>
      </c>
      <c r="JD190">
        <v>1.54907</v>
      </c>
      <c r="JE190">
        <v>2.47681</v>
      </c>
      <c r="JF190">
        <v>36.2929</v>
      </c>
      <c r="JG190">
        <v>24.1926</v>
      </c>
      <c r="JH190">
        <v>18</v>
      </c>
      <c r="JI190">
        <v>482.021</v>
      </c>
      <c r="JJ190">
        <v>498.562</v>
      </c>
      <c r="JK190">
        <v>30.2002</v>
      </c>
      <c r="JL190">
        <v>29.1035</v>
      </c>
      <c r="JM190">
        <v>30.0003</v>
      </c>
      <c r="JN190">
        <v>29.2816</v>
      </c>
      <c r="JO190">
        <v>29.2659</v>
      </c>
      <c r="JP190">
        <v>21.9703</v>
      </c>
      <c r="JQ190">
        <v>0</v>
      </c>
      <c r="JR190">
        <v>100</v>
      </c>
      <c r="JS190">
        <v>30.2057</v>
      </c>
      <c r="JT190">
        <v>420</v>
      </c>
      <c r="JU190">
        <v>23.1383</v>
      </c>
      <c r="JV190">
        <v>101.811</v>
      </c>
      <c r="JW190">
        <v>91.1815</v>
      </c>
    </row>
    <row r="191" spans="1:283">
      <c r="A191">
        <v>173</v>
      </c>
      <c r="B191">
        <v>1759097120.5</v>
      </c>
      <c r="C191">
        <v>3127.5</v>
      </c>
      <c r="D191" t="s">
        <v>776</v>
      </c>
      <c r="E191" t="s">
        <v>777</v>
      </c>
      <c r="F191">
        <v>5</v>
      </c>
      <c r="G191" t="s">
        <v>733</v>
      </c>
      <c r="H191">
        <v>1759097117.5</v>
      </c>
      <c r="I191">
        <f>(J191)/1000</f>
        <v>0</v>
      </c>
      <c r="J191">
        <f>1000*DJ191*AH191*(DF191-DG191)/(100*CY191*(1000-AH191*DF191))</f>
        <v>0</v>
      </c>
      <c r="K191">
        <f>DJ191*AH191*(DE191-DD191*(1000-AH191*DG191)/(1000-AH191*DF191))/(100*CY191)</f>
        <v>0</v>
      </c>
      <c r="L191">
        <f>DD191 - IF(AH191&gt;1, K191*CY191*100.0/(AJ191), 0)</f>
        <v>0</v>
      </c>
      <c r="M191">
        <f>((S191-I191/2)*L191-K191)/(S191+I191/2)</f>
        <v>0</v>
      </c>
      <c r="N191">
        <f>M191*(DK191+DL191)/1000.0</f>
        <v>0</v>
      </c>
      <c r="O191">
        <f>(DD191 - IF(AH191&gt;1, K191*CY191*100.0/(AJ191), 0))*(DK191+DL191)/1000.0</f>
        <v>0</v>
      </c>
      <c r="P191">
        <f>2.0/((1/R191-1/Q191)+SIGN(R191)*SQRT((1/R191-1/Q191)*(1/R191-1/Q191) + 4*CZ191/((CZ191+1)*(CZ191+1))*(2*1/R191*1/Q191-1/Q191*1/Q191)))</f>
        <v>0</v>
      </c>
      <c r="Q191">
        <f>IF(LEFT(DA191,1)&lt;&gt;"0",IF(LEFT(DA191,1)="1",3.0,DB191),$D$5+$E$5*(DR191*DK191/($K$5*1000))+$F$5*(DR191*DK191/($K$5*1000))*MAX(MIN(CY191,$J$5),$I$5)*MAX(MIN(CY191,$J$5),$I$5)+$G$5*MAX(MIN(CY191,$J$5),$I$5)*(DR191*DK191/($K$5*1000))+$H$5*(DR191*DK191/($K$5*1000))*(DR191*DK191/($K$5*1000)))</f>
        <v>0</v>
      </c>
      <c r="R191">
        <f>I191*(1000-(1000*0.61365*exp(17.502*V191/(240.97+V191))/(DK191+DL191)+DF191)/2)/(1000*0.61365*exp(17.502*V191/(240.97+V191))/(DK191+DL191)-DF191)</f>
        <v>0</v>
      </c>
      <c r="S191">
        <f>1/((CZ191+1)/(P191/1.6)+1/(Q191/1.37)) + CZ191/((CZ191+1)/(P191/1.6) + CZ191/(Q191/1.37))</f>
        <v>0</v>
      </c>
      <c r="T191">
        <f>(CU191*CX191)</f>
        <v>0</v>
      </c>
      <c r="U191">
        <f>(DM191+(T191+2*0.95*5.67E-8*(((DM191+$B$9)+273)^4-(DM191+273)^4)-44100*I191)/(1.84*29.3*Q191+8*0.95*5.67E-8*(DM191+273)^3))</f>
        <v>0</v>
      </c>
      <c r="V191">
        <f>($C$9*DN191+$D$9*DO191+$E$9*U191)</f>
        <v>0</v>
      </c>
      <c r="W191">
        <f>0.61365*exp(17.502*V191/(240.97+V191))</f>
        <v>0</v>
      </c>
      <c r="X191">
        <f>(Y191/Z191*100)</f>
        <v>0</v>
      </c>
      <c r="Y191">
        <f>DF191*(DK191+DL191)/1000</f>
        <v>0</v>
      </c>
      <c r="Z191">
        <f>0.61365*exp(17.502*DM191/(240.97+DM191))</f>
        <v>0</v>
      </c>
      <c r="AA191">
        <f>(W191-DF191*(DK191+DL191)/1000)</f>
        <v>0</v>
      </c>
      <c r="AB191">
        <f>(-I191*44100)</f>
        <v>0</v>
      </c>
      <c r="AC191">
        <f>2*29.3*Q191*0.92*(DM191-V191)</f>
        <v>0</v>
      </c>
      <c r="AD191">
        <f>2*0.95*5.67E-8*(((DM191+$B$9)+273)^4-(V191+273)^4)</f>
        <v>0</v>
      </c>
      <c r="AE191">
        <f>T191+AD191+AB191+AC191</f>
        <v>0</v>
      </c>
      <c r="AF191">
        <v>1</v>
      </c>
      <c r="AG191">
        <v>0</v>
      </c>
      <c r="AH191">
        <f>IF(AF191*$H$15&gt;=AJ191,1.0,(AJ191/(AJ191-AF191*$H$15)))</f>
        <v>0</v>
      </c>
      <c r="AI191">
        <f>(AH191-1)*100</f>
        <v>0</v>
      </c>
      <c r="AJ191">
        <f>MAX(0,($B$15+$C$15*DR191)/(1+$D$15*DR191)*DK191/(DM191+273)*$E$15)</f>
        <v>0</v>
      </c>
      <c r="AK191" t="s">
        <v>420</v>
      </c>
      <c r="AL191" t="s">
        <v>420</v>
      </c>
      <c r="AM191">
        <v>0</v>
      </c>
      <c r="AN191">
        <v>0</v>
      </c>
      <c r="AO191">
        <f>1-AM191/AN191</f>
        <v>0</v>
      </c>
      <c r="AP191">
        <v>0</v>
      </c>
      <c r="AQ191" t="s">
        <v>420</v>
      </c>
      <c r="AR191" t="s">
        <v>420</v>
      </c>
      <c r="AS191">
        <v>0</v>
      </c>
      <c r="AT191">
        <v>0</v>
      </c>
      <c r="AU191">
        <f>1-AS191/AT191</f>
        <v>0</v>
      </c>
      <c r="AV191">
        <v>0.5</v>
      </c>
      <c r="AW191">
        <f>CV191</f>
        <v>0</v>
      </c>
      <c r="AX191">
        <f>K191</f>
        <v>0</v>
      </c>
      <c r="AY191">
        <f>AU191*AV191*AW191</f>
        <v>0</v>
      </c>
      <c r="AZ191">
        <f>(AX191-AP191)/AW191</f>
        <v>0</v>
      </c>
      <c r="BA191">
        <f>(AN191-AT191)/AT191</f>
        <v>0</v>
      </c>
      <c r="BB191">
        <f>AM191/(AO191+AM191/AT191)</f>
        <v>0</v>
      </c>
      <c r="BC191" t="s">
        <v>420</v>
      </c>
      <c r="BD191">
        <v>0</v>
      </c>
      <c r="BE191">
        <f>IF(BD191&lt;&gt;0, BD191, BB191)</f>
        <v>0</v>
      </c>
      <c r="BF191">
        <f>1-BE191/AT191</f>
        <v>0</v>
      </c>
      <c r="BG191">
        <f>(AT191-AS191)/(AT191-BE191)</f>
        <v>0</v>
      </c>
      <c r="BH191">
        <f>(AN191-AT191)/(AN191-BE191)</f>
        <v>0</v>
      </c>
      <c r="BI191">
        <f>(AT191-AS191)/(AT191-AM191)</f>
        <v>0</v>
      </c>
      <c r="BJ191">
        <f>(AN191-AT191)/(AN191-AM191)</f>
        <v>0</v>
      </c>
      <c r="BK191">
        <f>(BG191*BE191/AS191)</f>
        <v>0</v>
      </c>
      <c r="BL191">
        <f>(1-BK191)</f>
        <v>0</v>
      </c>
      <c r="CU191">
        <f>$B$13*DS191+$C$13*DT191+$F$13*EE191*(1-EH191)</f>
        <v>0</v>
      </c>
      <c r="CV191">
        <f>CU191*CW191</f>
        <v>0</v>
      </c>
      <c r="CW191">
        <f>($B$13*$D$11+$C$13*$D$11+$F$13*((ER191+EJ191)/MAX(ER191+EJ191+ES191, 0.1)*$I$11+ES191/MAX(ER191+EJ191+ES191, 0.1)*$J$11))/($B$13+$C$13+$F$13)</f>
        <v>0</v>
      </c>
      <c r="CX191">
        <f>($B$13*$K$11+$C$13*$K$11+$F$13*((ER191+EJ191)/MAX(ER191+EJ191+ES191, 0.1)*$P$11+ES191/MAX(ER191+EJ191+ES191, 0.1)*$Q$11))/($B$13+$C$13+$F$13)</f>
        <v>0</v>
      </c>
      <c r="CY191">
        <v>2.7</v>
      </c>
      <c r="CZ191">
        <v>0.5</v>
      </c>
      <c r="DA191" t="s">
        <v>421</v>
      </c>
      <c r="DB191">
        <v>2</v>
      </c>
      <c r="DC191">
        <v>1759097117.5</v>
      </c>
      <c r="DD191">
        <v>422.9616666666667</v>
      </c>
      <c r="DE191">
        <v>420.1053333333333</v>
      </c>
      <c r="DF191">
        <v>23.02053333333333</v>
      </c>
      <c r="DG191">
        <v>22.8371</v>
      </c>
      <c r="DH191">
        <v>423.8548888888889</v>
      </c>
      <c r="DI191">
        <v>22.70562222222222</v>
      </c>
      <c r="DJ191">
        <v>499.9317777777777</v>
      </c>
      <c r="DK191">
        <v>90.62008888888889</v>
      </c>
      <c r="DL191">
        <v>0.0665104888888889</v>
      </c>
      <c r="DM191">
        <v>29.8859</v>
      </c>
      <c r="DN191">
        <v>29.98676666666667</v>
      </c>
      <c r="DO191">
        <v>999.9000000000001</v>
      </c>
      <c r="DP191">
        <v>0</v>
      </c>
      <c r="DQ191">
        <v>0</v>
      </c>
      <c r="DR191">
        <v>9978.192222222224</v>
      </c>
      <c r="DS191">
        <v>0</v>
      </c>
      <c r="DT191">
        <v>3.33927</v>
      </c>
      <c r="DU191">
        <v>2.856468888888889</v>
      </c>
      <c r="DV191">
        <v>432.9278888888888</v>
      </c>
      <c r="DW191">
        <v>429.9233333333333</v>
      </c>
      <c r="DX191">
        <v>0.1834282222222222</v>
      </c>
      <c r="DY191">
        <v>420.1053333333333</v>
      </c>
      <c r="DZ191">
        <v>22.8371</v>
      </c>
      <c r="EA191">
        <v>2.086123333333333</v>
      </c>
      <c r="EB191">
        <v>2.069501111111111</v>
      </c>
      <c r="EC191">
        <v>18.11362222222222</v>
      </c>
      <c r="ED191">
        <v>17.98635555555556</v>
      </c>
      <c r="EE191">
        <v>0.00500078</v>
      </c>
      <c r="EF191">
        <v>0</v>
      </c>
      <c r="EG191">
        <v>0</v>
      </c>
      <c r="EH191">
        <v>0</v>
      </c>
      <c r="EI191">
        <v>300.5222222222222</v>
      </c>
      <c r="EJ191">
        <v>0.00500078</v>
      </c>
      <c r="EK191">
        <v>-23</v>
      </c>
      <c r="EL191">
        <v>-1.322222222222222</v>
      </c>
      <c r="EM191">
        <v>34.88177777777778</v>
      </c>
      <c r="EN191">
        <v>38.062</v>
      </c>
      <c r="EO191">
        <v>36.30533333333333</v>
      </c>
      <c r="EP191">
        <v>38.06222222222222</v>
      </c>
      <c r="EQ191">
        <v>37.18044444444445</v>
      </c>
      <c r="ER191">
        <v>0</v>
      </c>
      <c r="ES191">
        <v>0</v>
      </c>
      <c r="ET191">
        <v>0</v>
      </c>
      <c r="EU191">
        <v>1759097113</v>
      </c>
      <c r="EV191">
        <v>0</v>
      </c>
      <c r="EW191">
        <v>303.232</v>
      </c>
      <c r="EX191">
        <v>-6.02307662773443</v>
      </c>
      <c r="EY191">
        <v>4.430769004483284</v>
      </c>
      <c r="EZ191">
        <v>-24.376</v>
      </c>
      <c r="FA191">
        <v>15</v>
      </c>
      <c r="FB191">
        <v>0</v>
      </c>
      <c r="FC191" t="s">
        <v>422</v>
      </c>
      <c r="FD191">
        <v>1746989605.5</v>
      </c>
      <c r="FE191">
        <v>1746989593.5</v>
      </c>
      <c r="FF191">
        <v>0</v>
      </c>
      <c r="FG191">
        <v>-0.274</v>
      </c>
      <c r="FH191">
        <v>-0.002</v>
      </c>
      <c r="FI191">
        <v>2.549</v>
      </c>
      <c r="FJ191">
        <v>0.129</v>
      </c>
      <c r="FK191">
        <v>420</v>
      </c>
      <c r="FL191">
        <v>17</v>
      </c>
      <c r="FM191">
        <v>0.02</v>
      </c>
      <c r="FN191">
        <v>0.04</v>
      </c>
      <c r="FO191">
        <v>3.179744146341464</v>
      </c>
      <c r="FP191">
        <v>-5.111664743091855</v>
      </c>
      <c r="FQ191">
        <v>0.6686981501685983</v>
      </c>
      <c r="FR191">
        <v>0</v>
      </c>
      <c r="FS191">
        <v>302.5058823529412</v>
      </c>
      <c r="FT191">
        <v>6.212375841192841</v>
      </c>
      <c r="FU191">
        <v>7.045605270891778</v>
      </c>
      <c r="FV191">
        <v>0</v>
      </c>
      <c r="FW191">
        <v>0.185584</v>
      </c>
      <c r="FX191">
        <v>-0.01620505600306935</v>
      </c>
      <c r="FY191">
        <v>0.001806025497483626</v>
      </c>
      <c r="FZ191">
        <v>1</v>
      </c>
      <c r="GA191">
        <v>1</v>
      </c>
      <c r="GB191">
        <v>3</v>
      </c>
      <c r="GC191" t="s">
        <v>423</v>
      </c>
      <c r="GD191">
        <v>3.10266</v>
      </c>
      <c r="GE191">
        <v>2.72476</v>
      </c>
      <c r="GF191">
        <v>0.0886817</v>
      </c>
      <c r="GG191">
        <v>0.08804629999999999</v>
      </c>
      <c r="GH191">
        <v>0.104756</v>
      </c>
      <c r="GI191">
        <v>0.105628</v>
      </c>
      <c r="GJ191">
        <v>23787.6</v>
      </c>
      <c r="GK191">
        <v>21597.1</v>
      </c>
      <c r="GL191">
        <v>26666.5</v>
      </c>
      <c r="GM191">
        <v>23904.3</v>
      </c>
      <c r="GN191">
        <v>38198</v>
      </c>
      <c r="GO191">
        <v>31590</v>
      </c>
      <c r="GP191">
        <v>46564.8</v>
      </c>
      <c r="GQ191">
        <v>37802.6</v>
      </c>
      <c r="GR191">
        <v>1.86653</v>
      </c>
      <c r="GS191">
        <v>1.86902</v>
      </c>
      <c r="GT191">
        <v>0.0834763</v>
      </c>
      <c r="GU191">
        <v>0</v>
      </c>
      <c r="GV191">
        <v>28.6203</v>
      </c>
      <c r="GW191">
        <v>999.9</v>
      </c>
      <c r="GX191">
        <v>46.5</v>
      </c>
      <c r="GY191">
        <v>31.3</v>
      </c>
      <c r="GZ191">
        <v>23.5508</v>
      </c>
      <c r="HA191">
        <v>61.0019</v>
      </c>
      <c r="HB191">
        <v>19.5713</v>
      </c>
      <c r="HC191">
        <v>1</v>
      </c>
      <c r="HD191">
        <v>0.141275</v>
      </c>
      <c r="HE191">
        <v>-1.12962</v>
      </c>
      <c r="HF191">
        <v>20.294</v>
      </c>
      <c r="HG191">
        <v>5.21804</v>
      </c>
      <c r="HH191">
        <v>11.98</v>
      </c>
      <c r="HI191">
        <v>4.9651</v>
      </c>
      <c r="HJ191">
        <v>3.27588</v>
      </c>
      <c r="HK191">
        <v>9999</v>
      </c>
      <c r="HL191">
        <v>9999</v>
      </c>
      <c r="HM191">
        <v>9999</v>
      </c>
      <c r="HN191">
        <v>37.7</v>
      </c>
      <c r="HO191">
        <v>1.86393</v>
      </c>
      <c r="HP191">
        <v>1.86009</v>
      </c>
      <c r="HQ191">
        <v>1.85838</v>
      </c>
      <c r="HR191">
        <v>1.85979</v>
      </c>
      <c r="HS191">
        <v>1.85989</v>
      </c>
      <c r="HT191">
        <v>1.85837</v>
      </c>
      <c r="HU191">
        <v>1.85745</v>
      </c>
      <c r="HV191">
        <v>1.85242</v>
      </c>
      <c r="HW191">
        <v>0</v>
      </c>
      <c r="HX191">
        <v>0</v>
      </c>
      <c r="HY191">
        <v>0</v>
      </c>
      <c r="HZ191">
        <v>0</v>
      </c>
      <c r="IA191" t="s">
        <v>424</v>
      </c>
      <c r="IB191" t="s">
        <v>425</v>
      </c>
      <c r="IC191" t="s">
        <v>426</v>
      </c>
      <c r="ID191" t="s">
        <v>426</v>
      </c>
      <c r="IE191" t="s">
        <v>426</v>
      </c>
      <c r="IF191" t="s">
        <v>426</v>
      </c>
      <c r="IG191">
        <v>0</v>
      </c>
      <c r="IH191">
        <v>100</v>
      </c>
      <c r="II191">
        <v>100</v>
      </c>
      <c r="IJ191">
        <v>-0.893</v>
      </c>
      <c r="IK191">
        <v>0.315</v>
      </c>
      <c r="IL191">
        <v>-0.819046093373875</v>
      </c>
      <c r="IM191">
        <v>-0.0008311593448893811</v>
      </c>
      <c r="IN191">
        <v>1.768286430498992E-06</v>
      </c>
      <c r="IO191">
        <v>-5.176383660599935E-10</v>
      </c>
      <c r="IP191">
        <v>0.01793090377665582</v>
      </c>
      <c r="IQ191">
        <v>0.002652576625932546</v>
      </c>
      <c r="IR191">
        <v>0.0004569377311329863</v>
      </c>
      <c r="IS191">
        <v>1.003524486243527E-07</v>
      </c>
      <c r="IT191">
        <v>2</v>
      </c>
      <c r="IU191">
        <v>1975</v>
      </c>
      <c r="IV191">
        <v>1</v>
      </c>
      <c r="IW191">
        <v>26</v>
      </c>
      <c r="IX191">
        <v>201791.9</v>
      </c>
      <c r="IY191">
        <v>201792.1</v>
      </c>
      <c r="IZ191">
        <v>1.09375</v>
      </c>
      <c r="JA191">
        <v>2.62817</v>
      </c>
      <c r="JB191">
        <v>1.49658</v>
      </c>
      <c r="JC191">
        <v>2.34863</v>
      </c>
      <c r="JD191">
        <v>1.54907</v>
      </c>
      <c r="JE191">
        <v>2.48535</v>
      </c>
      <c r="JF191">
        <v>36.2929</v>
      </c>
      <c r="JG191">
        <v>24.1926</v>
      </c>
      <c r="JH191">
        <v>18</v>
      </c>
      <c r="JI191">
        <v>482.05</v>
      </c>
      <c r="JJ191">
        <v>498.395</v>
      </c>
      <c r="JK191">
        <v>30.2036</v>
      </c>
      <c r="JL191">
        <v>29.1044</v>
      </c>
      <c r="JM191">
        <v>30.0002</v>
      </c>
      <c r="JN191">
        <v>29.2816</v>
      </c>
      <c r="JO191">
        <v>29.266</v>
      </c>
      <c r="JP191">
        <v>21.9831</v>
      </c>
      <c r="JQ191">
        <v>0</v>
      </c>
      <c r="JR191">
        <v>100</v>
      </c>
      <c r="JS191">
        <v>30.2057</v>
      </c>
      <c r="JT191">
        <v>420</v>
      </c>
      <c r="JU191">
        <v>23.1383</v>
      </c>
      <c r="JV191">
        <v>101.811</v>
      </c>
      <c r="JW191">
        <v>91.1812</v>
      </c>
    </row>
    <row r="192" spans="1:283">
      <c r="A192">
        <v>174</v>
      </c>
      <c r="B192">
        <v>1759097122.5</v>
      </c>
      <c r="C192">
        <v>3129.5</v>
      </c>
      <c r="D192" t="s">
        <v>778</v>
      </c>
      <c r="E192" t="s">
        <v>779</v>
      </c>
      <c r="F192">
        <v>5</v>
      </c>
      <c r="G192" t="s">
        <v>733</v>
      </c>
      <c r="H192">
        <v>1759097119.5</v>
      </c>
      <c r="I192">
        <f>(J192)/1000</f>
        <v>0</v>
      </c>
      <c r="J192">
        <f>1000*DJ192*AH192*(DF192-DG192)/(100*CY192*(1000-AH192*DF192))</f>
        <v>0</v>
      </c>
      <c r="K192">
        <f>DJ192*AH192*(DE192-DD192*(1000-AH192*DG192)/(1000-AH192*DF192))/(100*CY192)</f>
        <v>0</v>
      </c>
      <c r="L192">
        <f>DD192 - IF(AH192&gt;1, K192*CY192*100.0/(AJ192), 0)</f>
        <v>0</v>
      </c>
      <c r="M192">
        <f>((S192-I192/2)*L192-K192)/(S192+I192/2)</f>
        <v>0</v>
      </c>
      <c r="N192">
        <f>M192*(DK192+DL192)/1000.0</f>
        <v>0</v>
      </c>
      <c r="O192">
        <f>(DD192 - IF(AH192&gt;1, K192*CY192*100.0/(AJ192), 0))*(DK192+DL192)/1000.0</f>
        <v>0</v>
      </c>
      <c r="P192">
        <f>2.0/((1/R192-1/Q192)+SIGN(R192)*SQRT((1/R192-1/Q192)*(1/R192-1/Q192) + 4*CZ192/((CZ192+1)*(CZ192+1))*(2*1/R192*1/Q192-1/Q192*1/Q192)))</f>
        <v>0</v>
      </c>
      <c r="Q192">
        <f>IF(LEFT(DA192,1)&lt;&gt;"0",IF(LEFT(DA192,1)="1",3.0,DB192),$D$5+$E$5*(DR192*DK192/($K$5*1000))+$F$5*(DR192*DK192/($K$5*1000))*MAX(MIN(CY192,$J$5),$I$5)*MAX(MIN(CY192,$J$5),$I$5)+$G$5*MAX(MIN(CY192,$J$5),$I$5)*(DR192*DK192/($K$5*1000))+$H$5*(DR192*DK192/($K$5*1000))*(DR192*DK192/($K$5*1000)))</f>
        <v>0</v>
      </c>
      <c r="R192">
        <f>I192*(1000-(1000*0.61365*exp(17.502*V192/(240.97+V192))/(DK192+DL192)+DF192)/2)/(1000*0.61365*exp(17.502*V192/(240.97+V192))/(DK192+DL192)-DF192)</f>
        <v>0</v>
      </c>
      <c r="S192">
        <f>1/((CZ192+1)/(P192/1.6)+1/(Q192/1.37)) + CZ192/((CZ192+1)/(P192/1.6) + CZ192/(Q192/1.37))</f>
        <v>0</v>
      </c>
      <c r="T192">
        <f>(CU192*CX192)</f>
        <v>0</v>
      </c>
      <c r="U192">
        <f>(DM192+(T192+2*0.95*5.67E-8*(((DM192+$B$9)+273)^4-(DM192+273)^4)-44100*I192)/(1.84*29.3*Q192+8*0.95*5.67E-8*(DM192+273)^3))</f>
        <v>0</v>
      </c>
      <c r="V192">
        <f>($C$9*DN192+$D$9*DO192+$E$9*U192)</f>
        <v>0</v>
      </c>
      <c r="W192">
        <f>0.61365*exp(17.502*V192/(240.97+V192))</f>
        <v>0</v>
      </c>
      <c r="X192">
        <f>(Y192/Z192*100)</f>
        <v>0</v>
      </c>
      <c r="Y192">
        <f>DF192*(DK192+DL192)/1000</f>
        <v>0</v>
      </c>
      <c r="Z192">
        <f>0.61365*exp(17.502*DM192/(240.97+DM192))</f>
        <v>0</v>
      </c>
      <c r="AA192">
        <f>(W192-DF192*(DK192+DL192)/1000)</f>
        <v>0</v>
      </c>
      <c r="AB192">
        <f>(-I192*44100)</f>
        <v>0</v>
      </c>
      <c r="AC192">
        <f>2*29.3*Q192*0.92*(DM192-V192)</f>
        <v>0</v>
      </c>
      <c r="AD192">
        <f>2*0.95*5.67E-8*(((DM192+$B$9)+273)^4-(V192+273)^4)</f>
        <v>0</v>
      </c>
      <c r="AE192">
        <f>T192+AD192+AB192+AC192</f>
        <v>0</v>
      </c>
      <c r="AF192">
        <v>1</v>
      </c>
      <c r="AG192">
        <v>0</v>
      </c>
      <c r="AH192">
        <f>IF(AF192*$H$15&gt;=AJ192,1.0,(AJ192/(AJ192-AF192*$H$15)))</f>
        <v>0</v>
      </c>
      <c r="AI192">
        <f>(AH192-1)*100</f>
        <v>0</v>
      </c>
      <c r="AJ192">
        <f>MAX(0,($B$15+$C$15*DR192)/(1+$D$15*DR192)*DK192/(DM192+273)*$E$15)</f>
        <v>0</v>
      </c>
      <c r="AK192" t="s">
        <v>420</v>
      </c>
      <c r="AL192" t="s">
        <v>420</v>
      </c>
      <c r="AM192">
        <v>0</v>
      </c>
      <c r="AN192">
        <v>0</v>
      </c>
      <c r="AO192">
        <f>1-AM192/AN192</f>
        <v>0</v>
      </c>
      <c r="AP192">
        <v>0</v>
      </c>
      <c r="AQ192" t="s">
        <v>420</v>
      </c>
      <c r="AR192" t="s">
        <v>420</v>
      </c>
      <c r="AS192">
        <v>0</v>
      </c>
      <c r="AT192">
        <v>0</v>
      </c>
      <c r="AU192">
        <f>1-AS192/AT192</f>
        <v>0</v>
      </c>
      <c r="AV192">
        <v>0.5</v>
      </c>
      <c r="AW192">
        <f>CV192</f>
        <v>0</v>
      </c>
      <c r="AX192">
        <f>K192</f>
        <v>0</v>
      </c>
      <c r="AY192">
        <f>AU192*AV192*AW192</f>
        <v>0</v>
      </c>
      <c r="AZ192">
        <f>(AX192-AP192)/AW192</f>
        <v>0</v>
      </c>
      <c r="BA192">
        <f>(AN192-AT192)/AT192</f>
        <v>0</v>
      </c>
      <c r="BB192">
        <f>AM192/(AO192+AM192/AT192)</f>
        <v>0</v>
      </c>
      <c r="BC192" t="s">
        <v>420</v>
      </c>
      <c r="BD192">
        <v>0</v>
      </c>
      <c r="BE192">
        <f>IF(BD192&lt;&gt;0, BD192, BB192)</f>
        <v>0</v>
      </c>
      <c r="BF192">
        <f>1-BE192/AT192</f>
        <v>0</v>
      </c>
      <c r="BG192">
        <f>(AT192-AS192)/(AT192-BE192)</f>
        <v>0</v>
      </c>
      <c r="BH192">
        <f>(AN192-AT192)/(AN192-BE192)</f>
        <v>0</v>
      </c>
      <c r="BI192">
        <f>(AT192-AS192)/(AT192-AM192)</f>
        <v>0</v>
      </c>
      <c r="BJ192">
        <f>(AN192-AT192)/(AN192-AM192)</f>
        <v>0</v>
      </c>
      <c r="BK192">
        <f>(BG192*BE192/AS192)</f>
        <v>0</v>
      </c>
      <c r="BL192">
        <f>(1-BK192)</f>
        <v>0</v>
      </c>
      <c r="CU192">
        <f>$B$13*DS192+$C$13*DT192+$F$13*EE192*(1-EH192)</f>
        <v>0</v>
      </c>
      <c r="CV192">
        <f>CU192*CW192</f>
        <v>0</v>
      </c>
      <c r="CW192">
        <f>($B$13*$D$11+$C$13*$D$11+$F$13*((ER192+EJ192)/MAX(ER192+EJ192+ES192, 0.1)*$I$11+ES192/MAX(ER192+EJ192+ES192, 0.1)*$J$11))/($B$13+$C$13+$F$13)</f>
        <v>0</v>
      </c>
      <c r="CX192">
        <f>($B$13*$K$11+$C$13*$K$11+$F$13*((ER192+EJ192)/MAX(ER192+EJ192+ES192, 0.1)*$P$11+ES192/MAX(ER192+EJ192+ES192, 0.1)*$Q$11))/($B$13+$C$13+$F$13)</f>
        <v>0</v>
      </c>
      <c r="CY192">
        <v>2.7</v>
      </c>
      <c r="CZ192">
        <v>0.5</v>
      </c>
      <c r="DA192" t="s">
        <v>421</v>
      </c>
      <c r="DB192">
        <v>2</v>
      </c>
      <c r="DC192">
        <v>1759097119.5</v>
      </c>
      <c r="DD192">
        <v>422.988</v>
      </c>
      <c r="DE192">
        <v>419.7724444444444</v>
      </c>
      <c r="DF192">
        <v>23.02075555555556</v>
      </c>
      <c r="DG192">
        <v>22.83698888888889</v>
      </c>
      <c r="DH192">
        <v>423.8811111111111</v>
      </c>
      <c r="DI192">
        <v>22.70583333333333</v>
      </c>
      <c r="DJ192">
        <v>499.8823333333334</v>
      </c>
      <c r="DK192">
        <v>90.62039999999999</v>
      </c>
      <c r="DL192">
        <v>0.06665958888888888</v>
      </c>
      <c r="DM192">
        <v>29.88681111111111</v>
      </c>
      <c r="DN192">
        <v>29.98333333333333</v>
      </c>
      <c r="DO192">
        <v>999.9000000000001</v>
      </c>
      <c r="DP192">
        <v>0</v>
      </c>
      <c r="DQ192">
        <v>0</v>
      </c>
      <c r="DR192">
        <v>9982.983333333332</v>
      </c>
      <c r="DS192">
        <v>0</v>
      </c>
      <c r="DT192">
        <v>3.33927</v>
      </c>
      <c r="DU192">
        <v>3.215742222222223</v>
      </c>
      <c r="DV192">
        <v>432.955</v>
      </c>
      <c r="DW192">
        <v>429.5826666666666</v>
      </c>
      <c r="DX192">
        <v>0.1837495555555556</v>
      </c>
      <c r="DY192">
        <v>419.7724444444444</v>
      </c>
      <c r="DZ192">
        <v>22.83698888888889</v>
      </c>
      <c r="EA192">
        <v>2.08615</v>
      </c>
      <c r="EB192">
        <v>2.069498888888889</v>
      </c>
      <c r="EC192">
        <v>18.11383333333333</v>
      </c>
      <c r="ED192">
        <v>17.98634444444444</v>
      </c>
      <c r="EE192">
        <v>0.00500078</v>
      </c>
      <c r="EF192">
        <v>0</v>
      </c>
      <c r="EG192">
        <v>0</v>
      </c>
      <c r="EH192">
        <v>0</v>
      </c>
      <c r="EI192">
        <v>303.1333333333333</v>
      </c>
      <c r="EJ192">
        <v>0.00500078</v>
      </c>
      <c r="EK192">
        <v>-22</v>
      </c>
      <c r="EL192">
        <v>-0.9555555555555555</v>
      </c>
      <c r="EM192">
        <v>34.84700000000001</v>
      </c>
      <c r="EN192">
        <v>38.062</v>
      </c>
      <c r="EO192">
        <v>36.38177777777778</v>
      </c>
      <c r="EP192">
        <v>38.07622222222223</v>
      </c>
      <c r="EQ192">
        <v>37.11788888888889</v>
      </c>
      <c r="ER192">
        <v>0</v>
      </c>
      <c r="ES192">
        <v>0</v>
      </c>
      <c r="ET192">
        <v>0</v>
      </c>
      <c r="EU192">
        <v>1759097115.4</v>
      </c>
      <c r="EV192">
        <v>0</v>
      </c>
      <c r="EW192">
        <v>303.532</v>
      </c>
      <c r="EX192">
        <v>-19.77692279027869</v>
      </c>
      <c r="EY192">
        <v>25.78461521043339</v>
      </c>
      <c r="EZ192">
        <v>-24.888</v>
      </c>
      <c r="FA192">
        <v>15</v>
      </c>
      <c r="FB192">
        <v>0</v>
      </c>
      <c r="FC192" t="s">
        <v>422</v>
      </c>
      <c r="FD192">
        <v>1746989605.5</v>
      </c>
      <c r="FE192">
        <v>1746989593.5</v>
      </c>
      <c r="FF192">
        <v>0</v>
      </c>
      <c r="FG192">
        <v>-0.274</v>
      </c>
      <c r="FH192">
        <v>-0.002</v>
      </c>
      <c r="FI192">
        <v>2.549</v>
      </c>
      <c r="FJ192">
        <v>0.129</v>
      </c>
      <c r="FK192">
        <v>420</v>
      </c>
      <c r="FL192">
        <v>17</v>
      </c>
      <c r="FM192">
        <v>0.02</v>
      </c>
      <c r="FN192">
        <v>0.04</v>
      </c>
      <c r="FO192">
        <v>3.125136341463415</v>
      </c>
      <c r="FP192">
        <v>-3.403650382101945</v>
      </c>
      <c r="FQ192">
        <v>0.6124504836122338</v>
      </c>
      <c r="FR192">
        <v>0</v>
      </c>
      <c r="FS192">
        <v>302.4205882352941</v>
      </c>
      <c r="FT192">
        <v>5.144385038589843</v>
      </c>
      <c r="FU192">
        <v>7.108312425346271</v>
      </c>
      <c r="FV192">
        <v>0</v>
      </c>
      <c r="FW192">
        <v>0.1852318536585366</v>
      </c>
      <c r="FX192">
        <v>-0.01363852100500411</v>
      </c>
      <c r="FY192">
        <v>0.00159614862015057</v>
      </c>
      <c r="FZ192">
        <v>1</v>
      </c>
      <c r="GA192">
        <v>1</v>
      </c>
      <c r="GB192">
        <v>3</v>
      </c>
      <c r="GC192" t="s">
        <v>423</v>
      </c>
      <c r="GD192">
        <v>3.10283</v>
      </c>
      <c r="GE192">
        <v>2.72497</v>
      </c>
      <c r="GF192">
        <v>0.0886636</v>
      </c>
      <c r="GG192">
        <v>0.0880271</v>
      </c>
      <c r="GH192">
        <v>0.104757</v>
      </c>
      <c r="GI192">
        <v>0.10563</v>
      </c>
      <c r="GJ192">
        <v>23788.1</v>
      </c>
      <c r="GK192">
        <v>21597.5</v>
      </c>
      <c r="GL192">
        <v>26666.5</v>
      </c>
      <c r="GM192">
        <v>23904.2</v>
      </c>
      <c r="GN192">
        <v>38198</v>
      </c>
      <c r="GO192">
        <v>31589.8</v>
      </c>
      <c r="GP192">
        <v>46564.9</v>
      </c>
      <c r="GQ192">
        <v>37802.5</v>
      </c>
      <c r="GR192">
        <v>1.86672</v>
      </c>
      <c r="GS192">
        <v>1.8689</v>
      </c>
      <c r="GT192">
        <v>0.0835024</v>
      </c>
      <c r="GU192">
        <v>0</v>
      </c>
      <c r="GV192">
        <v>28.6191</v>
      </c>
      <c r="GW192">
        <v>999.9</v>
      </c>
      <c r="GX192">
        <v>46.5</v>
      </c>
      <c r="GY192">
        <v>31.3</v>
      </c>
      <c r="GZ192">
        <v>23.5483</v>
      </c>
      <c r="HA192">
        <v>60.8319</v>
      </c>
      <c r="HB192">
        <v>19.6034</v>
      </c>
      <c r="HC192">
        <v>1</v>
      </c>
      <c r="HD192">
        <v>0.141456</v>
      </c>
      <c r="HE192">
        <v>-1.13644</v>
      </c>
      <c r="HF192">
        <v>20.2939</v>
      </c>
      <c r="HG192">
        <v>5.21804</v>
      </c>
      <c r="HH192">
        <v>11.98</v>
      </c>
      <c r="HI192">
        <v>4.96495</v>
      </c>
      <c r="HJ192">
        <v>3.2759</v>
      </c>
      <c r="HK192">
        <v>9999</v>
      </c>
      <c r="HL192">
        <v>9999</v>
      </c>
      <c r="HM192">
        <v>9999</v>
      </c>
      <c r="HN192">
        <v>37.7</v>
      </c>
      <c r="HO192">
        <v>1.86392</v>
      </c>
      <c r="HP192">
        <v>1.86007</v>
      </c>
      <c r="HQ192">
        <v>1.85838</v>
      </c>
      <c r="HR192">
        <v>1.85978</v>
      </c>
      <c r="HS192">
        <v>1.85989</v>
      </c>
      <c r="HT192">
        <v>1.85837</v>
      </c>
      <c r="HU192">
        <v>1.85745</v>
      </c>
      <c r="HV192">
        <v>1.85242</v>
      </c>
      <c r="HW192">
        <v>0</v>
      </c>
      <c r="HX192">
        <v>0</v>
      </c>
      <c r="HY192">
        <v>0</v>
      </c>
      <c r="HZ192">
        <v>0</v>
      </c>
      <c r="IA192" t="s">
        <v>424</v>
      </c>
      <c r="IB192" t="s">
        <v>425</v>
      </c>
      <c r="IC192" t="s">
        <v>426</v>
      </c>
      <c r="ID192" t="s">
        <v>426</v>
      </c>
      <c r="IE192" t="s">
        <v>426</v>
      </c>
      <c r="IF192" t="s">
        <v>426</v>
      </c>
      <c r="IG192">
        <v>0</v>
      </c>
      <c r="IH192">
        <v>100</v>
      </c>
      <c r="II192">
        <v>100</v>
      </c>
      <c r="IJ192">
        <v>-0.894</v>
      </c>
      <c r="IK192">
        <v>0.315</v>
      </c>
      <c r="IL192">
        <v>-0.819046093373875</v>
      </c>
      <c r="IM192">
        <v>-0.0008311593448893811</v>
      </c>
      <c r="IN192">
        <v>1.768286430498992E-06</v>
      </c>
      <c r="IO192">
        <v>-5.176383660599935E-10</v>
      </c>
      <c r="IP192">
        <v>0.01793090377665582</v>
      </c>
      <c r="IQ192">
        <v>0.002652576625932546</v>
      </c>
      <c r="IR192">
        <v>0.0004569377311329863</v>
      </c>
      <c r="IS192">
        <v>1.003524486243527E-07</v>
      </c>
      <c r="IT192">
        <v>2</v>
      </c>
      <c r="IU192">
        <v>1975</v>
      </c>
      <c r="IV192">
        <v>1</v>
      </c>
      <c r="IW192">
        <v>26</v>
      </c>
      <c r="IX192">
        <v>201792</v>
      </c>
      <c r="IY192">
        <v>201792.1</v>
      </c>
      <c r="IZ192">
        <v>1.09375</v>
      </c>
      <c r="JA192">
        <v>2.62451</v>
      </c>
      <c r="JB192">
        <v>1.49658</v>
      </c>
      <c r="JC192">
        <v>2.34863</v>
      </c>
      <c r="JD192">
        <v>1.54907</v>
      </c>
      <c r="JE192">
        <v>2.47314</v>
      </c>
      <c r="JF192">
        <v>36.2929</v>
      </c>
      <c r="JG192">
        <v>24.1926</v>
      </c>
      <c r="JH192">
        <v>18</v>
      </c>
      <c r="JI192">
        <v>482.167</v>
      </c>
      <c r="JJ192">
        <v>498.322</v>
      </c>
      <c r="JK192">
        <v>30.2068</v>
      </c>
      <c r="JL192">
        <v>29.1056</v>
      </c>
      <c r="JM192">
        <v>30.0002</v>
      </c>
      <c r="JN192">
        <v>29.2816</v>
      </c>
      <c r="JO192">
        <v>29.2672</v>
      </c>
      <c r="JP192">
        <v>21.9891</v>
      </c>
      <c r="JQ192">
        <v>0</v>
      </c>
      <c r="JR192">
        <v>100</v>
      </c>
      <c r="JS192">
        <v>30.2163</v>
      </c>
      <c r="JT192">
        <v>420</v>
      </c>
      <c r="JU192">
        <v>23.1383</v>
      </c>
      <c r="JV192">
        <v>101.811</v>
      </c>
      <c r="JW192">
        <v>91.181</v>
      </c>
    </row>
    <row r="193" spans="1:283">
      <c r="A193">
        <v>175</v>
      </c>
      <c r="B193">
        <v>1759097124.5</v>
      </c>
      <c r="C193">
        <v>3131.5</v>
      </c>
      <c r="D193" t="s">
        <v>780</v>
      </c>
      <c r="E193" t="s">
        <v>781</v>
      </c>
      <c r="F193">
        <v>5</v>
      </c>
      <c r="G193" t="s">
        <v>733</v>
      </c>
      <c r="H193">
        <v>1759097121.5</v>
      </c>
      <c r="I193">
        <f>(J193)/1000</f>
        <v>0</v>
      </c>
      <c r="J193">
        <f>1000*DJ193*AH193*(DF193-DG193)/(100*CY193*(1000-AH193*DF193))</f>
        <v>0</v>
      </c>
      <c r="K193">
        <f>DJ193*AH193*(DE193-DD193*(1000-AH193*DG193)/(1000-AH193*DF193))/(100*CY193)</f>
        <v>0</v>
      </c>
      <c r="L193">
        <f>DD193 - IF(AH193&gt;1, K193*CY193*100.0/(AJ193), 0)</f>
        <v>0</v>
      </c>
      <c r="M193">
        <f>((S193-I193/2)*L193-K193)/(S193+I193/2)</f>
        <v>0</v>
      </c>
      <c r="N193">
        <f>M193*(DK193+DL193)/1000.0</f>
        <v>0</v>
      </c>
      <c r="O193">
        <f>(DD193 - IF(AH193&gt;1, K193*CY193*100.0/(AJ193), 0))*(DK193+DL193)/1000.0</f>
        <v>0</v>
      </c>
      <c r="P193">
        <f>2.0/((1/R193-1/Q193)+SIGN(R193)*SQRT((1/R193-1/Q193)*(1/R193-1/Q193) + 4*CZ193/((CZ193+1)*(CZ193+1))*(2*1/R193*1/Q193-1/Q193*1/Q193)))</f>
        <v>0</v>
      </c>
      <c r="Q193">
        <f>IF(LEFT(DA193,1)&lt;&gt;"0",IF(LEFT(DA193,1)="1",3.0,DB193),$D$5+$E$5*(DR193*DK193/($K$5*1000))+$F$5*(DR193*DK193/($K$5*1000))*MAX(MIN(CY193,$J$5),$I$5)*MAX(MIN(CY193,$J$5),$I$5)+$G$5*MAX(MIN(CY193,$J$5),$I$5)*(DR193*DK193/($K$5*1000))+$H$5*(DR193*DK193/($K$5*1000))*(DR193*DK193/($K$5*1000)))</f>
        <v>0</v>
      </c>
      <c r="R193">
        <f>I193*(1000-(1000*0.61365*exp(17.502*V193/(240.97+V193))/(DK193+DL193)+DF193)/2)/(1000*0.61365*exp(17.502*V193/(240.97+V193))/(DK193+DL193)-DF193)</f>
        <v>0</v>
      </c>
      <c r="S193">
        <f>1/((CZ193+1)/(P193/1.6)+1/(Q193/1.37)) + CZ193/((CZ193+1)/(P193/1.6) + CZ193/(Q193/1.37))</f>
        <v>0</v>
      </c>
      <c r="T193">
        <f>(CU193*CX193)</f>
        <v>0</v>
      </c>
      <c r="U193">
        <f>(DM193+(T193+2*0.95*5.67E-8*(((DM193+$B$9)+273)^4-(DM193+273)^4)-44100*I193)/(1.84*29.3*Q193+8*0.95*5.67E-8*(DM193+273)^3))</f>
        <v>0</v>
      </c>
      <c r="V193">
        <f>($C$9*DN193+$D$9*DO193+$E$9*U193)</f>
        <v>0</v>
      </c>
      <c r="W193">
        <f>0.61365*exp(17.502*V193/(240.97+V193))</f>
        <v>0</v>
      </c>
      <c r="X193">
        <f>(Y193/Z193*100)</f>
        <v>0</v>
      </c>
      <c r="Y193">
        <f>DF193*(DK193+DL193)/1000</f>
        <v>0</v>
      </c>
      <c r="Z193">
        <f>0.61365*exp(17.502*DM193/(240.97+DM193))</f>
        <v>0</v>
      </c>
      <c r="AA193">
        <f>(W193-DF193*(DK193+DL193)/1000)</f>
        <v>0</v>
      </c>
      <c r="AB193">
        <f>(-I193*44100)</f>
        <v>0</v>
      </c>
      <c r="AC193">
        <f>2*29.3*Q193*0.92*(DM193-V193)</f>
        <v>0</v>
      </c>
      <c r="AD193">
        <f>2*0.95*5.67E-8*(((DM193+$B$9)+273)^4-(V193+273)^4)</f>
        <v>0</v>
      </c>
      <c r="AE193">
        <f>T193+AD193+AB193+AC193</f>
        <v>0</v>
      </c>
      <c r="AF193">
        <v>1</v>
      </c>
      <c r="AG193">
        <v>0</v>
      </c>
      <c r="AH193">
        <f>IF(AF193*$H$15&gt;=AJ193,1.0,(AJ193/(AJ193-AF193*$H$15)))</f>
        <v>0</v>
      </c>
      <c r="AI193">
        <f>(AH193-1)*100</f>
        <v>0</v>
      </c>
      <c r="AJ193">
        <f>MAX(0,($B$15+$C$15*DR193)/(1+$D$15*DR193)*DK193/(DM193+273)*$E$15)</f>
        <v>0</v>
      </c>
      <c r="AK193" t="s">
        <v>420</v>
      </c>
      <c r="AL193" t="s">
        <v>420</v>
      </c>
      <c r="AM193">
        <v>0</v>
      </c>
      <c r="AN193">
        <v>0</v>
      </c>
      <c r="AO193">
        <f>1-AM193/AN193</f>
        <v>0</v>
      </c>
      <c r="AP193">
        <v>0</v>
      </c>
      <c r="AQ193" t="s">
        <v>420</v>
      </c>
      <c r="AR193" t="s">
        <v>420</v>
      </c>
      <c r="AS193">
        <v>0</v>
      </c>
      <c r="AT193">
        <v>0</v>
      </c>
      <c r="AU193">
        <f>1-AS193/AT193</f>
        <v>0</v>
      </c>
      <c r="AV193">
        <v>0.5</v>
      </c>
      <c r="AW193">
        <f>CV193</f>
        <v>0</v>
      </c>
      <c r="AX193">
        <f>K193</f>
        <v>0</v>
      </c>
      <c r="AY193">
        <f>AU193*AV193*AW193</f>
        <v>0</v>
      </c>
      <c r="AZ193">
        <f>(AX193-AP193)/AW193</f>
        <v>0</v>
      </c>
      <c r="BA193">
        <f>(AN193-AT193)/AT193</f>
        <v>0</v>
      </c>
      <c r="BB193">
        <f>AM193/(AO193+AM193/AT193)</f>
        <v>0</v>
      </c>
      <c r="BC193" t="s">
        <v>420</v>
      </c>
      <c r="BD193">
        <v>0</v>
      </c>
      <c r="BE193">
        <f>IF(BD193&lt;&gt;0, BD193, BB193)</f>
        <v>0</v>
      </c>
      <c r="BF193">
        <f>1-BE193/AT193</f>
        <v>0</v>
      </c>
      <c r="BG193">
        <f>(AT193-AS193)/(AT193-BE193)</f>
        <v>0</v>
      </c>
      <c r="BH193">
        <f>(AN193-AT193)/(AN193-BE193)</f>
        <v>0</v>
      </c>
      <c r="BI193">
        <f>(AT193-AS193)/(AT193-AM193)</f>
        <v>0</v>
      </c>
      <c r="BJ193">
        <f>(AN193-AT193)/(AN193-AM193)</f>
        <v>0</v>
      </c>
      <c r="BK193">
        <f>(BG193*BE193/AS193)</f>
        <v>0</v>
      </c>
      <c r="BL193">
        <f>(1-BK193)</f>
        <v>0</v>
      </c>
      <c r="CU193">
        <f>$B$13*DS193+$C$13*DT193+$F$13*EE193*(1-EH193)</f>
        <v>0</v>
      </c>
      <c r="CV193">
        <f>CU193*CW193</f>
        <v>0</v>
      </c>
      <c r="CW193">
        <f>($B$13*$D$11+$C$13*$D$11+$F$13*((ER193+EJ193)/MAX(ER193+EJ193+ES193, 0.1)*$I$11+ES193/MAX(ER193+EJ193+ES193, 0.1)*$J$11))/($B$13+$C$13+$F$13)</f>
        <v>0</v>
      </c>
      <c r="CX193">
        <f>($B$13*$K$11+$C$13*$K$11+$F$13*((ER193+EJ193)/MAX(ER193+EJ193+ES193, 0.1)*$P$11+ES193/MAX(ER193+EJ193+ES193, 0.1)*$Q$11))/($B$13+$C$13+$F$13)</f>
        <v>0</v>
      </c>
      <c r="CY193">
        <v>2.7</v>
      </c>
      <c r="CZ193">
        <v>0.5</v>
      </c>
      <c r="DA193" t="s">
        <v>421</v>
      </c>
      <c r="DB193">
        <v>2</v>
      </c>
      <c r="DC193">
        <v>1759097121.5</v>
      </c>
      <c r="DD193">
        <v>422.9148888888889</v>
      </c>
      <c r="DE193">
        <v>419.571</v>
      </c>
      <c r="DF193">
        <v>23.02134444444444</v>
      </c>
      <c r="DG193">
        <v>22.83727777777778</v>
      </c>
      <c r="DH193">
        <v>423.8081111111111</v>
      </c>
      <c r="DI193">
        <v>22.70642222222222</v>
      </c>
      <c r="DJ193">
        <v>499.9415555555556</v>
      </c>
      <c r="DK193">
        <v>90.6198</v>
      </c>
      <c r="DL193">
        <v>0.06672505555555555</v>
      </c>
      <c r="DM193">
        <v>29.88772222222222</v>
      </c>
      <c r="DN193">
        <v>29.98088888888888</v>
      </c>
      <c r="DO193">
        <v>999.9000000000001</v>
      </c>
      <c r="DP193">
        <v>0</v>
      </c>
      <c r="DQ193">
        <v>0</v>
      </c>
      <c r="DR193">
        <v>9998.397777777776</v>
      </c>
      <c r="DS193">
        <v>0</v>
      </c>
      <c r="DT193">
        <v>3.33927</v>
      </c>
      <c r="DU193">
        <v>3.344186666666667</v>
      </c>
      <c r="DV193">
        <v>432.8805555555556</v>
      </c>
      <c r="DW193">
        <v>429.3765555555556</v>
      </c>
      <c r="DX193">
        <v>0.1840534444444444</v>
      </c>
      <c r="DY193">
        <v>419.571</v>
      </c>
      <c r="DZ193">
        <v>22.83727777777778</v>
      </c>
      <c r="EA193">
        <v>2.08619</v>
      </c>
      <c r="EB193">
        <v>2.069511111111111</v>
      </c>
      <c r="EC193">
        <v>18.11412222222222</v>
      </c>
      <c r="ED193">
        <v>17.98643333333333</v>
      </c>
      <c r="EE193">
        <v>0.00500078</v>
      </c>
      <c r="EF193">
        <v>0</v>
      </c>
      <c r="EG193">
        <v>0</v>
      </c>
      <c r="EH193">
        <v>0</v>
      </c>
      <c r="EI193">
        <v>301.3777777777778</v>
      </c>
      <c r="EJ193">
        <v>0.00500078</v>
      </c>
      <c r="EK193">
        <v>-21.78888888888889</v>
      </c>
      <c r="EL193">
        <v>-0.9888888888888889</v>
      </c>
      <c r="EM193">
        <v>34.82599999999999</v>
      </c>
      <c r="EN193">
        <v>38.05511111111111</v>
      </c>
      <c r="EO193">
        <v>36.33322222222223</v>
      </c>
      <c r="EP193">
        <v>38.04844444444445</v>
      </c>
      <c r="EQ193">
        <v>37.07611111111111</v>
      </c>
      <c r="ER193">
        <v>0</v>
      </c>
      <c r="ES193">
        <v>0</v>
      </c>
      <c r="ET193">
        <v>0</v>
      </c>
      <c r="EU193">
        <v>1759097117.2</v>
      </c>
      <c r="EV193">
        <v>0</v>
      </c>
      <c r="EW193">
        <v>302.9038461538461</v>
      </c>
      <c r="EX193">
        <v>-25.74700841518137</v>
      </c>
      <c r="EY193">
        <v>29.18632477713103</v>
      </c>
      <c r="EZ193">
        <v>-24.51153846153846</v>
      </c>
      <c r="FA193">
        <v>15</v>
      </c>
      <c r="FB193">
        <v>0</v>
      </c>
      <c r="FC193" t="s">
        <v>422</v>
      </c>
      <c r="FD193">
        <v>1746989605.5</v>
      </c>
      <c r="FE193">
        <v>1746989593.5</v>
      </c>
      <c r="FF193">
        <v>0</v>
      </c>
      <c r="FG193">
        <v>-0.274</v>
      </c>
      <c r="FH193">
        <v>-0.002</v>
      </c>
      <c r="FI193">
        <v>2.549</v>
      </c>
      <c r="FJ193">
        <v>0.129</v>
      </c>
      <c r="FK193">
        <v>420</v>
      </c>
      <c r="FL193">
        <v>17</v>
      </c>
      <c r="FM193">
        <v>0.02</v>
      </c>
      <c r="FN193">
        <v>0.04</v>
      </c>
      <c r="FO193">
        <v>3.022136341463415</v>
      </c>
      <c r="FP193">
        <v>-0.3615261753887941</v>
      </c>
      <c r="FQ193">
        <v>0.4799831680268113</v>
      </c>
      <c r="FR193">
        <v>1</v>
      </c>
      <c r="FS193">
        <v>302.0235294117647</v>
      </c>
      <c r="FT193">
        <v>0.2352941771590955</v>
      </c>
      <c r="FU193">
        <v>7.353472921949247</v>
      </c>
      <c r="FV193">
        <v>1</v>
      </c>
      <c r="FW193">
        <v>0.1849002195121951</v>
      </c>
      <c r="FX193">
        <v>-0.01056111551969489</v>
      </c>
      <c r="FY193">
        <v>0.00142282886399055</v>
      </c>
      <c r="FZ193">
        <v>1</v>
      </c>
      <c r="GA193">
        <v>3</v>
      </c>
      <c r="GB193">
        <v>3</v>
      </c>
      <c r="GC193" t="s">
        <v>519</v>
      </c>
      <c r="GD193">
        <v>3.1029</v>
      </c>
      <c r="GE193">
        <v>2.72503</v>
      </c>
      <c r="GF193">
        <v>0.08864</v>
      </c>
      <c r="GG193">
        <v>0.08805010000000001</v>
      </c>
      <c r="GH193">
        <v>0.104757</v>
      </c>
      <c r="GI193">
        <v>0.105625</v>
      </c>
      <c r="GJ193">
        <v>23788.7</v>
      </c>
      <c r="GK193">
        <v>21596.9</v>
      </c>
      <c r="GL193">
        <v>26666.4</v>
      </c>
      <c r="GM193">
        <v>23904.2</v>
      </c>
      <c r="GN193">
        <v>38197.9</v>
      </c>
      <c r="GO193">
        <v>31589.9</v>
      </c>
      <c r="GP193">
        <v>46564.8</v>
      </c>
      <c r="GQ193">
        <v>37802.4</v>
      </c>
      <c r="GR193">
        <v>1.8668</v>
      </c>
      <c r="GS193">
        <v>1.86892</v>
      </c>
      <c r="GT193">
        <v>0.0837147</v>
      </c>
      <c r="GU193">
        <v>0</v>
      </c>
      <c r="GV193">
        <v>28.6179</v>
      </c>
      <c r="GW193">
        <v>999.9</v>
      </c>
      <c r="GX193">
        <v>46.5</v>
      </c>
      <c r="GY193">
        <v>31.3</v>
      </c>
      <c r="GZ193">
        <v>23.5467</v>
      </c>
      <c r="HA193">
        <v>61.1419</v>
      </c>
      <c r="HB193">
        <v>19.5513</v>
      </c>
      <c r="HC193">
        <v>1</v>
      </c>
      <c r="HD193">
        <v>0.141631</v>
      </c>
      <c r="HE193">
        <v>-1.15001</v>
      </c>
      <c r="HF193">
        <v>20.2939</v>
      </c>
      <c r="HG193">
        <v>5.21819</v>
      </c>
      <c r="HH193">
        <v>11.98</v>
      </c>
      <c r="HI193">
        <v>4.96475</v>
      </c>
      <c r="HJ193">
        <v>3.27598</v>
      </c>
      <c r="HK193">
        <v>9999</v>
      </c>
      <c r="HL193">
        <v>9999</v>
      </c>
      <c r="HM193">
        <v>9999</v>
      </c>
      <c r="HN193">
        <v>37.7</v>
      </c>
      <c r="HO193">
        <v>1.86394</v>
      </c>
      <c r="HP193">
        <v>1.86006</v>
      </c>
      <c r="HQ193">
        <v>1.85839</v>
      </c>
      <c r="HR193">
        <v>1.85977</v>
      </c>
      <c r="HS193">
        <v>1.85989</v>
      </c>
      <c r="HT193">
        <v>1.85837</v>
      </c>
      <c r="HU193">
        <v>1.85745</v>
      </c>
      <c r="HV193">
        <v>1.85242</v>
      </c>
      <c r="HW193">
        <v>0</v>
      </c>
      <c r="HX193">
        <v>0</v>
      </c>
      <c r="HY193">
        <v>0</v>
      </c>
      <c r="HZ193">
        <v>0</v>
      </c>
      <c r="IA193" t="s">
        <v>424</v>
      </c>
      <c r="IB193" t="s">
        <v>425</v>
      </c>
      <c r="IC193" t="s">
        <v>426</v>
      </c>
      <c r="ID193" t="s">
        <v>426</v>
      </c>
      <c r="IE193" t="s">
        <v>426</v>
      </c>
      <c r="IF193" t="s">
        <v>426</v>
      </c>
      <c r="IG193">
        <v>0</v>
      </c>
      <c r="IH193">
        <v>100</v>
      </c>
      <c r="II193">
        <v>100</v>
      </c>
      <c r="IJ193">
        <v>-0.893</v>
      </c>
      <c r="IK193">
        <v>0.315</v>
      </c>
      <c r="IL193">
        <v>-0.819046093373875</v>
      </c>
      <c r="IM193">
        <v>-0.0008311593448893811</v>
      </c>
      <c r="IN193">
        <v>1.768286430498992E-06</v>
      </c>
      <c r="IO193">
        <v>-5.176383660599935E-10</v>
      </c>
      <c r="IP193">
        <v>0.01793090377665582</v>
      </c>
      <c r="IQ193">
        <v>0.002652576625932546</v>
      </c>
      <c r="IR193">
        <v>0.0004569377311329863</v>
      </c>
      <c r="IS193">
        <v>1.003524486243527E-07</v>
      </c>
      <c r="IT193">
        <v>2</v>
      </c>
      <c r="IU193">
        <v>1975</v>
      </c>
      <c r="IV193">
        <v>1</v>
      </c>
      <c r="IW193">
        <v>26</v>
      </c>
      <c r="IX193">
        <v>201792</v>
      </c>
      <c r="IY193">
        <v>201792.2</v>
      </c>
      <c r="IZ193">
        <v>1.09375</v>
      </c>
      <c r="JA193">
        <v>2.62817</v>
      </c>
      <c r="JB193">
        <v>1.49658</v>
      </c>
      <c r="JC193">
        <v>2.34863</v>
      </c>
      <c r="JD193">
        <v>1.54907</v>
      </c>
      <c r="JE193">
        <v>2.44995</v>
      </c>
      <c r="JF193">
        <v>36.2929</v>
      </c>
      <c r="JG193">
        <v>24.1926</v>
      </c>
      <c r="JH193">
        <v>18</v>
      </c>
      <c r="JI193">
        <v>482.211</v>
      </c>
      <c r="JJ193">
        <v>498.349</v>
      </c>
      <c r="JK193">
        <v>30.2105</v>
      </c>
      <c r="JL193">
        <v>29.106</v>
      </c>
      <c r="JM193">
        <v>30.0001</v>
      </c>
      <c r="JN193">
        <v>29.2816</v>
      </c>
      <c r="JO193">
        <v>29.2684</v>
      </c>
      <c r="JP193">
        <v>21.9926</v>
      </c>
      <c r="JQ193">
        <v>0</v>
      </c>
      <c r="JR193">
        <v>100</v>
      </c>
      <c r="JS193">
        <v>30.2163</v>
      </c>
      <c r="JT193">
        <v>420</v>
      </c>
      <c r="JU193">
        <v>23.1383</v>
      </c>
      <c r="JV193">
        <v>101.811</v>
      </c>
      <c r="JW193">
        <v>91.1808</v>
      </c>
    </row>
    <row r="194" spans="1:283">
      <c r="A194">
        <v>176</v>
      </c>
      <c r="B194">
        <v>1759097126.5</v>
      </c>
      <c r="C194">
        <v>3133.5</v>
      </c>
      <c r="D194" t="s">
        <v>782</v>
      </c>
      <c r="E194" t="s">
        <v>783</v>
      </c>
      <c r="F194">
        <v>5</v>
      </c>
      <c r="G194" t="s">
        <v>733</v>
      </c>
      <c r="H194">
        <v>1759097123.5</v>
      </c>
      <c r="I194">
        <f>(J194)/1000</f>
        <v>0</v>
      </c>
      <c r="J194">
        <f>1000*DJ194*AH194*(DF194-DG194)/(100*CY194*(1000-AH194*DF194))</f>
        <v>0</v>
      </c>
      <c r="K194">
        <f>DJ194*AH194*(DE194-DD194*(1000-AH194*DG194)/(1000-AH194*DF194))/(100*CY194)</f>
        <v>0</v>
      </c>
      <c r="L194">
        <f>DD194 - IF(AH194&gt;1, K194*CY194*100.0/(AJ194), 0)</f>
        <v>0</v>
      </c>
      <c r="M194">
        <f>((S194-I194/2)*L194-K194)/(S194+I194/2)</f>
        <v>0</v>
      </c>
      <c r="N194">
        <f>M194*(DK194+DL194)/1000.0</f>
        <v>0</v>
      </c>
      <c r="O194">
        <f>(DD194 - IF(AH194&gt;1, K194*CY194*100.0/(AJ194), 0))*(DK194+DL194)/1000.0</f>
        <v>0</v>
      </c>
      <c r="P194">
        <f>2.0/((1/R194-1/Q194)+SIGN(R194)*SQRT((1/R194-1/Q194)*(1/R194-1/Q194) + 4*CZ194/((CZ194+1)*(CZ194+1))*(2*1/R194*1/Q194-1/Q194*1/Q194)))</f>
        <v>0</v>
      </c>
      <c r="Q194">
        <f>IF(LEFT(DA194,1)&lt;&gt;"0",IF(LEFT(DA194,1)="1",3.0,DB194),$D$5+$E$5*(DR194*DK194/($K$5*1000))+$F$5*(DR194*DK194/($K$5*1000))*MAX(MIN(CY194,$J$5),$I$5)*MAX(MIN(CY194,$J$5),$I$5)+$G$5*MAX(MIN(CY194,$J$5),$I$5)*(DR194*DK194/($K$5*1000))+$H$5*(DR194*DK194/($K$5*1000))*(DR194*DK194/($K$5*1000)))</f>
        <v>0</v>
      </c>
      <c r="R194">
        <f>I194*(1000-(1000*0.61365*exp(17.502*V194/(240.97+V194))/(DK194+DL194)+DF194)/2)/(1000*0.61365*exp(17.502*V194/(240.97+V194))/(DK194+DL194)-DF194)</f>
        <v>0</v>
      </c>
      <c r="S194">
        <f>1/((CZ194+1)/(P194/1.6)+1/(Q194/1.37)) + CZ194/((CZ194+1)/(P194/1.6) + CZ194/(Q194/1.37))</f>
        <v>0</v>
      </c>
      <c r="T194">
        <f>(CU194*CX194)</f>
        <v>0</v>
      </c>
      <c r="U194">
        <f>(DM194+(T194+2*0.95*5.67E-8*(((DM194+$B$9)+273)^4-(DM194+273)^4)-44100*I194)/(1.84*29.3*Q194+8*0.95*5.67E-8*(DM194+273)^3))</f>
        <v>0</v>
      </c>
      <c r="V194">
        <f>($C$9*DN194+$D$9*DO194+$E$9*U194)</f>
        <v>0</v>
      </c>
      <c r="W194">
        <f>0.61365*exp(17.502*V194/(240.97+V194))</f>
        <v>0</v>
      </c>
      <c r="X194">
        <f>(Y194/Z194*100)</f>
        <v>0</v>
      </c>
      <c r="Y194">
        <f>DF194*(DK194+DL194)/1000</f>
        <v>0</v>
      </c>
      <c r="Z194">
        <f>0.61365*exp(17.502*DM194/(240.97+DM194))</f>
        <v>0</v>
      </c>
      <c r="AA194">
        <f>(W194-DF194*(DK194+DL194)/1000)</f>
        <v>0</v>
      </c>
      <c r="AB194">
        <f>(-I194*44100)</f>
        <v>0</v>
      </c>
      <c r="AC194">
        <f>2*29.3*Q194*0.92*(DM194-V194)</f>
        <v>0</v>
      </c>
      <c r="AD194">
        <f>2*0.95*5.67E-8*(((DM194+$B$9)+273)^4-(V194+273)^4)</f>
        <v>0</v>
      </c>
      <c r="AE194">
        <f>T194+AD194+AB194+AC194</f>
        <v>0</v>
      </c>
      <c r="AF194">
        <v>1</v>
      </c>
      <c r="AG194">
        <v>0</v>
      </c>
      <c r="AH194">
        <f>IF(AF194*$H$15&gt;=AJ194,1.0,(AJ194/(AJ194-AF194*$H$15)))</f>
        <v>0</v>
      </c>
      <c r="AI194">
        <f>(AH194-1)*100</f>
        <v>0</v>
      </c>
      <c r="AJ194">
        <f>MAX(0,($B$15+$C$15*DR194)/(1+$D$15*DR194)*DK194/(DM194+273)*$E$15)</f>
        <v>0</v>
      </c>
      <c r="AK194" t="s">
        <v>420</v>
      </c>
      <c r="AL194" t="s">
        <v>420</v>
      </c>
      <c r="AM194">
        <v>0</v>
      </c>
      <c r="AN194">
        <v>0</v>
      </c>
      <c r="AO194">
        <f>1-AM194/AN194</f>
        <v>0</v>
      </c>
      <c r="AP194">
        <v>0</v>
      </c>
      <c r="AQ194" t="s">
        <v>420</v>
      </c>
      <c r="AR194" t="s">
        <v>420</v>
      </c>
      <c r="AS194">
        <v>0</v>
      </c>
      <c r="AT194">
        <v>0</v>
      </c>
      <c r="AU194">
        <f>1-AS194/AT194</f>
        <v>0</v>
      </c>
      <c r="AV194">
        <v>0.5</v>
      </c>
      <c r="AW194">
        <f>CV194</f>
        <v>0</v>
      </c>
      <c r="AX194">
        <f>K194</f>
        <v>0</v>
      </c>
      <c r="AY194">
        <f>AU194*AV194*AW194</f>
        <v>0</v>
      </c>
      <c r="AZ194">
        <f>(AX194-AP194)/AW194</f>
        <v>0</v>
      </c>
      <c r="BA194">
        <f>(AN194-AT194)/AT194</f>
        <v>0</v>
      </c>
      <c r="BB194">
        <f>AM194/(AO194+AM194/AT194)</f>
        <v>0</v>
      </c>
      <c r="BC194" t="s">
        <v>420</v>
      </c>
      <c r="BD194">
        <v>0</v>
      </c>
      <c r="BE194">
        <f>IF(BD194&lt;&gt;0, BD194, BB194)</f>
        <v>0</v>
      </c>
      <c r="BF194">
        <f>1-BE194/AT194</f>
        <v>0</v>
      </c>
      <c r="BG194">
        <f>(AT194-AS194)/(AT194-BE194)</f>
        <v>0</v>
      </c>
      <c r="BH194">
        <f>(AN194-AT194)/(AN194-BE194)</f>
        <v>0</v>
      </c>
      <c r="BI194">
        <f>(AT194-AS194)/(AT194-AM194)</f>
        <v>0</v>
      </c>
      <c r="BJ194">
        <f>(AN194-AT194)/(AN194-AM194)</f>
        <v>0</v>
      </c>
      <c r="BK194">
        <f>(BG194*BE194/AS194)</f>
        <v>0</v>
      </c>
      <c r="BL194">
        <f>(1-BK194)</f>
        <v>0</v>
      </c>
      <c r="CU194">
        <f>$B$13*DS194+$C$13*DT194+$F$13*EE194*(1-EH194)</f>
        <v>0</v>
      </c>
      <c r="CV194">
        <f>CU194*CW194</f>
        <v>0</v>
      </c>
      <c r="CW194">
        <f>($B$13*$D$11+$C$13*$D$11+$F$13*((ER194+EJ194)/MAX(ER194+EJ194+ES194, 0.1)*$I$11+ES194/MAX(ER194+EJ194+ES194, 0.1)*$J$11))/($B$13+$C$13+$F$13)</f>
        <v>0</v>
      </c>
      <c r="CX194">
        <f>($B$13*$K$11+$C$13*$K$11+$F$13*((ER194+EJ194)/MAX(ER194+EJ194+ES194, 0.1)*$P$11+ES194/MAX(ER194+EJ194+ES194, 0.1)*$Q$11))/($B$13+$C$13+$F$13)</f>
        <v>0</v>
      </c>
      <c r="CY194">
        <v>2.7</v>
      </c>
      <c r="CZ194">
        <v>0.5</v>
      </c>
      <c r="DA194" t="s">
        <v>421</v>
      </c>
      <c r="DB194">
        <v>2</v>
      </c>
      <c r="DC194">
        <v>1759097123.5</v>
      </c>
      <c r="DD194">
        <v>422.8033333333333</v>
      </c>
      <c r="DE194">
        <v>419.5686666666667</v>
      </c>
      <c r="DF194">
        <v>23.02236666666666</v>
      </c>
      <c r="DG194">
        <v>22.83732222222222</v>
      </c>
      <c r="DH194">
        <v>423.6964444444444</v>
      </c>
      <c r="DI194">
        <v>22.70742222222222</v>
      </c>
      <c r="DJ194">
        <v>500.0086666666666</v>
      </c>
      <c r="DK194">
        <v>90.61875555555555</v>
      </c>
      <c r="DL194">
        <v>0.06678152222222221</v>
      </c>
      <c r="DM194">
        <v>29.88801111111111</v>
      </c>
      <c r="DN194">
        <v>29.9813</v>
      </c>
      <c r="DO194">
        <v>999.9000000000001</v>
      </c>
      <c r="DP194">
        <v>0</v>
      </c>
      <c r="DQ194">
        <v>0</v>
      </c>
      <c r="DR194">
        <v>10006.18333333333</v>
      </c>
      <c r="DS194">
        <v>0</v>
      </c>
      <c r="DT194">
        <v>3.33927</v>
      </c>
      <c r="DU194">
        <v>3.234642222222222</v>
      </c>
      <c r="DV194">
        <v>432.7667777777778</v>
      </c>
      <c r="DW194">
        <v>429.3743333333333</v>
      </c>
      <c r="DX194">
        <v>0.1850435555555555</v>
      </c>
      <c r="DY194">
        <v>419.5686666666667</v>
      </c>
      <c r="DZ194">
        <v>22.83732222222222</v>
      </c>
      <c r="EA194">
        <v>2.086258888888889</v>
      </c>
      <c r="EB194">
        <v>2.069492222222222</v>
      </c>
      <c r="EC194">
        <v>18.11465555555556</v>
      </c>
      <c r="ED194">
        <v>17.98626666666667</v>
      </c>
      <c r="EE194">
        <v>0.00500078</v>
      </c>
      <c r="EF194">
        <v>0</v>
      </c>
      <c r="EG194">
        <v>0</v>
      </c>
      <c r="EH194">
        <v>0</v>
      </c>
      <c r="EI194">
        <v>299.1888888888889</v>
      </c>
      <c r="EJ194">
        <v>0.00500078</v>
      </c>
      <c r="EK194">
        <v>-22.63333333333334</v>
      </c>
      <c r="EL194">
        <v>-1.177777777777778</v>
      </c>
      <c r="EM194">
        <v>34.79822222222222</v>
      </c>
      <c r="EN194">
        <v>38.03444444444444</v>
      </c>
      <c r="EO194">
        <v>36.29833333333333</v>
      </c>
      <c r="EP194">
        <v>38.06222222222222</v>
      </c>
      <c r="EQ194">
        <v>37.02733333333333</v>
      </c>
      <c r="ER194">
        <v>0</v>
      </c>
      <c r="ES194">
        <v>0</v>
      </c>
      <c r="ET194">
        <v>0</v>
      </c>
      <c r="EU194">
        <v>1759097119</v>
      </c>
      <c r="EV194">
        <v>0</v>
      </c>
      <c r="EW194">
        <v>301.408</v>
      </c>
      <c r="EX194">
        <v>-21.4923073325647</v>
      </c>
      <c r="EY194">
        <v>7.930769046970765</v>
      </c>
      <c r="EZ194">
        <v>-23.604</v>
      </c>
      <c r="FA194">
        <v>15</v>
      </c>
      <c r="FB194">
        <v>0</v>
      </c>
      <c r="FC194" t="s">
        <v>422</v>
      </c>
      <c r="FD194">
        <v>1746989605.5</v>
      </c>
      <c r="FE194">
        <v>1746989593.5</v>
      </c>
      <c r="FF194">
        <v>0</v>
      </c>
      <c r="FG194">
        <v>-0.274</v>
      </c>
      <c r="FH194">
        <v>-0.002</v>
      </c>
      <c r="FI194">
        <v>2.549</v>
      </c>
      <c r="FJ194">
        <v>0.129</v>
      </c>
      <c r="FK194">
        <v>420</v>
      </c>
      <c r="FL194">
        <v>17</v>
      </c>
      <c r="FM194">
        <v>0.02</v>
      </c>
      <c r="FN194">
        <v>0.04</v>
      </c>
      <c r="FO194">
        <v>2.961582682926829</v>
      </c>
      <c r="FP194">
        <v>0.8391352757719451</v>
      </c>
      <c r="FQ194">
        <v>0.4166656663761778</v>
      </c>
      <c r="FR194">
        <v>0</v>
      </c>
      <c r="FS194">
        <v>302.2470588235295</v>
      </c>
      <c r="FT194">
        <v>-16.00305559873161</v>
      </c>
      <c r="FU194">
        <v>7.36774509738693</v>
      </c>
      <c r="FV194">
        <v>0</v>
      </c>
      <c r="FW194">
        <v>0.1848557073170732</v>
      </c>
      <c r="FX194">
        <v>-0.006400115219419125</v>
      </c>
      <c r="FY194">
        <v>0.001382448274406632</v>
      </c>
      <c r="FZ194">
        <v>1</v>
      </c>
      <c r="GA194">
        <v>1</v>
      </c>
      <c r="GB194">
        <v>3</v>
      </c>
      <c r="GC194" t="s">
        <v>423</v>
      </c>
      <c r="GD194">
        <v>3.103</v>
      </c>
      <c r="GE194">
        <v>2.72501</v>
      </c>
      <c r="GF194">
        <v>0.08863</v>
      </c>
      <c r="GG194">
        <v>0.0880857</v>
      </c>
      <c r="GH194">
        <v>0.104763</v>
      </c>
      <c r="GI194">
        <v>0.105623</v>
      </c>
      <c r="GJ194">
        <v>23788.8</v>
      </c>
      <c r="GK194">
        <v>21596.1</v>
      </c>
      <c r="GL194">
        <v>26666.3</v>
      </c>
      <c r="GM194">
        <v>23904.2</v>
      </c>
      <c r="GN194">
        <v>38197.7</v>
      </c>
      <c r="GO194">
        <v>31590</v>
      </c>
      <c r="GP194">
        <v>46564.9</v>
      </c>
      <c r="GQ194">
        <v>37802.4</v>
      </c>
      <c r="GR194">
        <v>1.86665</v>
      </c>
      <c r="GS194">
        <v>1.8689</v>
      </c>
      <c r="GT194">
        <v>0.0840798</v>
      </c>
      <c r="GU194">
        <v>0</v>
      </c>
      <c r="GV194">
        <v>28.6167</v>
      </c>
      <c r="GW194">
        <v>999.9</v>
      </c>
      <c r="GX194">
        <v>46.5</v>
      </c>
      <c r="GY194">
        <v>31.3</v>
      </c>
      <c r="GZ194">
        <v>23.5493</v>
      </c>
      <c r="HA194">
        <v>61.0619</v>
      </c>
      <c r="HB194">
        <v>19.4351</v>
      </c>
      <c r="HC194">
        <v>1</v>
      </c>
      <c r="HD194">
        <v>0.141453</v>
      </c>
      <c r="HE194">
        <v>-1.15117</v>
      </c>
      <c r="HF194">
        <v>20.294</v>
      </c>
      <c r="HG194">
        <v>5.21819</v>
      </c>
      <c r="HH194">
        <v>11.98</v>
      </c>
      <c r="HI194">
        <v>4.9647</v>
      </c>
      <c r="HJ194">
        <v>3.27595</v>
      </c>
      <c r="HK194">
        <v>9999</v>
      </c>
      <c r="HL194">
        <v>9999</v>
      </c>
      <c r="HM194">
        <v>9999</v>
      </c>
      <c r="HN194">
        <v>37.7</v>
      </c>
      <c r="HO194">
        <v>1.86395</v>
      </c>
      <c r="HP194">
        <v>1.86006</v>
      </c>
      <c r="HQ194">
        <v>1.85838</v>
      </c>
      <c r="HR194">
        <v>1.85976</v>
      </c>
      <c r="HS194">
        <v>1.85989</v>
      </c>
      <c r="HT194">
        <v>1.85837</v>
      </c>
      <c r="HU194">
        <v>1.85745</v>
      </c>
      <c r="HV194">
        <v>1.85242</v>
      </c>
      <c r="HW194">
        <v>0</v>
      </c>
      <c r="HX194">
        <v>0</v>
      </c>
      <c r="HY194">
        <v>0</v>
      </c>
      <c r="HZ194">
        <v>0</v>
      </c>
      <c r="IA194" t="s">
        <v>424</v>
      </c>
      <c r="IB194" t="s">
        <v>425</v>
      </c>
      <c r="IC194" t="s">
        <v>426</v>
      </c>
      <c r="ID194" t="s">
        <v>426</v>
      </c>
      <c r="IE194" t="s">
        <v>426</v>
      </c>
      <c r="IF194" t="s">
        <v>426</v>
      </c>
      <c r="IG194">
        <v>0</v>
      </c>
      <c r="IH194">
        <v>100</v>
      </c>
      <c r="II194">
        <v>100</v>
      </c>
      <c r="IJ194">
        <v>-0.893</v>
      </c>
      <c r="IK194">
        <v>0.315</v>
      </c>
      <c r="IL194">
        <v>-0.819046093373875</v>
      </c>
      <c r="IM194">
        <v>-0.0008311593448893811</v>
      </c>
      <c r="IN194">
        <v>1.768286430498992E-06</v>
      </c>
      <c r="IO194">
        <v>-5.176383660599935E-10</v>
      </c>
      <c r="IP194">
        <v>0.01793090377665582</v>
      </c>
      <c r="IQ194">
        <v>0.002652576625932546</v>
      </c>
      <c r="IR194">
        <v>0.0004569377311329863</v>
      </c>
      <c r="IS194">
        <v>1.003524486243527E-07</v>
      </c>
      <c r="IT194">
        <v>2</v>
      </c>
      <c r="IU194">
        <v>1975</v>
      </c>
      <c r="IV194">
        <v>1</v>
      </c>
      <c r="IW194">
        <v>26</v>
      </c>
      <c r="IX194">
        <v>201792</v>
      </c>
      <c r="IY194">
        <v>201792.2</v>
      </c>
      <c r="IZ194">
        <v>1.09375</v>
      </c>
      <c r="JA194">
        <v>2.6355</v>
      </c>
      <c r="JB194">
        <v>1.49658</v>
      </c>
      <c r="JC194">
        <v>2.34863</v>
      </c>
      <c r="JD194">
        <v>1.54907</v>
      </c>
      <c r="JE194">
        <v>2.37549</v>
      </c>
      <c r="JF194">
        <v>36.2929</v>
      </c>
      <c r="JG194">
        <v>24.1838</v>
      </c>
      <c r="JH194">
        <v>18</v>
      </c>
      <c r="JI194">
        <v>482.129</v>
      </c>
      <c r="JJ194">
        <v>498.333</v>
      </c>
      <c r="JK194">
        <v>30.2147</v>
      </c>
      <c r="JL194">
        <v>29.106</v>
      </c>
      <c r="JM194">
        <v>30</v>
      </c>
      <c r="JN194">
        <v>29.2824</v>
      </c>
      <c r="JO194">
        <v>29.2684</v>
      </c>
      <c r="JP194">
        <v>21.9924</v>
      </c>
      <c r="JQ194">
        <v>0</v>
      </c>
      <c r="JR194">
        <v>100</v>
      </c>
      <c r="JS194">
        <v>30.2293</v>
      </c>
      <c r="JT194">
        <v>420</v>
      </c>
      <c r="JU194">
        <v>23.1383</v>
      </c>
      <c r="JV194">
        <v>101.811</v>
      </c>
      <c r="JW194">
        <v>91.1808</v>
      </c>
    </row>
    <row r="195" spans="1:283">
      <c r="A195">
        <v>177</v>
      </c>
      <c r="B195">
        <v>1759097128.5</v>
      </c>
      <c r="C195">
        <v>3135.5</v>
      </c>
      <c r="D195" t="s">
        <v>784</v>
      </c>
      <c r="E195" t="s">
        <v>785</v>
      </c>
      <c r="F195">
        <v>5</v>
      </c>
      <c r="G195" t="s">
        <v>733</v>
      </c>
      <c r="H195">
        <v>1759097125.5</v>
      </c>
      <c r="I195">
        <f>(J195)/1000</f>
        <v>0</v>
      </c>
      <c r="J195">
        <f>1000*DJ195*AH195*(DF195-DG195)/(100*CY195*(1000-AH195*DF195))</f>
        <v>0</v>
      </c>
      <c r="K195">
        <f>DJ195*AH195*(DE195-DD195*(1000-AH195*DG195)/(1000-AH195*DF195))/(100*CY195)</f>
        <v>0</v>
      </c>
      <c r="L195">
        <f>DD195 - IF(AH195&gt;1, K195*CY195*100.0/(AJ195), 0)</f>
        <v>0</v>
      </c>
      <c r="M195">
        <f>((S195-I195/2)*L195-K195)/(S195+I195/2)</f>
        <v>0</v>
      </c>
      <c r="N195">
        <f>M195*(DK195+DL195)/1000.0</f>
        <v>0</v>
      </c>
      <c r="O195">
        <f>(DD195 - IF(AH195&gt;1, K195*CY195*100.0/(AJ195), 0))*(DK195+DL195)/1000.0</f>
        <v>0</v>
      </c>
      <c r="P195">
        <f>2.0/((1/R195-1/Q195)+SIGN(R195)*SQRT((1/R195-1/Q195)*(1/R195-1/Q195) + 4*CZ195/((CZ195+1)*(CZ195+1))*(2*1/R195*1/Q195-1/Q195*1/Q195)))</f>
        <v>0</v>
      </c>
      <c r="Q195">
        <f>IF(LEFT(DA195,1)&lt;&gt;"0",IF(LEFT(DA195,1)="1",3.0,DB195),$D$5+$E$5*(DR195*DK195/($K$5*1000))+$F$5*(DR195*DK195/($K$5*1000))*MAX(MIN(CY195,$J$5),$I$5)*MAX(MIN(CY195,$J$5),$I$5)+$G$5*MAX(MIN(CY195,$J$5),$I$5)*(DR195*DK195/($K$5*1000))+$H$5*(DR195*DK195/($K$5*1000))*(DR195*DK195/($K$5*1000)))</f>
        <v>0</v>
      </c>
      <c r="R195">
        <f>I195*(1000-(1000*0.61365*exp(17.502*V195/(240.97+V195))/(DK195+DL195)+DF195)/2)/(1000*0.61365*exp(17.502*V195/(240.97+V195))/(DK195+DL195)-DF195)</f>
        <v>0</v>
      </c>
      <c r="S195">
        <f>1/((CZ195+1)/(P195/1.6)+1/(Q195/1.37)) + CZ195/((CZ195+1)/(P195/1.6) + CZ195/(Q195/1.37))</f>
        <v>0</v>
      </c>
      <c r="T195">
        <f>(CU195*CX195)</f>
        <v>0</v>
      </c>
      <c r="U195">
        <f>(DM195+(T195+2*0.95*5.67E-8*(((DM195+$B$9)+273)^4-(DM195+273)^4)-44100*I195)/(1.84*29.3*Q195+8*0.95*5.67E-8*(DM195+273)^3))</f>
        <v>0</v>
      </c>
      <c r="V195">
        <f>($C$9*DN195+$D$9*DO195+$E$9*U195)</f>
        <v>0</v>
      </c>
      <c r="W195">
        <f>0.61365*exp(17.502*V195/(240.97+V195))</f>
        <v>0</v>
      </c>
      <c r="X195">
        <f>(Y195/Z195*100)</f>
        <v>0</v>
      </c>
      <c r="Y195">
        <f>DF195*(DK195+DL195)/1000</f>
        <v>0</v>
      </c>
      <c r="Z195">
        <f>0.61365*exp(17.502*DM195/(240.97+DM195))</f>
        <v>0</v>
      </c>
      <c r="AA195">
        <f>(W195-DF195*(DK195+DL195)/1000)</f>
        <v>0</v>
      </c>
      <c r="AB195">
        <f>(-I195*44100)</f>
        <v>0</v>
      </c>
      <c r="AC195">
        <f>2*29.3*Q195*0.92*(DM195-V195)</f>
        <v>0</v>
      </c>
      <c r="AD195">
        <f>2*0.95*5.67E-8*(((DM195+$B$9)+273)^4-(V195+273)^4)</f>
        <v>0</v>
      </c>
      <c r="AE195">
        <f>T195+AD195+AB195+AC195</f>
        <v>0</v>
      </c>
      <c r="AF195">
        <v>1</v>
      </c>
      <c r="AG195">
        <v>0</v>
      </c>
      <c r="AH195">
        <f>IF(AF195*$H$15&gt;=AJ195,1.0,(AJ195/(AJ195-AF195*$H$15)))</f>
        <v>0</v>
      </c>
      <c r="AI195">
        <f>(AH195-1)*100</f>
        <v>0</v>
      </c>
      <c r="AJ195">
        <f>MAX(0,($B$15+$C$15*DR195)/(1+$D$15*DR195)*DK195/(DM195+273)*$E$15)</f>
        <v>0</v>
      </c>
      <c r="AK195" t="s">
        <v>420</v>
      </c>
      <c r="AL195" t="s">
        <v>420</v>
      </c>
      <c r="AM195">
        <v>0</v>
      </c>
      <c r="AN195">
        <v>0</v>
      </c>
      <c r="AO195">
        <f>1-AM195/AN195</f>
        <v>0</v>
      </c>
      <c r="AP195">
        <v>0</v>
      </c>
      <c r="AQ195" t="s">
        <v>420</v>
      </c>
      <c r="AR195" t="s">
        <v>420</v>
      </c>
      <c r="AS195">
        <v>0</v>
      </c>
      <c r="AT195">
        <v>0</v>
      </c>
      <c r="AU195">
        <f>1-AS195/AT195</f>
        <v>0</v>
      </c>
      <c r="AV195">
        <v>0.5</v>
      </c>
      <c r="AW195">
        <f>CV195</f>
        <v>0</v>
      </c>
      <c r="AX195">
        <f>K195</f>
        <v>0</v>
      </c>
      <c r="AY195">
        <f>AU195*AV195*AW195</f>
        <v>0</v>
      </c>
      <c r="AZ195">
        <f>(AX195-AP195)/AW195</f>
        <v>0</v>
      </c>
      <c r="BA195">
        <f>(AN195-AT195)/AT195</f>
        <v>0</v>
      </c>
      <c r="BB195">
        <f>AM195/(AO195+AM195/AT195)</f>
        <v>0</v>
      </c>
      <c r="BC195" t="s">
        <v>420</v>
      </c>
      <c r="BD195">
        <v>0</v>
      </c>
      <c r="BE195">
        <f>IF(BD195&lt;&gt;0, BD195, BB195)</f>
        <v>0</v>
      </c>
      <c r="BF195">
        <f>1-BE195/AT195</f>
        <v>0</v>
      </c>
      <c r="BG195">
        <f>(AT195-AS195)/(AT195-BE195)</f>
        <v>0</v>
      </c>
      <c r="BH195">
        <f>(AN195-AT195)/(AN195-BE195)</f>
        <v>0</v>
      </c>
      <c r="BI195">
        <f>(AT195-AS195)/(AT195-AM195)</f>
        <v>0</v>
      </c>
      <c r="BJ195">
        <f>(AN195-AT195)/(AN195-AM195)</f>
        <v>0</v>
      </c>
      <c r="BK195">
        <f>(BG195*BE195/AS195)</f>
        <v>0</v>
      </c>
      <c r="BL195">
        <f>(1-BK195)</f>
        <v>0</v>
      </c>
      <c r="CU195">
        <f>$B$13*DS195+$C$13*DT195+$F$13*EE195*(1-EH195)</f>
        <v>0</v>
      </c>
      <c r="CV195">
        <f>CU195*CW195</f>
        <v>0</v>
      </c>
      <c r="CW195">
        <f>($B$13*$D$11+$C$13*$D$11+$F$13*((ER195+EJ195)/MAX(ER195+EJ195+ES195, 0.1)*$I$11+ES195/MAX(ER195+EJ195+ES195, 0.1)*$J$11))/($B$13+$C$13+$F$13)</f>
        <v>0</v>
      </c>
      <c r="CX195">
        <f>($B$13*$K$11+$C$13*$K$11+$F$13*((ER195+EJ195)/MAX(ER195+EJ195+ES195, 0.1)*$P$11+ES195/MAX(ER195+EJ195+ES195, 0.1)*$Q$11))/($B$13+$C$13+$F$13)</f>
        <v>0</v>
      </c>
      <c r="CY195">
        <v>2.7</v>
      </c>
      <c r="CZ195">
        <v>0.5</v>
      </c>
      <c r="DA195" t="s">
        <v>421</v>
      </c>
      <c r="DB195">
        <v>2</v>
      </c>
      <c r="DC195">
        <v>1759097125.5</v>
      </c>
      <c r="DD195">
        <v>422.7246666666667</v>
      </c>
      <c r="DE195">
        <v>419.7024444444444</v>
      </c>
      <c r="DF195">
        <v>23.02348888888889</v>
      </c>
      <c r="DG195">
        <v>22.83724444444444</v>
      </c>
      <c r="DH195">
        <v>423.6178888888889</v>
      </c>
      <c r="DI195">
        <v>22.70853333333334</v>
      </c>
      <c r="DJ195">
        <v>500.0197777777778</v>
      </c>
      <c r="DK195">
        <v>90.61787777777778</v>
      </c>
      <c r="DL195">
        <v>0.0669252</v>
      </c>
      <c r="DM195">
        <v>29.88782222222222</v>
      </c>
      <c r="DN195">
        <v>29.98431111111111</v>
      </c>
      <c r="DO195">
        <v>999.9000000000001</v>
      </c>
      <c r="DP195">
        <v>0</v>
      </c>
      <c r="DQ195">
        <v>0</v>
      </c>
      <c r="DR195">
        <v>9995.56111111111</v>
      </c>
      <c r="DS195">
        <v>0</v>
      </c>
      <c r="DT195">
        <v>3.33927</v>
      </c>
      <c r="DU195">
        <v>3.022314444444445</v>
      </c>
      <c r="DV195">
        <v>432.6867777777778</v>
      </c>
      <c r="DW195">
        <v>429.5111111111111</v>
      </c>
      <c r="DX195">
        <v>0.1862622222222222</v>
      </c>
      <c r="DY195">
        <v>419.7024444444444</v>
      </c>
      <c r="DZ195">
        <v>22.83724444444444</v>
      </c>
      <c r="EA195">
        <v>2.086341111111111</v>
      </c>
      <c r="EB195">
        <v>2.069462222222223</v>
      </c>
      <c r="EC195">
        <v>18.11526666666667</v>
      </c>
      <c r="ED195">
        <v>17.98605555555555</v>
      </c>
      <c r="EE195">
        <v>0.00500078</v>
      </c>
      <c r="EF195">
        <v>0</v>
      </c>
      <c r="EG195">
        <v>0</v>
      </c>
      <c r="EH195">
        <v>0</v>
      </c>
      <c r="EI195">
        <v>297.4888888888889</v>
      </c>
      <c r="EJ195">
        <v>0.00500078</v>
      </c>
      <c r="EK195">
        <v>-24.94444444444444</v>
      </c>
      <c r="EL195">
        <v>-1.511111111111111</v>
      </c>
      <c r="EM195">
        <v>34.79144444444444</v>
      </c>
      <c r="EN195">
        <v>38.01377777777778</v>
      </c>
      <c r="EO195">
        <v>36.29833333333332</v>
      </c>
      <c r="EP195">
        <v>38.02755555555555</v>
      </c>
      <c r="EQ195">
        <v>37.06911111111111</v>
      </c>
      <c r="ER195">
        <v>0</v>
      </c>
      <c r="ES195">
        <v>0</v>
      </c>
      <c r="ET195">
        <v>0</v>
      </c>
      <c r="EU195">
        <v>1759097121.4</v>
      </c>
      <c r="EV195">
        <v>0</v>
      </c>
      <c r="EW195">
        <v>300.568</v>
      </c>
      <c r="EX195">
        <v>1.538461917063754</v>
      </c>
      <c r="EY195">
        <v>-12.85384627778149</v>
      </c>
      <c r="EZ195">
        <v>-23.836</v>
      </c>
      <c r="FA195">
        <v>15</v>
      </c>
      <c r="FB195">
        <v>0</v>
      </c>
      <c r="FC195" t="s">
        <v>422</v>
      </c>
      <c r="FD195">
        <v>1746989605.5</v>
      </c>
      <c r="FE195">
        <v>1746989593.5</v>
      </c>
      <c r="FF195">
        <v>0</v>
      </c>
      <c r="FG195">
        <v>-0.274</v>
      </c>
      <c r="FH195">
        <v>-0.002</v>
      </c>
      <c r="FI195">
        <v>2.549</v>
      </c>
      <c r="FJ195">
        <v>0.129</v>
      </c>
      <c r="FK195">
        <v>420</v>
      </c>
      <c r="FL195">
        <v>17</v>
      </c>
      <c r="FM195">
        <v>0.02</v>
      </c>
      <c r="FN195">
        <v>0.04</v>
      </c>
      <c r="FO195">
        <v>2.891243414634146</v>
      </c>
      <c r="FP195">
        <v>1.661404150548532</v>
      </c>
      <c r="FQ195">
        <v>0.3798374962007405</v>
      </c>
      <c r="FR195">
        <v>0</v>
      </c>
      <c r="FS195">
        <v>301.9264705882354</v>
      </c>
      <c r="FT195">
        <v>-28.28876993726556</v>
      </c>
      <c r="FU195">
        <v>7.007613877000851</v>
      </c>
      <c r="FV195">
        <v>0</v>
      </c>
      <c r="FW195">
        <v>0.1850328536585366</v>
      </c>
      <c r="FX195">
        <v>0.002324869494617346</v>
      </c>
      <c r="FY195">
        <v>0.001631561208960357</v>
      </c>
      <c r="FZ195">
        <v>1</v>
      </c>
      <c r="GA195">
        <v>1</v>
      </c>
      <c r="GB195">
        <v>3</v>
      </c>
      <c r="GC195" t="s">
        <v>423</v>
      </c>
      <c r="GD195">
        <v>3.10289</v>
      </c>
      <c r="GE195">
        <v>2.72499</v>
      </c>
      <c r="GF195">
        <v>0.08863509999999999</v>
      </c>
      <c r="GG195">
        <v>0.0880939</v>
      </c>
      <c r="GH195">
        <v>0.104765</v>
      </c>
      <c r="GI195">
        <v>0.105625</v>
      </c>
      <c r="GJ195">
        <v>23788.6</v>
      </c>
      <c r="GK195">
        <v>21595.9</v>
      </c>
      <c r="GL195">
        <v>26666.3</v>
      </c>
      <c r="GM195">
        <v>23904.2</v>
      </c>
      <c r="GN195">
        <v>38197.4</v>
      </c>
      <c r="GO195">
        <v>31589.9</v>
      </c>
      <c r="GP195">
        <v>46564.6</v>
      </c>
      <c r="GQ195">
        <v>37802.4</v>
      </c>
      <c r="GR195">
        <v>1.86625</v>
      </c>
      <c r="GS195">
        <v>1.86913</v>
      </c>
      <c r="GT195">
        <v>0.0842214</v>
      </c>
      <c r="GU195">
        <v>0</v>
      </c>
      <c r="GV195">
        <v>28.6167</v>
      </c>
      <c r="GW195">
        <v>999.9</v>
      </c>
      <c r="GX195">
        <v>46.5</v>
      </c>
      <c r="GY195">
        <v>31.3</v>
      </c>
      <c r="GZ195">
        <v>23.5477</v>
      </c>
      <c r="HA195">
        <v>61.1619</v>
      </c>
      <c r="HB195">
        <v>19.367</v>
      </c>
      <c r="HC195">
        <v>1</v>
      </c>
      <c r="HD195">
        <v>0.141527</v>
      </c>
      <c r="HE195">
        <v>-1.16838</v>
      </c>
      <c r="HF195">
        <v>20.2938</v>
      </c>
      <c r="HG195">
        <v>5.21774</v>
      </c>
      <c r="HH195">
        <v>11.98</v>
      </c>
      <c r="HI195">
        <v>4.9647</v>
      </c>
      <c r="HJ195">
        <v>3.27595</v>
      </c>
      <c r="HK195">
        <v>9999</v>
      </c>
      <c r="HL195">
        <v>9999</v>
      </c>
      <c r="HM195">
        <v>9999</v>
      </c>
      <c r="HN195">
        <v>37.7</v>
      </c>
      <c r="HO195">
        <v>1.86396</v>
      </c>
      <c r="HP195">
        <v>1.86006</v>
      </c>
      <c r="HQ195">
        <v>1.85837</v>
      </c>
      <c r="HR195">
        <v>1.85975</v>
      </c>
      <c r="HS195">
        <v>1.85989</v>
      </c>
      <c r="HT195">
        <v>1.85837</v>
      </c>
      <c r="HU195">
        <v>1.85745</v>
      </c>
      <c r="HV195">
        <v>1.85241</v>
      </c>
      <c r="HW195">
        <v>0</v>
      </c>
      <c r="HX195">
        <v>0</v>
      </c>
      <c r="HY195">
        <v>0</v>
      </c>
      <c r="HZ195">
        <v>0</v>
      </c>
      <c r="IA195" t="s">
        <v>424</v>
      </c>
      <c r="IB195" t="s">
        <v>425</v>
      </c>
      <c r="IC195" t="s">
        <v>426</v>
      </c>
      <c r="ID195" t="s">
        <v>426</v>
      </c>
      <c r="IE195" t="s">
        <v>426</v>
      </c>
      <c r="IF195" t="s">
        <v>426</v>
      </c>
      <c r="IG195">
        <v>0</v>
      </c>
      <c r="IH195">
        <v>100</v>
      </c>
      <c r="II195">
        <v>100</v>
      </c>
      <c r="IJ195">
        <v>-0.893</v>
      </c>
      <c r="IK195">
        <v>0.315</v>
      </c>
      <c r="IL195">
        <v>-0.819046093373875</v>
      </c>
      <c r="IM195">
        <v>-0.0008311593448893811</v>
      </c>
      <c r="IN195">
        <v>1.768286430498992E-06</v>
      </c>
      <c r="IO195">
        <v>-5.176383660599935E-10</v>
      </c>
      <c r="IP195">
        <v>0.01793090377665582</v>
      </c>
      <c r="IQ195">
        <v>0.002652576625932546</v>
      </c>
      <c r="IR195">
        <v>0.0004569377311329863</v>
      </c>
      <c r="IS195">
        <v>1.003524486243527E-07</v>
      </c>
      <c r="IT195">
        <v>2</v>
      </c>
      <c r="IU195">
        <v>1975</v>
      </c>
      <c r="IV195">
        <v>1</v>
      </c>
      <c r="IW195">
        <v>26</v>
      </c>
      <c r="IX195">
        <v>201792</v>
      </c>
      <c r="IY195">
        <v>201792.2</v>
      </c>
      <c r="IZ195">
        <v>1.09375</v>
      </c>
      <c r="JA195">
        <v>2.62573</v>
      </c>
      <c r="JB195">
        <v>1.49658</v>
      </c>
      <c r="JC195">
        <v>2.34863</v>
      </c>
      <c r="JD195">
        <v>1.54907</v>
      </c>
      <c r="JE195">
        <v>2.40479</v>
      </c>
      <c r="JF195">
        <v>36.2929</v>
      </c>
      <c r="JG195">
        <v>24.1926</v>
      </c>
      <c r="JH195">
        <v>18</v>
      </c>
      <c r="JI195">
        <v>481.905</v>
      </c>
      <c r="JJ195">
        <v>498.483</v>
      </c>
      <c r="JK195">
        <v>30.2191</v>
      </c>
      <c r="JL195">
        <v>29.106</v>
      </c>
      <c r="JM195">
        <v>30.0001</v>
      </c>
      <c r="JN195">
        <v>29.2836</v>
      </c>
      <c r="JO195">
        <v>29.2684</v>
      </c>
      <c r="JP195">
        <v>21.9966</v>
      </c>
      <c r="JQ195">
        <v>0</v>
      </c>
      <c r="JR195">
        <v>100</v>
      </c>
      <c r="JS195">
        <v>30.2293</v>
      </c>
      <c r="JT195">
        <v>420</v>
      </c>
      <c r="JU195">
        <v>23.1383</v>
      </c>
      <c r="JV195">
        <v>101.81</v>
      </c>
      <c r="JW195">
        <v>91.1808</v>
      </c>
    </row>
    <row r="196" spans="1:283">
      <c r="A196">
        <v>178</v>
      </c>
      <c r="B196">
        <v>1759097130.5</v>
      </c>
      <c r="C196">
        <v>3137.5</v>
      </c>
      <c r="D196" t="s">
        <v>786</v>
      </c>
      <c r="E196" t="s">
        <v>787</v>
      </c>
      <c r="F196">
        <v>5</v>
      </c>
      <c r="G196" t="s">
        <v>733</v>
      </c>
      <c r="H196">
        <v>1759097127.5</v>
      </c>
      <c r="I196">
        <f>(J196)/1000</f>
        <v>0</v>
      </c>
      <c r="J196">
        <f>1000*DJ196*AH196*(DF196-DG196)/(100*CY196*(1000-AH196*DF196))</f>
        <v>0</v>
      </c>
      <c r="K196">
        <f>DJ196*AH196*(DE196-DD196*(1000-AH196*DG196)/(1000-AH196*DF196))/(100*CY196)</f>
        <v>0</v>
      </c>
      <c r="L196">
        <f>DD196 - IF(AH196&gt;1, K196*CY196*100.0/(AJ196), 0)</f>
        <v>0</v>
      </c>
      <c r="M196">
        <f>((S196-I196/2)*L196-K196)/(S196+I196/2)</f>
        <v>0</v>
      </c>
      <c r="N196">
        <f>M196*(DK196+DL196)/1000.0</f>
        <v>0</v>
      </c>
      <c r="O196">
        <f>(DD196 - IF(AH196&gt;1, K196*CY196*100.0/(AJ196), 0))*(DK196+DL196)/1000.0</f>
        <v>0</v>
      </c>
      <c r="P196">
        <f>2.0/((1/R196-1/Q196)+SIGN(R196)*SQRT((1/R196-1/Q196)*(1/R196-1/Q196) + 4*CZ196/((CZ196+1)*(CZ196+1))*(2*1/R196*1/Q196-1/Q196*1/Q196)))</f>
        <v>0</v>
      </c>
      <c r="Q196">
        <f>IF(LEFT(DA196,1)&lt;&gt;"0",IF(LEFT(DA196,1)="1",3.0,DB196),$D$5+$E$5*(DR196*DK196/($K$5*1000))+$F$5*(DR196*DK196/($K$5*1000))*MAX(MIN(CY196,$J$5),$I$5)*MAX(MIN(CY196,$J$5),$I$5)+$G$5*MAX(MIN(CY196,$J$5),$I$5)*(DR196*DK196/($K$5*1000))+$H$5*(DR196*DK196/($K$5*1000))*(DR196*DK196/($K$5*1000)))</f>
        <v>0</v>
      </c>
      <c r="R196">
        <f>I196*(1000-(1000*0.61365*exp(17.502*V196/(240.97+V196))/(DK196+DL196)+DF196)/2)/(1000*0.61365*exp(17.502*V196/(240.97+V196))/(DK196+DL196)-DF196)</f>
        <v>0</v>
      </c>
      <c r="S196">
        <f>1/((CZ196+1)/(P196/1.6)+1/(Q196/1.37)) + CZ196/((CZ196+1)/(P196/1.6) + CZ196/(Q196/1.37))</f>
        <v>0</v>
      </c>
      <c r="T196">
        <f>(CU196*CX196)</f>
        <v>0</v>
      </c>
      <c r="U196">
        <f>(DM196+(T196+2*0.95*5.67E-8*(((DM196+$B$9)+273)^4-(DM196+273)^4)-44100*I196)/(1.84*29.3*Q196+8*0.95*5.67E-8*(DM196+273)^3))</f>
        <v>0</v>
      </c>
      <c r="V196">
        <f>($C$9*DN196+$D$9*DO196+$E$9*U196)</f>
        <v>0</v>
      </c>
      <c r="W196">
        <f>0.61365*exp(17.502*V196/(240.97+V196))</f>
        <v>0</v>
      </c>
      <c r="X196">
        <f>(Y196/Z196*100)</f>
        <v>0</v>
      </c>
      <c r="Y196">
        <f>DF196*(DK196+DL196)/1000</f>
        <v>0</v>
      </c>
      <c r="Z196">
        <f>0.61365*exp(17.502*DM196/(240.97+DM196))</f>
        <v>0</v>
      </c>
      <c r="AA196">
        <f>(W196-DF196*(DK196+DL196)/1000)</f>
        <v>0</v>
      </c>
      <c r="AB196">
        <f>(-I196*44100)</f>
        <v>0</v>
      </c>
      <c r="AC196">
        <f>2*29.3*Q196*0.92*(DM196-V196)</f>
        <v>0</v>
      </c>
      <c r="AD196">
        <f>2*0.95*5.67E-8*(((DM196+$B$9)+273)^4-(V196+273)^4)</f>
        <v>0</v>
      </c>
      <c r="AE196">
        <f>T196+AD196+AB196+AC196</f>
        <v>0</v>
      </c>
      <c r="AF196">
        <v>1</v>
      </c>
      <c r="AG196">
        <v>0</v>
      </c>
      <c r="AH196">
        <f>IF(AF196*$H$15&gt;=AJ196,1.0,(AJ196/(AJ196-AF196*$H$15)))</f>
        <v>0</v>
      </c>
      <c r="AI196">
        <f>(AH196-1)*100</f>
        <v>0</v>
      </c>
      <c r="AJ196">
        <f>MAX(0,($B$15+$C$15*DR196)/(1+$D$15*DR196)*DK196/(DM196+273)*$E$15)</f>
        <v>0</v>
      </c>
      <c r="AK196" t="s">
        <v>420</v>
      </c>
      <c r="AL196" t="s">
        <v>420</v>
      </c>
      <c r="AM196">
        <v>0</v>
      </c>
      <c r="AN196">
        <v>0</v>
      </c>
      <c r="AO196">
        <f>1-AM196/AN196</f>
        <v>0</v>
      </c>
      <c r="AP196">
        <v>0</v>
      </c>
      <c r="AQ196" t="s">
        <v>420</v>
      </c>
      <c r="AR196" t="s">
        <v>420</v>
      </c>
      <c r="AS196">
        <v>0</v>
      </c>
      <c r="AT196">
        <v>0</v>
      </c>
      <c r="AU196">
        <f>1-AS196/AT196</f>
        <v>0</v>
      </c>
      <c r="AV196">
        <v>0.5</v>
      </c>
      <c r="AW196">
        <f>CV196</f>
        <v>0</v>
      </c>
      <c r="AX196">
        <f>K196</f>
        <v>0</v>
      </c>
      <c r="AY196">
        <f>AU196*AV196*AW196</f>
        <v>0</v>
      </c>
      <c r="AZ196">
        <f>(AX196-AP196)/AW196</f>
        <v>0</v>
      </c>
      <c r="BA196">
        <f>(AN196-AT196)/AT196</f>
        <v>0</v>
      </c>
      <c r="BB196">
        <f>AM196/(AO196+AM196/AT196)</f>
        <v>0</v>
      </c>
      <c r="BC196" t="s">
        <v>420</v>
      </c>
      <c r="BD196">
        <v>0</v>
      </c>
      <c r="BE196">
        <f>IF(BD196&lt;&gt;0, BD196, BB196)</f>
        <v>0</v>
      </c>
      <c r="BF196">
        <f>1-BE196/AT196</f>
        <v>0</v>
      </c>
      <c r="BG196">
        <f>(AT196-AS196)/(AT196-BE196)</f>
        <v>0</v>
      </c>
      <c r="BH196">
        <f>(AN196-AT196)/(AN196-BE196)</f>
        <v>0</v>
      </c>
      <c r="BI196">
        <f>(AT196-AS196)/(AT196-AM196)</f>
        <v>0</v>
      </c>
      <c r="BJ196">
        <f>(AN196-AT196)/(AN196-AM196)</f>
        <v>0</v>
      </c>
      <c r="BK196">
        <f>(BG196*BE196/AS196)</f>
        <v>0</v>
      </c>
      <c r="BL196">
        <f>(1-BK196)</f>
        <v>0</v>
      </c>
      <c r="CU196">
        <f>$B$13*DS196+$C$13*DT196+$F$13*EE196*(1-EH196)</f>
        <v>0</v>
      </c>
      <c r="CV196">
        <f>CU196*CW196</f>
        <v>0</v>
      </c>
      <c r="CW196">
        <f>($B$13*$D$11+$C$13*$D$11+$F$13*((ER196+EJ196)/MAX(ER196+EJ196+ES196, 0.1)*$I$11+ES196/MAX(ER196+EJ196+ES196, 0.1)*$J$11))/($B$13+$C$13+$F$13)</f>
        <v>0</v>
      </c>
      <c r="CX196">
        <f>($B$13*$K$11+$C$13*$K$11+$F$13*((ER196+EJ196)/MAX(ER196+EJ196+ES196, 0.1)*$P$11+ES196/MAX(ER196+EJ196+ES196, 0.1)*$Q$11))/($B$13+$C$13+$F$13)</f>
        <v>0</v>
      </c>
      <c r="CY196">
        <v>2.7</v>
      </c>
      <c r="CZ196">
        <v>0.5</v>
      </c>
      <c r="DA196" t="s">
        <v>421</v>
      </c>
      <c r="DB196">
        <v>2</v>
      </c>
      <c r="DC196">
        <v>1759097127.5</v>
      </c>
      <c r="DD196">
        <v>422.7043333333334</v>
      </c>
      <c r="DE196">
        <v>419.8427777777778</v>
      </c>
      <c r="DF196">
        <v>23.02421111111111</v>
      </c>
      <c r="DG196">
        <v>22.83715555555555</v>
      </c>
      <c r="DH196">
        <v>423.5974444444445</v>
      </c>
      <c r="DI196">
        <v>22.70923333333333</v>
      </c>
      <c r="DJ196">
        <v>499.9955555555555</v>
      </c>
      <c r="DK196">
        <v>90.61786666666666</v>
      </c>
      <c r="DL196">
        <v>0.06696874444444445</v>
      </c>
      <c r="DM196">
        <v>29.88762222222222</v>
      </c>
      <c r="DN196">
        <v>29.98617777777778</v>
      </c>
      <c r="DO196">
        <v>999.9000000000001</v>
      </c>
      <c r="DP196">
        <v>0</v>
      </c>
      <c r="DQ196">
        <v>0</v>
      </c>
      <c r="DR196">
        <v>9994.172222222223</v>
      </c>
      <c r="DS196">
        <v>0</v>
      </c>
      <c r="DT196">
        <v>3.33927</v>
      </c>
      <c r="DU196">
        <v>2.861552222222222</v>
      </c>
      <c r="DV196">
        <v>432.6661111111111</v>
      </c>
      <c r="DW196">
        <v>429.6547777777778</v>
      </c>
      <c r="DX196">
        <v>0.1870651111111111</v>
      </c>
      <c r="DY196">
        <v>419.8427777777778</v>
      </c>
      <c r="DZ196">
        <v>22.83715555555555</v>
      </c>
      <c r="EA196">
        <v>2.086405555555555</v>
      </c>
      <c r="EB196">
        <v>2.069454444444444</v>
      </c>
      <c r="EC196">
        <v>18.11576666666667</v>
      </c>
      <c r="ED196">
        <v>17.986</v>
      </c>
      <c r="EE196">
        <v>0.00500078</v>
      </c>
      <c r="EF196">
        <v>0</v>
      </c>
      <c r="EG196">
        <v>0</v>
      </c>
      <c r="EH196">
        <v>0</v>
      </c>
      <c r="EI196">
        <v>299.9666666666666</v>
      </c>
      <c r="EJ196">
        <v>0.00500078</v>
      </c>
      <c r="EK196">
        <v>-25.68888888888889</v>
      </c>
      <c r="EL196">
        <v>-1.655555555555555</v>
      </c>
      <c r="EM196">
        <v>34.77766666666667</v>
      </c>
      <c r="EN196">
        <v>38</v>
      </c>
      <c r="EO196">
        <v>36.333</v>
      </c>
      <c r="EP196">
        <v>38.02755555555555</v>
      </c>
      <c r="EQ196">
        <v>37.04844444444444</v>
      </c>
      <c r="ER196">
        <v>0</v>
      </c>
      <c r="ES196">
        <v>0</v>
      </c>
      <c r="ET196">
        <v>0</v>
      </c>
      <c r="EU196">
        <v>1759097123.2</v>
      </c>
      <c r="EV196">
        <v>0</v>
      </c>
      <c r="EW196">
        <v>300.7961538461539</v>
      </c>
      <c r="EX196">
        <v>3.401709699245622</v>
      </c>
      <c r="EY196">
        <v>-16.17435917521644</v>
      </c>
      <c r="EZ196">
        <v>-23.48076923076923</v>
      </c>
      <c r="FA196">
        <v>15</v>
      </c>
      <c r="FB196">
        <v>0</v>
      </c>
      <c r="FC196" t="s">
        <v>422</v>
      </c>
      <c r="FD196">
        <v>1746989605.5</v>
      </c>
      <c r="FE196">
        <v>1746989593.5</v>
      </c>
      <c r="FF196">
        <v>0</v>
      </c>
      <c r="FG196">
        <v>-0.274</v>
      </c>
      <c r="FH196">
        <v>-0.002</v>
      </c>
      <c r="FI196">
        <v>2.549</v>
      </c>
      <c r="FJ196">
        <v>0.129</v>
      </c>
      <c r="FK196">
        <v>420</v>
      </c>
      <c r="FL196">
        <v>17</v>
      </c>
      <c r="FM196">
        <v>0.02</v>
      </c>
      <c r="FN196">
        <v>0.04</v>
      </c>
      <c r="FO196">
        <v>2.87829025</v>
      </c>
      <c r="FP196">
        <v>1.883809418386489</v>
      </c>
      <c r="FQ196">
        <v>0.3829227576253956</v>
      </c>
      <c r="FR196">
        <v>0</v>
      </c>
      <c r="FS196">
        <v>302.0352941176471</v>
      </c>
      <c r="FT196">
        <v>-21.42704336515202</v>
      </c>
      <c r="FU196">
        <v>7.248970813479059</v>
      </c>
      <c r="FV196">
        <v>0</v>
      </c>
      <c r="FW196">
        <v>0.1851056</v>
      </c>
      <c r="FX196">
        <v>0.006847339587242002</v>
      </c>
      <c r="FY196">
        <v>0.001730916603999165</v>
      </c>
      <c r="FZ196">
        <v>1</v>
      </c>
      <c r="GA196">
        <v>1</v>
      </c>
      <c r="GB196">
        <v>3</v>
      </c>
      <c r="GC196" t="s">
        <v>423</v>
      </c>
      <c r="GD196">
        <v>3.10289</v>
      </c>
      <c r="GE196">
        <v>2.72499</v>
      </c>
      <c r="GF196">
        <v>0.08864470000000001</v>
      </c>
      <c r="GG196">
        <v>0.0881237</v>
      </c>
      <c r="GH196">
        <v>0.104762</v>
      </c>
      <c r="GI196">
        <v>0.105627</v>
      </c>
      <c r="GJ196">
        <v>23788.4</v>
      </c>
      <c r="GK196">
        <v>21595.1</v>
      </c>
      <c r="GL196">
        <v>26666.3</v>
      </c>
      <c r="GM196">
        <v>23904.1</v>
      </c>
      <c r="GN196">
        <v>38197.4</v>
      </c>
      <c r="GO196">
        <v>31589.8</v>
      </c>
      <c r="GP196">
        <v>46564.5</v>
      </c>
      <c r="GQ196">
        <v>37802.3</v>
      </c>
      <c r="GR196">
        <v>1.8665</v>
      </c>
      <c r="GS196">
        <v>1.86913</v>
      </c>
      <c r="GT196">
        <v>0.0839941</v>
      </c>
      <c r="GU196">
        <v>0</v>
      </c>
      <c r="GV196">
        <v>28.6167</v>
      </c>
      <c r="GW196">
        <v>999.9</v>
      </c>
      <c r="GX196">
        <v>46.5</v>
      </c>
      <c r="GY196">
        <v>31.3</v>
      </c>
      <c r="GZ196">
        <v>23.5474</v>
      </c>
      <c r="HA196">
        <v>60.9019</v>
      </c>
      <c r="HB196">
        <v>19.4111</v>
      </c>
      <c r="HC196">
        <v>1</v>
      </c>
      <c r="HD196">
        <v>0.1417</v>
      </c>
      <c r="HE196">
        <v>-1.16959</v>
      </c>
      <c r="HF196">
        <v>20.2937</v>
      </c>
      <c r="HG196">
        <v>5.21759</v>
      </c>
      <c r="HH196">
        <v>11.98</v>
      </c>
      <c r="HI196">
        <v>4.96465</v>
      </c>
      <c r="HJ196">
        <v>3.276</v>
      </c>
      <c r="HK196">
        <v>9999</v>
      </c>
      <c r="HL196">
        <v>9999</v>
      </c>
      <c r="HM196">
        <v>9999</v>
      </c>
      <c r="HN196">
        <v>37.7</v>
      </c>
      <c r="HO196">
        <v>1.86396</v>
      </c>
      <c r="HP196">
        <v>1.86006</v>
      </c>
      <c r="HQ196">
        <v>1.85838</v>
      </c>
      <c r="HR196">
        <v>1.85975</v>
      </c>
      <c r="HS196">
        <v>1.85989</v>
      </c>
      <c r="HT196">
        <v>1.85837</v>
      </c>
      <c r="HU196">
        <v>1.85745</v>
      </c>
      <c r="HV196">
        <v>1.85242</v>
      </c>
      <c r="HW196">
        <v>0</v>
      </c>
      <c r="HX196">
        <v>0</v>
      </c>
      <c r="HY196">
        <v>0</v>
      </c>
      <c r="HZ196">
        <v>0</v>
      </c>
      <c r="IA196" t="s">
        <v>424</v>
      </c>
      <c r="IB196" t="s">
        <v>425</v>
      </c>
      <c r="IC196" t="s">
        <v>426</v>
      </c>
      <c r="ID196" t="s">
        <v>426</v>
      </c>
      <c r="IE196" t="s">
        <v>426</v>
      </c>
      <c r="IF196" t="s">
        <v>426</v>
      </c>
      <c r="IG196">
        <v>0</v>
      </c>
      <c r="IH196">
        <v>100</v>
      </c>
      <c r="II196">
        <v>100</v>
      </c>
      <c r="IJ196">
        <v>-0.893</v>
      </c>
      <c r="IK196">
        <v>0.3149</v>
      </c>
      <c r="IL196">
        <v>-0.819046093373875</v>
      </c>
      <c r="IM196">
        <v>-0.0008311593448893811</v>
      </c>
      <c r="IN196">
        <v>1.768286430498992E-06</v>
      </c>
      <c r="IO196">
        <v>-5.176383660599935E-10</v>
      </c>
      <c r="IP196">
        <v>0.01793090377665582</v>
      </c>
      <c r="IQ196">
        <v>0.002652576625932546</v>
      </c>
      <c r="IR196">
        <v>0.0004569377311329863</v>
      </c>
      <c r="IS196">
        <v>1.003524486243527E-07</v>
      </c>
      <c r="IT196">
        <v>2</v>
      </c>
      <c r="IU196">
        <v>1975</v>
      </c>
      <c r="IV196">
        <v>1</v>
      </c>
      <c r="IW196">
        <v>26</v>
      </c>
      <c r="IX196">
        <v>201792.1</v>
      </c>
      <c r="IY196">
        <v>201792.3</v>
      </c>
      <c r="IZ196">
        <v>1.09375</v>
      </c>
      <c r="JA196">
        <v>2.61963</v>
      </c>
      <c r="JB196">
        <v>1.49658</v>
      </c>
      <c r="JC196">
        <v>2.34863</v>
      </c>
      <c r="JD196">
        <v>1.54907</v>
      </c>
      <c r="JE196">
        <v>2.46826</v>
      </c>
      <c r="JF196">
        <v>36.2929</v>
      </c>
      <c r="JG196">
        <v>24.1926</v>
      </c>
      <c r="JH196">
        <v>18</v>
      </c>
      <c r="JI196">
        <v>482.054</v>
      </c>
      <c r="JJ196">
        <v>498.488</v>
      </c>
      <c r="JK196">
        <v>30.2258</v>
      </c>
      <c r="JL196">
        <v>29.106</v>
      </c>
      <c r="JM196">
        <v>30.0002</v>
      </c>
      <c r="JN196">
        <v>29.284</v>
      </c>
      <c r="JO196">
        <v>29.2691</v>
      </c>
      <c r="JP196">
        <v>21.9844</v>
      </c>
      <c r="JQ196">
        <v>0</v>
      </c>
      <c r="JR196">
        <v>100</v>
      </c>
      <c r="JS196">
        <v>30.2293</v>
      </c>
      <c r="JT196">
        <v>420</v>
      </c>
      <c r="JU196">
        <v>23.1383</v>
      </c>
      <c r="JV196">
        <v>101.81</v>
      </c>
      <c r="JW196">
        <v>91.1806</v>
      </c>
    </row>
    <row r="197" spans="1:283">
      <c r="A197">
        <v>179</v>
      </c>
      <c r="B197">
        <v>1759097132.5</v>
      </c>
      <c r="C197">
        <v>3139.5</v>
      </c>
      <c r="D197" t="s">
        <v>788</v>
      </c>
      <c r="E197" t="s">
        <v>789</v>
      </c>
      <c r="F197">
        <v>5</v>
      </c>
      <c r="G197" t="s">
        <v>733</v>
      </c>
      <c r="H197">
        <v>1759097129.5</v>
      </c>
      <c r="I197">
        <f>(J197)/1000</f>
        <v>0</v>
      </c>
      <c r="J197">
        <f>1000*DJ197*AH197*(DF197-DG197)/(100*CY197*(1000-AH197*DF197))</f>
        <v>0</v>
      </c>
      <c r="K197">
        <f>DJ197*AH197*(DE197-DD197*(1000-AH197*DG197)/(1000-AH197*DF197))/(100*CY197)</f>
        <v>0</v>
      </c>
      <c r="L197">
        <f>DD197 - IF(AH197&gt;1, K197*CY197*100.0/(AJ197), 0)</f>
        <v>0</v>
      </c>
      <c r="M197">
        <f>((S197-I197/2)*L197-K197)/(S197+I197/2)</f>
        <v>0</v>
      </c>
      <c r="N197">
        <f>M197*(DK197+DL197)/1000.0</f>
        <v>0</v>
      </c>
      <c r="O197">
        <f>(DD197 - IF(AH197&gt;1, K197*CY197*100.0/(AJ197), 0))*(DK197+DL197)/1000.0</f>
        <v>0</v>
      </c>
      <c r="P197">
        <f>2.0/((1/R197-1/Q197)+SIGN(R197)*SQRT((1/R197-1/Q197)*(1/R197-1/Q197) + 4*CZ197/((CZ197+1)*(CZ197+1))*(2*1/R197*1/Q197-1/Q197*1/Q197)))</f>
        <v>0</v>
      </c>
      <c r="Q197">
        <f>IF(LEFT(DA197,1)&lt;&gt;"0",IF(LEFT(DA197,1)="1",3.0,DB197),$D$5+$E$5*(DR197*DK197/($K$5*1000))+$F$5*(DR197*DK197/($K$5*1000))*MAX(MIN(CY197,$J$5),$I$5)*MAX(MIN(CY197,$J$5),$I$5)+$G$5*MAX(MIN(CY197,$J$5),$I$5)*(DR197*DK197/($K$5*1000))+$H$5*(DR197*DK197/($K$5*1000))*(DR197*DK197/($K$5*1000)))</f>
        <v>0</v>
      </c>
      <c r="R197">
        <f>I197*(1000-(1000*0.61365*exp(17.502*V197/(240.97+V197))/(DK197+DL197)+DF197)/2)/(1000*0.61365*exp(17.502*V197/(240.97+V197))/(DK197+DL197)-DF197)</f>
        <v>0</v>
      </c>
      <c r="S197">
        <f>1/((CZ197+1)/(P197/1.6)+1/(Q197/1.37)) + CZ197/((CZ197+1)/(P197/1.6) + CZ197/(Q197/1.37))</f>
        <v>0</v>
      </c>
      <c r="T197">
        <f>(CU197*CX197)</f>
        <v>0</v>
      </c>
      <c r="U197">
        <f>(DM197+(T197+2*0.95*5.67E-8*(((DM197+$B$9)+273)^4-(DM197+273)^4)-44100*I197)/(1.84*29.3*Q197+8*0.95*5.67E-8*(DM197+273)^3))</f>
        <v>0</v>
      </c>
      <c r="V197">
        <f>($C$9*DN197+$D$9*DO197+$E$9*U197)</f>
        <v>0</v>
      </c>
      <c r="W197">
        <f>0.61365*exp(17.502*V197/(240.97+V197))</f>
        <v>0</v>
      </c>
      <c r="X197">
        <f>(Y197/Z197*100)</f>
        <v>0</v>
      </c>
      <c r="Y197">
        <f>DF197*(DK197+DL197)/1000</f>
        <v>0</v>
      </c>
      <c r="Z197">
        <f>0.61365*exp(17.502*DM197/(240.97+DM197))</f>
        <v>0</v>
      </c>
      <c r="AA197">
        <f>(W197-DF197*(DK197+DL197)/1000)</f>
        <v>0</v>
      </c>
      <c r="AB197">
        <f>(-I197*44100)</f>
        <v>0</v>
      </c>
      <c r="AC197">
        <f>2*29.3*Q197*0.92*(DM197-V197)</f>
        <v>0</v>
      </c>
      <c r="AD197">
        <f>2*0.95*5.67E-8*(((DM197+$B$9)+273)^4-(V197+273)^4)</f>
        <v>0</v>
      </c>
      <c r="AE197">
        <f>T197+AD197+AB197+AC197</f>
        <v>0</v>
      </c>
      <c r="AF197">
        <v>1</v>
      </c>
      <c r="AG197">
        <v>0</v>
      </c>
      <c r="AH197">
        <f>IF(AF197*$H$15&gt;=AJ197,1.0,(AJ197/(AJ197-AF197*$H$15)))</f>
        <v>0</v>
      </c>
      <c r="AI197">
        <f>(AH197-1)*100</f>
        <v>0</v>
      </c>
      <c r="AJ197">
        <f>MAX(0,($B$15+$C$15*DR197)/(1+$D$15*DR197)*DK197/(DM197+273)*$E$15)</f>
        <v>0</v>
      </c>
      <c r="AK197" t="s">
        <v>420</v>
      </c>
      <c r="AL197" t="s">
        <v>420</v>
      </c>
      <c r="AM197">
        <v>0</v>
      </c>
      <c r="AN197">
        <v>0</v>
      </c>
      <c r="AO197">
        <f>1-AM197/AN197</f>
        <v>0</v>
      </c>
      <c r="AP197">
        <v>0</v>
      </c>
      <c r="AQ197" t="s">
        <v>420</v>
      </c>
      <c r="AR197" t="s">
        <v>420</v>
      </c>
      <c r="AS197">
        <v>0</v>
      </c>
      <c r="AT197">
        <v>0</v>
      </c>
      <c r="AU197">
        <f>1-AS197/AT197</f>
        <v>0</v>
      </c>
      <c r="AV197">
        <v>0.5</v>
      </c>
      <c r="AW197">
        <f>CV197</f>
        <v>0</v>
      </c>
      <c r="AX197">
        <f>K197</f>
        <v>0</v>
      </c>
      <c r="AY197">
        <f>AU197*AV197*AW197</f>
        <v>0</v>
      </c>
      <c r="AZ197">
        <f>(AX197-AP197)/AW197</f>
        <v>0</v>
      </c>
      <c r="BA197">
        <f>(AN197-AT197)/AT197</f>
        <v>0</v>
      </c>
      <c r="BB197">
        <f>AM197/(AO197+AM197/AT197)</f>
        <v>0</v>
      </c>
      <c r="BC197" t="s">
        <v>420</v>
      </c>
      <c r="BD197">
        <v>0</v>
      </c>
      <c r="BE197">
        <f>IF(BD197&lt;&gt;0, BD197, BB197)</f>
        <v>0</v>
      </c>
      <c r="BF197">
        <f>1-BE197/AT197</f>
        <v>0</v>
      </c>
      <c r="BG197">
        <f>(AT197-AS197)/(AT197-BE197)</f>
        <v>0</v>
      </c>
      <c r="BH197">
        <f>(AN197-AT197)/(AN197-BE197)</f>
        <v>0</v>
      </c>
      <c r="BI197">
        <f>(AT197-AS197)/(AT197-AM197)</f>
        <v>0</v>
      </c>
      <c r="BJ197">
        <f>(AN197-AT197)/(AN197-AM197)</f>
        <v>0</v>
      </c>
      <c r="BK197">
        <f>(BG197*BE197/AS197)</f>
        <v>0</v>
      </c>
      <c r="BL197">
        <f>(1-BK197)</f>
        <v>0</v>
      </c>
      <c r="CU197">
        <f>$B$13*DS197+$C$13*DT197+$F$13*EE197*(1-EH197)</f>
        <v>0</v>
      </c>
      <c r="CV197">
        <f>CU197*CW197</f>
        <v>0</v>
      </c>
      <c r="CW197">
        <f>($B$13*$D$11+$C$13*$D$11+$F$13*((ER197+EJ197)/MAX(ER197+EJ197+ES197, 0.1)*$I$11+ES197/MAX(ER197+EJ197+ES197, 0.1)*$J$11))/($B$13+$C$13+$F$13)</f>
        <v>0</v>
      </c>
      <c r="CX197">
        <f>($B$13*$K$11+$C$13*$K$11+$F$13*((ER197+EJ197)/MAX(ER197+EJ197+ES197, 0.1)*$P$11+ES197/MAX(ER197+EJ197+ES197, 0.1)*$Q$11))/($B$13+$C$13+$F$13)</f>
        <v>0</v>
      </c>
      <c r="CY197">
        <v>2.7</v>
      </c>
      <c r="CZ197">
        <v>0.5</v>
      </c>
      <c r="DA197" t="s">
        <v>421</v>
      </c>
      <c r="DB197">
        <v>2</v>
      </c>
      <c r="DC197">
        <v>1759097129.5</v>
      </c>
      <c r="DD197">
        <v>422.7456666666666</v>
      </c>
      <c r="DE197">
        <v>420.059</v>
      </c>
      <c r="DF197">
        <v>23.02447777777778</v>
      </c>
      <c r="DG197">
        <v>22.83754444444445</v>
      </c>
      <c r="DH197">
        <v>423.6387777777778</v>
      </c>
      <c r="DI197">
        <v>22.7095</v>
      </c>
      <c r="DJ197">
        <v>499.9955555555555</v>
      </c>
      <c r="DK197">
        <v>90.61845555555554</v>
      </c>
      <c r="DL197">
        <v>0.06693364444444444</v>
      </c>
      <c r="DM197">
        <v>29.88719999999999</v>
      </c>
      <c r="DN197">
        <v>29.98658888888889</v>
      </c>
      <c r="DO197">
        <v>999.9000000000001</v>
      </c>
      <c r="DP197">
        <v>0</v>
      </c>
      <c r="DQ197">
        <v>0</v>
      </c>
      <c r="DR197">
        <v>9993.744444444445</v>
      </c>
      <c r="DS197">
        <v>0</v>
      </c>
      <c r="DT197">
        <v>3.33927</v>
      </c>
      <c r="DU197">
        <v>2.686683333333333</v>
      </c>
      <c r="DV197">
        <v>432.7084444444445</v>
      </c>
      <c r="DW197">
        <v>429.8761111111111</v>
      </c>
      <c r="DX197">
        <v>0.1869468888888889</v>
      </c>
      <c r="DY197">
        <v>420.059</v>
      </c>
      <c r="DZ197">
        <v>22.83754444444445</v>
      </c>
      <c r="EA197">
        <v>2.086442222222223</v>
      </c>
      <c r="EB197">
        <v>2.069502222222222</v>
      </c>
      <c r="EC197">
        <v>18.11604444444445</v>
      </c>
      <c r="ED197">
        <v>17.98636666666667</v>
      </c>
      <c r="EE197">
        <v>0.00500078</v>
      </c>
      <c r="EF197">
        <v>0</v>
      </c>
      <c r="EG197">
        <v>0</v>
      </c>
      <c r="EH197">
        <v>0</v>
      </c>
      <c r="EI197">
        <v>302.2777777777778</v>
      </c>
      <c r="EJ197">
        <v>0.00500078</v>
      </c>
      <c r="EK197">
        <v>-25.63333333333334</v>
      </c>
      <c r="EL197">
        <v>-1.677777777777778</v>
      </c>
      <c r="EM197">
        <v>34.77766666666667</v>
      </c>
      <c r="EN197">
        <v>38</v>
      </c>
      <c r="EO197">
        <v>36.465</v>
      </c>
      <c r="EP197">
        <v>38.00688888888889</v>
      </c>
      <c r="EQ197">
        <v>37.06933333333333</v>
      </c>
      <c r="ER197">
        <v>0</v>
      </c>
      <c r="ES197">
        <v>0</v>
      </c>
      <c r="ET197">
        <v>0</v>
      </c>
      <c r="EU197">
        <v>1759097125</v>
      </c>
      <c r="EV197">
        <v>0</v>
      </c>
      <c r="EW197">
        <v>301.584</v>
      </c>
      <c r="EX197">
        <v>4.615384964405338</v>
      </c>
      <c r="EY197">
        <v>-27.63076930770271</v>
      </c>
      <c r="EZ197">
        <v>-23.828</v>
      </c>
      <c r="FA197">
        <v>15</v>
      </c>
      <c r="FB197">
        <v>0</v>
      </c>
      <c r="FC197" t="s">
        <v>422</v>
      </c>
      <c r="FD197">
        <v>1746989605.5</v>
      </c>
      <c r="FE197">
        <v>1746989593.5</v>
      </c>
      <c r="FF197">
        <v>0</v>
      </c>
      <c r="FG197">
        <v>-0.274</v>
      </c>
      <c r="FH197">
        <v>-0.002</v>
      </c>
      <c r="FI197">
        <v>2.549</v>
      </c>
      <c r="FJ197">
        <v>0.129</v>
      </c>
      <c r="FK197">
        <v>420</v>
      </c>
      <c r="FL197">
        <v>17</v>
      </c>
      <c r="FM197">
        <v>0.02</v>
      </c>
      <c r="FN197">
        <v>0.04</v>
      </c>
      <c r="FO197">
        <v>2.852434146341464</v>
      </c>
      <c r="FP197">
        <v>0.8859196515679437</v>
      </c>
      <c r="FQ197">
        <v>0.3946889164156303</v>
      </c>
      <c r="FR197">
        <v>0</v>
      </c>
      <c r="FS197">
        <v>301.5735294117647</v>
      </c>
      <c r="FT197">
        <v>-5.092436763838279</v>
      </c>
      <c r="FU197">
        <v>5.948964755392289</v>
      </c>
      <c r="FV197">
        <v>0</v>
      </c>
      <c r="FW197">
        <v>0.1851039268292683</v>
      </c>
      <c r="FX197">
        <v>0.01157535888501768</v>
      </c>
      <c r="FY197">
        <v>0.001696961695102764</v>
      </c>
      <c r="FZ197">
        <v>1</v>
      </c>
      <c r="GA197">
        <v>1</v>
      </c>
      <c r="GB197">
        <v>3</v>
      </c>
      <c r="GC197" t="s">
        <v>423</v>
      </c>
      <c r="GD197">
        <v>3.1028</v>
      </c>
      <c r="GE197">
        <v>2.72503</v>
      </c>
      <c r="GF197">
        <v>0.0886641</v>
      </c>
      <c r="GG197">
        <v>0.0882213</v>
      </c>
      <c r="GH197">
        <v>0.104763</v>
      </c>
      <c r="GI197">
        <v>0.105629</v>
      </c>
      <c r="GJ197">
        <v>23788.1</v>
      </c>
      <c r="GK197">
        <v>21592.8</v>
      </c>
      <c r="GL197">
        <v>26666.5</v>
      </c>
      <c r="GM197">
        <v>23904.1</v>
      </c>
      <c r="GN197">
        <v>38197.4</v>
      </c>
      <c r="GO197">
        <v>31589.8</v>
      </c>
      <c r="GP197">
        <v>46564.5</v>
      </c>
      <c r="GQ197">
        <v>37802.5</v>
      </c>
      <c r="GR197">
        <v>1.8666</v>
      </c>
      <c r="GS197">
        <v>1.86917</v>
      </c>
      <c r="GT197">
        <v>0.084158</v>
      </c>
      <c r="GU197">
        <v>0</v>
      </c>
      <c r="GV197">
        <v>28.6167</v>
      </c>
      <c r="GW197">
        <v>999.9</v>
      </c>
      <c r="GX197">
        <v>46.5</v>
      </c>
      <c r="GY197">
        <v>31.3</v>
      </c>
      <c r="GZ197">
        <v>23.5479</v>
      </c>
      <c r="HA197">
        <v>61.2119</v>
      </c>
      <c r="HB197">
        <v>19.6034</v>
      </c>
      <c r="HC197">
        <v>1</v>
      </c>
      <c r="HD197">
        <v>0.141664</v>
      </c>
      <c r="HE197">
        <v>-1.16492</v>
      </c>
      <c r="HF197">
        <v>20.2938</v>
      </c>
      <c r="HG197">
        <v>5.21789</v>
      </c>
      <c r="HH197">
        <v>11.98</v>
      </c>
      <c r="HI197">
        <v>4.96485</v>
      </c>
      <c r="HJ197">
        <v>3.276</v>
      </c>
      <c r="HK197">
        <v>9999</v>
      </c>
      <c r="HL197">
        <v>9999</v>
      </c>
      <c r="HM197">
        <v>9999</v>
      </c>
      <c r="HN197">
        <v>37.7</v>
      </c>
      <c r="HO197">
        <v>1.86393</v>
      </c>
      <c r="HP197">
        <v>1.86006</v>
      </c>
      <c r="HQ197">
        <v>1.8584</v>
      </c>
      <c r="HR197">
        <v>1.85975</v>
      </c>
      <c r="HS197">
        <v>1.85989</v>
      </c>
      <c r="HT197">
        <v>1.85837</v>
      </c>
      <c r="HU197">
        <v>1.85745</v>
      </c>
      <c r="HV197">
        <v>1.85242</v>
      </c>
      <c r="HW197">
        <v>0</v>
      </c>
      <c r="HX197">
        <v>0</v>
      </c>
      <c r="HY197">
        <v>0</v>
      </c>
      <c r="HZ197">
        <v>0</v>
      </c>
      <c r="IA197" t="s">
        <v>424</v>
      </c>
      <c r="IB197" t="s">
        <v>425</v>
      </c>
      <c r="IC197" t="s">
        <v>426</v>
      </c>
      <c r="ID197" t="s">
        <v>426</v>
      </c>
      <c r="IE197" t="s">
        <v>426</v>
      </c>
      <c r="IF197" t="s">
        <v>426</v>
      </c>
      <c r="IG197">
        <v>0</v>
      </c>
      <c r="IH197">
        <v>100</v>
      </c>
      <c r="II197">
        <v>100</v>
      </c>
      <c r="IJ197">
        <v>-0.893</v>
      </c>
      <c r="IK197">
        <v>0.315</v>
      </c>
      <c r="IL197">
        <v>-0.819046093373875</v>
      </c>
      <c r="IM197">
        <v>-0.0008311593448893811</v>
      </c>
      <c r="IN197">
        <v>1.768286430498992E-06</v>
      </c>
      <c r="IO197">
        <v>-5.176383660599935E-10</v>
      </c>
      <c r="IP197">
        <v>0.01793090377665582</v>
      </c>
      <c r="IQ197">
        <v>0.002652576625932546</v>
      </c>
      <c r="IR197">
        <v>0.0004569377311329863</v>
      </c>
      <c r="IS197">
        <v>1.003524486243527E-07</v>
      </c>
      <c r="IT197">
        <v>2</v>
      </c>
      <c r="IU197">
        <v>1975</v>
      </c>
      <c r="IV197">
        <v>1</v>
      </c>
      <c r="IW197">
        <v>26</v>
      </c>
      <c r="IX197">
        <v>201792.1</v>
      </c>
      <c r="IY197">
        <v>201792.3</v>
      </c>
      <c r="IZ197">
        <v>1.09253</v>
      </c>
      <c r="JA197">
        <v>2.62085</v>
      </c>
      <c r="JB197">
        <v>1.49658</v>
      </c>
      <c r="JC197">
        <v>2.34863</v>
      </c>
      <c r="JD197">
        <v>1.54907</v>
      </c>
      <c r="JE197">
        <v>2.49634</v>
      </c>
      <c r="JF197">
        <v>36.2929</v>
      </c>
      <c r="JG197">
        <v>24.1926</v>
      </c>
      <c r="JH197">
        <v>18</v>
      </c>
      <c r="JI197">
        <v>482.113</v>
      </c>
      <c r="JJ197">
        <v>498.532</v>
      </c>
      <c r="JK197">
        <v>30.231</v>
      </c>
      <c r="JL197">
        <v>29.106</v>
      </c>
      <c r="JM197">
        <v>30.0001</v>
      </c>
      <c r="JN197">
        <v>29.284</v>
      </c>
      <c r="JO197">
        <v>29.2704</v>
      </c>
      <c r="JP197">
        <v>21.9658</v>
      </c>
      <c r="JQ197">
        <v>0</v>
      </c>
      <c r="JR197">
        <v>100</v>
      </c>
      <c r="JS197">
        <v>30.2385</v>
      </c>
      <c r="JT197">
        <v>420</v>
      </c>
      <c r="JU197">
        <v>23.1383</v>
      </c>
      <c r="JV197">
        <v>101.81</v>
      </c>
      <c r="JW197">
        <v>91.1808</v>
      </c>
    </row>
    <row r="198" spans="1:283">
      <c r="A198">
        <v>180</v>
      </c>
      <c r="B198">
        <v>1759097134.5</v>
      </c>
      <c r="C198">
        <v>3141.5</v>
      </c>
      <c r="D198" t="s">
        <v>790</v>
      </c>
      <c r="E198" t="s">
        <v>791</v>
      </c>
      <c r="F198">
        <v>5</v>
      </c>
      <c r="G198" t="s">
        <v>733</v>
      </c>
      <c r="H198">
        <v>1759097131.5</v>
      </c>
      <c r="I198">
        <f>(J198)/1000</f>
        <v>0</v>
      </c>
      <c r="J198">
        <f>1000*DJ198*AH198*(DF198-DG198)/(100*CY198*(1000-AH198*DF198))</f>
        <v>0</v>
      </c>
      <c r="K198">
        <f>DJ198*AH198*(DE198-DD198*(1000-AH198*DG198)/(1000-AH198*DF198))/(100*CY198)</f>
        <v>0</v>
      </c>
      <c r="L198">
        <f>DD198 - IF(AH198&gt;1, K198*CY198*100.0/(AJ198), 0)</f>
        <v>0</v>
      </c>
      <c r="M198">
        <f>((S198-I198/2)*L198-K198)/(S198+I198/2)</f>
        <v>0</v>
      </c>
      <c r="N198">
        <f>M198*(DK198+DL198)/1000.0</f>
        <v>0</v>
      </c>
      <c r="O198">
        <f>(DD198 - IF(AH198&gt;1, K198*CY198*100.0/(AJ198), 0))*(DK198+DL198)/1000.0</f>
        <v>0</v>
      </c>
      <c r="P198">
        <f>2.0/((1/R198-1/Q198)+SIGN(R198)*SQRT((1/R198-1/Q198)*(1/R198-1/Q198) + 4*CZ198/((CZ198+1)*(CZ198+1))*(2*1/R198*1/Q198-1/Q198*1/Q198)))</f>
        <v>0</v>
      </c>
      <c r="Q198">
        <f>IF(LEFT(DA198,1)&lt;&gt;"0",IF(LEFT(DA198,1)="1",3.0,DB198),$D$5+$E$5*(DR198*DK198/($K$5*1000))+$F$5*(DR198*DK198/($K$5*1000))*MAX(MIN(CY198,$J$5),$I$5)*MAX(MIN(CY198,$J$5),$I$5)+$G$5*MAX(MIN(CY198,$J$5),$I$5)*(DR198*DK198/($K$5*1000))+$H$5*(DR198*DK198/($K$5*1000))*(DR198*DK198/($K$5*1000)))</f>
        <v>0</v>
      </c>
      <c r="R198">
        <f>I198*(1000-(1000*0.61365*exp(17.502*V198/(240.97+V198))/(DK198+DL198)+DF198)/2)/(1000*0.61365*exp(17.502*V198/(240.97+V198))/(DK198+DL198)-DF198)</f>
        <v>0</v>
      </c>
      <c r="S198">
        <f>1/((CZ198+1)/(P198/1.6)+1/(Q198/1.37)) + CZ198/((CZ198+1)/(P198/1.6) + CZ198/(Q198/1.37))</f>
        <v>0</v>
      </c>
      <c r="T198">
        <f>(CU198*CX198)</f>
        <v>0</v>
      </c>
      <c r="U198">
        <f>(DM198+(T198+2*0.95*5.67E-8*(((DM198+$B$9)+273)^4-(DM198+273)^4)-44100*I198)/(1.84*29.3*Q198+8*0.95*5.67E-8*(DM198+273)^3))</f>
        <v>0</v>
      </c>
      <c r="V198">
        <f>($C$9*DN198+$D$9*DO198+$E$9*U198)</f>
        <v>0</v>
      </c>
      <c r="W198">
        <f>0.61365*exp(17.502*V198/(240.97+V198))</f>
        <v>0</v>
      </c>
      <c r="X198">
        <f>(Y198/Z198*100)</f>
        <v>0</v>
      </c>
      <c r="Y198">
        <f>DF198*(DK198+DL198)/1000</f>
        <v>0</v>
      </c>
      <c r="Z198">
        <f>0.61365*exp(17.502*DM198/(240.97+DM198))</f>
        <v>0</v>
      </c>
      <c r="AA198">
        <f>(W198-DF198*(DK198+DL198)/1000)</f>
        <v>0</v>
      </c>
      <c r="AB198">
        <f>(-I198*44100)</f>
        <v>0</v>
      </c>
      <c r="AC198">
        <f>2*29.3*Q198*0.92*(DM198-V198)</f>
        <v>0</v>
      </c>
      <c r="AD198">
        <f>2*0.95*5.67E-8*(((DM198+$B$9)+273)^4-(V198+273)^4)</f>
        <v>0</v>
      </c>
      <c r="AE198">
        <f>T198+AD198+AB198+AC198</f>
        <v>0</v>
      </c>
      <c r="AF198">
        <v>1</v>
      </c>
      <c r="AG198">
        <v>0</v>
      </c>
      <c r="AH198">
        <f>IF(AF198*$H$15&gt;=AJ198,1.0,(AJ198/(AJ198-AF198*$H$15)))</f>
        <v>0</v>
      </c>
      <c r="AI198">
        <f>(AH198-1)*100</f>
        <v>0</v>
      </c>
      <c r="AJ198">
        <f>MAX(0,($B$15+$C$15*DR198)/(1+$D$15*DR198)*DK198/(DM198+273)*$E$15)</f>
        <v>0</v>
      </c>
      <c r="AK198" t="s">
        <v>420</v>
      </c>
      <c r="AL198" t="s">
        <v>420</v>
      </c>
      <c r="AM198">
        <v>0</v>
      </c>
      <c r="AN198">
        <v>0</v>
      </c>
      <c r="AO198">
        <f>1-AM198/AN198</f>
        <v>0</v>
      </c>
      <c r="AP198">
        <v>0</v>
      </c>
      <c r="AQ198" t="s">
        <v>420</v>
      </c>
      <c r="AR198" t="s">
        <v>420</v>
      </c>
      <c r="AS198">
        <v>0</v>
      </c>
      <c r="AT198">
        <v>0</v>
      </c>
      <c r="AU198">
        <f>1-AS198/AT198</f>
        <v>0</v>
      </c>
      <c r="AV198">
        <v>0.5</v>
      </c>
      <c r="AW198">
        <f>CV198</f>
        <v>0</v>
      </c>
      <c r="AX198">
        <f>K198</f>
        <v>0</v>
      </c>
      <c r="AY198">
        <f>AU198*AV198*AW198</f>
        <v>0</v>
      </c>
      <c r="AZ198">
        <f>(AX198-AP198)/AW198</f>
        <v>0</v>
      </c>
      <c r="BA198">
        <f>(AN198-AT198)/AT198</f>
        <v>0</v>
      </c>
      <c r="BB198">
        <f>AM198/(AO198+AM198/AT198)</f>
        <v>0</v>
      </c>
      <c r="BC198" t="s">
        <v>420</v>
      </c>
      <c r="BD198">
        <v>0</v>
      </c>
      <c r="BE198">
        <f>IF(BD198&lt;&gt;0, BD198, BB198)</f>
        <v>0</v>
      </c>
      <c r="BF198">
        <f>1-BE198/AT198</f>
        <v>0</v>
      </c>
      <c r="BG198">
        <f>(AT198-AS198)/(AT198-BE198)</f>
        <v>0</v>
      </c>
      <c r="BH198">
        <f>(AN198-AT198)/(AN198-BE198)</f>
        <v>0</v>
      </c>
      <c r="BI198">
        <f>(AT198-AS198)/(AT198-AM198)</f>
        <v>0</v>
      </c>
      <c r="BJ198">
        <f>(AN198-AT198)/(AN198-AM198)</f>
        <v>0</v>
      </c>
      <c r="BK198">
        <f>(BG198*BE198/AS198)</f>
        <v>0</v>
      </c>
      <c r="BL198">
        <f>(1-BK198)</f>
        <v>0</v>
      </c>
      <c r="CU198">
        <f>$B$13*DS198+$C$13*DT198+$F$13*EE198*(1-EH198)</f>
        <v>0</v>
      </c>
      <c r="CV198">
        <f>CU198*CW198</f>
        <v>0</v>
      </c>
      <c r="CW198">
        <f>($B$13*$D$11+$C$13*$D$11+$F$13*((ER198+EJ198)/MAX(ER198+EJ198+ES198, 0.1)*$I$11+ES198/MAX(ER198+EJ198+ES198, 0.1)*$J$11))/($B$13+$C$13+$F$13)</f>
        <v>0</v>
      </c>
      <c r="CX198">
        <f>($B$13*$K$11+$C$13*$K$11+$F$13*((ER198+EJ198)/MAX(ER198+EJ198+ES198, 0.1)*$P$11+ES198/MAX(ER198+EJ198+ES198, 0.1)*$Q$11))/($B$13+$C$13+$F$13)</f>
        <v>0</v>
      </c>
      <c r="CY198">
        <v>2.7</v>
      </c>
      <c r="CZ198">
        <v>0.5</v>
      </c>
      <c r="DA198" t="s">
        <v>421</v>
      </c>
      <c r="DB198">
        <v>2</v>
      </c>
      <c r="DC198">
        <v>1759097131.5</v>
      </c>
      <c r="DD198">
        <v>422.8468888888889</v>
      </c>
      <c r="DE198">
        <v>420.3691111111112</v>
      </c>
      <c r="DF198">
        <v>23.02445555555556</v>
      </c>
      <c r="DG198">
        <v>22.83798888888889</v>
      </c>
      <c r="DH198">
        <v>423.7398888888889</v>
      </c>
      <c r="DI198">
        <v>22.70947777777778</v>
      </c>
      <c r="DJ198">
        <v>499.9918888888889</v>
      </c>
      <c r="DK198">
        <v>90.61874444444443</v>
      </c>
      <c r="DL198">
        <v>0.06692947777777777</v>
      </c>
      <c r="DM198">
        <v>29.88655555555555</v>
      </c>
      <c r="DN198">
        <v>29.98782222222222</v>
      </c>
      <c r="DO198">
        <v>999.9000000000001</v>
      </c>
      <c r="DP198">
        <v>0</v>
      </c>
      <c r="DQ198">
        <v>0</v>
      </c>
      <c r="DR198">
        <v>9995.689999999999</v>
      </c>
      <c r="DS198">
        <v>0</v>
      </c>
      <c r="DT198">
        <v>3.33927</v>
      </c>
      <c r="DU198">
        <v>2.477675555555556</v>
      </c>
      <c r="DV198">
        <v>432.812</v>
      </c>
      <c r="DW198">
        <v>430.1937777777778</v>
      </c>
      <c r="DX198">
        <v>0.1864876666666667</v>
      </c>
      <c r="DY198">
        <v>420.3691111111112</v>
      </c>
      <c r="DZ198">
        <v>22.83798888888889</v>
      </c>
      <c r="EA198">
        <v>2.086447777777778</v>
      </c>
      <c r="EB198">
        <v>2.069548888888889</v>
      </c>
      <c r="EC198">
        <v>18.11608888888889</v>
      </c>
      <c r="ED198">
        <v>17.98672222222222</v>
      </c>
      <c r="EE198">
        <v>0.00500078</v>
      </c>
      <c r="EF198">
        <v>0</v>
      </c>
      <c r="EG198">
        <v>0</v>
      </c>
      <c r="EH198">
        <v>0</v>
      </c>
      <c r="EI198">
        <v>304.0333333333333</v>
      </c>
      <c r="EJ198">
        <v>0.00500078</v>
      </c>
      <c r="EK198">
        <v>-24.92222222222222</v>
      </c>
      <c r="EL198">
        <v>-1.744444444444444</v>
      </c>
      <c r="EM198">
        <v>34.76377777777778</v>
      </c>
      <c r="EN198">
        <v>38</v>
      </c>
      <c r="EO198">
        <v>36.40944444444444</v>
      </c>
      <c r="EP198">
        <v>37.99288888888889</v>
      </c>
      <c r="EQ198">
        <v>37.02066666666666</v>
      </c>
      <c r="ER198">
        <v>0</v>
      </c>
      <c r="ES198">
        <v>0</v>
      </c>
      <c r="ET198">
        <v>0</v>
      </c>
      <c r="EU198">
        <v>1759097127.4</v>
      </c>
      <c r="EV198">
        <v>0</v>
      </c>
      <c r="EW198">
        <v>301.464</v>
      </c>
      <c r="EX198">
        <v>14.24615416451614</v>
      </c>
      <c r="EY198">
        <v>-6.338461553321633</v>
      </c>
      <c r="EZ198">
        <v>-24.116</v>
      </c>
      <c r="FA198">
        <v>15</v>
      </c>
      <c r="FB198">
        <v>0</v>
      </c>
      <c r="FC198" t="s">
        <v>422</v>
      </c>
      <c r="FD198">
        <v>1746989605.5</v>
      </c>
      <c r="FE198">
        <v>1746989593.5</v>
      </c>
      <c r="FF198">
        <v>0</v>
      </c>
      <c r="FG198">
        <v>-0.274</v>
      </c>
      <c r="FH198">
        <v>-0.002</v>
      </c>
      <c r="FI198">
        <v>2.549</v>
      </c>
      <c r="FJ198">
        <v>0.129</v>
      </c>
      <c r="FK198">
        <v>420</v>
      </c>
      <c r="FL198">
        <v>17</v>
      </c>
      <c r="FM198">
        <v>0.02</v>
      </c>
      <c r="FN198">
        <v>0.04</v>
      </c>
      <c r="FO198">
        <v>2.84942</v>
      </c>
      <c r="FP198">
        <v>-0.8242856285178292</v>
      </c>
      <c r="FQ198">
        <v>0.4124401504824669</v>
      </c>
      <c r="FR198">
        <v>0</v>
      </c>
      <c r="FS198">
        <v>301.5411764705882</v>
      </c>
      <c r="FT198">
        <v>6.212376092894441</v>
      </c>
      <c r="FU198">
        <v>5.994954626088351</v>
      </c>
      <c r="FV198">
        <v>0</v>
      </c>
      <c r="FW198">
        <v>0.185172875</v>
      </c>
      <c r="FX198">
        <v>0.01492591744840531</v>
      </c>
      <c r="FY198">
        <v>0.001736642928000746</v>
      </c>
      <c r="FZ198">
        <v>1</v>
      </c>
      <c r="GA198">
        <v>1</v>
      </c>
      <c r="GB198">
        <v>3</v>
      </c>
      <c r="GC198" t="s">
        <v>423</v>
      </c>
      <c r="GD198">
        <v>3.10276</v>
      </c>
      <c r="GE198">
        <v>2.72514</v>
      </c>
      <c r="GF198">
        <v>0.0886942</v>
      </c>
      <c r="GG198">
        <v>0.08823010000000001</v>
      </c>
      <c r="GH198">
        <v>0.104766</v>
      </c>
      <c r="GI198">
        <v>0.105631</v>
      </c>
      <c r="GJ198">
        <v>23787.2</v>
      </c>
      <c r="GK198">
        <v>21592.7</v>
      </c>
      <c r="GL198">
        <v>26666.4</v>
      </c>
      <c r="GM198">
        <v>23904.3</v>
      </c>
      <c r="GN198">
        <v>38197.3</v>
      </c>
      <c r="GO198">
        <v>31589.8</v>
      </c>
      <c r="GP198">
        <v>46564.5</v>
      </c>
      <c r="GQ198">
        <v>37802.5</v>
      </c>
      <c r="GR198">
        <v>1.8668</v>
      </c>
      <c r="GS198">
        <v>1.86915</v>
      </c>
      <c r="GT198">
        <v>0.0845119</v>
      </c>
      <c r="GU198">
        <v>0</v>
      </c>
      <c r="GV198">
        <v>28.6166</v>
      </c>
      <c r="GW198">
        <v>999.9</v>
      </c>
      <c r="GX198">
        <v>46.5</v>
      </c>
      <c r="GY198">
        <v>31.3</v>
      </c>
      <c r="GZ198">
        <v>23.5486</v>
      </c>
      <c r="HA198">
        <v>61.2219</v>
      </c>
      <c r="HB198">
        <v>19.6434</v>
      </c>
      <c r="HC198">
        <v>1</v>
      </c>
      <c r="HD198">
        <v>0.141618</v>
      </c>
      <c r="HE198">
        <v>-1.16951</v>
      </c>
      <c r="HF198">
        <v>20.2938</v>
      </c>
      <c r="HG198">
        <v>5.21804</v>
      </c>
      <c r="HH198">
        <v>11.98</v>
      </c>
      <c r="HI198">
        <v>4.965</v>
      </c>
      <c r="HJ198">
        <v>3.276</v>
      </c>
      <c r="HK198">
        <v>9999</v>
      </c>
      <c r="HL198">
        <v>9999</v>
      </c>
      <c r="HM198">
        <v>9999</v>
      </c>
      <c r="HN198">
        <v>37.7</v>
      </c>
      <c r="HO198">
        <v>1.86393</v>
      </c>
      <c r="HP198">
        <v>1.86006</v>
      </c>
      <c r="HQ198">
        <v>1.8584</v>
      </c>
      <c r="HR198">
        <v>1.85975</v>
      </c>
      <c r="HS198">
        <v>1.85989</v>
      </c>
      <c r="HT198">
        <v>1.85837</v>
      </c>
      <c r="HU198">
        <v>1.85745</v>
      </c>
      <c r="HV198">
        <v>1.85242</v>
      </c>
      <c r="HW198">
        <v>0</v>
      </c>
      <c r="HX198">
        <v>0</v>
      </c>
      <c r="HY198">
        <v>0</v>
      </c>
      <c r="HZ198">
        <v>0</v>
      </c>
      <c r="IA198" t="s">
        <v>424</v>
      </c>
      <c r="IB198" t="s">
        <v>425</v>
      </c>
      <c r="IC198" t="s">
        <v>426</v>
      </c>
      <c r="ID198" t="s">
        <v>426</v>
      </c>
      <c r="IE198" t="s">
        <v>426</v>
      </c>
      <c r="IF198" t="s">
        <v>426</v>
      </c>
      <c r="IG198">
        <v>0</v>
      </c>
      <c r="IH198">
        <v>100</v>
      </c>
      <c r="II198">
        <v>100</v>
      </c>
      <c r="IJ198">
        <v>-0.893</v>
      </c>
      <c r="IK198">
        <v>0.315</v>
      </c>
      <c r="IL198">
        <v>-0.819046093373875</v>
      </c>
      <c r="IM198">
        <v>-0.0008311593448893811</v>
      </c>
      <c r="IN198">
        <v>1.768286430498992E-06</v>
      </c>
      <c r="IO198">
        <v>-5.176383660599935E-10</v>
      </c>
      <c r="IP198">
        <v>0.01793090377665582</v>
      </c>
      <c r="IQ198">
        <v>0.002652576625932546</v>
      </c>
      <c r="IR198">
        <v>0.0004569377311329863</v>
      </c>
      <c r="IS198">
        <v>1.003524486243527E-07</v>
      </c>
      <c r="IT198">
        <v>2</v>
      </c>
      <c r="IU198">
        <v>1975</v>
      </c>
      <c r="IV198">
        <v>1</v>
      </c>
      <c r="IW198">
        <v>26</v>
      </c>
      <c r="IX198">
        <v>201792.1</v>
      </c>
      <c r="IY198">
        <v>201792.4</v>
      </c>
      <c r="IZ198">
        <v>1.09253</v>
      </c>
      <c r="JA198">
        <v>2.63062</v>
      </c>
      <c r="JB198">
        <v>1.49658</v>
      </c>
      <c r="JC198">
        <v>2.34863</v>
      </c>
      <c r="JD198">
        <v>1.54907</v>
      </c>
      <c r="JE198">
        <v>2.48657</v>
      </c>
      <c r="JF198">
        <v>36.2929</v>
      </c>
      <c r="JG198">
        <v>24.1926</v>
      </c>
      <c r="JH198">
        <v>18</v>
      </c>
      <c r="JI198">
        <v>482.229</v>
      </c>
      <c r="JJ198">
        <v>498.52</v>
      </c>
      <c r="JK198">
        <v>30.2353</v>
      </c>
      <c r="JL198">
        <v>29.1069</v>
      </c>
      <c r="JM198">
        <v>30.0001</v>
      </c>
      <c r="JN198">
        <v>29.284</v>
      </c>
      <c r="JO198">
        <v>29.2709</v>
      </c>
      <c r="JP198">
        <v>21.9659</v>
      </c>
      <c r="JQ198">
        <v>0</v>
      </c>
      <c r="JR198">
        <v>100</v>
      </c>
      <c r="JS198">
        <v>30.2385</v>
      </c>
      <c r="JT198">
        <v>420</v>
      </c>
      <c r="JU198">
        <v>23.1383</v>
      </c>
      <c r="JV198">
        <v>101.81</v>
      </c>
      <c r="JW198">
        <v>91.1811</v>
      </c>
    </row>
    <row r="199" spans="1:283">
      <c r="A199">
        <v>181</v>
      </c>
      <c r="B199">
        <v>1759097583.5</v>
      </c>
      <c r="C199">
        <v>3590.5</v>
      </c>
      <c r="D199" t="s">
        <v>792</v>
      </c>
      <c r="E199" t="s">
        <v>793</v>
      </c>
      <c r="F199">
        <v>5</v>
      </c>
      <c r="G199" t="s">
        <v>794</v>
      </c>
      <c r="H199">
        <v>1759097580.5</v>
      </c>
      <c r="I199">
        <f>(J199)/1000</f>
        <v>0</v>
      </c>
      <c r="J199">
        <f>1000*DJ199*AH199*(DF199-DG199)/(100*CY199*(1000-AH199*DF199))</f>
        <v>0</v>
      </c>
      <c r="K199">
        <f>DJ199*AH199*(DE199-DD199*(1000-AH199*DG199)/(1000-AH199*DF199))/(100*CY199)</f>
        <v>0</v>
      </c>
      <c r="L199">
        <f>DD199 - IF(AH199&gt;1, K199*CY199*100.0/(AJ199), 0)</f>
        <v>0</v>
      </c>
      <c r="M199">
        <f>((S199-I199/2)*L199-K199)/(S199+I199/2)</f>
        <v>0</v>
      </c>
      <c r="N199">
        <f>M199*(DK199+DL199)/1000.0</f>
        <v>0</v>
      </c>
      <c r="O199">
        <f>(DD199 - IF(AH199&gt;1, K199*CY199*100.0/(AJ199), 0))*(DK199+DL199)/1000.0</f>
        <v>0</v>
      </c>
      <c r="P199">
        <f>2.0/((1/R199-1/Q199)+SIGN(R199)*SQRT((1/R199-1/Q199)*(1/R199-1/Q199) + 4*CZ199/((CZ199+1)*(CZ199+1))*(2*1/R199*1/Q199-1/Q199*1/Q199)))</f>
        <v>0</v>
      </c>
      <c r="Q199">
        <f>IF(LEFT(DA199,1)&lt;&gt;"0",IF(LEFT(DA199,1)="1",3.0,DB199),$D$5+$E$5*(DR199*DK199/($K$5*1000))+$F$5*(DR199*DK199/($K$5*1000))*MAX(MIN(CY199,$J$5),$I$5)*MAX(MIN(CY199,$J$5),$I$5)+$G$5*MAX(MIN(CY199,$J$5),$I$5)*(DR199*DK199/($K$5*1000))+$H$5*(DR199*DK199/($K$5*1000))*(DR199*DK199/($K$5*1000)))</f>
        <v>0</v>
      </c>
      <c r="R199">
        <f>I199*(1000-(1000*0.61365*exp(17.502*V199/(240.97+V199))/(DK199+DL199)+DF199)/2)/(1000*0.61365*exp(17.502*V199/(240.97+V199))/(DK199+DL199)-DF199)</f>
        <v>0</v>
      </c>
      <c r="S199">
        <f>1/((CZ199+1)/(P199/1.6)+1/(Q199/1.37)) + CZ199/((CZ199+1)/(P199/1.6) + CZ199/(Q199/1.37))</f>
        <v>0</v>
      </c>
      <c r="T199">
        <f>(CU199*CX199)</f>
        <v>0</v>
      </c>
      <c r="U199">
        <f>(DM199+(T199+2*0.95*5.67E-8*(((DM199+$B$9)+273)^4-(DM199+273)^4)-44100*I199)/(1.84*29.3*Q199+8*0.95*5.67E-8*(DM199+273)^3))</f>
        <v>0</v>
      </c>
      <c r="V199">
        <f>($C$9*DN199+$D$9*DO199+$E$9*U199)</f>
        <v>0</v>
      </c>
      <c r="W199">
        <f>0.61365*exp(17.502*V199/(240.97+V199))</f>
        <v>0</v>
      </c>
      <c r="X199">
        <f>(Y199/Z199*100)</f>
        <v>0</v>
      </c>
      <c r="Y199">
        <f>DF199*(DK199+DL199)/1000</f>
        <v>0</v>
      </c>
      <c r="Z199">
        <f>0.61365*exp(17.502*DM199/(240.97+DM199))</f>
        <v>0</v>
      </c>
      <c r="AA199">
        <f>(W199-DF199*(DK199+DL199)/1000)</f>
        <v>0</v>
      </c>
      <c r="AB199">
        <f>(-I199*44100)</f>
        <v>0</v>
      </c>
      <c r="AC199">
        <f>2*29.3*Q199*0.92*(DM199-V199)</f>
        <v>0</v>
      </c>
      <c r="AD199">
        <f>2*0.95*5.67E-8*(((DM199+$B$9)+273)^4-(V199+273)^4)</f>
        <v>0</v>
      </c>
      <c r="AE199">
        <f>T199+AD199+AB199+AC199</f>
        <v>0</v>
      </c>
      <c r="AF199">
        <v>1</v>
      </c>
      <c r="AG199">
        <v>0</v>
      </c>
      <c r="AH199">
        <f>IF(AF199*$H$15&gt;=AJ199,1.0,(AJ199/(AJ199-AF199*$H$15)))</f>
        <v>0</v>
      </c>
      <c r="AI199">
        <f>(AH199-1)*100</f>
        <v>0</v>
      </c>
      <c r="AJ199">
        <f>MAX(0,($B$15+$C$15*DR199)/(1+$D$15*DR199)*DK199/(DM199+273)*$E$15)</f>
        <v>0</v>
      </c>
      <c r="AK199" t="s">
        <v>420</v>
      </c>
      <c r="AL199" t="s">
        <v>420</v>
      </c>
      <c r="AM199">
        <v>0</v>
      </c>
      <c r="AN199">
        <v>0</v>
      </c>
      <c r="AO199">
        <f>1-AM199/AN199</f>
        <v>0</v>
      </c>
      <c r="AP199">
        <v>0</v>
      </c>
      <c r="AQ199" t="s">
        <v>420</v>
      </c>
      <c r="AR199" t="s">
        <v>420</v>
      </c>
      <c r="AS199">
        <v>0</v>
      </c>
      <c r="AT199">
        <v>0</v>
      </c>
      <c r="AU199">
        <f>1-AS199/AT199</f>
        <v>0</v>
      </c>
      <c r="AV199">
        <v>0.5</v>
      </c>
      <c r="AW199">
        <f>CV199</f>
        <v>0</v>
      </c>
      <c r="AX199">
        <f>K199</f>
        <v>0</v>
      </c>
      <c r="AY199">
        <f>AU199*AV199*AW199</f>
        <v>0</v>
      </c>
      <c r="AZ199">
        <f>(AX199-AP199)/AW199</f>
        <v>0</v>
      </c>
      <c r="BA199">
        <f>(AN199-AT199)/AT199</f>
        <v>0</v>
      </c>
      <c r="BB199">
        <f>AM199/(AO199+AM199/AT199)</f>
        <v>0</v>
      </c>
      <c r="BC199" t="s">
        <v>420</v>
      </c>
      <c r="BD199">
        <v>0</v>
      </c>
      <c r="BE199">
        <f>IF(BD199&lt;&gt;0, BD199, BB199)</f>
        <v>0</v>
      </c>
      <c r="BF199">
        <f>1-BE199/AT199</f>
        <v>0</v>
      </c>
      <c r="BG199">
        <f>(AT199-AS199)/(AT199-BE199)</f>
        <v>0</v>
      </c>
      <c r="BH199">
        <f>(AN199-AT199)/(AN199-BE199)</f>
        <v>0</v>
      </c>
      <c r="BI199">
        <f>(AT199-AS199)/(AT199-AM199)</f>
        <v>0</v>
      </c>
      <c r="BJ199">
        <f>(AN199-AT199)/(AN199-AM199)</f>
        <v>0</v>
      </c>
      <c r="BK199">
        <f>(BG199*BE199/AS199)</f>
        <v>0</v>
      </c>
      <c r="BL199">
        <f>(1-BK199)</f>
        <v>0</v>
      </c>
      <c r="CU199">
        <f>$B$13*DS199+$C$13*DT199+$F$13*EE199*(1-EH199)</f>
        <v>0</v>
      </c>
      <c r="CV199">
        <f>CU199*CW199</f>
        <v>0</v>
      </c>
      <c r="CW199">
        <f>($B$13*$D$11+$C$13*$D$11+$F$13*((ER199+EJ199)/MAX(ER199+EJ199+ES199, 0.1)*$I$11+ES199/MAX(ER199+EJ199+ES199, 0.1)*$J$11))/($B$13+$C$13+$F$13)</f>
        <v>0</v>
      </c>
      <c r="CX199">
        <f>($B$13*$K$11+$C$13*$K$11+$F$13*((ER199+EJ199)/MAX(ER199+EJ199+ES199, 0.1)*$P$11+ES199/MAX(ER199+EJ199+ES199, 0.1)*$Q$11))/($B$13+$C$13+$F$13)</f>
        <v>0</v>
      </c>
      <c r="CY199">
        <v>2.18</v>
      </c>
      <c r="CZ199">
        <v>0.5</v>
      </c>
      <c r="DA199" t="s">
        <v>421</v>
      </c>
      <c r="DB199">
        <v>2</v>
      </c>
      <c r="DC199">
        <v>1759097580.5</v>
      </c>
      <c r="DD199">
        <v>422.1166363636363</v>
      </c>
      <c r="DE199">
        <v>419.9681818181818</v>
      </c>
      <c r="DF199">
        <v>23.19930909090909</v>
      </c>
      <c r="DG199">
        <v>22.86817272727273</v>
      </c>
      <c r="DH199">
        <v>423.01</v>
      </c>
      <c r="DI199">
        <v>22.88027272727273</v>
      </c>
      <c r="DJ199">
        <v>499.9681818181818</v>
      </c>
      <c r="DK199">
        <v>90.62163636363636</v>
      </c>
      <c r="DL199">
        <v>0.06609986363636364</v>
      </c>
      <c r="DM199">
        <v>29.88373636363637</v>
      </c>
      <c r="DN199">
        <v>30.00526363636364</v>
      </c>
      <c r="DO199">
        <v>999.9</v>
      </c>
      <c r="DP199">
        <v>0</v>
      </c>
      <c r="DQ199">
        <v>0</v>
      </c>
      <c r="DR199">
        <v>9994.025454545455</v>
      </c>
      <c r="DS199">
        <v>0</v>
      </c>
      <c r="DT199">
        <v>2.914280000000001</v>
      </c>
      <c r="DU199">
        <v>2.148398181818182</v>
      </c>
      <c r="DV199">
        <v>432.1420909090909</v>
      </c>
      <c r="DW199">
        <v>429.7969090909091</v>
      </c>
      <c r="DX199">
        <v>0.3311317272727273</v>
      </c>
      <c r="DY199">
        <v>419.9681818181818</v>
      </c>
      <c r="DZ199">
        <v>22.86817272727273</v>
      </c>
      <c r="EA199">
        <v>2.102357272727273</v>
      </c>
      <c r="EB199">
        <v>2.072350909090909</v>
      </c>
      <c r="EC199">
        <v>18.23705454545454</v>
      </c>
      <c r="ED199">
        <v>18.00824545454545</v>
      </c>
      <c r="EE199">
        <v>0.005000779999999999</v>
      </c>
      <c r="EF199">
        <v>0</v>
      </c>
      <c r="EG199">
        <v>0</v>
      </c>
      <c r="EH199">
        <v>0</v>
      </c>
      <c r="EI199">
        <v>207.4181818181818</v>
      </c>
      <c r="EJ199">
        <v>0.005000779999999999</v>
      </c>
      <c r="EK199">
        <v>-22.47272727272727</v>
      </c>
      <c r="EL199">
        <v>-0.9636363636363636</v>
      </c>
      <c r="EM199">
        <v>35.06818181818182</v>
      </c>
      <c r="EN199">
        <v>38.99972727272728</v>
      </c>
      <c r="EO199">
        <v>36.66436363636364</v>
      </c>
      <c r="EP199">
        <v>39.09063636363636</v>
      </c>
      <c r="EQ199">
        <v>37.19854545454545</v>
      </c>
      <c r="ER199">
        <v>0</v>
      </c>
      <c r="ES199">
        <v>0</v>
      </c>
      <c r="ET199">
        <v>0</v>
      </c>
      <c r="EU199">
        <v>1759097576.2</v>
      </c>
      <c r="EV199">
        <v>0</v>
      </c>
      <c r="EW199">
        <v>206.888</v>
      </c>
      <c r="EX199">
        <v>11.35384586529858</v>
      </c>
      <c r="EY199">
        <v>10.63846195966772</v>
      </c>
      <c r="EZ199">
        <v>-25.472</v>
      </c>
      <c r="FA199">
        <v>15</v>
      </c>
      <c r="FB199">
        <v>0</v>
      </c>
      <c r="FC199" t="s">
        <v>422</v>
      </c>
      <c r="FD199">
        <v>1746989605.5</v>
      </c>
      <c r="FE199">
        <v>1746989593.5</v>
      </c>
      <c r="FF199">
        <v>0</v>
      </c>
      <c r="FG199">
        <v>-0.274</v>
      </c>
      <c r="FH199">
        <v>-0.002</v>
      </c>
      <c r="FI199">
        <v>2.549</v>
      </c>
      <c r="FJ199">
        <v>0.129</v>
      </c>
      <c r="FK199">
        <v>420</v>
      </c>
      <c r="FL199">
        <v>17</v>
      </c>
      <c r="FM199">
        <v>0.02</v>
      </c>
      <c r="FN199">
        <v>0.04</v>
      </c>
      <c r="FO199">
        <v>2.125257804878049</v>
      </c>
      <c r="FP199">
        <v>0.1439057142857149</v>
      </c>
      <c r="FQ199">
        <v>0.0618342917534021</v>
      </c>
      <c r="FR199">
        <v>1</v>
      </c>
      <c r="FS199">
        <v>206.664705882353</v>
      </c>
      <c r="FT199">
        <v>-3.16271975556431</v>
      </c>
      <c r="FU199">
        <v>6.204546831484393</v>
      </c>
      <c r="FV199">
        <v>0</v>
      </c>
      <c r="FW199">
        <v>0.3301665853658536</v>
      </c>
      <c r="FX199">
        <v>0.004118738675958266</v>
      </c>
      <c r="FY199">
        <v>0.001375509980380845</v>
      </c>
      <c r="FZ199">
        <v>1</v>
      </c>
      <c r="GA199">
        <v>2</v>
      </c>
      <c r="GB199">
        <v>3</v>
      </c>
      <c r="GC199" t="s">
        <v>429</v>
      </c>
      <c r="GD199">
        <v>3.10283</v>
      </c>
      <c r="GE199">
        <v>2.72427</v>
      </c>
      <c r="GF199">
        <v>0.08853510000000001</v>
      </c>
      <c r="GG199">
        <v>0.0881045</v>
      </c>
      <c r="GH199">
        <v>0.105301</v>
      </c>
      <c r="GI199">
        <v>0.10571</v>
      </c>
      <c r="GJ199">
        <v>23789.4</v>
      </c>
      <c r="GK199">
        <v>21594.7</v>
      </c>
      <c r="GL199">
        <v>26664.4</v>
      </c>
      <c r="GM199">
        <v>23903.4</v>
      </c>
      <c r="GN199">
        <v>38171.5</v>
      </c>
      <c r="GO199">
        <v>31586.3</v>
      </c>
      <c r="GP199">
        <v>46561.1</v>
      </c>
      <c r="GQ199">
        <v>37801.6</v>
      </c>
      <c r="GR199">
        <v>1.86583</v>
      </c>
      <c r="GS199">
        <v>1.86762</v>
      </c>
      <c r="GT199">
        <v>0.0818372</v>
      </c>
      <c r="GU199">
        <v>0</v>
      </c>
      <c r="GV199">
        <v>28.6707</v>
      </c>
      <c r="GW199">
        <v>999.9</v>
      </c>
      <c r="GX199">
        <v>46.4</v>
      </c>
      <c r="GY199">
        <v>31.4</v>
      </c>
      <c r="GZ199">
        <v>23.6322</v>
      </c>
      <c r="HA199">
        <v>60.962</v>
      </c>
      <c r="HB199">
        <v>19.359</v>
      </c>
      <c r="HC199">
        <v>1</v>
      </c>
      <c r="HD199">
        <v>0.144555</v>
      </c>
      <c r="HE199">
        <v>-1.12514</v>
      </c>
      <c r="HF199">
        <v>20.2956</v>
      </c>
      <c r="HG199">
        <v>5.22133</v>
      </c>
      <c r="HH199">
        <v>11.98</v>
      </c>
      <c r="HI199">
        <v>4.96515</v>
      </c>
      <c r="HJ199">
        <v>3.276</v>
      </c>
      <c r="HK199">
        <v>9999</v>
      </c>
      <c r="HL199">
        <v>9999</v>
      </c>
      <c r="HM199">
        <v>9999</v>
      </c>
      <c r="HN199">
        <v>37.8</v>
      </c>
      <c r="HO199">
        <v>1.86397</v>
      </c>
      <c r="HP199">
        <v>1.86015</v>
      </c>
      <c r="HQ199">
        <v>1.85838</v>
      </c>
      <c r="HR199">
        <v>1.85975</v>
      </c>
      <c r="HS199">
        <v>1.85989</v>
      </c>
      <c r="HT199">
        <v>1.85838</v>
      </c>
      <c r="HU199">
        <v>1.85745</v>
      </c>
      <c r="HV199">
        <v>1.85242</v>
      </c>
      <c r="HW199">
        <v>0</v>
      </c>
      <c r="HX199">
        <v>0</v>
      </c>
      <c r="HY199">
        <v>0</v>
      </c>
      <c r="HZ199">
        <v>0</v>
      </c>
      <c r="IA199" t="s">
        <v>424</v>
      </c>
      <c r="IB199" t="s">
        <v>425</v>
      </c>
      <c r="IC199" t="s">
        <v>426</v>
      </c>
      <c r="ID199" t="s">
        <v>426</v>
      </c>
      <c r="IE199" t="s">
        <v>426</v>
      </c>
      <c r="IF199" t="s">
        <v>426</v>
      </c>
      <c r="IG199">
        <v>0</v>
      </c>
      <c r="IH199">
        <v>100</v>
      </c>
      <c r="II199">
        <v>100</v>
      </c>
      <c r="IJ199">
        <v>-0.893</v>
      </c>
      <c r="IK199">
        <v>0.319</v>
      </c>
      <c r="IL199">
        <v>-0.819046093373875</v>
      </c>
      <c r="IM199">
        <v>-0.0008311593448893811</v>
      </c>
      <c r="IN199">
        <v>1.768286430498992E-06</v>
      </c>
      <c r="IO199">
        <v>-5.176383660599935E-10</v>
      </c>
      <c r="IP199">
        <v>0.01793090377665582</v>
      </c>
      <c r="IQ199">
        <v>0.002652576625932546</v>
      </c>
      <c r="IR199">
        <v>0.0004569377311329863</v>
      </c>
      <c r="IS199">
        <v>1.003524486243527E-07</v>
      </c>
      <c r="IT199">
        <v>2</v>
      </c>
      <c r="IU199">
        <v>1975</v>
      </c>
      <c r="IV199">
        <v>1</v>
      </c>
      <c r="IW199">
        <v>26</v>
      </c>
      <c r="IX199">
        <v>201799.6</v>
      </c>
      <c r="IY199">
        <v>201799.8</v>
      </c>
      <c r="IZ199">
        <v>1.09619</v>
      </c>
      <c r="JA199">
        <v>2.61841</v>
      </c>
      <c r="JB199">
        <v>1.49658</v>
      </c>
      <c r="JC199">
        <v>2.34863</v>
      </c>
      <c r="JD199">
        <v>1.54907</v>
      </c>
      <c r="JE199">
        <v>2.45117</v>
      </c>
      <c r="JF199">
        <v>36.3635</v>
      </c>
      <c r="JG199">
        <v>24.2013</v>
      </c>
      <c r="JH199">
        <v>18</v>
      </c>
      <c r="JI199">
        <v>482.134</v>
      </c>
      <c r="JJ199">
        <v>498.069</v>
      </c>
      <c r="JK199">
        <v>30.2379</v>
      </c>
      <c r="JL199">
        <v>29.1511</v>
      </c>
      <c r="JM199">
        <v>30</v>
      </c>
      <c r="JN199">
        <v>29.3474</v>
      </c>
      <c r="JO199">
        <v>29.3382</v>
      </c>
      <c r="JP199">
        <v>22.0349</v>
      </c>
      <c r="JQ199">
        <v>0</v>
      </c>
      <c r="JR199">
        <v>100</v>
      </c>
      <c r="JS199">
        <v>30.2372</v>
      </c>
      <c r="JT199">
        <v>420</v>
      </c>
      <c r="JU199">
        <v>23.1383</v>
      </c>
      <c r="JV199">
        <v>101.803</v>
      </c>
      <c r="JW199">
        <v>91.17829999999999</v>
      </c>
    </row>
    <row r="200" spans="1:283">
      <c r="A200">
        <v>182</v>
      </c>
      <c r="B200">
        <v>1759097585.5</v>
      </c>
      <c r="C200">
        <v>3592.5</v>
      </c>
      <c r="D200" t="s">
        <v>795</v>
      </c>
      <c r="E200" t="s">
        <v>796</v>
      </c>
      <c r="F200">
        <v>5</v>
      </c>
      <c r="G200" t="s">
        <v>794</v>
      </c>
      <c r="H200">
        <v>1759097582.666667</v>
      </c>
      <c r="I200">
        <f>(J200)/1000</f>
        <v>0</v>
      </c>
      <c r="J200">
        <f>1000*DJ200*AH200*(DF200-DG200)/(100*CY200*(1000-AH200*DF200))</f>
        <v>0</v>
      </c>
      <c r="K200">
        <f>DJ200*AH200*(DE200-DD200*(1000-AH200*DG200)/(1000-AH200*DF200))/(100*CY200)</f>
        <v>0</v>
      </c>
      <c r="L200">
        <f>DD200 - IF(AH200&gt;1, K200*CY200*100.0/(AJ200), 0)</f>
        <v>0</v>
      </c>
      <c r="M200">
        <f>((S200-I200/2)*L200-K200)/(S200+I200/2)</f>
        <v>0</v>
      </c>
      <c r="N200">
        <f>M200*(DK200+DL200)/1000.0</f>
        <v>0</v>
      </c>
      <c r="O200">
        <f>(DD200 - IF(AH200&gt;1, K200*CY200*100.0/(AJ200), 0))*(DK200+DL200)/1000.0</f>
        <v>0</v>
      </c>
      <c r="P200">
        <f>2.0/((1/R200-1/Q200)+SIGN(R200)*SQRT((1/R200-1/Q200)*(1/R200-1/Q200) + 4*CZ200/((CZ200+1)*(CZ200+1))*(2*1/R200*1/Q200-1/Q200*1/Q200)))</f>
        <v>0</v>
      </c>
      <c r="Q200">
        <f>IF(LEFT(DA200,1)&lt;&gt;"0",IF(LEFT(DA200,1)="1",3.0,DB200),$D$5+$E$5*(DR200*DK200/($K$5*1000))+$F$5*(DR200*DK200/($K$5*1000))*MAX(MIN(CY200,$J$5),$I$5)*MAX(MIN(CY200,$J$5),$I$5)+$G$5*MAX(MIN(CY200,$J$5),$I$5)*(DR200*DK200/($K$5*1000))+$H$5*(DR200*DK200/($K$5*1000))*(DR200*DK200/($K$5*1000)))</f>
        <v>0</v>
      </c>
      <c r="R200">
        <f>I200*(1000-(1000*0.61365*exp(17.502*V200/(240.97+V200))/(DK200+DL200)+DF200)/2)/(1000*0.61365*exp(17.502*V200/(240.97+V200))/(DK200+DL200)-DF200)</f>
        <v>0</v>
      </c>
      <c r="S200">
        <f>1/((CZ200+1)/(P200/1.6)+1/(Q200/1.37)) + CZ200/((CZ200+1)/(P200/1.6) + CZ200/(Q200/1.37))</f>
        <v>0</v>
      </c>
      <c r="T200">
        <f>(CU200*CX200)</f>
        <v>0</v>
      </c>
      <c r="U200">
        <f>(DM200+(T200+2*0.95*5.67E-8*(((DM200+$B$9)+273)^4-(DM200+273)^4)-44100*I200)/(1.84*29.3*Q200+8*0.95*5.67E-8*(DM200+273)^3))</f>
        <v>0</v>
      </c>
      <c r="V200">
        <f>($C$9*DN200+$D$9*DO200+$E$9*U200)</f>
        <v>0</v>
      </c>
      <c r="W200">
        <f>0.61365*exp(17.502*V200/(240.97+V200))</f>
        <v>0</v>
      </c>
      <c r="X200">
        <f>(Y200/Z200*100)</f>
        <v>0</v>
      </c>
      <c r="Y200">
        <f>DF200*(DK200+DL200)/1000</f>
        <v>0</v>
      </c>
      <c r="Z200">
        <f>0.61365*exp(17.502*DM200/(240.97+DM200))</f>
        <v>0</v>
      </c>
      <c r="AA200">
        <f>(W200-DF200*(DK200+DL200)/1000)</f>
        <v>0</v>
      </c>
      <c r="AB200">
        <f>(-I200*44100)</f>
        <v>0</v>
      </c>
      <c r="AC200">
        <f>2*29.3*Q200*0.92*(DM200-V200)</f>
        <v>0</v>
      </c>
      <c r="AD200">
        <f>2*0.95*5.67E-8*(((DM200+$B$9)+273)^4-(V200+273)^4)</f>
        <v>0</v>
      </c>
      <c r="AE200">
        <f>T200+AD200+AB200+AC200</f>
        <v>0</v>
      </c>
      <c r="AF200">
        <v>1</v>
      </c>
      <c r="AG200">
        <v>0</v>
      </c>
      <c r="AH200">
        <f>IF(AF200*$H$15&gt;=AJ200,1.0,(AJ200/(AJ200-AF200*$H$15)))</f>
        <v>0</v>
      </c>
      <c r="AI200">
        <f>(AH200-1)*100</f>
        <v>0</v>
      </c>
      <c r="AJ200">
        <f>MAX(0,($B$15+$C$15*DR200)/(1+$D$15*DR200)*DK200/(DM200+273)*$E$15)</f>
        <v>0</v>
      </c>
      <c r="AK200" t="s">
        <v>420</v>
      </c>
      <c r="AL200" t="s">
        <v>420</v>
      </c>
      <c r="AM200">
        <v>0</v>
      </c>
      <c r="AN200">
        <v>0</v>
      </c>
      <c r="AO200">
        <f>1-AM200/AN200</f>
        <v>0</v>
      </c>
      <c r="AP200">
        <v>0</v>
      </c>
      <c r="AQ200" t="s">
        <v>420</v>
      </c>
      <c r="AR200" t="s">
        <v>420</v>
      </c>
      <c r="AS200">
        <v>0</v>
      </c>
      <c r="AT200">
        <v>0</v>
      </c>
      <c r="AU200">
        <f>1-AS200/AT200</f>
        <v>0</v>
      </c>
      <c r="AV200">
        <v>0.5</v>
      </c>
      <c r="AW200">
        <f>CV200</f>
        <v>0</v>
      </c>
      <c r="AX200">
        <f>K200</f>
        <v>0</v>
      </c>
      <c r="AY200">
        <f>AU200*AV200*AW200</f>
        <v>0</v>
      </c>
      <c r="AZ200">
        <f>(AX200-AP200)/AW200</f>
        <v>0</v>
      </c>
      <c r="BA200">
        <f>(AN200-AT200)/AT200</f>
        <v>0</v>
      </c>
      <c r="BB200">
        <f>AM200/(AO200+AM200/AT200)</f>
        <v>0</v>
      </c>
      <c r="BC200" t="s">
        <v>420</v>
      </c>
      <c r="BD200">
        <v>0</v>
      </c>
      <c r="BE200">
        <f>IF(BD200&lt;&gt;0, BD200, BB200)</f>
        <v>0</v>
      </c>
      <c r="BF200">
        <f>1-BE200/AT200</f>
        <v>0</v>
      </c>
      <c r="BG200">
        <f>(AT200-AS200)/(AT200-BE200)</f>
        <v>0</v>
      </c>
      <c r="BH200">
        <f>(AN200-AT200)/(AN200-BE200)</f>
        <v>0</v>
      </c>
      <c r="BI200">
        <f>(AT200-AS200)/(AT200-AM200)</f>
        <v>0</v>
      </c>
      <c r="BJ200">
        <f>(AN200-AT200)/(AN200-AM200)</f>
        <v>0</v>
      </c>
      <c r="BK200">
        <f>(BG200*BE200/AS200)</f>
        <v>0</v>
      </c>
      <c r="BL200">
        <f>(1-BK200)</f>
        <v>0</v>
      </c>
      <c r="CU200">
        <f>$B$13*DS200+$C$13*DT200+$F$13*EE200*(1-EH200)</f>
        <v>0</v>
      </c>
      <c r="CV200">
        <f>CU200*CW200</f>
        <v>0</v>
      </c>
      <c r="CW200">
        <f>($B$13*$D$11+$C$13*$D$11+$F$13*((ER200+EJ200)/MAX(ER200+EJ200+ES200, 0.1)*$I$11+ES200/MAX(ER200+EJ200+ES200, 0.1)*$J$11))/($B$13+$C$13+$F$13)</f>
        <v>0</v>
      </c>
      <c r="CX200">
        <f>($B$13*$K$11+$C$13*$K$11+$F$13*((ER200+EJ200)/MAX(ER200+EJ200+ES200, 0.1)*$P$11+ES200/MAX(ER200+EJ200+ES200, 0.1)*$Q$11))/($B$13+$C$13+$F$13)</f>
        <v>0</v>
      </c>
      <c r="CY200">
        <v>2.18</v>
      </c>
      <c r="CZ200">
        <v>0.5</v>
      </c>
      <c r="DA200" t="s">
        <v>421</v>
      </c>
      <c r="DB200">
        <v>2</v>
      </c>
      <c r="DC200">
        <v>1759097582.666667</v>
      </c>
      <c r="DD200">
        <v>422.1232222222222</v>
      </c>
      <c r="DE200">
        <v>419.9756666666667</v>
      </c>
      <c r="DF200">
        <v>23.1987</v>
      </c>
      <c r="DG200">
        <v>22.86768888888889</v>
      </c>
      <c r="DH200">
        <v>423.0165555555556</v>
      </c>
      <c r="DI200">
        <v>22.87968888888889</v>
      </c>
      <c r="DJ200">
        <v>499.9456666666666</v>
      </c>
      <c r="DK200">
        <v>90.62139999999999</v>
      </c>
      <c r="DL200">
        <v>0.06624935555555554</v>
      </c>
      <c r="DM200">
        <v>29.88415555555556</v>
      </c>
      <c r="DN200">
        <v>30.00355555555555</v>
      </c>
      <c r="DO200">
        <v>999.9000000000001</v>
      </c>
      <c r="DP200">
        <v>0</v>
      </c>
      <c r="DQ200">
        <v>0</v>
      </c>
      <c r="DR200">
        <v>9988.674444444445</v>
      </c>
      <c r="DS200">
        <v>0</v>
      </c>
      <c r="DT200">
        <v>2.91428</v>
      </c>
      <c r="DU200">
        <v>2.147602222222222</v>
      </c>
      <c r="DV200">
        <v>432.1485555555556</v>
      </c>
      <c r="DW200">
        <v>429.8043333333334</v>
      </c>
      <c r="DX200">
        <v>0.330997</v>
      </c>
      <c r="DY200">
        <v>419.9756666666667</v>
      </c>
      <c r="DZ200">
        <v>22.86768888888889</v>
      </c>
      <c r="EA200">
        <v>2.102297777777778</v>
      </c>
      <c r="EB200">
        <v>2.072302222222222</v>
      </c>
      <c r="EC200">
        <v>18.2366</v>
      </c>
      <c r="ED200">
        <v>18.00786666666666</v>
      </c>
      <c r="EE200">
        <v>0.00500078</v>
      </c>
      <c r="EF200">
        <v>0</v>
      </c>
      <c r="EG200">
        <v>0</v>
      </c>
      <c r="EH200">
        <v>0</v>
      </c>
      <c r="EI200">
        <v>205.4333333333333</v>
      </c>
      <c r="EJ200">
        <v>0.00500078</v>
      </c>
      <c r="EK200">
        <v>-20.34444444444444</v>
      </c>
      <c r="EL200">
        <v>-0.7888888888888889</v>
      </c>
      <c r="EM200">
        <v>35.08333333333334</v>
      </c>
      <c r="EN200">
        <v>39.07599999999999</v>
      </c>
      <c r="EO200">
        <v>36.715</v>
      </c>
      <c r="EP200">
        <v>39.18022222222222</v>
      </c>
      <c r="EQ200">
        <v>37.08322222222223</v>
      </c>
      <c r="ER200">
        <v>0</v>
      </c>
      <c r="ES200">
        <v>0</v>
      </c>
      <c r="ET200">
        <v>0</v>
      </c>
      <c r="EU200">
        <v>1759097578</v>
      </c>
      <c r="EV200">
        <v>0</v>
      </c>
      <c r="EW200">
        <v>206.4576923076923</v>
      </c>
      <c r="EX200">
        <v>-4.461538476585584</v>
      </c>
      <c r="EY200">
        <v>38.10256447995125</v>
      </c>
      <c r="EZ200">
        <v>-23.79615384615384</v>
      </c>
      <c r="FA200">
        <v>15</v>
      </c>
      <c r="FB200">
        <v>0</v>
      </c>
      <c r="FC200" t="s">
        <v>422</v>
      </c>
      <c r="FD200">
        <v>1746989605.5</v>
      </c>
      <c r="FE200">
        <v>1746989593.5</v>
      </c>
      <c r="FF200">
        <v>0</v>
      </c>
      <c r="FG200">
        <v>-0.274</v>
      </c>
      <c r="FH200">
        <v>-0.002</v>
      </c>
      <c r="FI200">
        <v>2.549</v>
      </c>
      <c r="FJ200">
        <v>0.129</v>
      </c>
      <c r="FK200">
        <v>420</v>
      </c>
      <c r="FL200">
        <v>17</v>
      </c>
      <c r="FM200">
        <v>0.02</v>
      </c>
      <c r="FN200">
        <v>0.04</v>
      </c>
      <c r="FO200">
        <v>2.12964975</v>
      </c>
      <c r="FP200">
        <v>-0.001758686679180548</v>
      </c>
      <c r="FQ200">
        <v>0.05845853036501601</v>
      </c>
      <c r="FR200">
        <v>1</v>
      </c>
      <c r="FS200">
        <v>205.6823529411765</v>
      </c>
      <c r="FT200">
        <v>6.407944981887658</v>
      </c>
      <c r="FU200">
        <v>6.857605077929486</v>
      </c>
      <c r="FV200">
        <v>0</v>
      </c>
      <c r="FW200">
        <v>0.330392475</v>
      </c>
      <c r="FX200">
        <v>0.001340341463413764</v>
      </c>
      <c r="FY200">
        <v>0.001231693650781317</v>
      </c>
      <c r="FZ200">
        <v>1</v>
      </c>
      <c r="GA200">
        <v>2</v>
      </c>
      <c r="GB200">
        <v>3</v>
      </c>
      <c r="GC200" t="s">
        <v>429</v>
      </c>
      <c r="GD200">
        <v>3.10273</v>
      </c>
      <c r="GE200">
        <v>2.72457</v>
      </c>
      <c r="GF200">
        <v>0.08854049999999999</v>
      </c>
      <c r="GG200">
        <v>0.08811280000000001</v>
      </c>
      <c r="GH200">
        <v>0.105297</v>
      </c>
      <c r="GI200">
        <v>0.105704</v>
      </c>
      <c r="GJ200">
        <v>23789.4</v>
      </c>
      <c r="GK200">
        <v>21594.8</v>
      </c>
      <c r="GL200">
        <v>26664.5</v>
      </c>
      <c r="GM200">
        <v>23903.7</v>
      </c>
      <c r="GN200">
        <v>38171.8</v>
      </c>
      <c r="GO200">
        <v>31586.6</v>
      </c>
      <c r="GP200">
        <v>46561.2</v>
      </c>
      <c r="GQ200">
        <v>37801.7</v>
      </c>
      <c r="GR200">
        <v>1.86565</v>
      </c>
      <c r="GS200">
        <v>1.8678</v>
      </c>
      <c r="GT200">
        <v>0.08197500000000001</v>
      </c>
      <c r="GU200">
        <v>0</v>
      </c>
      <c r="GV200">
        <v>28.6707</v>
      </c>
      <c r="GW200">
        <v>999.9</v>
      </c>
      <c r="GX200">
        <v>46.4</v>
      </c>
      <c r="GY200">
        <v>31.4</v>
      </c>
      <c r="GZ200">
        <v>23.6328</v>
      </c>
      <c r="HA200">
        <v>61.182</v>
      </c>
      <c r="HB200">
        <v>19.5232</v>
      </c>
      <c r="HC200">
        <v>1</v>
      </c>
      <c r="HD200">
        <v>0.144566</v>
      </c>
      <c r="HE200">
        <v>-1.12485</v>
      </c>
      <c r="HF200">
        <v>20.2957</v>
      </c>
      <c r="HG200">
        <v>5.22133</v>
      </c>
      <c r="HH200">
        <v>11.98</v>
      </c>
      <c r="HI200">
        <v>4.96505</v>
      </c>
      <c r="HJ200">
        <v>3.276</v>
      </c>
      <c r="HK200">
        <v>9999</v>
      </c>
      <c r="HL200">
        <v>9999</v>
      </c>
      <c r="HM200">
        <v>9999</v>
      </c>
      <c r="HN200">
        <v>37.8</v>
      </c>
      <c r="HO200">
        <v>1.86396</v>
      </c>
      <c r="HP200">
        <v>1.86014</v>
      </c>
      <c r="HQ200">
        <v>1.85839</v>
      </c>
      <c r="HR200">
        <v>1.85974</v>
      </c>
      <c r="HS200">
        <v>1.85989</v>
      </c>
      <c r="HT200">
        <v>1.85839</v>
      </c>
      <c r="HU200">
        <v>1.85745</v>
      </c>
      <c r="HV200">
        <v>1.85242</v>
      </c>
      <c r="HW200">
        <v>0</v>
      </c>
      <c r="HX200">
        <v>0</v>
      </c>
      <c r="HY200">
        <v>0</v>
      </c>
      <c r="HZ200">
        <v>0</v>
      </c>
      <c r="IA200" t="s">
        <v>424</v>
      </c>
      <c r="IB200" t="s">
        <v>425</v>
      </c>
      <c r="IC200" t="s">
        <v>426</v>
      </c>
      <c r="ID200" t="s">
        <v>426</v>
      </c>
      <c r="IE200" t="s">
        <v>426</v>
      </c>
      <c r="IF200" t="s">
        <v>426</v>
      </c>
      <c r="IG200">
        <v>0</v>
      </c>
      <c r="IH200">
        <v>100</v>
      </c>
      <c r="II200">
        <v>100</v>
      </c>
      <c r="IJ200">
        <v>-0.894</v>
      </c>
      <c r="IK200">
        <v>0.319</v>
      </c>
      <c r="IL200">
        <v>-0.819046093373875</v>
      </c>
      <c r="IM200">
        <v>-0.0008311593448893811</v>
      </c>
      <c r="IN200">
        <v>1.768286430498992E-06</v>
      </c>
      <c r="IO200">
        <v>-5.176383660599935E-10</v>
      </c>
      <c r="IP200">
        <v>0.01793090377665582</v>
      </c>
      <c r="IQ200">
        <v>0.002652576625932546</v>
      </c>
      <c r="IR200">
        <v>0.0004569377311329863</v>
      </c>
      <c r="IS200">
        <v>1.003524486243527E-07</v>
      </c>
      <c r="IT200">
        <v>2</v>
      </c>
      <c r="IU200">
        <v>1975</v>
      </c>
      <c r="IV200">
        <v>1</v>
      </c>
      <c r="IW200">
        <v>26</v>
      </c>
      <c r="IX200">
        <v>201799.7</v>
      </c>
      <c r="IY200">
        <v>201799.9</v>
      </c>
      <c r="IZ200">
        <v>1.09497</v>
      </c>
      <c r="JA200">
        <v>2.61963</v>
      </c>
      <c r="JB200">
        <v>1.49658</v>
      </c>
      <c r="JC200">
        <v>2.34863</v>
      </c>
      <c r="JD200">
        <v>1.54907</v>
      </c>
      <c r="JE200">
        <v>2.48047</v>
      </c>
      <c r="JF200">
        <v>36.34</v>
      </c>
      <c r="JG200">
        <v>24.2013</v>
      </c>
      <c r="JH200">
        <v>18</v>
      </c>
      <c r="JI200">
        <v>482.031</v>
      </c>
      <c r="JJ200">
        <v>498.186</v>
      </c>
      <c r="JK200">
        <v>30.2374</v>
      </c>
      <c r="JL200">
        <v>29.1511</v>
      </c>
      <c r="JM200">
        <v>30</v>
      </c>
      <c r="JN200">
        <v>29.3472</v>
      </c>
      <c r="JO200">
        <v>29.3382</v>
      </c>
      <c r="JP200">
        <v>22.036</v>
      </c>
      <c r="JQ200">
        <v>0</v>
      </c>
      <c r="JR200">
        <v>100</v>
      </c>
      <c r="JS200">
        <v>30.2372</v>
      </c>
      <c r="JT200">
        <v>420</v>
      </c>
      <c r="JU200">
        <v>23.1383</v>
      </c>
      <c r="JV200">
        <v>101.803</v>
      </c>
      <c r="JW200">
        <v>91.179</v>
      </c>
    </row>
    <row r="201" spans="1:283">
      <c r="A201">
        <v>183</v>
      </c>
      <c r="B201">
        <v>1759097587.5</v>
      </c>
      <c r="C201">
        <v>3594.5</v>
      </c>
      <c r="D201" t="s">
        <v>797</v>
      </c>
      <c r="E201" t="s">
        <v>798</v>
      </c>
      <c r="F201">
        <v>5</v>
      </c>
      <c r="G201" t="s">
        <v>794</v>
      </c>
      <c r="H201">
        <v>1759097584.8125</v>
      </c>
      <c r="I201">
        <f>(J201)/1000</f>
        <v>0</v>
      </c>
      <c r="J201">
        <f>1000*DJ201*AH201*(DF201-DG201)/(100*CY201*(1000-AH201*DF201))</f>
        <v>0</v>
      </c>
      <c r="K201">
        <f>DJ201*AH201*(DE201-DD201*(1000-AH201*DG201)/(1000-AH201*DF201))/(100*CY201)</f>
        <v>0</v>
      </c>
      <c r="L201">
        <f>DD201 - IF(AH201&gt;1, K201*CY201*100.0/(AJ201), 0)</f>
        <v>0</v>
      </c>
      <c r="M201">
        <f>((S201-I201/2)*L201-K201)/(S201+I201/2)</f>
        <v>0</v>
      </c>
      <c r="N201">
        <f>M201*(DK201+DL201)/1000.0</f>
        <v>0</v>
      </c>
      <c r="O201">
        <f>(DD201 - IF(AH201&gt;1, K201*CY201*100.0/(AJ201), 0))*(DK201+DL201)/1000.0</f>
        <v>0</v>
      </c>
      <c r="P201">
        <f>2.0/((1/R201-1/Q201)+SIGN(R201)*SQRT((1/R201-1/Q201)*(1/R201-1/Q201) + 4*CZ201/((CZ201+1)*(CZ201+1))*(2*1/R201*1/Q201-1/Q201*1/Q201)))</f>
        <v>0</v>
      </c>
      <c r="Q201">
        <f>IF(LEFT(DA201,1)&lt;&gt;"0",IF(LEFT(DA201,1)="1",3.0,DB201),$D$5+$E$5*(DR201*DK201/($K$5*1000))+$F$5*(DR201*DK201/($K$5*1000))*MAX(MIN(CY201,$J$5),$I$5)*MAX(MIN(CY201,$J$5),$I$5)+$G$5*MAX(MIN(CY201,$J$5),$I$5)*(DR201*DK201/($K$5*1000))+$H$5*(DR201*DK201/($K$5*1000))*(DR201*DK201/($K$5*1000)))</f>
        <v>0</v>
      </c>
      <c r="R201">
        <f>I201*(1000-(1000*0.61365*exp(17.502*V201/(240.97+V201))/(DK201+DL201)+DF201)/2)/(1000*0.61365*exp(17.502*V201/(240.97+V201))/(DK201+DL201)-DF201)</f>
        <v>0</v>
      </c>
      <c r="S201">
        <f>1/((CZ201+1)/(P201/1.6)+1/(Q201/1.37)) + CZ201/((CZ201+1)/(P201/1.6) + CZ201/(Q201/1.37))</f>
        <v>0</v>
      </c>
      <c r="T201">
        <f>(CU201*CX201)</f>
        <v>0</v>
      </c>
      <c r="U201">
        <f>(DM201+(T201+2*0.95*5.67E-8*(((DM201+$B$9)+273)^4-(DM201+273)^4)-44100*I201)/(1.84*29.3*Q201+8*0.95*5.67E-8*(DM201+273)^3))</f>
        <v>0</v>
      </c>
      <c r="V201">
        <f>($C$9*DN201+$D$9*DO201+$E$9*U201)</f>
        <v>0</v>
      </c>
      <c r="W201">
        <f>0.61365*exp(17.502*V201/(240.97+V201))</f>
        <v>0</v>
      </c>
      <c r="X201">
        <f>(Y201/Z201*100)</f>
        <v>0</v>
      </c>
      <c r="Y201">
        <f>DF201*(DK201+DL201)/1000</f>
        <v>0</v>
      </c>
      <c r="Z201">
        <f>0.61365*exp(17.502*DM201/(240.97+DM201))</f>
        <v>0</v>
      </c>
      <c r="AA201">
        <f>(W201-DF201*(DK201+DL201)/1000)</f>
        <v>0</v>
      </c>
      <c r="AB201">
        <f>(-I201*44100)</f>
        <v>0</v>
      </c>
      <c r="AC201">
        <f>2*29.3*Q201*0.92*(DM201-V201)</f>
        <v>0</v>
      </c>
      <c r="AD201">
        <f>2*0.95*5.67E-8*(((DM201+$B$9)+273)^4-(V201+273)^4)</f>
        <v>0</v>
      </c>
      <c r="AE201">
        <f>T201+AD201+AB201+AC201</f>
        <v>0</v>
      </c>
      <c r="AF201">
        <v>1</v>
      </c>
      <c r="AG201">
        <v>0</v>
      </c>
      <c r="AH201">
        <f>IF(AF201*$H$15&gt;=AJ201,1.0,(AJ201/(AJ201-AF201*$H$15)))</f>
        <v>0</v>
      </c>
      <c r="AI201">
        <f>(AH201-1)*100</f>
        <v>0</v>
      </c>
      <c r="AJ201">
        <f>MAX(0,($B$15+$C$15*DR201)/(1+$D$15*DR201)*DK201/(DM201+273)*$E$15)</f>
        <v>0</v>
      </c>
      <c r="AK201" t="s">
        <v>420</v>
      </c>
      <c r="AL201" t="s">
        <v>420</v>
      </c>
      <c r="AM201">
        <v>0</v>
      </c>
      <c r="AN201">
        <v>0</v>
      </c>
      <c r="AO201">
        <f>1-AM201/AN201</f>
        <v>0</v>
      </c>
      <c r="AP201">
        <v>0</v>
      </c>
      <c r="AQ201" t="s">
        <v>420</v>
      </c>
      <c r="AR201" t="s">
        <v>420</v>
      </c>
      <c r="AS201">
        <v>0</v>
      </c>
      <c r="AT201">
        <v>0</v>
      </c>
      <c r="AU201">
        <f>1-AS201/AT201</f>
        <v>0</v>
      </c>
      <c r="AV201">
        <v>0.5</v>
      </c>
      <c r="AW201">
        <f>CV201</f>
        <v>0</v>
      </c>
      <c r="AX201">
        <f>K201</f>
        <v>0</v>
      </c>
      <c r="AY201">
        <f>AU201*AV201*AW201</f>
        <v>0</v>
      </c>
      <c r="AZ201">
        <f>(AX201-AP201)/AW201</f>
        <v>0</v>
      </c>
      <c r="BA201">
        <f>(AN201-AT201)/AT201</f>
        <v>0</v>
      </c>
      <c r="BB201">
        <f>AM201/(AO201+AM201/AT201)</f>
        <v>0</v>
      </c>
      <c r="BC201" t="s">
        <v>420</v>
      </c>
      <c r="BD201">
        <v>0</v>
      </c>
      <c r="BE201">
        <f>IF(BD201&lt;&gt;0, BD201, BB201)</f>
        <v>0</v>
      </c>
      <c r="BF201">
        <f>1-BE201/AT201</f>
        <v>0</v>
      </c>
      <c r="BG201">
        <f>(AT201-AS201)/(AT201-BE201)</f>
        <v>0</v>
      </c>
      <c r="BH201">
        <f>(AN201-AT201)/(AN201-BE201)</f>
        <v>0</v>
      </c>
      <c r="BI201">
        <f>(AT201-AS201)/(AT201-AM201)</f>
        <v>0</v>
      </c>
      <c r="BJ201">
        <f>(AN201-AT201)/(AN201-AM201)</f>
        <v>0</v>
      </c>
      <c r="BK201">
        <f>(BG201*BE201/AS201)</f>
        <v>0</v>
      </c>
      <c r="BL201">
        <f>(1-BK201)</f>
        <v>0</v>
      </c>
      <c r="CU201">
        <f>$B$13*DS201+$C$13*DT201+$F$13*EE201*(1-EH201)</f>
        <v>0</v>
      </c>
      <c r="CV201">
        <f>CU201*CW201</f>
        <v>0</v>
      </c>
      <c r="CW201">
        <f>($B$13*$D$11+$C$13*$D$11+$F$13*((ER201+EJ201)/MAX(ER201+EJ201+ES201, 0.1)*$I$11+ES201/MAX(ER201+EJ201+ES201, 0.1)*$J$11))/($B$13+$C$13+$F$13)</f>
        <v>0</v>
      </c>
      <c r="CX201">
        <f>($B$13*$K$11+$C$13*$K$11+$F$13*((ER201+EJ201)/MAX(ER201+EJ201+ES201, 0.1)*$P$11+ES201/MAX(ER201+EJ201+ES201, 0.1)*$Q$11))/($B$13+$C$13+$F$13)</f>
        <v>0</v>
      </c>
      <c r="CY201">
        <v>2.18</v>
      </c>
      <c r="CZ201">
        <v>0.5</v>
      </c>
      <c r="DA201" t="s">
        <v>421</v>
      </c>
      <c r="DB201">
        <v>2</v>
      </c>
      <c r="DC201">
        <v>1759097584.8125</v>
      </c>
      <c r="DD201">
        <v>422.14575</v>
      </c>
      <c r="DE201">
        <v>420.042375</v>
      </c>
      <c r="DF201">
        <v>23.19715</v>
      </c>
      <c r="DG201">
        <v>22.8666125</v>
      </c>
      <c r="DH201">
        <v>423.039375</v>
      </c>
      <c r="DI201">
        <v>22.8781875</v>
      </c>
      <c r="DJ201">
        <v>499.8985</v>
      </c>
      <c r="DK201">
        <v>90.621275</v>
      </c>
      <c r="DL201">
        <v>0.06649551249999999</v>
      </c>
      <c r="DM201">
        <v>29.8839625</v>
      </c>
      <c r="DN201">
        <v>30.0055</v>
      </c>
      <c r="DO201">
        <v>999.9</v>
      </c>
      <c r="DP201">
        <v>0</v>
      </c>
      <c r="DQ201">
        <v>0</v>
      </c>
      <c r="DR201">
        <v>9984.05875</v>
      </c>
      <c r="DS201">
        <v>0</v>
      </c>
      <c r="DT201">
        <v>2.91428</v>
      </c>
      <c r="DU201">
        <v>2.10351125</v>
      </c>
      <c r="DV201">
        <v>432.171125</v>
      </c>
      <c r="DW201">
        <v>429.87225</v>
      </c>
      <c r="DX201">
        <v>0.33052825</v>
      </c>
      <c r="DY201">
        <v>420.042375</v>
      </c>
      <c r="DZ201">
        <v>22.8666125</v>
      </c>
      <c r="EA201">
        <v>2.10215625</v>
      </c>
      <c r="EB201">
        <v>2.0722025</v>
      </c>
      <c r="EC201">
        <v>18.235525</v>
      </c>
      <c r="ED201">
        <v>18.0070875</v>
      </c>
      <c r="EE201">
        <v>0.00500078</v>
      </c>
      <c r="EF201">
        <v>0</v>
      </c>
      <c r="EG201">
        <v>0</v>
      </c>
      <c r="EH201">
        <v>0</v>
      </c>
      <c r="EI201">
        <v>206.4875</v>
      </c>
      <c r="EJ201">
        <v>0.00500078</v>
      </c>
      <c r="EK201">
        <v>-18.9375</v>
      </c>
      <c r="EL201">
        <v>-0.675</v>
      </c>
      <c r="EM201">
        <v>35.10925</v>
      </c>
      <c r="EN201">
        <v>39.156</v>
      </c>
      <c r="EO201">
        <v>36.75775</v>
      </c>
      <c r="EP201">
        <v>39.265375</v>
      </c>
      <c r="EQ201">
        <v>37.007625</v>
      </c>
      <c r="ER201">
        <v>0</v>
      </c>
      <c r="ES201">
        <v>0</v>
      </c>
      <c r="ET201">
        <v>0</v>
      </c>
      <c r="EU201">
        <v>1759097580.4</v>
      </c>
      <c r="EV201">
        <v>0</v>
      </c>
      <c r="EW201">
        <v>206.8346153846154</v>
      </c>
      <c r="EX201">
        <v>4.119658218725011</v>
      </c>
      <c r="EY201">
        <v>23.08376095061387</v>
      </c>
      <c r="EZ201">
        <v>-23.35384615384616</v>
      </c>
      <c r="FA201">
        <v>15</v>
      </c>
      <c r="FB201">
        <v>0</v>
      </c>
      <c r="FC201" t="s">
        <v>422</v>
      </c>
      <c r="FD201">
        <v>1746989605.5</v>
      </c>
      <c r="FE201">
        <v>1746989593.5</v>
      </c>
      <c r="FF201">
        <v>0</v>
      </c>
      <c r="FG201">
        <v>-0.274</v>
      </c>
      <c r="FH201">
        <v>-0.002</v>
      </c>
      <c r="FI201">
        <v>2.549</v>
      </c>
      <c r="FJ201">
        <v>0.129</v>
      </c>
      <c r="FK201">
        <v>420</v>
      </c>
      <c r="FL201">
        <v>17</v>
      </c>
      <c r="FM201">
        <v>0.02</v>
      </c>
      <c r="FN201">
        <v>0.04</v>
      </c>
      <c r="FO201">
        <v>2.117075609756098</v>
      </c>
      <c r="FP201">
        <v>0.0615963763066226</v>
      </c>
      <c r="FQ201">
        <v>0.05292281683453146</v>
      </c>
      <c r="FR201">
        <v>1</v>
      </c>
      <c r="FS201">
        <v>206.6852941176471</v>
      </c>
      <c r="FT201">
        <v>3.595110737996557</v>
      </c>
      <c r="FU201">
        <v>5.9997613851053</v>
      </c>
      <c r="FV201">
        <v>0</v>
      </c>
      <c r="FW201">
        <v>0.3304765365853659</v>
      </c>
      <c r="FX201">
        <v>-0.001417797909407485</v>
      </c>
      <c r="FY201">
        <v>0.001152848203524139</v>
      </c>
      <c r="FZ201">
        <v>1</v>
      </c>
      <c r="GA201">
        <v>2</v>
      </c>
      <c r="GB201">
        <v>3</v>
      </c>
      <c r="GC201" t="s">
        <v>429</v>
      </c>
      <c r="GD201">
        <v>3.10278</v>
      </c>
      <c r="GE201">
        <v>2.72475</v>
      </c>
      <c r="GF201">
        <v>0.08853709999999999</v>
      </c>
      <c r="GG201">
        <v>0.0881094</v>
      </c>
      <c r="GH201">
        <v>0.105293</v>
      </c>
      <c r="GI201">
        <v>0.105706</v>
      </c>
      <c r="GJ201">
        <v>23789.4</v>
      </c>
      <c r="GK201">
        <v>21594.9</v>
      </c>
      <c r="GL201">
        <v>26664.3</v>
      </c>
      <c r="GM201">
        <v>23903.7</v>
      </c>
      <c r="GN201">
        <v>38171.8</v>
      </c>
      <c r="GO201">
        <v>31586.7</v>
      </c>
      <c r="GP201">
        <v>46561</v>
      </c>
      <c r="GQ201">
        <v>37801.9</v>
      </c>
      <c r="GR201">
        <v>1.8659</v>
      </c>
      <c r="GS201">
        <v>1.86768</v>
      </c>
      <c r="GT201">
        <v>0.0819974</v>
      </c>
      <c r="GU201">
        <v>0</v>
      </c>
      <c r="GV201">
        <v>28.6707</v>
      </c>
      <c r="GW201">
        <v>999.9</v>
      </c>
      <c r="GX201">
        <v>46.4</v>
      </c>
      <c r="GY201">
        <v>31.4</v>
      </c>
      <c r="GZ201">
        <v>23.6308</v>
      </c>
      <c r="HA201">
        <v>60.742</v>
      </c>
      <c r="HB201">
        <v>19.5793</v>
      </c>
      <c r="HC201">
        <v>1</v>
      </c>
      <c r="HD201">
        <v>0.144558</v>
      </c>
      <c r="HE201">
        <v>-1.1193</v>
      </c>
      <c r="HF201">
        <v>20.2958</v>
      </c>
      <c r="HG201">
        <v>5.22133</v>
      </c>
      <c r="HH201">
        <v>11.98</v>
      </c>
      <c r="HI201">
        <v>4.9652</v>
      </c>
      <c r="HJ201">
        <v>3.276</v>
      </c>
      <c r="HK201">
        <v>9999</v>
      </c>
      <c r="HL201">
        <v>9999</v>
      </c>
      <c r="HM201">
        <v>9999</v>
      </c>
      <c r="HN201">
        <v>37.8</v>
      </c>
      <c r="HO201">
        <v>1.86395</v>
      </c>
      <c r="HP201">
        <v>1.86014</v>
      </c>
      <c r="HQ201">
        <v>1.85838</v>
      </c>
      <c r="HR201">
        <v>1.85974</v>
      </c>
      <c r="HS201">
        <v>1.85989</v>
      </c>
      <c r="HT201">
        <v>1.85838</v>
      </c>
      <c r="HU201">
        <v>1.85745</v>
      </c>
      <c r="HV201">
        <v>1.85242</v>
      </c>
      <c r="HW201">
        <v>0</v>
      </c>
      <c r="HX201">
        <v>0</v>
      </c>
      <c r="HY201">
        <v>0</v>
      </c>
      <c r="HZ201">
        <v>0</v>
      </c>
      <c r="IA201" t="s">
        <v>424</v>
      </c>
      <c r="IB201" t="s">
        <v>425</v>
      </c>
      <c r="IC201" t="s">
        <v>426</v>
      </c>
      <c r="ID201" t="s">
        <v>426</v>
      </c>
      <c r="IE201" t="s">
        <v>426</v>
      </c>
      <c r="IF201" t="s">
        <v>426</v>
      </c>
      <c r="IG201">
        <v>0</v>
      </c>
      <c r="IH201">
        <v>100</v>
      </c>
      <c r="II201">
        <v>100</v>
      </c>
      <c r="IJ201">
        <v>-0.893</v>
      </c>
      <c r="IK201">
        <v>0.3189</v>
      </c>
      <c r="IL201">
        <v>-0.819046093373875</v>
      </c>
      <c r="IM201">
        <v>-0.0008311593448893811</v>
      </c>
      <c r="IN201">
        <v>1.768286430498992E-06</v>
      </c>
      <c r="IO201">
        <v>-5.176383660599935E-10</v>
      </c>
      <c r="IP201">
        <v>0.01793090377665582</v>
      </c>
      <c r="IQ201">
        <v>0.002652576625932546</v>
      </c>
      <c r="IR201">
        <v>0.0004569377311329863</v>
      </c>
      <c r="IS201">
        <v>1.003524486243527E-07</v>
      </c>
      <c r="IT201">
        <v>2</v>
      </c>
      <c r="IU201">
        <v>1975</v>
      </c>
      <c r="IV201">
        <v>1</v>
      </c>
      <c r="IW201">
        <v>26</v>
      </c>
      <c r="IX201">
        <v>201799.7</v>
      </c>
      <c r="IY201">
        <v>201799.9</v>
      </c>
      <c r="IZ201">
        <v>1.09619</v>
      </c>
      <c r="JA201">
        <v>2.62085</v>
      </c>
      <c r="JB201">
        <v>1.49658</v>
      </c>
      <c r="JC201">
        <v>2.34863</v>
      </c>
      <c r="JD201">
        <v>1.54907</v>
      </c>
      <c r="JE201">
        <v>2.50732</v>
      </c>
      <c r="JF201">
        <v>36.34</v>
      </c>
      <c r="JG201">
        <v>24.2013</v>
      </c>
      <c r="JH201">
        <v>18</v>
      </c>
      <c r="JI201">
        <v>482.173</v>
      </c>
      <c r="JJ201">
        <v>498.103</v>
      </c>
      <c r="JK201">
        <v>30.2368</v>
      </c>
      <c r="JL201">
        <v>29.1511</v>
      </c>
      <c r="JM201">
        <v>30</v>
      </c>
      <c r="JN201">
        <v>29.3467</v>
      </c>
      <c r="JO201">
        <v>29.3382</v>
      </c>
      <c r="JP201">
        <v>22.0341</v>
      </c>
      <c r="JQ201">
        <v>0</v>
      </c>
      <c r="JR201">
        <v>100</v>
      </c>
      <c r="JS201">
        <v>30.2329</v>
      </c>
      <c r="JT201">
        <v>420</v>
      </c>
      <c r="JU201">
        <v>23.1383</v>
      </c>
      <c r="JV201">
        <v>101.803</v>
      </c>
      <c r="JW201">
        <v>91.17919999999999</v>
      </c>
    </row>
    <row r="202" spans="1:283">
      <c r="A202">
        <v>184</v>
      </c>
      <c r="B202">
        <v>1759097589.5</v>
      </c>
      <c r="C202">
        <v>3596.5</v>
      </c>
      <c r="D202" t="s">
        <v>799</v>
      </c>
      <c r="E202" t="s">
        <v>800</v>
      </c>
      <c r="F202">
        <v>5</v>
      </c>
      <c r="G202" t="s">
        <v>794</v>
      </c>
      <c r="H202">
        <v>1759097586.5</v>
      </c>
      <c r="I202">
        <f>(J202)/1000</f>
        <v>0</v>
      </c>
      <c r="J202">
        <f>1000*DJ202*AH202*(DF202-DG202)/(100*CY202*(1000-AH202*DF202))</f>
        <v>0</v>
      </c>
      <c r="K202">
        <f>DJ202*AH202*(DE202-DD202*(1000-AH202*DG202)/(1000-AH202*DF202))/(100*CY202)</f>
        <v>0</v>
      </c>
      <c r="L202">
        <f>DD202 - IF(AH202&gt;1, K202*CY202*100.0/(AJ202), 0)</f>
        <v>0</v>
      </c>
      <c r="M202">
        <f>((S202-I202/2)*L202-K202)/(S202+I202/2)</f>
        <v>0</v>
      </c>
      <c r="N202">
        <f>M202*(DK202+DL202)/1000.0</f>
        <v>0</v>
      </c>
      <c r="O202">
        <f>(DD202 - IF(AH202&gt;1, K202*CY202*100.0/(AJ202), 0))*(DK202+DL202)/1000.0</f>
        <v>0</v>
      </c>
      <c r="P202">
        <f>2.0/((1/R202-1/Q202)+SIGN(R202)*SQRT((1/R202-1/Q202)*(1/R202-1/Q202) + 4*CZ202/((CZ202+1)*(CZ202+1))*(2*1/R202*1/Q202-1/Q202*1/Q202)))</f>
        <v>0</v>
      </c>
      <c r="Q202">
        <f>IF(LEFT(DA202,1)&lt;&gt;"0",IF(LEFT(DA202,1)="1",3.0,DB202),$D$5+$E$5*(DR202*DK202/($K$5*1000))+$F$5*(DR202*DK202/($K$5*1000))*MAX(MIN(CY202,$J$5),$I$5)*MAX(MIN(CY202,$J$5),$I$5)+$G$5*MAX(MIN(CY202,$J$5),$I$5)*(DR202*DK202/($K$5*1000))+$H$5*(DR202*DK202/($K$5*1000))*(DR202*DK202/($K$5*1000)))</f>
        <v>0</v>
      </c>
      <c r="R202">
        <f>I202*(1000-(1000*0.61365*exp(17.502*V202/(240.97+V202))/(DK202+DL202)+DF202)/2)/(1000*0.61365*exp(17.502*V202/(240.97+V202))/(DK202+DL202)-DF202)</f>
        <v>0</v>
      </c>
      <c r="S202">
        <f>1/((CZ202+1)/(P202/1.6)+1/(Q202/1.37)) + CZ202/((CZ202+1)/(P202/1.6) + CZ202/(Q202/1.37))</f>
        <v>0</v>
      </c>
      <c r="T202">
        <f>(CU202*CX202)</f>
        <v>0</v>
      </c>
      <c r="U202">
        <f>(DM202+(T202+2*0.95*5.67E-8*(((DM202+$B$9)+273)^4-(DM202+273)^4)-44100*I202)/(1.84*29.3*Q202+8*0.95*5.67E-8*(DM202+273)^3))</f>
        <v>0</v>
      </c>
      <c r="V202">
        <f>($C$9*DN202+$D$9*DO202+$E$9*U202)</f>
        <v>0</v>
      </c>
      <c r="W202">
        <f>0.61365*exp(17.502*V202/(240.97+V202))</f>
        <v>0</v>
      </c>
      <c r="X202">
        <f>(Y202/Z202*100)</f>
        <v>0</v>
      </c>
      <c r="Y202">
        <f>DF202*(DK202+DL202)/1000</f>
        <v>0</v>
      </c>
      <c r="Z202">
        <f>0.61365*exp(17.502*DM202/(240.97+DM202))</f>
        <v>0</v>
      </c>
      <c r="AA202">
        <f>(W202-DF202*(DK202+DL202)/1000)</f>
        <v>0</v>
      </c>
      <c r="AB202">
        <f>(-I202*44100)</f>
        <v>0</v>
      </c>
      <c r="AC202">
        <f>2*29.3*Q202*0.92*(DM202-V202)</f>
        <v>0</v>
      </c>
      <c r="AD202">
        <f>2*0.95*5.67E-8*(((DM202+$B$9)+273)^4-(V202+273)^4)</f>
        <v>0</v>
      </c>
      <c r="AE202">
        <f>T202+AD202+AB202+AC202</f>
        <v>0</v>
      </c>
      <c r="AF202">
        <v>1</v>
      </c>
      <c r="AG202">
        <v>0</v>
      </c>
      <c r="AH202">
        <f>IF(AF202*$H$15&gt;=AJ202,1.0,(AJ202/(AJ202-AF202*$H$15)))</f>
        <v>0</v>
      </c>
      <c r="AI202">
        <f>(AH202-1)*100</f>
        <v>0</v>
      </c>
      <c r="AJ202">
        <f>MAX(0,($B$15+$C$15*DR202)/(1+$D$15*DR202)*DK202/(DM202+273)*$E$15)</f>
        <v>0</v>
      </c>
      <c r="AK202" t="s">
        <v>420</v>
      </c>
      <c r="AL202" t="s">
        <v>420</v>
      </c>
      <c r="AM202">
        <v>0</v>
      </c>
      <c r="AN202">
        <v>0</v>
      </c>
      <c r="AO202">
        <f>1-AM202/AN202</f>
        <v>0</v>
      </c>
      <c r="AP202">
        <v>0</v>
      </c>
      <c r="AQ202" t="s">
        <v>420</v>
      </c>
      <c r="AR202" t="s">
        <v>420</v>
      </c>
      <c r="AS202">
        <v>0</v>
      </c>
      <c r="AT202">
        <v>0</v>
      </c>
      <c r="AU202">
        <f>1-AS202/AT202</f>
        <v>0</v>
      </c>
      <c r="AV202">
        <v>0.5</v>
      </c>
      <c r="AW202">
        <f>CV202</f>
        <v>0</v>
      </c>
      <c r="AX202">
        <f>K202</f>
        <v>0</v>
      </c>
      <c r="AY202">
        <f>AU202*AV202*AW202</f>
        <v>0</v>
      </c>
      <c r="AZ202">
        <f>(AX202-AP202)/AW202</f>
        <v>0</v>
      </c>
      <c r="BA202">
        <f>(AN202-AT202)/AT202</f>
        <v>0</v>
      </c>
      <c r="BB202">
        <f>AM202/(AO202+AM202/AT202)</f>
        <v>0</v>
      </c>
      <c r="BC202" t="s">
        <v>420</v>
      </c>
      <c r="BD202">
        <v>0</v>
      </c>
      <c r="BE202">
        <f>IF(BD202&lt;&gt;0, BD202, BB202)</f>
        <v>0</v>
      </c>
      <c r="BF202">
        <f>1-BE202/AT202</f>
        <v>0</v>
      </c>
      <c r="BG202">
        <f>(AT202-AS202)/(AT202-BE202)</f>
        <v>0</v>
      </c>
      <c r="BH202">
        <f>(AN202-AT202)/(AN202-BE202)</f>
        <v>0</v>
      </c>
      <c r="BI202">
        <f>(AT202-AS202)/(AT202-AM202)</f>
        <v>0</v>
      </c>
      <c r="BJ202">
        <f>(AN202-AT202)/(AN202-AM202)</f>
        <v>0</v>
      </c>
      <c r="BK202">
        <f>(BG202*BE202/AS202)</f>
        <v>0</v>
      </c>
      <c r="BL202">
        <f>(1-BK202)</f>
        <v>0</v>
      </c>
      <c r="CU202">
        <f>$B$13*DS202+$C$13*DT202+$F$13*EE202*(1-EH202)</f>
        <v>0</v>
      </c>
      <c r="CV202">
        <f>CU202*CW202</f>
        <v>0</v>
      </c>
      <c r="CW202">
        <f>($B$13*$D$11+$C$13*$D$11+$F$13*((ER202+EJ202)/MAX(ER202+EJ202+ES202, 0.1)*$I$11+ES202/MAX(ER202+EJ202+ES202, 0.1)*$J$11))/($B$13+$C$13+$F$13)</f>
        <v>0</v>
      </c>
      <c r="CX202">
        <f>($B$13*$K$11+$C$13*$K$11+$F$13*((ER202+EJ202)/MAX(ER202+EJ202+ES202, 0.1)*$P$11+ES202/MAX(ER202+EJ202+ES202, 0.1)*$Q$11))/($B$13+$C$13+$F$13)</f>
        <v>0</v>
      </c>
      <c r="CY202">
        <v>2.18</v>
      </c>
      <c r="CZ202">
        <v>0.5</v>
      </c>
      <c r="DA202" t="s">
        <v>421</v>
      </c>
      <c r="DB202">
        <v>2</v>
      </c>
      <c r="DC202">
        <v>1759097586.5</v>
      </c>
      <c r="DD202">
        <v>422.1476666666667</v>
      </c>
      <c r="DE202">
        <v>420.0598888888888</v>
      </c>
      <c r="DF202">
        <v>23.19616666666667</v>
      </c>
      <c r="DG202">
        <v>22.86612222222222</v>
      </c>
      <c r="DH202">
        <v>423.0411111111111</v>
      </c>
      <c r="DI202">
        <v>22.87721111111111</v>
      </c>
      <c r="DJ202">
        <v>499.9572222222223</v>
      </c>
      <c r="DK202">
        <v>90.6214888888889</v>
      </c>
      <c r="DL202">
        <v>0.06653866666666666</v>
      </c>
      <c r="DM202">
        <v>29.88373333333333</v>
      </c>
      <c r="DN202">
        <v>30.00615555555556</v>
      </c>
      <c r="DO202">
        <v>999.9000000000001</v>
      </c>
      <c r="DP202">
        <v>0</v>
      </c>
      <c r="DQ202">
        <v>0</v>
      </c>
      <c r="DR202">
        <v>9994.298888888889</v>
      </c>
      <c r="DS202">
        <v>0</v>
      </c>
      <c r="DT202">
        <v>2.91428</v>
      </c>
      <c r="DU202">
        <v>2.087826666666666</v>
      </c>
      <c r="DV202">
        <v>432.1724444444444</v>
      </c>
      <c r="DW202">
        <v>429.8898888888889</v>
      </c>
      <c r="DX202">
        <v>0.3300372222222223</v>
      </c>
      <c r="DY202">
        <v>420.0598888888888</v>
      </c>
      <c r="DZ202">
        <v>22.86612222222222</v>
      </c>
      <c r="EA202">
        <v>2.102071111111111</v>
      </c>
      <c r="EB202">
        <v>2.072162222222222</v>
      </c>
      <c r="EC202">
        <v>18.23487777777778</v>
      </c>
      <c r="ED202">
        <v>18.00678888888889</v>
      </c>
      <c r="EE202">
        <v>0.00500078</v>
      </c>
      <c r="EF202">
        <v>0</v>
      </c>
      <c r="EG202">
        <v>0</v>
      </c>
      <c r="EH202">
        <v>0</v>
      </c>
      <c r="EI202">
        <v>204.8555555555556</v>
      </c>
      <c r="EJ202">
        <v>0.00500078</v>
      </c>
      <c r="EK202">
        <v>-17.6</v>
      </c>
      <c r="EL202">
        <v>-0.8444444444444444</v>
      </c>
      <c r="EM202">
        <v>35.104</v>
      </c>
      <c r="EN202">
        <v>39.18033333333333</v>
      </c>
      <c r="EO202">
        <v>36.77755555555556</v>
      </c>
      <c r="EP202">
        <v>39.29844444444445</v>
      </c>
      <c r="EQ202">
        <v>37.09688888888889</v>
      </c>
      <c r="ER202">
        <v>0</v>
      </c>
      <c r="ES202">
        <v>0</v>
      </c>
      <c r="ET202">
        <v>0</v>
      </c>
      <c r="EU202">
        <v>1759097582.2</v>
      </c>
      <c r="EV202">
        <v>0</v>
      </c>
      <c r="EW202">
        <v>205.468</v>
      </c>
      <c r="EX202">
        <v>-18.17692289596995</v>
      </c>
      <c r="EY202">
        <v>23.33846177198943</v>
      </c>
      <c r="EZ202">
        <v>-22.18</v>
      </c>
      <c r="FA202">
        <v>15</v>
      </c>
      <c r="FB202">
        <v>0</v>
      </c>
      <c r="FC202" t="s">
        <v>422</v>
      </c>
      <c r="FD202">
        <v>1746989605.5</v>
      </c>
      <c r="FE202">
        <v>1746989593.5</v>
      </c>
      <c r="FF202">
        <v>0</v>
      </c>
      <c r="FG202">
        <v>-0.274</v>
      </c>
      <c r="FH202">
        <v>-0.002</v>
      </c>
      <c r="FI202">
        <v>2.549</v>
      </c>
      <c r="FJ202">
        <v>0.129</v>
      </c>
      <c r="FK202">
        <v>420</v>
      </c>
      <c r="FL202">
        <v>17</v>
      </c>
      <c r="FM202">
        <v>0.02</v>
      </c>
      <c r="FN202">
        <v>0.04</v>
      </c>
      <c r="FO202">
        <v>2.1123305</v>
      </c>
      <c r="FP202">
        <v>0.09332780487804909</v>
      </c>
      <c r="FQ202">
        <v>0.05151474492560355</v>
      </c>
      <c r="FR202">
        <v>1</v>
      </c>
      <c r="FS202">
        <v>206.6264705882353</v>
      </c>
      <c r="FT202">
        <v>0.8632543663101386</v>
      </c>
      <c r="FU202">
        <v>6.027696312636381</v>
      </c>
      <c r="FV202">
        <v>1</v>
      </c>
      <c r="FW202">
        <v>0.330313175</v>
      </c>
      <c r="FX202">
        <v>-0.001815320825516211</v>
      </c>
      <c r="FY202">
        <v>0.001186761072994479</v>
      </c>
      <c r="FZ202">
        <v>1</v>
      </c>
      <c r="GA202">
        <v>3</v>
      </c>
      <c r="GB202">
        <v>3</v>
      </c>
      <c r="GC202" t="s">
        <v>519</v>
      </c>
      <c r="GD202">
        <v>3.10302</v>
      </c>
      <c r="GE202">
        <v>2.72461</v>
      </c>
      <c r="GF202">
        <v>0.0885321</v>
      </c>
      <c r="GG202">
        <v>0.0881093</v>
      </c>
      <c r="GH202">
        <v>0.105294</v>
      </c>
      <c r="GI202">
        <v>0.105701</v>
      </c>
      <c r="GJ202">
        <v>23789.3</v>
      </c>
      <c r="GK202">
        <v>21594.8</v>
      </c>
      <c r="GL202">
        <v>26664.2</v>
      </c>
      <c r="GM202">
        <v>23903.5</v>
      </c>
      <c r="GN202">
        <v>38171.8</v>
      </c>
      <c r="GO202">
        <v>31586.8</v>
      </c>
      <c r="GP202">
        <v>46561</v>
      </c>
      <c r="GQ202">
        <v>37801.8</v>
      </c>
      <c r="GR202">
        <v>1.86625</v>
      </c>
      <c r="GS202">
        <v>1.86733</v>
      </c>
      <c r="GT202">
        <v>0.08181479999999999</v>
      </c>
      <c r="GU202">
        <v>0</v>
      </c>
      <c r="GV202">
        <v>28.6707</v>
      </c>
      <c r="GW202">
        <v>999.9</v>
      </c>
      <c r="GX202">
        <v>46.4</v>
      </c>
      <c r="GY202">
        <v>31.4</v>
      </c>
      <c r="GZ202">
        <v>23.6319</v>
      </c>
      <c r="HA202">
        <v>60.842</v>
      </c>
      <c r="HB202">
        <v>19.5913</v>
      </c>
      <c r="HC202">
        <v>1</v>
      </c>
      <c r="HD202">
        <v>0.144456</v>
      </c>
      <c r="HE202">
        <v>-1.11207</v>
      </c>
      <c r="HF202">
        <v>20.2959</v>
      </c>
      <c r="HG202">
        <v>5.22088</v>
      </c>
      <c r="HH202">
        <v>11.98</v>
      </c>
      <c r="HI202">
        <v>4.96505</v>
      </c>
      <c r="HJ202">
        <v>3.276</v>
      </c>
      <c r="HK202">
        <v>9999</v>
      </c>
      <c r="HL202">
        <v>9999</v>
      </c>
      <c r="HM202">
        <v>9999</v>
      </c>
      <c r="HN202">
        <v>37.8</v>
      </c>
      <c r="HO202">
        <v>1.86396</v>
      </c>
      <c r="HP202">
        <v>1.86014</v>
      </c>
      <c r="HQ202">
        <v>1.85838</v>
      </c>
      <c r="HR202">
        <v>1.85974</v>
      </c>
      <c r="HS202">
        <v>1.85989</v>
      </c>
      <c r="HT202">
        <v>1.85837</v>
      </c>
      <c r="HU202">
        <v>1.85745</v>
      </c>
      <c r="HV202">
        <v>1.85242</v>
      </c>
      <c r="HW202">
        <v>0</v>
      </c>
      <c r="HX202">
        <v>0</v>
      </c>
      <c r="HY202">
        <v>0</v>
      </c>
      <c r="HZ202">
        <v>0</v>
      </c>
      <c r="IA202" t="s">
        <v>424</v>
      </c>
      <c r="IB202" t="s">
        <v>425</v>
      </c>
      <c r="IC202" t="s">
        <v>426</v>
      </c>
      <c r="ID202" t="s">
        <v>426</v>
      </c>
      <c r="IE202" t="s">
        <v>426</v>
      </c>
      <c r="IF202" t="s">
        <v>426</v>
      </c>
      <c r="IG202">
        <v>0</v>
      </c>
      <c r="IH202">
        <v>100</v>
      </c>
      <c r="II202">
        <v>100</v>
      </c>
      <c r="IJ202">
        <v>-0.893</v>
      </c>
      <c r="IK202">
        <v>0.3189</v>
      </c>
      <c r="IL202">
        <v>-0.819046093373875</v>
      </c>
      <c r="IM202">
        <v>-0.0008311593448893811</v>
      </c>
      <c r="IN202">
        <v>1.768286430498992E-06</v>
      </c>
      <c r="IO202">
        <v>-5.176383660599935E-10</v>
      </c>
      <c r="IP202">
        <v>0.01793090377665582</v>
      </c>
      <c r="IQ202">
        <v>0.002652576625932546</v>
      </c>
      <c r="IR202">
        <v>0.0004569377311329863</v>
      </c>
      <c r="IS202">
        <v>1.003524486243527E-07</v>
      </c>
      <c r="IT202">
        <v>2</v>
      </c>
      <c r="IU202">
        <v>1975</v>
      </c>
      <c r="IV202">
        <v>1</v>
      </c>
      <c r="IW202">
        <v>26</v>
      </c>
      <c r="IX202">
        <v>201799.7</v>
      </c>
      <c r="IY202">
        <v>201799.9</v>
      </c>
      <c r="IZ202">
        <v>1.09619</v>
      </c>
      <c r="JA202">
        <v>2.62573</v>
      </c>
      <c r="JB202">
        <v>1.49658</v>
      </c>
      <c r="JC202">
        <v>2.34863</v>
      </c>
      <c r="JD202">
        <v>1.54907</v>
      </c>
      <c r="JE202">
        <v>2.48413</v>
      </c>
      <c r="JF202">
        <v>36.34</v>
      </c>
      <c r="JG202">
        <v>24.2013</v>
      </c>
      <c r="JH202">
        <v>18</v>
      </c>
      <c r="JI202">
        <v>482.378</v>
      </c>
      <c r="JJ202">
        <v>497.87</v>
      </c>
      <c r="JK202">
        <v>30.2356</v>
      </c>
      <c r="JL202">
        <v>29.1511</v>
      </c>
      <c r="JM202">
        <v>29.9999</v>
      </c>
      <c r="JN202">
        <v>29.3467</v>
      </c>
      <c r="JO202">
        <v>29.3382</v>
      </c>
      <c r="JP202">
        <v>22.0348</v>
      </c>
      <c r="JQ202">
        <v>0</v>
      </c>
      <c r="JR202">
        <v>100</v>
      </c>
      <c r="JS202">
        <v>30.2329</v>
      </c>
      <c r="JT202">
        <v>420</v>
      </c>
      <c r="JU202">
        <v>23.1383</v>
      </c>
      <c r="JV202">
        <v>101.802</v>
      </c>
      <c r="JW202">
        <v>91.179</v>
      </c>
    </row>
    <row r="203" spans="1:283">
      <c r="A203">
        <v>185</v>
      </c>
      <c r="B203">
        <v>1759097591.5</v>
      </c>
      <c r="C203">
        <v>3598.5</v>
      </c>
      <c r="D203" t="s">
        <v>801</v>
      </c>
      <c r="E203" t="s">
        <v>802</v>
      </c>
      <c r="F203">
        <v>5</v>
      </c>
      <c r="G203" t="s">
        <v>794</v>
      </c>
      <c r="H203">
        <v>1759097588.5</v>
      </c>
      <c r="I203">
        <f>(J203)/1000</f>
        <v>0</v>
      </c>
      <c r="J203">
        <f>1000*DJ203*AH203*(DF203-DG203)/(100*CY203*(1000-AH203*DF203))</f>
        <v>0</v>
      </c>
      <c r="K203">
        <f>DJ203*AH203*(DE203-DD203*(1000-AH203*DG203)/(1000-AH203*DF203))/(100*CY203)</f>
        <v>0</v>
      </c>
      <c r="L203">
        <f>DD203 - IF(AH203&gt;1, K203*CY203*100.0/(AJ203), 0)</f>
        <v>0</v>
      </c>
      <c r="M203">
        <f>((S203-I203/2)*L203-K203)/(S203+I203/2)</f>
        <v>0</v>
      </c>
      <c r="N203">
        <f>M203*(DK203+DL203)/1000.0</f>
        <v>0</v>
      </c>
      <c r="O203">
        <f>(DD203 - IF(AH203&gt;1, K203*CY203*100.0/(AJ203), 0))*(DK203+DL203)/1000.0</f>
        <v>0</v>
      </c>
      <c r="P203">
        <f>2.0/((1/R203-1/Q203)+SIGN(R203)*SQRT((1/R203-1/Q203)*(1/R203-1/Q203) + 4*CZ203/((CZ203+1)*(CZ203+1))*(2*1/R203*1/Q203-1/Q203*1/Q203)))</f>
        <v>0</v>
      </c>
      <c r="Q203">
        <f>IF(LEFT(DA203,1)&lt;&gt;"0",IF(LEFT(DA203,1)="1",3.0,DB203),$D$5+$E$5*(DR203*DK203/($K$5*1000))+$F$5*(DR203*DK203/($K$5*1000))*MAX(MIN(CY203,$J$5),$I$5)*MAX(MIN(CY203,$J$5),$I$5)+$G$5*MAX(MIN(CY203,$J$5),$I$5)*(DR203*DK203/($K$5*1000))+$H$5*(DR203*DK203/($K$5*1000))*(DR203*DK203/($K$5*1000)))</f>
        <v>0</v>
      </c>
      <c r="R203">
        <f>I203*(1000-(1000*0.61365*exp(17.502*V203/(240.97+V203))/(DK203+DL203)+DF203)/2)/(1000*0.61365*exp(17.502*V203/(240.97+V203))/(DK203+DL203)-DF203)</f>
        <v>0</v>
      </c>
      <c r="S203">
        <f>1/((CZ203+1)/(P203/1.6)+1/(Q203/1.37)) + CZ203/((CZ203+1)/(P203/1.6) + CZ203/(Q203/1.37))</f>
        <v>0</v>
      </c>
      <c r="T203">
        <f>(CU203*CX203)</f>
        <v>0</v>
      </c>
      <c r="U203">
        <f>(DM203+(T203+2*0.95*5.67E-8*(((DM203+$B$9)+273)^4-(DM203+273)^4)-44100*I203)/(1.84*29.3*Q203+8*0.95*5.67E-8*(DM203+273)^3))</f>
        <v>0</v>
      </c>
      <c r="V203">
        <f>($C$9*DN203+$D$9*DO203+$E$9*U203)</f>
        <v>0</v>
      </c>
      <c r="W203">
        <f>0.61365*exp(17.502*V203/(240.97+V203))</f>
        <v>0</v>
      </c>
      <c r="X203">
        <f>(Y203/Z203*100)</f>
        <v>0</v>
      </c>
      <c r="Y203">
        <f>DF203*(DK203+DL203)/1000</f>
        <v>0</v>
      </c>
      <c r="Z203">
        <f>0.61365*exp(17.502*DM203/(240.97+DM203))</f>
        <v>0</v>
      </c>
      <c r="AA203">
        <f>(W203-DF203*(DK203+DL203)/1000)</f>
        <v>0</v>
      </c>
      <c r="AB203">
        <f>(-I203*44100)</f>
        <v>0</v>
      </c>
      <c r="AC203">
        <f>2*29.3*Q203*0.92*(DM203-V203)</f>
        <v>0</v>
      </c>
      <c r="AD203">
        <f>2*0.95*5.67E-8*(((DM203+$B$9)+273)^4-(V203+273)^4)</f>
        <v>0</v>
      </c>
      <c r="AE203">
        <f>T203+AD203+AB203+AC203</f>
        <v>0</v>
      </c>
      <c r="AF203">
        <v>1</v>
      </c>
      <c r="AG203">
        <v>0</v>
      </c>
      <c r="AH203">
        <f>IF(AF203*$H$15&gt;=AJ203,1.0,(AJ203/(AJ203-AF203*$H$15)))</f>
        <v>0</v>
      </c>
      <c r="AI203">
        <f>(AH203-1)*100</f>
        <v>0</v>
      </c>
      <c r="AJ203">
        <f>MAX(0,($B$15+$C$15*DR203)/(1+$D$15*DR203)*DK203/(DM203+273)*$E$15)</f>
        <v>0</v>
      </c>
      <c r="AK203" t="s">
        <v>420</v>
      </c>
      <c r="AL203" t="s">
        <v>420</v>
      </c>
      <c r="AM203">
        <v>0</v>
      </c>
      <c r="AN203">
        <v>0</v>
      </c>
      <c r="AO203">
        <f>1-AM203/AN203</f>
        <v>0</v>
      </c>
      <c r="AP203">
        <v>0</v>
      </c>
      <c r="AQ203" t="s">
        <v>420</v>
      </c>
      <c r="AR203" t="s">
        <v>420</v>
      </c>
      <c r="AS203">
        <v>0</v>
      </c>
      <c r="AT203">
        <v>0</v>
      </c>
      <c r="AU203">
        <f>1-AS203/AT203</f>
        <v>0</v>
      </c>
      <c r="AV203">
        <v>0.5</v>
      </c>
      <c r="AW203">
        <f>CV203</f>
        <v>0</v>
      </c>
      <c r="AX203">
        <f>K203</f>
        <v>0</v>
      </c>
      <c r="AY203">
        <f>AU203*AV203*AW203</f>
        <v>0</v>
      </c>
      <c r="AZ203">
        <f>(AX203-AP203)/AW203</f>
        <v>0</v>
      </c>
      <c r="BA203">
        <f>(AN203-AT203)/AT203</f>
        <v>0</v>
      </c>
      <c r="BB203">
        <f>AM203/(AO203+AM203/AT203)</f>
        <v>0</v>
      </c>
      <c r="BC203" t="s">
        <v>420</v>
      </c>
      <c r="BD203">
        <v>0</v>
      </c>
      <c r="BE203">
        <f>IF(BD203&lt;&gt;0, BD203, BB203)</f>
        <v>0</v>
      </c>
      <c r="BF203">
        <f>1-BE203/AT203</f>
        <v>0</v>
      </c>
      <c r="BG203">
        <f>(AT203-AS203)/(AT203-BE203)</f>
        <v>0</v>
      </c>
      <c r="BH203">
        <f>(AN203-AT203)/(AN203-BE203)</f>
        <v>0</v>
      </c>
      <c r="BI203">
        <f>(AT203-AS203)/(AT203-AM203)</f>
        <v>0</v>
      </c>
      <c r="BJ203">
        <f>(AN203-AT203)/(AN203-AM203)</f>
        <v>0</v>
      </c>
      <c r="BK203">
        <f>(BG203*BE203/AS203)</f>
        <v>0</v>
      </c>
      <c r="BL203">
        <f>(1-BK203)</f>
        <v>0</v>
      </c>
      <c r="CU203">
        <f>$B$13*DS203+$C$13*DT203+$F$13*EE203*(1-EH203)</f>
        <v>0</v>
      </c>
      <c r="CV203">
        <f>CU203*CW203</f>
        <v>0</v>
      </c>
      <c r="CW203">
        <f>($B$13*$D$11+$C$13*$D$11+$F$13*((ER203+EJ203)/MAX(ER203+EJ203+ES203, 0.1)*$I$11+ES203/MAX(ER203+EJ203+ES203, 0.1)*$J$11))/($B$13+$C$13+$F$13)</f>
        <v>0</v>
      </c>
      <c r="CX203">
        <f>($B$13*$K$11+$C$13*$K$11+$F$13*((ER203+EJ203)/MAX(ER203+EJ203+ES203, 0.1)*$P$11+ES203/MAX(ER203+EJ203+ES203, 0.1)*$Q$11))/($B$13+$C$13+$F$13)</f>
        <v>0</v>
      </c>
      <c r="CY203">
        <v>2.18</v>
      </c>
      <c r="CZ203">
        <v>0.5</v>
      </c>
      <c r="DA203" t="s">
        <v>421</v>
      </c>
      <c r="DB203">
        <v>2</v>
      </c>
      <c r="DC203">
        <v>1759097588.5</v>
      </c>
      <c r="DD203">
        <v>422.1335555555555</v>
      </c>
      <c r="DE203">
        <v>420.0533333333333</v>
      </c>
      <c r="DF203">
        <v>23.19534444444444</v>
      </c>
      <c r="DG203">
        <v>22.86523333333334</v>
      </c>
      <c r="DH203">
        <v>423.0269999999999</v>
      </c>
      <c r="DI203">
        <v>22.87641111111111</v>
      </c>
      <c r="DJ203">
        <v>500.0521111111111</v>
      </c>
      <c r="DK203">
        <v>90.62173333333334</v>
      </c>
      <c r="DL203">
        <v>0.0664478</v>
      </c>
      <c r="DM203">
        <v>29.88357777777778</v>
      </c>
      <c r="DN203">
        <v>30.00456666666666</v>
      </c>
      <c r="DO203">
        <v>999.9000000000001</v>
      </c>
      <c r="DP203">
        <v>0</v>
      </c>
      <c r="DQ203">
        <v>0</v>
      </c>
      <c r="DR203">
        <v>10004.09666666667</v>
      </c>
      <c r="DS203">
        <v>0</v>
      </c>
      <c r="DT203">
        <v>2.91428</v>
      </c>
      <c r="DU203">
        <v>2.080197777777778</v>
      </c>
      <c r="DV203">
        <v>432.1575555555555</v>
      </c>
      <c r="DW203">
        <v>429.8828888888889</v>
      </c>
      <c r="DX203">
        <v>0.3301054444444445</v>
      </c>
      <c r="DY203">
        <v>420.0533333333333</v>
      </c>
      <c r="DZ203">
        <v>22.86523333333334</v>
      </c>
      <c r="EA203">
        <v>2.102001111111111</v>
      </c>
      <c r="EB203">
        <v>2.072087777777778</v>
      </c>
      <c r="EC203">
        <v>18.23434444444445</v>
      </c>
      <c r="ED203">
        <v>18.00621111111111</v>
      </c>
      <c r="EE203">
        <v>0.00500078</v>
      </c>
      <c r="EF203">
        <v>0</v>
      </c>
      <c r="EG203">
        <v>0</v>
      </c>
      <c r="EH203">
        <v>0</v>
      </c>
      <c r="EI203">
        <v>204.9</v>
      </c>
      <c r="EJ203">
        <v>0.00500078</v>
      </c>
      <c r="EK203">
        <v>-17.77777777777778</v>
      </c>
      <c r="EL203">
        <v>-0.6666666666666666</v>
      </c>
      <c r="EM203">
        <v>35.11788888888888</v>
      </c>
      <c r="EN203">
        <v>39.22200000000001</v>
      </c>
      <c r="EO203">
        <v>36.82611111111111</v>
      </c>
      <c r="EP203">
        <v>39.361</v>
      </c>
      <c r="EQ203">
        <v>37.10366666666667</v>
      </c>
      <c r="ER203">
        <v>0</v>
      </c>
      <c r="ES203">
        <v>0</v>
      </c>
      <c r="ET203">
        <v>0</v>
      </c>
      <c r="EU203">
        <v>1759097584</v>
      </c>
      <c r="EV203">
        <v>0</v>
      </c>
      <c r="EW203">
        <v>205.2961538461538</v>
      </c>
      <c r="EX203">
        <v>-13.71965795305081</v>
      </c>
      <c r="EY203">
        <v>39.80854718349985</v>
      </c>
      <c r="EZ203">
        <v>-20.95384615384615</v>
      </c>
      <c r="FA203">
        <v>15</v>
      </c>
      <c r="FB203">
        <v>0</v>
      </c>
      <c r="FC203" t="s">
        <v>422</v>
      </c>
      <c r="FD203">
        <v>1746989605.5</v>
      </c>
      <c r="FE203">
        <v>1746989593.5</v>
      </c>
      <c r="FF203">
        <v>0</v>
      </c>
      <c r="FG203">
        <v>-0.274</v>
      </c>
      <c r="FH203">
        <v>-0.002</v>
      </c>
      <c r="FI203">
        <v>2.549</v>
      </c>
      <c r="FJ203">
        <v>0.129</v>
      </c>
      <c r="FK203">
        <v>420</v>
      </c>
      <c r="FL203">
        <v>17</v>
      </c>
      <c r="FM203">
        <v>0.02</v>
      </c>
      <c r="FN203">
        <v>0.04</v>
      </c>
      <c r="FO203">
        <v>2.114053658536585</v>
      </c>
      <c r="FP203">
        <v>-0.1285490592334496</v>
      </c>
      <c r="FQ203">
        <v>0.04756415625012009</v>
      </c>
      <c r="FR203">
        <v>1</v>
      </c>
      <c r="FS203">
        <v>205.8911764705882</v>
      </c>
      <c r="FT203">
        <v>-17.00687547988027</v>
      </c>
      <c r="FU203">
        <v>6.755231856823743</v>
      </c>
      <c r="FV203">
        <v>0</v>
      </c>
      <c r="FW203">
        <v>0.3302096585365853</v>
      </c>
      <c r="FX203">
        <v>0.001803135888501534</v>
      </c>
      <c r="FY203">
        <v>0.001079831391756256</v>
      </c>
      <c r="FZ203">
        <v>1</v>
      </c>
      <c r="GA203">
        <v>2</v>
      </c>
      <c r="GB203">
        <v>3</v>
      </c>
      <c r="GC203" t="s">
        <v>429</v>
      </c>
      <c r="GD203">
        <v>3.10295</v>
      </c>
      <c r="GE203">
        <v>2.72433</v>
      </c>
      <c r="GF203">
        <v>0.08853179999999999</v>
      </c>
      <c r="GG203">
        <v>0.0881011</v>
      </c>
      <c r="GH203">
        <v>0.105291</v>
      </c>
      <c r="GI203">
        <v>0.105697</v>
      </c>
      <c r="GJ203">
        <v>23789.3</v>
      </c>
      <c r="GK203">
        <v>21594.9</v>
      </c>
      <c r="GL203">
        <v>26664.1</v>
      </c>
      <c r="GM203">
        <v>23903.5</v>
      </c>
      <c r="GN203">
        <v>38171.8</v>
      </c>
      <c r="GO203">
        <v>31586.9</v>
      </c>
      <c r="GP203">
        <v>46560.9</v>
      </c>
      <c r="GQ203">
        <v>37801.7</v>
      </c>
      <c r="GR203">
        <v>1.86618</v>
      </c>
      <c r="GS203">
        <v>1.86768</v>
      </c>
      <c r="GT203">
        <v>0.0815652</v>
      </c>
      <c r="GU203">
        <v>0</v>
      </c>
      <c r="GV203">
        <v>28.6707</v>
      </c>
      <c r="GW203">
        <v>999.9</v>
      </c>
      <c r="GX203">
        <v>46.4</v>
      </c>
      <c r="GY203">
        <v>31.4</v>
      </c>
      <c r="GZ203">
        <v>23.6317</v>
      </c>
      <c r="HA203">
        <v>61.062</v>
      </c>
      <c r="HB203">
        <v>19.5433</v>
      </c>
      <c r="HC203">
        <v>1</v>
      </c>
      <c r="HD203">
        <v>0.144212</v>
      </c>
      <c r="HE203">
        <v>-1.11209</v>
      </c>
      <c r="HF203">
        <v>20.296</v>
      </c>
      <c r="HG203">
        <v>5.22088</v>
      </c>
      <c r="HH203">
        <v>11.98</v>
      </c>
      <c r="HI203">
        <v>4.965</v>
      </c>
      <c r="HJ203">
        <v>3.27598</v>
      </c>
      <c r="HK203">
        <v>9999</v>
      </c>
      <c r="HL203">
        <v>9999</v>
      </c>
      <c r="HM203">
        <v>9999</v>
      </c>
      <c r="HN203">
        <v>37.8</v>
      </c>
      <c r="HO203">
        <v>1.86398</v>
      </c>
      <c r="HP203">
        <v>1.86012</v>
      </c>
      <c r="HQ203">
        <v>1.8584</v>
      </c>
      <c r="HR203">
        <v>1.85975</v>
      </c>
      <c r="HS203">
        <v>1.85989</v>
      </c>
      <c r="HT203">
        <v>1.85838</v>
      </c>
      <c r="HU203">
        <v>1.85745</v>
      </c>
      <c r="HV203">
        <v>1.85242</v>
      </c>
      <c r="HW203">
        <v>0</v>
      </c>
      <c r="HX203">
        <v>0</v>
      </c>
      <c r="HY203">
        <v>0</v>
      </c>
      <c r="HZ203">
        <v>0</v>
      </c>
      <c r="IA203" t="s">
        <v>424</v>
      </c>
      <c r="IB203" t="s">
        <v>425</v>
      </c>
      <c r="IC203" t="s">
        <v>426</v>
      </c>
      <c r="ID203" t="s">
        <v>426</v>
      </c>
      <c r="IE203" t="s">
        <v>426</v>
      </c>
      <c r="IF203" t="s">
        <v>426</v>
      </c>
      <c r="IG203">
        <v>0</v>
      </c>
      <c r="IH203">
        <v>100</v>
      </c>
      <c r="II203">
        <v>100</v>
      </c>
      <c r="IJ203">
        <v>-0.893</v>
      </c>
      <c r="IK203">
        <v>0.3189</v>
      </c>
      <c r="IL203">
        <v>-0.819046093373875</v>
      </c>
      <c r="IM203">
        <v>-0.0008311593448893811</v>
      </c>
      <c r="IN203">
        <v>1.768286430498992E-06</v>
      </c>
      <c r="IO203">
        <v>-5.176383660599935E-10</v>
      </c>
      <c r="IP203">
        <v>0.01793090377665582</v>
      </c>
      <c r="IQ203">
        <v>0.002652576625932546</v>
      </c>
      <c r="IR203">
        <v>0.0004569377311329863</v>
      </c>
      <c r="IS203">
        <v>1.003524486243527E-07</v>
      </c>
      <c r="IT203">
        <v>2</v>
      </c>
      <c r="IU203">
        <v>1975</v>
      </c>
      <c r="IV203">
        <v>1</v>
      </c>
      <c r="IW203">
        <v>26</v>
      </c>
      <c r="IX203">
        <v>201799.8</v>
      </c>
      <c r="IY203">
        <v>201800</v>
      </c>
      <c r="IZ203">
        <v>1.09497</v>
      </c>
      <c r="JA203">
        <v>2.62573</v>
      </c>
      <c r="JB203">
        <v>1.49658</v>
      </c>
      <c r="JC203">
        <v>2.34863</v>
      </c>
      <c r="JD203">
        <v>1.54907</v>
      </c>
      <c r="JE203">
        <v>2.4231</v>
      </c>
      <c r="JF203">
        <v>36.3635</v>
      </c>
      <c r="JG203">
        <v>24.1926</v>
      </c>
      <c r="JH203">
        <v>18</v>
      </c>
      <c r="JI203">
        <v>482.334</v>
      </c>
      <c r="JJ203">
        <v>498.103</v>
      </c>
      <c r="JK203">
        <v>30.2338</v>
      </c>
      <c r="JL203">
        <v>29.1511</v>
      </c>
      <c r="JM203">
        <v>30</v>
      </c>
      <c r="JN203">
        <v>29.3467</v>
      </c>
      <c r="JO203">
        <v>29.3382</v>
      </c>
      <c r="JP203">
        <v>22.0349</v>
      </c>
      <c r="JQ203">
        <v>0</v>
      </c>
      <c r="JR203">
        <v>100</v>
      </c>
      <c r="JS203">
        <v>30.2286</v>
      </c>
      <c r="JT203">
        <v>420</v>
      </c>
      <c r="JU203">
        <v>23.1383</v>
      </c>
      <c r="JV203">
        <v>101.802</v>
      </c>
      <c r="JW203">
        <v>91.17870000000001</v>
      </c>
    </row>
    <row r="204" spans="1:283">
      <c r="A204">
        <v>186</v>
      </c>
      <c r="B204">
        <v>1759097593.5</v>
      </c>
      <c r="C204">
        <v>3600.5</v>
      </c>
      <c r="D204" t="s">
        <v>803</v>
      </c>
      <c r="E204" t="s">
        <v>804</v>
      </c>
      <c r="F204">
        <v>5</v>
      </c>
      <c r="G204" t="s">
        <v>794</v>
      </c>
      <c r="H204">
        <v>1759097590.5</v>
      </c>
      <c r="I204">
        <f>(J204)/1000</f>
        <v>0</v>
      </c>
      <c r="J204">
        <f>1000*DJ204*AH204*(DF204-DG204)/(100*CY204*(1000-AH204*DF204))</f>
        <v>0</v>
      </c>
      <c r="K204">
        <f>DJ204*AH204*(DE204-DD204*(1000-AH204*DG204)/(1000-AH204*DF204))/(100*CY204)</f>
        <v>0</v>
      </c>
      <c r="L204">
        <f>DD204 - IF(AH204&gt;1, K204*CY204*100.0/(AJ204), 0)</f>
        <v>0</v>
      </c>
      <c r="M204">
        <f>((S204-I204/2)*L204-K204)/(S204+I204/2)</f>
        <v>0</v>
      </c>
      <c r="N204">
        <f>M204*(DK204+DL204)/1000.0</f>
        <v>0</v>
      </c>
      <c r="O204">
        <f>(DD204 - IF(AH204&gt;1, K204*CY204*100.0/(AJ204), 0))*(DK204+DL204)/1000.0</f>
        <v>0</v>
      </c>
      <c r="P204">
        <f>2.0/((1/R204-1/Q204)+SIGN(R204)*SQRT((1/R204-1/Q204)*(1/R204-1/Q204) + 4*CZ204/((CZ204+1)*(CZ204+1))*(2*1/R204*1/Q204-1/Q204*1/Q204)))</f>
        <v>0</v>
      </c>
      <c r="Q204">
        <f>IF(LEFT(DA204,1)&lt;&gt;"0",IF(LEFT(DA204,1)="1",3.0,DB204),$D$5+$E$5*(DR204*DK204/($K$5*1000))+$F$5*(DR204*DK204/($K$5*1000))*MAX(MIN(CY204,$J$5),$I$5)*MAX(MIN(CY204,$J$5),$I$5)+$G$5*MAX(MIN(CY204,$J$5),$I$5)*(DR204*DK204/($K$5*1000))+$H$5*(DR204*DK204/($K$5*1000))*(DR204*DK204/($K$5*1000)))</f>
        <v>0</v>
      </c>
      <c r="R204">
        <f>I204*(1000-(1000*0.61365*exp(17.502*V204/(240.97+V204))/(DK204+DL204)+DF204)/2)/(1000*0.61365*exp(17.502*V204/(240.97+V204))/(DK204+DL204)-DF204)</f>
        <v>0</v>
      </c>
      <c r="S204">
        <f>1/((CZ204+1)/(P204/1.6)+1/(Q204/1.37)) + CZ204/((CZ204+1)/(P204/1.6) + CZ204/(Q204/1.37))</f>
        <v>0</v>
      </c>
      <c r="T204">
        <f>(CU204*CX204)</f>
        <v>0</v>
      </c>
      <c r="U204">
        <f>(DM204+(T204+2*0.95*5.67E-8*(((DM204+$B$9)+273)^4-(DM204+273)^4)-44100*I204)/(1.84*29.3*Q204+8*0.95*5.67E-8*(DM204+273)^3))</f>
        <v>0</v>
      </c>
      <c r="V204">
        <f>($C$9*DN204+$D$9*DO204+$E$9*U204)</f>
        <v>0</v>
      </c>
      <c r="W204">
        <f>0.61365*exp(17.502*V204/(240.97+V204))</f>
        <v>0</v>
      </c>
      <c r="X204">
        <f>(Y204/Z204*100)</f>
        <v>0</v>
      </c>
      <c r="Y204">
        <f>DF204*(DK204+DL204)/1000</f>
        <v>0</v>
      </c>
      <c r="Z204">
        <f>0.61365*exp(17.502*DM204/(240.97+DM204))</f>
        <v>0</v>
      </c>
      <c r="AA204">
        <f>(W204-DF204*(DK204+DL204)/1000)</f>
        <v>0</v>
      </c>
      <c r="AB204">
        <f>(-I204*44100)</f>
        <v>0</v>
      </c>
      <c r="AC204">
        <f>2*29.3*Q204*0.92*(DM204-V204)</f>
        <v>0</v>
      </c>
      <c r="AD204">
        <f>2*0.95*5.67E-8*(((DM204+$B$9)+273)^4-(V204+273)^4)</f>
        <v>0</v>
      </c>
      <c r="AE204">
        <f>T204+AD204+AB204+AC204</f>
        <v>0</v>
      </c>
      <c r="AF204">
        <v>1</v>
      </c>
      <c r="AG204">
        <v>0</v>
      </c>
      <c r="AH204">
        <f>IF(AF204*$H$15&gt;=AJ204,1.0,(AJ204/(AJ204-AF204*$H$15)))</f>
        <v>0</v>
      </c>
      <c r="AI204">
        <f>(AH204-1)*100</f>
        <v>0</v>
      </c>
      <c r="AJ204">
        <f>MAX(0,($B$15+$C$15*DR204)/(1+$D$15*DR204)*DK204/(DM204+273)*$E$15)</f>
        <v>0</v>
      </c>
      <c r="AK204" t="s">
        <v>420</v>
      </c>
      <c r="AL204" t="s">
        <v>420</v>
      </c>
      <c r="AM204">
        <v>0</v>
      </c>
      <c r="AN204">
        <v>0</v>
      </c>
      <c r="AO204">
        <f>1-AM204/AN204</f>
        <v>0</v>
      </c>
      <c r="AP204">
        <v>0</v>
      </c>
      <c r="AQ204" t="s">
        <v>420</v>
      </c>
      <c r="AR204" t="s">
        <v>420</v>
      </c>
      <c r="AS204">
        <v>0</v>
      </c>
      <c r="AT204">
        <v>0</v>
      </c>
      <c r="AU204">
        <f>1-AS204/AT204</f>
        <v>0</v>
      </c>
      <c r="AV204">
        <v>0.5</v>
      </c>
      <c r="AW204">
        <f>CV204</f>
        <v>0</v>
      </c>
      <c r="AX204">
        <f>K204</f>
        <v>0</v>
      </c>
      <c r="AY204">
        <f>AU204*AV204*AW204</f>
        <v>0</v>
      </c>
      <c r="AZ204">
        <f>(AX204-AP204)/AW204</f>
        <v>0</v>
      </c>
      <c r="BA204">
        <f>(AN204-AT204)/AT204</f>
        <v>0</v>
      </c>
      <c r="BB204">
        <f>AM204/(AO204+AM204/AT204)</f>
        <v>0</v>
      </c>
      <c r="BC204" t="s">
        <v>420</v>
      </c>
      <c r="BD204">
        <v>0</v>
      </c>
      <c r="BE204">
        <f>IF(BD204&lt;&gt;0, BD204, BB204)</f>
        <v>0</v>
      </c>
      <c r="BF204">
        <f>1-BE204/AT204</f>
        <v>0</v>
      </c>
      <c r="BG204">
        <f>(AT204-AS204)/(AT204-BE204)</f>
        <v>0</v>
      </c>
      <c r="BH204">
        <f>(AN204-AT204)/(AN204-BE204)</f>
        <v>0</v>
      </c>
      <c r="BI204">
        <f>(AT204-AS204)/(AT204-AM204)</f>
        <v>0</v>
      </c>
      <c r="BJ204">
        <f>(AN204-AT204)/(AN204-AM204)</f>
        <v>0</v>
      </c>
      <c r="BK204">
        <f>(BG204*BE204/AS204)</f>
        <v>0</v>
      </c>
      <c r="BL204">
        <f>(1-BK204)</f>
        <v>0</v>
      </c>
      <c r="CU204">
        <f>$B$13*DS204+$C$13*DT204+$F$13*EE204*(1-EH204)</f>
        <v>0</v>
      </c>
      <c r="CV204">
        <f>CU204*CW204</f>
        <v>0</v>
      </c>
      <c r="CW204">
        <f>($B$13*$D$11+$C$13*$D$11+$F$13*((ER204+EJ204)/MAX(ER204+EJ204+ES204, 0.1)*$I$11+ES204/MAX(ER204+EJ204+ES204, 0.1)*$J$11))/($B$13+$C$13+$F$13)</f>
        <v>0</v>
      </c>
      <c r="CX204">
        <f>($B$13*$K$11+$C$13*$K$11+$F$13*((ER204+EJ204)/MAX(ER204+EJ204+ES204, 0.1)*$P$11+ES204/MAX(ER204+EJ204+ES204, 0.1)*$Q$11))/($B$13+$C$13+$F$13)</f>
        <v>0</v>
      </c>
      <c r="CY204">
        <v>2.18</v>
      </c>
      <c r="CZ204">
        <v>0.5</v>
      </c>
      <c r="DA204" t="s">
        <v>421</v>
      </c>
      <c r="DB204">
        <v>2</v>
      </c>
      <c r="DC204">
        <v>1759097590.5</v>
      </c>
      <c r="DD204">
        <v>422.1162222222222</v>
      </c>
      <c r="DE204">
        <v>420.0221111111111</v>
      </c>
      <c r="DF204">
        <v>23.19495555555556</v>
      </c>
      <c r="DG204">
        <v>22.86455555555555</v>
      </c>
      <c r="DH204">
        <v>423.0094444444445</v>
      </c>
      <c r="DI204">
        <v>22.87602222222222</v>
      </c>
      <c r="DJ204">
        <v>500.0777777777778</v>
      </c>
      <c r="DK204">
        <v>90.62182222222222</v>
      </c>
      <c r="DL204">
        <v>0.06639158888888889</v>
      </c>
      <c r="DM204">
        <v>29.88357777777778</v>
      </c>
      <c r="DN204">
        <v>30.00151111111111</v>
      </c>
      <c r="DO204">
        <v>999.9000000000001</v>
      </c>
      <c r="DP204">
        <v>0</v>
      </c>
      <c r="DQ204">
        <v>0</v>
      </c>
      <c r="DR204">
        <v>9998.334444444445</v>
      </c>
      <c r="DS204">
        <v>0</v>
      </c>
      <c r="DT204">
        <v>2.91428</v>
      </c>
      <c r="DU204">
        <v>2.093974444444444</v>
      </c>
      <c r="DV204">
        <v>432.1395555555555</v>
      </c>
      <c r="DW204">
        <v>429.8505555555555</v>
      </c>
      <c r="DX204">
        <v>0.3304104444444444</v>
      </c>
      <c r="DY204">
        <v>420.0221111111111</v>
      </c>
      <c r="DZ204">
        <v>22.86455555555555</v>
      </c>
      <c r="EA204">
        <v>2.101966666666667</v>
      </c>
      <c r="EB204">
        <v>2.072026666666667</v>
      </c>
      <c r="EC204">
        <v>18.2341</v>
      </c>
      <c r="ED204">
        <v>18.00575555555556</v>
      </c>
      <c r="EE204">
        <v>0.00500078</v>
      </c>
      <c r="EF204">
        <v>0</v>
      </c>
      <c r="EG204">
        <v>0</v>
      </c>
      <c r="EH204">
        <v>0</v>
      </c>
      <c r="EI204">
        <v>202.0444444444444</v>
      </c>
      <c r="EJ204">
        <v>0.00500078</v>
      </c>
      <c r="EK204">
        <v>-13.72222222222222</v>
      </c>
      <c r="EL204">
        <v>-0.05555555555555552</v>
      </c>
      <c r="EM204">
        <v>35.12477777777778</v>
      </c>
      <c r="EN204">
        <v>39.26366666666667</v>
      </c>
      <c r="EO204">
        <v>36.83288888888889</v>
      </c>
      <c r="EP204">
        <v>39.40266666666667</v>
      </c>
      <c r="EQ204">
        <v>37.10377777777777</v>
      </c>
      <c r="ER204">
        <v>0</v>
      </c>
      <c r="ES204">
        <v>0</v>
      </c>
      <c r="ET204">
        <v>0</v>
      </c>
      <c r="EU204">
        <v>1759097586.4</v>
      </c>
      <c r="EV204">
        <v>0</v>
      </c>
      <c r="EW204">
        <v>205.1653846153846</v>
      </c>
      <c r="EX204">
        <v>-19.37435873542822</v>
      </c>
      <c r="EY204">
        <v>47.10085471189001</v>
      </c>
      <c r="EZ204">
        <v>-18.96538461538461</v>
      </c>
      <c r="FA204">
        <v>15</v>
      </c>
      <c r="FB204">
        <v>0</v>
      </c>
      <c r="FC204" t="s">
        <v>422</v>
      </c>
      <c r="FD204">
        <v>1746989605.5</v>
      </c>
      <c r="FE204">
        <v>1746989593.5</v>
      </c>
      <c r="FF204">
        <v>0</v>
      </c>
      <c r="FG204">
        <v>-0.274</v>
      </c>
      <c r="FH204">
        <v>-0.002</v>
      </c>
      <c r="FI204">
        <v>2.549</v>
      </c>
      <c r="FJ204">
        <v>0.129</v>
      </c>
      <c r="FK204">
        <v>420</v>
      </c>
      <c r="FL204">
        <v>17</v>
      </c>
      <c r="FM204">
        <v>0.02</v>
      </c>
      <c r="FN204">
        <v>0.04</v>
      </c>
      <c r="FO204">
        <v>2.1192885</v>
      </c>
      <c r="FP204">
        <v>-0.2399761350844377</v>
      </c>
      <c r="FQ204">
        <v>0.04372160704674519</v>
      </c>
      <c r="FR204">
        <v>1</v>
      </c>
      <c r="FS204">
        <v>205.3029411764706</v>
      </c>
      <c r="FT204">
        <v>-18.56531704683567</v>
      </c>
      <c r="FU204">
        <v>6.890167132529286</v>
      </c>
      <c r="FV204">
        <v>0</v>
      </c>
      <c r="FW204">
        <v>0.3301940249999999</v>
      </c>
      <c r="FX204">
        <v>0.004900491557223469</v>
      </c>
      <c r="FY204">
        <v>0.001088984239727556</v>
      </c>
      <c r="FZ204">
        <v>1</v>
      </c>
      <c r="GA204">
        <v>2</v>
      </c>
      <c r="GB204">
        <v>3</v>
      </c>
      <c r="GC204" t="s">
        <v>429</v>
      </c>
      <c r="GD204">
        <v>3.10282</v>
      </c>
      <c r="GE204">
        <v>2.72436</v>
      </c>
      <c r="GF204">
        <v>0.0885339</v>
      </c>
      <c r="GG204">
        <v>0.08809409999999999</v>
      </c>
      <c r="GH204">
        <v>0.105288</v>
      </c>
      <c r="GI204">
        <v>0.1057</v>
      </c>
      <c r="GJ204">
        <v>23789.4</v>
      </c>
      <c r="GK204">
        <v>21595.1</v>
      </c>
      <c r="GL204">
        <v>26664.3</v>
      </c>
      <c r="GM204">
        <v>23903.5</v>
      </c>
      <c r="GN204">
        <v>38172</v>
      </c>
      <c r="GO204">
        <v>31586.8</v>
      </c>
      <c r="GP204">
        <v>46561</v>
      </c>
      <c r="GQ204">
        <v>37801.8</v>
      </c>
      <c r="GR204">
        <v>1.86593</v>
      </c>
      <c r="GS204">
        <v>1.86797</v>
      </c>
      <c r="GT204">
        <v>0.081595</v>
      </c>
      <c r="GU204">
        <v>0</v>
      </c>
      <c r="GV204">
        <v>28.6706</v>
      </c>
      <c r="GW204">
        <v>999.9</v>
      </c>
      <c r="GX204">
        <v>46.4</v>
      </c>
      <c r="GY204">
        <v>31.4</v>
      </c>
      <c r="GZ204">
        <v>23.6299</v>
      </c>
      <c r="HA204">
        <v>61.342</v>
      </c>
      <c r="HB204">
        <v>19.4671</v>
      </c>
      <c r="HC204">
        <v>1</v>
      </c>
      <c r="HD204">
        <v>0.144141</v>
      </c>
      <c r="HE204">
        <v>-1.10662</v>
      </c>
      <c r="HF204">
        <v>20.296</v>
      </c>
      <c r="HG204">
        <v>5.22088</v>
      </c>
      <c r="HH204">
        <v>11.98</v>
      </c>
      <c r="HI204">
        <v>4.9651</v>
      </c>
      <c r="HJ204">
        <v>3.27598</v>
      </c>
      <c r="HK204">
        <v>9999</v>
      </c>
      <c r="HL204">
        <v>9999</v>
      </c>
      <c r="HM204">
        <v>9999</v>
      </c>
      <c r="HN204">
        <v>37.8</v>
      </c>
      <c r="HO204">
        <v>1.86398</v>
      </c>
      <c r="HP204">
        <v>1.86011</v>
      </c>
      <c r="HQ204">
        <v>1.85842</v>
      </c>
      <c r="HR204">
        <v>1.85975</v>
      </c>
      <c r="HS204">
        <v>1.85989</v>
      </c>
      <c r="HT204">
        <v>1.85838</v>
      </c>
      <c r="HU204">
        <v>1.85745</v>
      </c>
      <c r="HV204">
        <v>1.85242</v>
      </c>
      <c r="HW204">
        <v>0</v>
      </c>
      <c r="HX204">
        <v>0</v>
      </c>
      <c r="HY204">
        <v>0</v>
      </c>
      <c r="HZ204">
        <v>0</v>
      </c>
      <c r="IA204" t="s">
        <v>424</v>
      </c>
      <c r="IB204" t="s">
        <v>425</v>
      </c>
      <c r="IC204" t="s">
        <v>426</v>
      </c>
      <c r="ID204" t="s">
        <v>426</v>
      </c>
      <c r="IE204" t="s">
        <v>426</v>
      </c>
      <c r="IF204" t="s">
        <v>426</v>
      </c>
      <c r="IG204">
        <v>0</v>
      </c>
      <c r="IH204">
        <v>100</v>
      </c>
      <c r="II204">
        <v>100</v>
      </c>
      <c r="IJ204">
        <v>-0.893</v>
      </c>
      <c r="IK204">
        <v>0.3189</v>
      </c>
      <c r="IL204">
        <v>-0.819046093373875</v>
      </c>
      <c r="IM204">
        <v>-0.0008311593448893811</v>
      </c>
      <c r="IN204">
        <v>1.768286430498992E-06</v>
      </c>
      <c r="IO204">
        <v>-5.176383660599935E-10</v>
      </c>
      <c r="IP204">
        <v>0.01793090377665582</v>
      </c>
      <c r="IQ204">
        <v>0.002652576625932546</v>
      </c>
      <c r="IR204">
        <v>0.0004569377311329863</v>
      </c>
      <c r="IS204">
        <v>1.003524486243527E-07</v>
      </c>
      <c r="IT204">
        <v>2</v>
      </c>
      <c r="IU204">
        <v>1975</v>
      </c>
      <c r="IV204">
        <v>1</v>
      </c>
      <c r="IW204">
        <v>26</v>
      </c>
      <c r="IX204">
        <v>201799.8</v>
      </c>
      <c r="IY204">
        <v>201800</v>
      </c>
      <c r="IZ204">
        <v>1.09619</v>
      </c>
      <c r="JA204">
        <v>2.63306</v>
      </c>
      <c r="JB204">
        <v>1.49658</v>
      </c>
      <c r="JC204">
        <v>2.34863</v>
      </c>
      <c r="JD204">
        <v>1.54907</v>
      </c>
      <c r="JE204">
        <v>2.41211</v>
      </c>
      <c r="JF204">
        <v>36.3635</v>
      </c>
      <c r="JG204">
        <v>24.1926</v>
      </c>
      <c r="JH204">
        <v>18</v>
      </c>
      <c r="JI204">
        <v>482.188</v>
      </c>
      <c r="JJ204">
        <v>498.303</v>
      </c>
      <c r="JK204">
        <v>30.2321</v>
      </c>
      <c r="JL204">
        <v>29.1509</v>
      </c>
      <c r="JM204">
        <v>30.0001</v>
      </c>
      <c r="JN204">
        <v>29.3467</v>
      </c>
      <c r="JO204">
        <v>29.3382</v>
      </c>
      <c r="JP204">
        <v>22.0369</v>
      </c>
      <c r="JQ204">
        <v>0</v>
      </c>
      <c r="JR204">
        <v>100</v>
      </c>
      <c r="JS204">
        <v>30.2286</v>
      </c>
      <c r="JT204">
        <v>420</v>
      </c>
      <c r="JU204">
        <v>23.1383</v>
      </c>
      <c r="JV204">
        <v>101.803</v>
      </c>
      <c r="JW204">
        <v>91.1789</v>
      </c>
    </row>
    <row r="205" spans="1:283">
      <c r="A205">
        <v>187</v>
      </c>
      <c r="B205">
        <v>1759097595.5</v>
      </c>
      <c r="C205">
        <v>3602.5</v>
      </c>
      <c r="D205" t="s">
        <v>805</v>
      </c>
      <c r="E205" t="s">
        <v>806</v>
      </c>
      <c r="F205">
        <v>5</v>
      </c>
      <c r="G205" t="s">
        <v>794</v>
      </c>
      <c r="H205">
        <v>1759097592.5</v>
      </c>
      <c r="I205">
        <f>(J205)/1000</f>
        <v>0</v>
      </c>
      <c r="J205">
        <f>1000*DJ205*AH205*(DF205-DG205)/(100*CY205*(1000-AH205*DF205))</f>
        <v>0</v>
      </c>
      <c r="K205">
        <f>DJ205*AH205*(DE205-DD205*(1000-AH205*DG205)/(1000-AH205*DF205))/(100*CY205)</f>
        <v>0</v>
      </c>
      <c r="L205">
        <f>DD205 - IF(AH205&gt;1, K205*CY205*100.0/(AJ205), 0)</f>
        <v>0</v>
      </c>
      <c r="M205">
        <f>((S205-I205/2)*L205-K205)/(S205+I205/2)</f>
        <v>0</v>
      </c>
      <c r="N205">
        <f>M205*(DK205+DL205)/1000.0</f>
        <v>0</v>
      </c>
      <c r="O205">
        <f>(DD205 - IF(AH205&gt;1, K205*CY205*100.0/(AJ205), 0))*(DK205+DL205)/1000.0</f>
        <v>0</v>
      </c>
      <c r="P205">
        <f>2.0/((1/R205-1/Q205)+SIGN(R205)*SQRT((1/R205-1/Q205)*(1/R205-1/Q205) + 4*CZ205/((CZ205+1)*(CZ205+1))*(2*1/R205*1/Q205-1/Q205*1/Q205)))</f>
        <v>0</v>
      </c>
      <c r="Q205">
        <f>IF(LEFT(DA205,1)&lt;&gt;"0",IF(LEFT(DA205,1)="1",3.0,DB205),$D$5+$E$5*(DR205*DK205/($K$5*1000))+$F$5*(DR205*DK205/($K$5*1000))*MAX(MIN(CY205,$J$5),$I$5)*MAX(MIN(CY205,$J$5),$I$5)+$G$5*MAX(MIN(CY205,$J$5),$I$5)*(DR205*DK205/($K$5*1000))+$H$5*(DR205*DK205/($K$5*1000))*(DR205*DK205/($K$5*1000)))</f>
        <v>0</v>
      </c>
      <c r="R205">
        <f>I205*(1000-(1000*0.61365*exp(17.502*V205/(240.97+V205))/(DK205+DL205)+DF205)/2)/(1000*0.61365*exp(17.502*V205/(240.97+V205))/(DK205+DL205)-DF205)</f>
        <v>0</v>
      </c>
      <c r="S205">
        <f>1/((CZ205+1)/(P205/1.6)+1/(Q205/1.37)) + CZ205/((CZ205+1)/(P205/1.6) + CZ205/(Q205/1.37))</f>
        <v>0</v>
      </c>
      <c r="T205">
        <f>(CU205*CX205)</f>
        <v>0</v>
      </c>
      <c r="U205">
        <f>(DM205+(T205+2*0.95*5.67E-8*(((DM205+$B$9)+273)^4-(DM205+273)^4)-44100*I205)/(1.84*29.3*Q205+8*0.95*5.67E-8*(DM205+273)^3))</f>
        <v>0</v>
      </c>
      <c r="V205">
        <f>($C$9*DN205+$D$9*DO205+$E$9*U205)</f>
        <v>0</v>
      </c>
      <c r="W205">
        <f>0.61365*exp(17.502*V205/(240.97+V205))</f>
        <v>0</v>
      </c>
      <c r="X205">
        <f>(Y205/Z205*100)</f>
        <v>0</v>
      </c>
      <c r="Y205">
        <f>DF205*(DK205+DL205)/1000</f>
        <v>0</v>
      </c>
      <c r="Z205">
        <f>0.61365*exp(17.502*DM205/(240.97+DM205))</f>
        <v>0</v>
      </c>
      <c r="AA205">
        <f>(W205-DF205*(DK205+DL205)/1000)</f>
        <v>0</v>
      </c>
      <c r="AB205">
        <f>(-I205*44100)</f>
        <v>0</v>
      </c>
      <c r="AC205">
        <f>2*29.3*Q205*0.92*(DM205-V205)</f>
        <v>0</v>
      </c>
      <c r="AD205">
        <f>2*0.95*5.67E-8*(((DM205+$B$9)+273)^4-(V205+273)^4)</f>
        <v>0</v>
      </c>
      <c r="AE205">
        <f>T205+AD205+AB205+AC205</f>
        <v>0</v>
      </c>
      <c r="AF205">
        <v>1</v>
      </c>
      <c r="AG205">
        <v>0</v>
      </c>
      <c r="AH205">
        <f>IF(AF205*$H$15&gt;=AJ205,1.0,(AJ205/(AJ205-AF205*$H$15)))</f>
        <v>0</v>
      </c>
      <c r="AI205">
        <f>(AH205-1)*100</f>
        <v>0</v>
      </c>
      <c r="AJ205">
        <f>MAX(0,($B$15+$C$15*DR205)/(1+$D$15*DR205)*DK205/(DM205+273)*$E$15)</f>
        <v>0</v>
      </c>
      <c r="AK205" t="s">
        <v>420</v>
      </c>
      <c r="AL205" t="s">
        <v>420</v>
      </c>
      <c r="AM205">
        <v>0</v>
      </c>
      <c r="AN205">
        <v>0</v>
      </c>
      <c r="AO205">
        <f>1-AM205/AN205</f>
        <v>0</v>
      </c>
      <c r="AP205">
        <v>0</v>
      </c>
      <c r="AQ205" t="s">
        <v>420</v>
      </c>
      <c r="AR205" t="s">
        <v>420</v>
      </c>
      <c r="AS205">
        <v>0</v>
      </c>
      <c r="AT205">
        <v>0</v>
      </c>
      <c r="AU205">
        <f>1-AS205/AT205</f>
        <v>0</v>
      </c>
      <c r="AV205">
        <v>0.5</v>
      </c>
      <c r="AW205">
        <f>CV205</f>
        <v>0</v>
      </c>
      <c r="AX205">
        <f>K205</f>
        <v>0</v>
      </c>
      <c r="AY205">
        <f>AU205*AV205*AW205</f>
        <v>0</v>
      </c>
      <c r="AZ205">
        <f>(AX205-AP205)/AW205</f>
        <v>0</v>
      </c>
      <c r="BA205">
        <f>(AN205-AT205)/AT205</f>
        <v>0</v>
      </c>
      <c r="BB205">
        <f>AM205/(AO205+AM205/AT205)</f>
        <v>0</v>
      </c>
      <c r="BC205" t="s">
        <v>420</v>
      </c>
      <c r="BD205">
        <v>0</v>
      </c>
      <c r="BE205">
        <f>IF(BD205&lt;&gt;0, BD205, BB205)</f>
        <v>0</v>
      </c>
      <c r="BF205">
        <f>1-BE205/AT205</f>
        <v>0</v>
      </c>
      <c r="BG205">
        <f>(AT205-AS205)/(AT205-BE205)</f>
        <v>0</v>
      </c>
      <c r="BH205">
        <f>(AN205-AT205)/(AN205-BE205)</f>
        <v>0</v>
      </c>
      <c r="BI205">
        <f>(AT205-AS205)/(AT205-AM205)</f>
        <v>0</v>
      </c>
      <c r="BJ205">
        <f>(AN205-AT205)/(AN205-AM205)</f>
        <v>0</v>
      </c>
      <c r="BK205">
        <f>(BG205*BE205/AS205)</f>
        <v>0</v>
      </c>
      <c r="BL205">
        <f>(1-BK205)</f>
        <v>0</v>
      </c>
      <c r="CU205">
        <f>$B$13*DS205+$C$13*DT205+$F$13*EE205*(1-EH205)</f>
        <v>0</v>
      </c>
      <c r="CV205">
        <f>CU205*CW205</f>
        <v>0</v>
      </c>
      <c r="CW205">
        <f>($B$13*$D$11+$C$13*$D$11+$F$13*((ER205+EJ205)/MAX(ER205+EJ205+ES205, 0.1)*$I$11+ES205/MAX(ER205+EJ205+ES205, 0.1)*$J$11))/($B$13+$C$13+$F$13)</f>
        <v>0</v>
      </c>
      <c r="CX205">
        <f>($B$13*$K$11+$C$13*$K$11+$F$13*((ER205+EJ205)/MAX(ER205+EJ205+ES205, 0.1)*$P$11+ES205/MAX(ER205+EJ205+ES205, 0.1)*$Q$11))/($B$13+$C$13+$F$13)</f>
        <v>0</v>
      </c>
      <c r="CY205">
        <v>2.18</v>
      </c>
      <c r="CZ205">
        <v>0.5</v>
      </c>
      <c r="DA205" t="s">
        <v>421</v>
      </c>
      <c r="DB205">
        <v>2</v>
      </c>
      <c r="DC205">
        <v>1759097592.5</v>
      </c>
      <c r="DD205">
        <v>422.117</v>
      </c>
      <c r="DE205">
        <v>419.9902222222223</v>
      </c>
      <c r="DF205">
        <v>23.19423333333333</v>
      </c>
      <c r="DG205">
        <v>22.86423333333333</v>
      </c>
      <c r="DH205">
        <v>423.0101111111111</v>
      </c>
      <c r="DI205">
        <v>22.87532222222222</v>
      </c>
      <c r="DJ205">
        <v>499.9994444444444</v>
      </c>
      <c r="DK205">
        <v>90.62182222222221</v>
      </c>
      <c r="DL205">
        <v>0.06636437777777777</v>
      </c>
      <c r="DM205">
        <v>29.88357777777778</v>
      </c>
      <c r="DN205">
        <v>29.99954444444445</v>
      </c>
      <c r="DO205">
        <v>999.9000000000001</v>
      </c>
      <c r="DP205">
        <v>0</v>
      </c>
      <c r="DQ205">
        <v>0</v>
      </c>
      <c r="DR205">
        <v>9990.076666666668</v>
      </c>
      <c r="DS205">
        <v>0</v>
      </c>
      <c r="DT205">
        <v>2.91428</v>
      </c>
      <c r="DU205">
        <v>2.126536666666667</v>
      </c>
      <c r="DV205">
        <v>432.14</v>
      </c>
      <c r="DW205">
        <v>429.8178888888889</v>
      </c>
      <c r="DX205">
        <v>0.3300126666666666</v>
      </c>
      <c r="DY205">
        <v>419.9902222222223</v>
      </c>
      <c r="DZ205">
        <v>22.86423333333333</v>
      </c>
      <c r="EA205">
        <v>2.101903333333333</v>
      </c>
      <c r="EB205">
        <v>2.071996666666666</v>
      </c>
      <c r="EC205">
        <v>18.23362222222222</v>
      </c>
      <c r="ED205">
        <v>18.00553333333333</v>
      </c>
      <c r="EE205">
        <v>0.00500078</v>
      </c>
      <c r="EF205">
        <v>0</v>
      </c>
      <c r="EG205">
        <v>0</v>
      </c>
      <c r="EH205">
        <v>0</v>
      </c>
      <c r="EI205">
        <v>204.5888888888889</v>
      </c>
      <c r="EJ205">
        <v>0.00500078</v>
      </c>
      <c r="EK205">
        <v>-13.62222222222222</v>
      </c>
      <c r="EL205">
        <v>0.3777777777777778</v>
      </c>
      <c r="EM205">
        <v>35.15255555555555</v>
      </c>
      <c r="EN205">
        <v>39.32599999999999</v>
      </c>
      <c r="EO205">
        <v>36.86777777777777</v>
      </c>
      <c r="EP205">
        <v>39.43744444444444</v>
      </c>
      <c r="EQ205">
        <v>37.15933333333333</v>
      </c>
      <c r="ER205">
        <v>0</v>
      </c>
      <c r="ES205">
        <v>0</v>
      </c>
      <c r="ET205">
        <v>0</v>
      </c>
      <c r="EU205">
        <v>1759097588.2</v>
      </c>
      <c r="EV205">
        <v>0</v>
      </c>
      <c r="EW205">
        <v>205.048</v>
      </c>
      <c r="EX205">
        <v>-19.15384600712667</v>
      </c>
      <c r="EY205">
        <v>42.29230768252647</v>
      </c>
      <c r="EZ205">
        <v>-18.832</v>
      </c>
      <c r="FA205">
        <v>15</v>
      </c>
      <c r="FB205">
        <v>0</v>
      </c>
      <c r="FC205" t="s">
        <v>422</v>
      </c>
      <c r="FD205">
        <v>1746989605.5</v>
      </c>
      <c r="FE205">
        <v>1746989593.5</v>
      </c>
      <c r="FF205">
        <v>0</v>
      </c>
      <c r="FG205">
        <v>-0.274</v>
      </c>
      <c r="FH205">
        <v>-0.002</v>
      </c>
      <c r="FI205">
        <v>2.549</v>
      </c>
      <c r="FJ205">
        <v>0.129</v>
      </c>
      <c r="FK205">
        <v>420</v>
      </c>
      <c r="FL205">
        <v>17</v>
      </c>
      <c r="FM205">
        <v>0.02</v>
      </c>
      <c r="FN205">
        <v>0.04</v>
      </c>
      <c r="FO205">
        <v>2.121886097560975</v>
      </c>
      <c r="FP205">
        <v>-0.04001038327526214</v>
      </c>
      <c r="FQ205">
        <v>0.04558655920216967</v>
      </c>
      <c r="FR205">
        <v>1</v>
      </c>
      <c r="FS205">
        <v>205.4529411764706</v>
      </c>
      <c r="FT205">
        <v>-5.91902213809131</v>
      </c>
      <c r="FU205">
        <v>6.997320297762634</v>
      </c>
      <c r="FV205">
        <v>0</v>
      </c>
      <c r="FW205">
        <v>0.330127268292683</v>
      </c>
      <c r="FX205">
        <v>0.0002294634146351343</v>
      </c>
      <c r="FY205">
        <v>0.001113319821785283</v>
      </c>
      <c r="FZ205">
        <v>1</v>
      </c>
      <c r="GA205">
        <v>2</v>
      </c>
      <c r="GB205">
        <v>3</v>
      </c>
      <c r="GC205" t="s">
        <v>429</v>
      </c>
      <c r="GD205">
        <v>3.10287</v>
      </c>
      <c r="GE205">
        <v>2.72439</v>
      </c>
      <c r="GF205">
        <v>0.0885349</v>
      </c>
      <c r="GG205">
        <v>0.088103</v>
      </c>
      <c r="GH205">
        <v>0.105289</v>
      </c>
      <c r="GI205">
        <v>0.105703</v>
      </c>
      <c r="GJ205">
        <v>23789.5</v>
      </c>
      <c r="GK205">
        <v>21594.8</v>
      </c>
      <c r="GL205">
        <v>26664.5</v>
      </c>
      <c r="GM205">
        <v>23903.4</v>
      </c>
      <c r="GN205">
        <v>38172.2</v>
      </c>
      <c r="GO205">
        <v>31586.7</v>
      </c>
      <c r="GP205">
        <v>46561.2</v>
      </c>
      <c r="GQ205">
        <v>37801.8</v>
      </c>
      <c r="GR205">
        <v>1.86567</v>
      </c>
      <c r="GS205">
        <v>1.86787</v>
      </c>
      <c r="GT205">
        <v>0.081569</v>
      </c>
      <c r="GU205">
        <v>0</v>
      </c>
      <c r="GV205">
        <v>28.6694</v>
      </c>
      <c r="GW205">
        <v>999.9</v>
      </c>
      <c r="GX205">
        <v>46.4</v>
      </c>
      <c r="GY205">
        <v>31.4</v>
      </c>
      <c r="GZ205">
        <v>23.6305</v>
      </c>
      <c r="HA205">
        <v>60.752</v>
      </c>
      <c r="HB205">
        <v>19.391</v>
      </c>
      <c r="HC205">
        <v>1</v>
      </c>
      <c r="HD205">
        <v>0.144461</v>
      </c>
      <c r="HE205">
        <v>-1.10553</v>
      </c>
      <c r="HF205">
        <v>20.2961</v>
      </c>
      <c r="HG205">
        <v>5.22043</v>
      </c>
      <c r="HH205">
        <v>11.98</v>
      </c>
      <c r="HI205">
        <v>4.9649</v>
      </c>
      <c r="HJ205">
        <v>3.276</v>
      </c>
      <c r="HK205">
        <v>9999</v>
      </c>
      <c r="HL205">
        <v>9999</v>
      </c>
      <c r="HM205">
        <v>9999</v>
      </c>
      <c r="HN205">
        <v>37.8</v>
      </c>
      <c r="HO205">
        <v>1.86397</v>
      </c>
      <c r="HP205">
        <v>1.86011</v>
      </c>
      <c r="HQ205">
        <v>1.85841</v>
      </c>
      <c r="HR205">
        <v>1.85974</v>
      </c>
      <c r="HS205">
        <v>1.85989</v>
      </c>
      <c r="HT205">
        <v>1.85837</v>
      </c>
      <c r="HU205">
        <v>1.85745</v>
      </c>
      <c r="HV205">
        <v>1.85242</v>
      </c>
      <c r="HW205">
        <v>0</v>
      </c>
      <c r="HX205">
        <v>0</v>
      </c>
      <c r="HY205">
        <v>0</v>
      </c>
      <c r="HZ205">
        <v>0</v>
      </c>
      <c r="IA205" t="s">
        <v>424</v>
      </c>
      <c r="IB205" t="s">
        <v>425</v>
      </c>
      <c r="IC205" t="s">
        <v>426</v>
      </c>
      <c r="ID205" t="s">
        <v>426</v>
      </c>
      <c r="IE205" t="s">
        <v>426</v>
      </c>
      <c r="IF205" t="s">
        <v>426</v>
      </c>
      <c r="IG205">
        <v>0</v>
      </c>
      <c r="IH205">
        <v>100</v>
      </c>
      <c r="II205">
        <v>100</v>
      </c>
      <c r="IJ205">
        <v>-0.893</v>
      </c>
      <c r="IK205">
        <v>0.3189</v>
      </c>
      <c r="IL205">
        <v>-0.819046093373875</v>
      </c>
      <c r="IM205">
        <v>-0.0008311593448893811</v>
      </c>
      <c r="IN205">
        <v>1.768286430498992E-06</v>
      </c>
      <c r="IO205">
        <v>-5.176383660599935E-10</v>
      </c>
      <c r="IP205">
        <v>0.01793090377665582</v>
      </c>
      <c r="IQ205">
        <v>0.002652576625932546</v>
      </c>
      <c r="IR205">
        <v>0.0004569377311329863</v>
      </c>
      <c r="IS205">
        <v>1.003524486243527E-07</v>
      </c>
      <c r="IT205">
        <v>2</v>
      </c>
      <c r="IU205">
        <v>1975</v>
      </c>
      <c r="IV205">
        <v>1</v>
      </c>
      <c r="IW205">
        <v>26</v>
      </c>
      <c r="IX205">
        <v>201799.8</v>
      </c>
      <c r="IY205">
        <v>201800</v>
      </c>
      <c r="IZ205">
        <v>1.09497</v>
      </c>
      <c r="JA205">
        <v>2.63306</v>
      </c>
      <c r="JB205">
        <v>1.49658</v>
      </c>
      <c r="JC205">
        <v>2.34863</v>
      </c>
      <c r="JD205">
        <v>1.54907</v>
      </c>
      <c r="JE205">
        <v>2.36572</v>
      </c>
      <c r="JF205">
        <v>36.34</v>
      </c>
      <c r="JG205">
        <v>24.1926</v>
      </c>
      <c r="JH205">
        <v>18</v>
      </c>
      <c r="JI205">
        <v>482.042</v>
      </c>
      <c r="JJ205">
        <v>498.236</v>
      </c>
      <c r="JK205">
        <v>30.2299</v>
      </c>
      <c r="JL205">
        <v>29.1496</v>
      </c>
      <c r="JM205">
        <v>30.0001</v>
      </c>
      <c r="JN205">
        <v>29.3467</v>
      </c>
      <c r="JO205">
        <v>29.3382</v>
      </c>
      <c r="JP205">
        <v>22.0337</v>
      </c>
      <c r="JQ205">
        <v>0</v>
      </c>
      <c r="JR205">
        <v>100</v>
      </c>
      <c r="JS205">
        <v>30.2286</v>
      </c>
      <c r="JT205">
        <v>420</v>
      </c>
      <c r="JU205">
        <v>23.1383</v>
      </c>
      <c r="JV205">
        <v>101.803</v>
      </c>
      <c r="JW205">
        <v>91.17870000000001</v>
      </c>
    </row>
    <row r="206" spans="1:283">
      <c r="A206">
        <v>188</v>
      </c>
      <c r="B206">
        <v>1759097597.5</v>
      </c>
      <c r="C206">
        <v>3604.5</v>
      </c>
      <c r="D206" t="s">
        <v>807</v>
      </c>
      <c r="E206" t="s">
        <v>808</v>
      </c>
      <c r="F206">
        <v>5</v>
      </c>
      <c r="G206" t="s">
        <v>794</v>
      </c>
      <c r="H206">
        <v>1759097594.5</v>
      </c>
      <c r="I206">
        <f>(J206)/1000</f>
        <v>0</v>
      </c>
      <c r="J206">
        <f>1000*DJ206*AH206*(DF206-DG206)/(100*CY206*(1000-AH206*DF206))</f>
        <v>0</v>
      </c>
      <c r="K206">
        <f>DJ206*AH206*(DE206-DD206*(1000-AH206*DG206)/(1000-AH206*DF206))/(100*CY206)</f>
        <v>0</v>
      </c>
      <c r="L206">
        <f>DD206 - IF(AH206&gt;1, K206*CY206*100.0/(AJ206), 0)</f>
        <v>0</v>
      </c>
      <c r="M206">
        <f>((S206-I206/2)*L206-K206)/(S206+I206/2)</f>
        <v>0</v>
      </c>
      <c r="N206">
        <f>M206*(DK206+DL206)/1000.0</f>
        <v>0</v>
      </c>
      <c r="O206">
        <f>(DD206 - IF(AH206&gt;1, K206*CY206*100.0/(AJ206), 0))*(DK206+DL206)/1000.0</f>
        <v>0</v>
      </c>
      <c r="P206">
        <f>2.0/((1/R206-1/Q206)+SIGN(R206)*SQRT((1/R206-1/Q206)*(1/R206-1/Q206) + 4*CZ206/((CZ206+1)*(CZ206+1))*(2*1/R206*1/Q206-1/Q206*1/Q206)))</f>
        <v>0</v>
      </c>
      <c r="Q206">
        <f>IF(LEFT(DA206,1)&lt;&gt;"0",IF(LEFT(DA206,1)="1",3.0,DB206),$D$5+$E$5*(DR206*DK206/($K$5*1000))+$F$5*(DR206*DK206/($K$5*1000))*MAX(MIN(CY206,$J$5),$I$5)*MAX(MIN(CY206,$J$5),$I$5)+$G$5*MAX(MIN(CY206,$J$5),$I$5)*(DR206*DK206/($K$5*1000))+$H$5*(DR206*DK206/($K$5*1000))*(DR206*DK206/($K$5*1000)))</f>
        <v>0</v>
      </c>
      <c r="R206">
        <f>I206*(1000-(1000*0.61365*exp(17.502*V206/(240.97+V206))/(DK206+DL206)+DF206)/2)/(1000*0.61365*exp(17.502*V206/(240.97+V206))/(DK206+DL206)-DF206)</f>
        <v>0</v>
      </c>
      <c r="S206">
        <f>1/((CZ206+1)/(P206/1.6)+1/(Q206/1.37)) + CZ206/((CZ206+1)/(P206/1.6) + CZ206/(Q206/1.37))</f>
        <v>0</v>
      </c>
      <c r="T206">
        <f>(CU206*CX206)</f>
        <v>0</v>
      </c>
      <c r="U206">
        <f>(DM206+(T206+2*0.95*5.67E-8*(((DM206+$B$9)+273)^4-(DM206+273)^4)-44100*I206)/(1.84*29.3*Q206+8*0.95*5.67E-8*(DM206+273)^3))</f>
        <v>0</v>
      </c>
      <c r="V206">
        <f>($C$9*DN206+$D$9*DO206+$E$9*U206)</f>
        <v>0</v>
      </c>
      <c r="W206">
        <f>0.61365*exp(17.502*V206/(240.97+V206))</f>
        <v>0</v>
      </c>
      <c r="X206">
        <f>(Y206/Z206*100)</f>
        <v>0</v>
      </c>
      <c r="Y206">
        <f>DF206*(DK206+DL206)/1000</f>
        <v>0</v>
      </c>
      <c r="Z206">
        <f>0.61365*exp(17.502*DM206/(240.97+DM206))</f>
        <v>0</v>
      </c>
      <c r="AA206">
        <f>(W206-DF206*(DK206+DL206)/1000)</f>
        <v>0</v>
      </c>
      <c r="AB206">
        <f>(-I206*44100)</f>
        <v>0</v>
      </c>
      <c r="AC206">
        <f>2*29.3*Q206*0.92*(DM206-V206)</f>
        <v>0</v>
      </c>
      <c r="AD206">
        <f>2*0.95*5.67E-8*(((DM206+$B$9)+273)^4-(V206+273)^4)</f>
        <v>0</v>
      </c>
      <c r="AE206">
        <f>T206+AD206+AB206+AC206</f>
        <v>0</v>
      </c>
      <c r="AF206">
        <v>1</v>
      </c>
      <c r="AG206">
        <v>0</v>
      </c>
      <c r="AH206">
        <f>IF(AF206*$H$15&gt;=AJ206,1.0,(AJ206/(AJ206-AF206*$H$15)))</f>
        <v>0</v>
      </c>
      <c r="AI206">
        <f>(AH206-1)*100</f>
        <v>0</v>
      </c>
      <c r="AJ206">
        <f>MAX(0,($B$15+$C$15*DR206)/(1+$D$15*DR206)*DK206/(DM206+273)*$E$15)</f>
        <v>0</v>
      </c>
      <c r="AK206" t="s">
        <v>420</v>
      </c>
      <c r="AL206" t="s">
        <v>420</v>
      </c>
      <c r="AM206">
        <v>0</v>
      </c>
      <c r="AN206">
        <v>0</v>
      </c>
      <c r="AO206">
        <f>1-AM206/AN206</f>
        <v>0</v>
      </c>
      <c r="AP206">
        <v>0</v>
      </c>
      <c r="AQ206" t="s">
        <v>420</v>
      </c>
      <c r="AR206" t="s">
        <v>420</v>
      </c>
      <c r="AS206">
        <v>0</v>
      </c>
      <c r="AT206">
        <v>0</v>
      </c>
      <c r="AU206">
        <f>1-AS206/AT206</f>
        <v>0</v>
      </c>
      <c r="AV206">
        <v>0.5</v>
      </c>
      <c r="AW206">
        <f>CV206</f>
        <v>0</v>
      </c>
      <c r="AX206">
        <f>K206</f>
        <v>0</v>
      </c>
      <c r="AY206">
        <f>AU206*AV206*AW206</f>
        <v>0</v>
      </c>
      <c r="AZ206">
        <f>(AX206-AP206)/AW206</f>
        <v>0</v>
      </c>
      <c r="BA206">
        <f>(AN206-AT206)/AT206</f>
        <v>0</v>
      </c>
      <c r="BB206">
        <f>AM206/(AO206+AM206/AT206)</f>
        <v>0</v>
      </c>
      <c r="BC206" t="s">
        <v>420</v>
      </c>
      <c r="BD206">
        <v>0</v>
      </c>
      <c r="BE206">
        <f>IF(BD206&lt;&gt;0, BD206, BB206)</f>
        <v>0</v>
      </c>
      <c r="BF206">
        <f>1-BE206/AT206</f>
        <v>0</v>
      </c>
      <c r="BG206">
        <f>(AT206-AS206)/(AT206-BE206)</f>
        <v>0</v>
      </c>
      <c r="BH206">
        <f>(AN206-AT206)/(AN206-BE206)</f>
        <v>0</v>
      </c>
      <c r="BI206">
        <f>(AT206-AS206)/(AT206-AM206)</f>
        <v>0</v>
      </c>
      <c r="BJ206">
        <f>(AN206-AT206)/(AN206-AM206)</f>
        <v>0</v>
      </c>
      <c r="BK206">
        <f>(BG206*BE206/AS206)</f>
        <v>0</v>
      </c>
      <c r="BL206">
        <f>(1-BK206)</f>
        <v>0</v>
      </c>
      <c r="CU206">
        <f>$B$13*DS206+$C$13*DT206+$F$13*EE206*(1-EH206)</f>
        <v>0</v>
      </c>
      <c r="CV206">
        <f>CU206*CW206</f>
        <v>0</v>
      </c>
      <c r="CW206">
        <f>($B$13*$D$11+$C$13*$D$11+$F$13*((ER206+EJ206)/MAX(ER206+EJ206+ES206, 0.1)*$I$11+ES206/MAX(ER206+EJ206+ES206, 0.1)*$J$11))/($B$13+$C$13+$F$13)</f>
        <v>0</v>
      </c>
      <c r="CX206">
        <f>($B$13*$K$11+$C$13*$K$11+$F$13*((ER206+EJ206)/MAX(ER206+EJ206+ES206, 0.1)*$P$11+ES206/MAX(ER206+EJ206+ES206, 0.1)*$Q$11))/($B$13+$C$13+$F$13)</f>
        <v>0</v>
      </c>
      <c r="CY206">
        <v>2.18</v>
      </c>
      <c r="CZ206">
        <v>0.5</v>
      </c>
      <c r="DA206" t="s">
        <v>421</v>
      </c>
      <c r="DB206">
        <v>2</v>
      </c>
      <c r="DC206">
        <v>1759097594.5</v>
      </c>
      <c r="DD206">
        <v>422.1213333333333</v>
      </c>
      <c r="DE206">
        <v>419.9818888888889</v>
      </c>
      <c r="DF206">
        <v>23.19344444444445</v>
      </c>
      <c r="DG206">
        <v>22.8643</v>
      </c>
      <c r="DH206">
        <v>423.0144444444445</v>
      </c>
      <c r="DI206">
        <v>22.87454444444445</v>
      </c>
      <c r="DJ206">
        <v>499.9607777777778</v>
      </c>
      <c r="DK206">
        <v>90.62192222222221</v>
      </c>
      <c r="DL206">
        <v>0.06618827777777779</v>
      </c>
      <c r="DM206">
        <v>29.8833</v>
      </c>
      <c r="DN206">
        <v>29.99828888888889</v>
      </c>
      <c r="DO206">
        <v>999.9000000000001</v>
      </c>
      <c r="DP206">
        <v>0</v>
      </c>
      <c r="DQ206">
        <v>0</v>
      </c>
      <c r="DR206">
        <v>10002.49111111111</v>
      </c>
      <c r="DS206">
        <v>0</v>
      </c>
      <c r="DT206">
        <v>2.91428</v>
      </c>
      <c r="DU206">
        <v>2.139285555555556</v>
      </c>
      <c r="DV206">
        <v>432.144</v>
      </c>
      <c r="DW206">
        <v>429.8091111111111</v>
      </c>
      <c r="DX206">
        <v>0.3291574444444445</v>
      </c>
      <c r="DY206">
        <v>419.9818888888889</v>
      </c>
      <c r="DZ206">
        <v>22.8643</v>
      </c>
      <c r="EA206">
        <v>2.101834444444444</v>
      </c>
      <c r="EB206">
        <v>2.072004444444444</v>
      </c>
      <c r="EC206">
        <v>18.2331</v>
      </c>
      <c r="ED206">
        <v>18.00558888888889</v>
      </c>
      <c r="EE206">
        <v>0.00500078</v>
      </c>
      <c r="EF206">
        <v>0</v>
      </c>
      <c r="EG206">
        <v>0</v>
      </c>
      <c r="EH206">
        <v>0</v>
      </c>
      <c r="EI206">
        <v>201.8777777777778</v>
      </c>
      <c r="EJ206">
        <v>0.00500078</v>
      </c>
      <c r="EK206">
        <v>-16.61111111111111</v>
      </c>
      <c r="EL206">
        <v>-0.3666666666666666</v>
      </c>
      <c r="EM206">
        <v>35.17333333333333</v>
      </c>
      <c r="EN206">
        <v>39.36766666666666</v>
      </c>
      <c r="EO206">
        <v>36.87477777777778</v>
      </c>
      <c r="EP206">
        <v>39.48611111111111</v>
      </c>
      <c r="EQ206">
        <v>37.20811111111111</v>
      </c>
      <c r="ER206">
        <v>0</v>
      </c>
      <c r="ES206">
        <v>0</v>
      </c>
      <c r="ET206">
        <v>0</v>
      </c>
      <c r="EU206">
        <v>1759097590</v>
      </c>
      <c r="EV206">
        <v>0</v>
      </c>
      <c r="EW206">
        <v>204.1653846153846</v>
      </c>
      <c r="EX206">
        <v>-18.63589733037882</v>
      </c>
      <c r="EY206">
        <v>19.55555541819501</v>
      </c>
      <c r="EZ206">
        <v>-17.96923076923077</v>
      </c>
      <c r="FA206">
        <v>15</v>
      </c>
      <c r="FB206">
        <v>0</v>
      </c>
      <c r="FC206" t="s">
        <v>422</v>
      </c>
      <c r="FD206">
        <v>1746989605.5</v>
      </c>
      <c r="FE206">
        <v>1746989593.5</v>
      </c>
      <c r="FF206">
        <v>0</v>
      </c>
      <c r="FG206">
        <v>-0.274</v>
      </c>
      <c r="FH206">
        <v>-0.002</v>
      </c>
      <c r="FI206">
        <v>2.549</v>
      </c>
      <c r="FJ206">
        <v>0.129</v>
      </c>
      <c r="FK206">
        <v>420</v>
      </c>
      <c r="FL206">
        <v>17</v>
      </c>
      <c r="FM206">
        <v>0.02</v>
      </c>
      <c r="FN206">
        <v>0.04</v>
      </c>
      <c r="FO206">
        <v>2.117819</v>
      </c>
      <c r="FP206">
        <v>0.02383632270168504</v>
      </c>
      <c r="FQ206">
        <v>0.04379941008735162</v>
      </c>
      <c r="FR206">
        <v>1</v>
      </c>
      <c r="FS206">
        <v>204.6970588235294</v>
      </c>
      <c r="FT206">
        <v>-23.24064168362138</v>
      </c>
      <c r="FU206">
        <v>7.440053972531841</v>
      </c>
      <c r="FV206">
        <v>0</v>
      </c>
      <c r="FW206">
        <v>0.330178</v>
      </c>
      <c r="FX206">
        <v>-0.005839564727956486</v>
      </c>
      <c r="FY206">
        <v>0.001075961151715062</v>
      </c>
      <c r="FZ206">
        <v>1</v>
      </c>
      <c r="GA206">
        <v>2</v>
      </c>
      <c r="GB206">
        <v>3</v>
      </c>
      <c r="GC206" t="s">
        <v>429</v>
      </c>
      <c r="GD206">
        <v>3.10308</v>
      </c>
      <c r="GE206">
        <v>2.7241</v>
      </c>
      <c r="GF206">
        <v>0.0885307</v>
      </c>
      <c r="GG206">
        <v>0.0881101</v>
      </c>
      <c r="GH206">
        <v>0.105287</v>
      </c>
      <c r="GI206">
        <v>0.105699</v>
      </c>
      <c r="GJ206">
        <v>23789.5</v>
      </c>
      <c r="GK206">
        <v>21594.6</v>
      </c>
      <c r="GL206">
        <v>26664.3</v>
      </c>
      <c r="GM206">
        <v>23903.4</v>
      </c>
      <c r="GN206">
        <v>38172.2</v>
      </c>
      <c r="GO206">
        <v>31586.8</v>
      </c>
      <c r="GP206">
        <v>46561.2</v>
      </c>
      <c r="GQ206">
        <v>37801.7</v>
      </c>
      <c r="GR206">
        <v>1.86593</v>
      </c>
      <c r="GS206">
        <v>1.86745</v>
      </c>
      <c r="GT206">
        <v>0.0815019</v>
      </c>
      <c r="GU206">
        <v>0</v>
      </c>
      <c r="GV206">
        <v>28.6682</v>
      </c>
      <c r="GW206">
        <v>999.9</v>
      </c>
      <c r="GX206">
        <v>46.4</v>
      </c>
      <c r="GY206">
        <v>31.4</v>
      </c>
      <c r="GZ206">
        <v>23.63</v>
      </c>
      <c r="HA206">
        <v>60.762</v>
      </c>
      <c r="HB206">
        <v>19.3109</v>
      </c>
      <c r="HC206">
        <v>1</v>
      </c>
      <c r="HD206">
        <v>0.144421</v>
      </c>
      <c r="HE206">
        <v>-1.12022</v>
      </c>
      <c r="HF206">
        <v>20.2961</v>
      </c>
      <c r="HG206">
        <v>5.22088</v>
      </c>
      <c r="HH206">
        <v>11.98</v>
      </c>
      <c r="HI206">
        <v>4.965</v>
      </c>
      <c r="HJ206">
        <v>3.276</v>
      </c>
      <c r="HK206">
        <v>9999</v>
      </c>
      <c r="HL206">
        <v>9999</v>
      </c>
      <c r="HM206">
        <v>9999</v>
      </c>
      <c r="HN206">
        <v>37.8</v>
      </c>
      <c r="HO206">
        <v>1.86397</v>
      </c>
      <c r="HP206">
        <v>1.86011</v>
      </c>
      <c r="HQ206">
        <v>1.85839</v>
      </c>
      <c r="HR206">
        <v>1.85974</v>
      </c>
      <c r="HS206">
        <v>1.85989</v>
      </c>
      <c r="HT206">
        <v>1.85837</v>
      </c>
      <c r="HU206">
        <v>1.85745</v>
      </c>
      <c r="HV206">
        <v>1.85242</v>
      </c>
      <c r="HW206">
        <v>0</v>
      </c>
      <c r="HX206">
        <v>0</v>
      </c>
      <c r="HY206">
        <v>0</v>
      </c>
      <c r="HZ206">
        <v>0</v>
      </c>
      <c r="IA206" t="s">
        <v>424</v>
      </c>
      <c r="IB206" t="s">
        <v>425</v>
      </c>
      <c r="IC206" t="s">
        <v>426</v>
      </c>
      <c r="ID206" t="s">
        <v>426</v>
      </c>
      <c r="IE206" t="s">
        <v>426</v>
      </c>
      <c r="IF206" t="s">
        <v>426</v>
      </c>
      <c r="IG206">
        <v>0</v>
      </c>
      <c r="IH206">
        <v>100</v>
      </c>
      <c r="II206">
        <v>100</v>
      </c>
      <c r="IJ206">
        <v>-0.894</v>
      </c>
      <c r="IK206">
        <v>0.3189</v>
      </c>
      <c r="IL206">
        <v>-0.819046093373875</v>
      </c>
      <c r="IM206">
        <v>-0.0008311593448893811</v>
      </c>
      <c r="IN206">
        <v>1.768286430498992E-06</v>
      </c>
      <c r="IO206">
        <v>-5.176383660599935E-10</v>
      </c>
      <c r="IP206">
        <v>0.01793090377665582</v>
      </c>
      <c r="IQ206">
        <v>0.002652576625932546</v>
      </c>
      <c r="IR206">
        <v>0.0004569377311329863</v>
      </c>
      <c r="IS206">
        <v>1.003524486243527E-07</v>
      </c>
      <c r="IT206">
        <v>2</v>
      </c>
      <c r="IU206">
        <v>1975</v>
      </c>
      <c r="IV206">
        <v>1</v>
      </c>
      <c r="IW206">
        <v>26</v>
      </c>
      <c r="IX206">
        <v>201799.9</v>
      </c>
      <c r="IY206">
        <v>201800.1</v>
      </c>
      <c r="IZ206">
        <v>1.09619</v>
      </c>
      <c r="JA206">
        <v>2.62573</v>
      </c>
      <c r="JB206">
        <v>1.49658</v>
      </c>
      <c r="JC206">
        <v>2.34863</v>
      </c>
      <c r="JD206">
        <v>1.54907</v>
      </c>
      <c r="JE206">
        <v>2.42065</v>
      </c>
      <c r="JF206">
        <v>36.34</v>
      </c>
      <c r="JG206">
        <v>24.2013</v>
      </c>
      <c r="JH206">
        <v>18</v>
      </c>
      <c r="JI206">
        <v>482.188</v>
      </c>
      <c r="JJ206">
        <v>497.953</v>
      </c>
      <c r="JK206">
        <v>30.2285</v>
      </c>
      <c r="JL206">
        <v>29.1486</v>
      </c>
      <c r="JM206">
        <v>30.0001</v>
      </c>
      <c r="JN206">
        <v>29.3467</v>
      </c>
      <c r="JO206">
        <v>29.3382</v>
      </c>
      <c r="JP206">
        <v>22.0343</v>
      </c>
      <c r="JQ206">
        <v>0</v>
      </c>
      <c r="JR206">
        <v>100</v>
      </c>
      <c r="JS206">
        <v>30.2333</v>
      </c>
      <c r="JT206">
        <v>420</v>
      </c>
      <c r="JU206">
        <v>23.1383</v>
      </c>
      <c r="JV206">
        <v>101.803</v>
      </c>
      <c r="JW206">
        <v>91.1786</v>
      </c>
    </row>
    <row r="207" spans="1:283">
      <c r="A207">
        <v>189</v>
      </c>
      <c r="B207">
        <v>1759097599.5</v>
      </c>
      <c r="C207">
        <v>3606.5</v>
      </c>
      <c r="D207" t="s">
        <v>809</v>
      </c>
      <c r="E207" t="s">
        <v>810</v>
      </c>
      <c r="F207">
        <v>5</v>
      </c>
      <c r="G207" t="s">
        <v>794</v>
      </c>
      <c r="H207">
        <v>1759097596.5</v>
      </c>
      <c r="I207">
        <f>(J207)/1000</f>
        <v>0</v>
      </c>
      <c r="J207">
        <f>1000*DJ207*AH207*(DF207-DG207)/(100*CY207*(1000-AH207*DF207))</f>
        <v>0</v>
      </c>
      <c r="K207">
        <f>DJ207*AH207*(DE207-DD207*(1000-AH207*DG207)/(1000-AH207*DF207))/(100*CY207)</f>
        <v>0</v>
      </c>
      <c r="L207">
        <f>DD207 - IF(AH207&gt;1, K207*CY207*100.0/(AJ207), 0)</f>
        <v>0</v>
      </c>
      <c r="M207">
        <f>((S207-I207/2)*L207-K207)/(S207+I207/2)</f>
        <v>0</v>
      </c>
      <c r="N207">
        <f>M207*(DK207+DL207)/1000.0</f>
        <v>0</v>
      </c>
      <c r="O207">
        <f>(DD207 - IF(AH207&gt;1, K207*CY207*100.0/(AJ207), 0))*(DK207+DL207)/1000.0</f>
        <v>0</v>
      </c>
      <c r="P207">
        <f>2.0/((1/R207-1/Q207)+SIGN(R207)*SQRT((1/R207-1/Q207)*(1/R207-1/Q207) + 4*CZ207/((CZ207+1)*(CZ207+1))*(2*1/R207*1/Q207-1/Q207*1/Q207)))</f>
        <v>0</v>
      </c>
      <c r="Q207">
        <f>IF(LEFT(DA207,1)&lt;&gt;"0",IF(LEFT(DA207,1)="1",3.0,DB207),$D$5+$E$5*(DR207*DK207/($K$5*1000))+$F$5*(DR207*DK207/($K$5*1000))*MAX(MIN(CY207,$J$5),$I$5)*MAX(MIN(CY207,$J$5),$I$5)+$G$5*MAX(MIN(CY207,$J$5),$I$5)*(DR207*DK207/($K$5*1000))+$H$5*(DR207*DK207/($K$5*1000))*(DR207*DK207/($K$5*1000)))</f>
        <v>0</v>
      </c>
      <c r="R207">
        <f>I207*(1000-(1000*0.61365*exp(17.502*V207/(240.97+V207))/(DK207+DL207)+DF207)/2)/(1000*0.61365*exp(17.502*V207/(240.97+V207))/(DK207+DL207)-DF207)</f>
        <v>0</v>
      </c>
      <c r="S207">
        <f>1/((CZ207+1)/(P207/1.6)+1/(Q207/1.37)) + CZ207/((CZ207+1)/(P207/1.6) + CZ207/(Q207/1.37))</f>
        <v>0</v>
      </c>
      <c r="T207">
        <f>(CU207*CX207)</f>
        <v>0</v>
      </c>
      <c r="U207">
        <f>(DM207+(T207+2*0.95*5.67E-8*(((DM207+$B$9)+273)^4-(DM207+273)^4)-44100*I207)/(1.84*29.3*Q207+8*0.95*5.67E-8*(DM207+273)^3))</f>
        <v>0</v>
      </c>
      <c r="V207">
        <f>($C$9*DN207+$D$9*DO207+$E$9*U207)</f>
        <v>0</v>
      </c>
      <c r="W207">
        <f>0.61365*exp(17.502*V207/(240.97+V207))</f>
        <v>0</v>
      </c>
      <c r="X207">
        <f>(Y207/Z207*100)</f>
        <v>0</v>
      </c>
      <c r="Y207">
        <f>DF207*(DK207+DL207)/1000</f>
        <v>0</v>
      </c>
      <c r="Z207">
        <f>0.61365*exp(17.502*DM207/(240.97+DM207))</f>
        <v>0</v>
      </c>
      <c r="AA207">
        <f>(W207-DF207*(DK207+DL207)/1000)</f>
        <v>0</v>
      </c>
      <c r="AB207">
        <f>(-I207*44100)</f>
        <v>0</v>
      </c>
      <c r="AC207">
        <f>2*29.3*Q207*0.92*(DM207-V207)</f>
        <v>0</v>
      </c>
      <c r="AD207">
        <f>2*0.95*5.67E-8*(((DM207+$B$9)+273)^4-(V207+273)^4)</f>
        <v>0</v>
      </c>
      <c r="AE207">
        <f>T207+AD207+AB207+AC207</f>
        <v>0</v>
      </c>
      <c r="AF207">
        <v>1</v>
      </c>
      <c r="AG207">
        <v>0</v>
      </c>
      <c r="AH207">
        <f>IF(AF207*$H$15&gt;=AJ207,1.0,(AJ207/(AJ207-AF207*$H$15)))</f>
        <v>0</v>
      </c>
      <c r="AI207">
        <f>(AH207-1)*100</f>
        <v>0</v>
      </c>
      <c r="AJ207">
        <f>MAX(0,($B$15+$C$15*DR207)/(1+$D$15*DR207)*DK207/(DM207+273)*$E$15)</f>
        <v>0</v>
      </c>
      <c r="AK207" t="s">
        <v>420</v>
      </c>
      <c r="AL207" t="s">
        <v>420</v>
      </c>
      <c r="AM207">
        <v>0</v>
      </c>
      <c r="AN207">
        <v>0</v>
      </c>
      <c r="AO207">
        <f>1-AM207/AN207</f>
        <v>0</v>
      </c>
      <c r="AP207">
        <v>0</v>
      </c>
      <c r="AQ207" t="s">
        <v>420</v>
      </c>
      <c r="AR207" t="s">
        <v>420</v>
      </c>
      <c r="AS207">
        <v>0</v>
      </c>
      <c r="AT207">
        <v>0</v>
      </c>
      <c r="AU207">
        <f>1-AS207/AT207</f>
        <v>0</v>
      </c>
      <c r="AV207">
        <v>0.5</v>
      </c>
      <c r="AW207">
        <f>CV207</f>
        <v>0</v>
      </c>
      <c r="AX207">
        <f>K207</f>
        <v>0</v>
      </c>
      <c r="AY207">
        <f>AU207*AV207*AW207</f>
        <v>0</v>
      </c>
      <c r="AZ207">
        <f>(AX207-AP207)/AW207</f>
        <v>0</v>
      </c>
      <c r="BA207">
        <f>(AN207-AT207)/AT207</f>
        <v>0</v>
      </c>
      <c r="BB207">
        <f>AM207/(AO207+AM207/AT207)</f>
        <v>0</v>
      </c>
      <c r="BC207" t="s">
        <v>420</v>
      </c>
      <c r="BD207">
        <v>0</v>
      </c>
      <c r="BE207">
        <f>IF(BD207&lt;&gt;0, BD207, BB207)</f>
        <v>0</v>
      </c>
      <c r="BF207">
        <f>1-BE207/AT207</f>
        <v>0</v>
      </c>
      <c r="BG207">
        <f>(AT207-AS207)/(AT207-BE207)</f>
        <v>0</v>
      </c>
      <c r="BH207">
        <f>(AN207-AT207)/(AN207-BE207)</f>
        <v>0</v>
      </c>
      <c r="BI207">
        <f>(AT207-AS207)/(AT207-AM207)</f>
        <v>0</v>
      </c>
      <c r="BJ207">
        <f>(AN207-AT207)/(AN207-AM207)</f>
        <v>0</v>
      </c>
      <c r="BK207">
        <f>(BG207*BE207/AS207)</f>
        <v>0</v>
      </c>
      <c r="BL207">
        <f>(1-BK207)</f>
        <v>0</v>
      </c>
      <c r="CU207">
        <f>$B$13*DS207+$C$13*DT207+$F$13*EE207*(1-EH207)</f>
        <v>0</v>
      </c>
      <c r="CV207">
        <f>CU207*CW207</f>
        <v>0</v>
      </c>
      <c r="CW207">
        <f>($B$13*$D$11+$C$13*$D$11+$F$13*((ER207+EJ207)/MAX(ER207+EJ207+ES207, 0.1)*$I$11+ES207/MAX(ER207+EJ207+ES207, 0.1)*$J$11))/($B$13+$C$13+$F$13)</f>
        <v>0</v>
      </c>
      <c r="CX207">
        <f>($B$13*$K$11+$C$13*$K$11+$F$13*((ER207+EJ207)/MAX(ER207+EJ207+ES207, 0.1)*$P$11+ES207/MAX(ER207+EJ207+ES207, 0.1)*$Q$11))/($B$13+$C$13+$F$13)</f>
        <v>0</v>
      </c>
      <c r="CY207">
        <v>2.18</v>
      </c>
      <c r="CZ207">
        <v>0.5</v>
      </c>
      <c r="DA207" t="s">
        <v>421</v>
      </c>
      <c r="DB207">
        <v>2</v>
      </c>
      <c r="DC207">
        <v>1759097596.5</v>
      </c>
      <c r="DD207">
        <v>422.1163333333333</v>
      </c>
      <c r="DE207">
        <v>420.0048888888889</v>
      </c>
      <c r="DF207">
        <v>23.19278888888889</v>
      </c>
      <c r="DG207">
        <v>22.86392222222222</v>
      </c>
      <c r="DH207">
        <v>423.0095555555556</v>
      </c>
      <c r="DI207">
        <v>22.87388888888889</v>
      </c>
      <c r="DJ207">
        <v>500.0441111111111</v>
      </c>
      <c r="DK207">
        <v>90.62238888888889</v>
      </c>
      <c r="DL207">
        <v>0.06594561111111111</v>
      </c>
      <c r="DM207">
        <v>29.88265555555556</v>
      </c>
      <c r="DN207">
        <v>29.99815555555556</v>
      </c>
      <c r="DO207">
        <v>999.9000000000001</v>
      </c>
      <c r="DP207">
        <v>0</v>
      </c>
      <c r="DQ207">
        <v>0</v>
      </c>
      <c r="DR207">
        <v>10019.23111111111</v>
      </c>
      <c r="DS207">
        <v>0</v>
      </c>
      <c r="DT207">
        <v>2.91428</v>
      </c>
      <c r="DU207">
        <v>2.111321111111111</v>
      </c>
      <c r="DV207">
        <v>432.1385555555555</v>
      </c>
      <c r="DW207">
        <v>429.8323333333333</v>
      </c>
      <c r="DX207">
        <v>0.3288575555555556</v>
      </c>
      <c r="DY207">
        <v>420.0048888888889</v>
      </c>
      <c r="DZ207">
        <v>22.86392222222222</v>
      </c>
      <c r="EA207">
        <v>2.101785555555556</v>
      </c>
      <c r="EB207">
        <v>2.071981111111111</v>
      </c>
      <c r="EC207">
        <v>18.23272222222222</v>
      </c>
      <c r="ED207">
        <v>18.00541111111111</v>
      </c>
      <c r="EE207">
        <v>0.00500078</v>
      </c>
      <c r="EF207">
        <v>0</v>
      </c>
      <c r="EG207">
        <v>0</v>
      </c>
      <c r="EH207">
        <v>0</v>
      </c>
      <c r="EI207">
        <v>202.5888888888889</v>
      </c>
      <c r="EJ207">
        <v>0.00500078</v>
      </c>
      <c r="EK207">
        <v>-18.88888888888889</v>
      </c>
      <c r="EL207">
        <v>-0.9777777777777776</v>
      </c>
      <c r="EM207">
        <v>35.19433333333333</v>
      </c>
      <c r="EN207">
        <v>39.41633333333333</v>
      </c>
      <c r="EO207">
        <v>36.93033333333334</v>
      </c>
      <c r="EP207">
        <v>39.54844444444445</v>
      </c>
      <c r="EQ207">
        <v>37.23577777777777</v>
      </c>
      <c r="ER207">
        <v>0</v>
      </c>
      <c r="ES207">
        <v>0</v>
      </c>
      <c r="ET207">
        <v>0</v>
      </c>
      <c r="EU207">
        <v>1759097592.4</v>
      </c>
      <c r="EV207">
        <v>0</v>
      </c>
      <c r="EW207">
        <v>204.2038461538462</v>
      </c>
      <c r="EX207">
        <v>-17.93846168576633</v>
      </c>
      <c r="EY207">
        <v>-0.8102566129461352</v>
      </c>
      <c r="EZ207">
        <v>-17.55</v>
      </c>
      <c r="FA207">
        <v>15</v>
      </c>
      <c r="FB207">
        <v>0</v>
      </c>
      <c r="FC207" t="s">
        <v>422</v>
      </c>
      <c r="FD207">
        <v>1746989605.5</v>
      </c>
      <c r="FE207">
        <v>1746989593.5</v>
      </c>
      <c r="FF207">
        <v>0</v>
      </c>
      <c r="FG207">
        <v>-0.274</v>
      </c>
      <c r="FH207">
        <v>-0.002</v>
      </c>
      <c r="FI207">
        <v>2.549</v>
      </c>
      <c r="FJ207">
        <v>0.129</v>
      </c>
      <c r="FK207">
        <v>420</v>
      </c>
      <c r="FL207">
        <v>17</v>
      </c>
      <c r="FM207">
        <v>0.02</v>
      </c>
      <c r="FN207">
        <v>0.04</v>
      </c>
      <c r="FO207">
        <v>2.113993902439024</v>
      </c>
      <c r="FP207">
        <v>-0.1726126829268315</v>
      </c>
      <c r="FQ207">
        <v>0.04708304230374082</v>
      </c>
      <c r="FR207">
        <v>1</v>
      </c>
      <c r="FS207">
        <v>204.3441176470588</v>
      </c>
      <c r="FT207">
        <v>-13.31856381759398</v>
      </c>
      <c r="FU207">
        <v>7.323338646227936</v>
      </c>
      <c r="FV207">
        <v>0</v>
      </c>
      <c r="FW207">
        <v>0.3301316097560975</v>
      </c>
      <c r="FX207">
        <v>-0.00734366550522703</v>
      </c>
      <c r="FY207">
        <v>0.001072647917551127</v>
      </c>
      <c r="FZ207">
        <v>1</v>
      </c>
      <c r="GA207">
        <v>2</v>
      </c>
      <c r="GB207">
        <v>3</v>
      </c>
      <c r="GC207" t="s">
        <v>429</v>
      </c>
      <c r="GD207">
        <v>3.10311</v>
      </c>
      <c r="GE207">
        <v>2.72394</v>
      </c>
      <c r="GF207">
        <v>0.088531</v>
      </c>
      <c r="GG207">
        <v>0.0881082</v>
      </c>
      <c r="GH207">
        <v>0.105284</v>
      </c>
      <c r="GI207">
        <v>0.105691</v>
      </c>
      <c r="GJ207">
        <v>23789.4</v>
      </c>
      <c r="GK207">
        <v>21594.8</v>
      </c>
      <c r="GL207">
        <v>26664.2</v>
      </c>
      <c r="GM207">
        <v>23903.5</v>
      </c>
      <c r="GN207">
        <v>38172.3</v>
      </c>
      <c r="GO207">
        <v>31587</v>
      </c>
      <c r="GP207">
        <v>46561.2</v>
      </c>
      <c r="GQ207">
        <v>37801.6</v>
      </c>
      <c r="GR207">
        <v>1.86633</v>
      </c>
      <c r="GS207">
        <v>1.86723</v>
      </c>
      <c r="GT207">
        <v>0.0815988</v>
      </c>
      <c r="GU207">
        <v>0</v>
      </c>
      <c r="GV207">
        <v>28.6682</v>
      </c>
      <c r="GW207">
        <v>999.9</v>
      </c>
      <c r="GX207">
        <v>46.4</v>
      </c>
      <c r="GY207">
        <v>31.4</v>
      </c>
      <c r="GZ207">
        <v>23.6295</v>
      </c>
      <c r="HA207">
        <v>60.952</v>
      </c>
      <c r="HB207">
        <v>19.3269</v>
      </c>
      <c r="HC207">
        <v>1</v>
      </c>
      <c r="HD207">
        <v>0.144108</v>
      </c>
      <c r="HE207">
        <v>-1.13194</v>
      </c>
      <c r="HF207">
        <v>20.296</v>
      </c>
      <c r="HG207">
        <v>5.22118</v>
      </c>
      <c r="HH207">
        <v>11.98</v>
      </c>
      <c r="HI207">
        <v>4.96505</v>
      </c>
      <c r="HJ207">
        <v>3.27595</v>
      </c>
      <c r="HK207">
        <v>9999</v>
      </c>
      <c r="HL207">
        <v>9999</v>
      </c>
      <c r="HM207">
        <v>9999</v>
      </c>
      <c r="HN207">
        <v>37.8</v>
      </c>
      <c r="HO207">
        <v>1.86397</v>
      </c>
      <c r="HP207">
        <v>1.86009</v>
      </c>
      <c r="HQ207">
        <v>1.85839</v>
      </c>
      <c r="HR207">
        <v>1.85975</v>
      </c>
      <c r="HS207">
        <v>1.85989</v>
      </c>
      <c r="HT207">
        <v>1.85837</v>
      </c>
      <c r="HU207">
        <v>1.85745</v>
      </c>
      <c r="HV207">
        <v>1.85242</v>
      </c>
      <c r="HW207">
        <v>0</v>
      </c>
      <c r="HX207">
        <v>0</v>
      </c>
      <c r="HY207">
        <v>0</v>
      </c>
      <c r="HZ207">
        <v>0</v>
      </c>
      <c r="IA207" t="s">
        <v>424</v>
      </c>
      <c r="IB207" t="s">
        <v>425</v>
      </c>
      <c r="IC207" t="s">
        <v>426</v>
      </c>
      <c r="ID207" t="s">
        <v>426</v>
      </c>
      <c r="IE207" t="s">
        <v>426</v>
      </c>
      <c r="IF207" t="s">
        <v>426</v>
      </c>
      <c r="IG207">
        <v>0</v>
      </c>
      <c r="IH207">
        <v>100</v>
      </c>
      <c r="II207">
        <v>100</v>
      </c>
      <c r="IJ207">
        <v>-0.894</v>
      </c>
      <c r="IK207">
        <v>0.3188</v>
      </c>
      <c r="IL207">
        <v>-0.819046093373875</v>
      </c>
      <c r="IM207">
        <v>-0.0008311593448893811</v>
      </c>
      <c r="IN207">
        <v>1.768286430498992E-06</v>
      </c>
      <c r="IO207">
        <v>-5.176383660599935E-10</v>
      </c>
      <c r="IP207">
        <v>0.01793090377665582</v>
      </c>
      <c r="IQ207">
        <v>0.002652576625932546</v>
      </c>
      <c r="IR207">
        <v>0.0004569377311329863</v>
      </c>
      <c r="IS207">
        <v>1.003524486243527E-07</v>
      </c>
      <c r="IT207">
        <v>2</v>
      </c>
      <c r="IU207">
        <v>1975</v>
      </c>
      <c r="IV207">
        <v>1</v>
      </c>
      <c r="IW207">
        <v>26</v>
      </c>
      <c r="IX207">
        <v>201799.9</v>
      </c>
      <c r="IY207">
        <v>201800.1</v>
      </c>
      <c r="IZ207">
        <v>1.09497</v>
      </c>
      <c r="JA207">
        <v>2.62085</v>
      </c>
      <c r="JB207">
        <v>1.49658</v>
      </c>
      <c r="JC207">
        <v>2.34863</v>
      </c>
      <c r="JD207">
        <v>1.54907</v>
      </c>
      <c r="JE207">
        <v>2.46582</v>
      </c>
      <c r="JF207">
        <v>36.34</v>
      </c>
      <c r="JG207">
        <v>24.2013</v>
      </c>
      <c r="JH207">
        <v>18</v>
      </c>
      <c r="JI207">
        <v>482.421</v>
      </c>
      <c r="JJ207">
        <v>497.803</v>
      </c>
      <c r="JK207">
        <v>30.2293</v>
      </c>
      <c r="JL207">
        <v>29.1486</v>
      </c>
      <c r="JM207">
        <v>30</v>
      </c>
      <c r="JN207">
        <v>29.3467</v>
      </c>
      <c r="JO207">
        <v>29.3382</v>
      </c>
      <c r="JP207">
        <v>22.0331</v>
      </c>
      <c r="JQ207">
        <v>0</v>
      </c>
      <c r="JR207">
        <v>100</v>
      </c>
      <c r="JS207">
        <v>30.2333</v>
      </c>
      <c r="JT207">
        <v>420</v>
      </c>
      <c r="JU207">
        <v>23.1383</v>
      </c>
      <c r="JV207">
        <v>101.803</v>
      </c>
      <c r="JW207">
        <v>91.1786</v>
      </c>
    </row>
    <row r="208" spans="1:283">
      <c r="A208">
        <v>190</v>
      </c>
      <c r="B208">
        <v>1759097601.5</v>
      </c>
      <c r="C208">
        <v>3608.5</v>
      </c>
      <c r="D208" t="s">
        <v>811</v>
      </c>
      <c r="E208" t="s">
        <v>812</v>
      </c>
      <c r="F208">
        <v>5</v>
      </c>
      <c r="G208" t="s">
        <v>794</v>
      </c>
      <c r="H208">
        <v>1759097598.5</v>
      </c>
      <c r="I208">
        <f>(J208)/1000</f>
        <v>0</v>
      </c>
      <c r="J208">
        <f>1000*DJ208*AH208*(DF208-DG208)/(100*CY208*(1000-AH208*DF208))</f>
        <v>0</v>
      </c>
      <c r="K208">
        <f>DJ208*AH208*(DE208-DD208*(1000-AH208*DG208)/(1000-AH208*DF208))/(100*CY208)</f>
        <v>0</v>
      </c>
      <c r="L208">
        <f>DD208 - IF(AH208&gt;1, K208*CY208*100.0/(AJ208), 0)</f>
        <v>0</v>
      </c>
      <c r="M208">
        <f>((S208-I208/2)*L208-K208)/(S208+I208/2)</f>
        <v>0</v>
      </c>
      <c r="N208">
        <f>M208*(DK208+DL208)/1000.0</f>
        <v>0</v>
      </c>
      <c r="O208">
        <f>(DD208 - IF(AH208&gt;1, K208*CY208*100.0/(AJ208), 0))*(DK208+DL208)/1000.0</f>
        <v>0</v>
      </c>
      <c r="P208">
        <f>2.0/((1/R208-1/Q208)+SIGN(R208)*SQRT((1/R208-1/Q208)*(1/R208-1/Q208) + 4*CZ208/((CZ208+1)*(CZ208+1))*(2*1/R208*1/Q208-1/Q208*1/Q208)))</f>
        <v>0</v>
      </c>
      <c r="Q208">
        <f>IF(LEFT(DA208,1)&lt;&gt;"0",IF(LEFT(DA208,1)="1",3.0,DB208),$D$5+$E$5*(DR208*DK208/($K$5*1000))+$F$5*(DR208*DK208/($K$5*1000))*MAX(MIN(CY208,$J$5),$I$5)*MAX(MIN(CY208,$J$5),$I$5)+$G$5*MAX(MIN(CY208,$J$5),$I$5)*(DR208*DK208/($K$5*1000))+$H$5*(DR208*DK208/($K$5*1000))*(DR208*DK208/($K$5*1000)))</f>
        <v>0</v>
      </c>
      <c r="R208">
        <f>I208*(1000-(1000*0.61365*exp(17.502*V208/(240.97+V208))/(DK208+DL208)+DF208)/2)/(1000*0.61365*exp(17.502*V208/(240.97+V208))/(DK208+DL208)-DF208)</f>
        <v>0</v>
      </c>
      <c r="S208">
        <f>1/((CZ208+1)/(P208/1.6)+1/(Q208/1.37)) + CZ208/((CZ208+1)/(P208/1.6) + CZ208/(Q208/1.37))</f>
        <v>0</v>
      </c>
      <c r="T208">
        <f>(CU208*CX208)</f>
        <v>0</v>
      </c>
      <c r="U208">
        <f>(DM208+(T208+2*0.95*5.67E-8*(((DM208+$B$9)+273)^4-(DM208+273)^4)-44100*I208)/(1.84*29.3*Q208+8*0.95*5.67E-8*(DM208+273)^3))</f>
        <v>0</v>
      </c>
      <c r="V208">
        <f>($C$9*DN208+$D$9*DO208+$E$9*U208)</f>
        <v>0</v>
      </c>
      <c r="W208">
        <f>0.61365*exp(17.502*V208/(240.97+V208))</f>
        <v>0</v>
      </c>
      <c r="X208">
        <f>(Y208/Z208*100)</f>
        <v>0</v>
      </c>
      <c r="Y208">
        <f>DF208*(DK208+DL208)/1000</f>
        <v>0</v>
      </c>
      <c r="Z208">
        <f>0.61365*exp(17.502*DM208/(240.97+DM208))</f>
        <v>0</v>
      </c>
      <c r="AA208">
        <f>(W208-DF208*(DK208+DL208)/1000)</f>
        <v>0</v>
      </c>
      <c r="AB208">
        <f>(-I208*44100)</f>
        <v>0</v>
      </c>
      <c r="AC208">
        <f>2*29.3*Q208*0.92*(DM208-V208)</f>
        <v>0</v>
      </c>
      <c r="AD208">
        <f>2*0.95*5.67E-8*(((DM208+$B$9)+273)^4-(V208+273)^4)</f>
        <v>0</v>
      </c>
      <c r="AE208">
        <f>T208+AD208+AB208+AC208</f>
        <v>0</v>
      </c>
      <c r="AF208">
        <v>1</v>
      </c>
      <c r="AG208">
        <v>0</v>
      </c>
      <c r="AH208">
        <f>IF(AF208*$H$15&gt;=AJ208,1.0,(AJ208/(AJ208-AF208*$H$15)))</f>
        <v>0</v>
      </c>
      <c r="AI208">
        <f>(AH208-1)*100</f>
        <v>0</v>
      </c>
      <c r="AJ208">
        <f>MAX(0,($B$15+$C$15*DR208)/(1+$D$15*DR208)*DK208/(DM208+273)*$E$15)</f>
        <v>0</v>
      </c>
      <c r="AK208" t="s">
        <v>420</v>
      </c>
      <c r="AL208" t="s">
        <v>420</v>
      </c>
      <c r="AM208">
        <v>0</v>
      </c>
      <c r="AN208">
        <v>0</v>
      </c>
      <c r="AO208">
        <f>1-AM208/AN208</f>
        <v>0</v>
      </c>
      <c r="AP208">
        <v>0</v>
      </c>
      <c r="AQ208" t="s">
        <v>420</v>
      </c>
      <c r="AR208" t="s">
        <v>420</v>
      </c>
      <c r="AS208">
        <v>0</v>
      </c>
      <c r="AT208">
        <v>0</v>
      </c>
      <c r="AU208">
        <f>1-AS208/AT208</f>
        <v>0</v>
      </c>
      <c r="AV208">
        <v>0.5</v>
      </c>
      <c r="AW208">
        <f>CV208</f>
        <v>0</v>
      </c>
      <c r="AX208">
        <f>K208</f>
        <v>0</v>
      </c>
      <c r="AY208">
        <f>AU208*AV208*AW208</f>
        <v>0</v>
      </c>
      <c r="AZ208">
        <f>(AX208-AP208)/AW208</f>
        <v>0</v>
      </c>
      <c r="BA208">
        <f>(AN208-AT208)/AT208</f>
        <v>0</v>
      </c>
      <c r="BB208">
        <f>AM208/(AO208+AM208/AT208)</f>
        <v>0</v>
      </c>
      <c r="BC208" t="s">
        <v>420</v>
      </c>
      <c r="BD208">
        <v>0</v>
      </c>
      <c r="BE208">
        <f>IF(BD208&lt;&gt;0, BD208, BB208)</f>
        <v>0</v>
      </c>
      <c r="BF208">
        <f>1-BE208/AT208</f>
        <v>0</v>
      </c>
      <c r="BG208">
        <f>(AT208-AS208)/(AT208-BE208)</f>
        <v>0</v>
      </c>
      <c r="BH208">
        <f>(AN208-AT208)/(AN208-BE208)</f>
        <v>0</v>
      </c>
      <c r="BI208">
        <f>(AT208-AS208)/(AT208-AM208)</f>
        <v>0</v>
      </c>
      <c r="BJ208">
        <f>(AN208-AT208)/(AN208-AM208)</f>
        <v>0</v>
      </c>
      <c r="BK208">
        <f>(BG208*BE208/AS208)</f>
        <v>0</v>
      </c>
      <c r="BL208">
        <f>(1-BK208)</f>
        <v>0</v>
      </c>
      <c r="CU208">
        <f>$B$13*DS208+$C$13*DT208+$F$13*EE208*(1-EH208)</f>
        <v>0</v>
      </c>
      <c r="CV208">
        <f>CU208*CW208</f>
        <v>0</v>
      </c>
      <c r="CW208">
        <f>($B$13*$D$11+$C$13*$D$11+$F$13*((ER208+EJ208)/MAX(ER208+EJ208+ES208, 0.1)*$I$11+ES208/MAX(ER208+EJ208+ES208, 0.1)*$J$11))/($B$13+$C$13+$F$13)</f>
        <v>0</v>
      </c>
      <c r="CX208">
        <f>($B$13*$K$11+$C$13*$K$11+$F$13*((ER208+EJ208)/MAX(ER208+EJ208+ES208, 0.1)*$P$11+ES208/MAX(ER208+EJ208+ES208, 0.1)*$Q$11))/($B$13+$C$13+$F$13)</f>
        <v>0</v>
      </c>
      <c r="CY208">
        <v>2.18</v>
      </c>
      <c r="CZ208">
        <v>0.5</v>
      </c>
      <c r="DA208" t="s">
        <v>421</v>
      </c>
      <c r="DB208">
        <v>2</v>
      </c>
      <c r="DC208">
        <v>1759097598.5</v>
      </c>
      <c r="DD208">
        <v>422.104</v>
      </c>
      <c r="DE208">
        <v>420.0177777777778</v>
      </c>
      <c r="DF208">
        <v>23.1922</v>
      </c>
      <c r="DG208">
        <v>22.86246666666667</v>
      </c>
      <c r="DH208">
        <v>422.9973333333334</v>
      </c>
      <c r="DI208">
        <v>22.8733</v>
      </c>
      <c r="DJ208">
        <v>500.11</v>
      </c>
      <c r="DK208">
        <v>90.62285555555556</v>
      </c>
      <c r="DL208">
        <v>0.06580014444444444</v>
      </c>
      <c r="DM208">
        <v>29.88243333333334</v>
      </c>
      <c r="DN208">
        <v>29.9975</v>
      </c>
      <c r="DO208">
        <v>999.9000000000001</v>
      </c>
      <c r="DP208">
        <v>0</v>
      </c>
      <c r="DQ208">
        <v>0</v>
      </c>
      <c r="DR208">
        <v>10021.52777777778</v>
      </c>
      <c r="DS208">
        <v>0</v>
      </c>
      <c r="DT208">
        <v>2.91428</v>
      </c>
      <c r="DU208">
        <v>2.086177777777777</v>
      </c>
      <c r="DV208">
        <v>432.1256666666666</v>
      </c>
      <c r="DW208">
        <v>429.8448888888889</v>
      </c>
      <c r="DX208">
        <v>0.3297154444444444</v>
      </c>
      <c r="DY208">
        <v>420.0177777777778</v>
      </c>
      <c r="DZ208">
        <v>22.86246666666667</v>
      </c>
      <c r="EA208">
        <v>2.101742222222223</v>
      </c>
      <c r="EB208">
        <v>2.07186</v>
      </c>
      <c r="EC208">
        <v>18.23238888888889</v>
      </c>
      <c r="ED208">
        <v>18.00447777777778</v>
      </c>
      <c r="EE208">
        <v>0.00500078</v>
      </c>
      <c r="EF208">
        <v>0</v>
      </c>
      <c r="EG208">
        <v>0</v>
      </c>
      <c r="EH208">
        <v>0</v>
      </c>
      <c r="EI208">
        <v>200.7555555555556</v>
      </c>
      <c r="EJ208">
        <v>0.00500078</v>
      </c>
      <c r="EK208">
        <v>-19.4</v>
      </c>
      <c r="EL208">
        <v>-1.022222222222222</v>
      </c>
      <c r="EM208">
        <v>35.20133333333334</v>
      </c>
      <c r="EN208">
        <v>39.458</v>
      </c>
      <c r="EO208">
        <v>36.97877777777777</v>
      </c>
      <c r="EP208">
        <v>39.61777777777777</v>
      </c>
      <c r="EQ208">
        <v>37.18022222222223</v>
      </c>
      <c r="ER208">
        <v>0</v>
      </c>
      <c r="ES208">
        <v>0</v>
      </c>
      <c r="ET208">
        <v>0</v>
      </c>
      <c r="EU208">
        <v>1759097594.2</v>
      </c>
      <c r="EV208">
        <v>0</v>
      </c>
      <c r="EW208">
        <v>203.46</v>
      </c>
      <c r="EX208">
        <v>-0.8923079661828436</v>
      </c>
      <c r="EY208">
        <v>-15.76923095262967</v>
      </c>
      <c r="EZ208">
        <v>-17.436</v>
      </c>
      <c r="FA208">
        <v>15</v>
      </c>
      <c r="FB208">
        <v>0</v>
      </c>
      <c r="FC208" t="s">
        <v>422</v>
      </c>
      <c r="FD208">
        <v>1746989605.5</v>
      </c>
      <c r="FE208">
        <v>1746989593.5</v>
      </c>
      <c r="FF208">
        <v>0</v>
      </c>
      <c r="FG208">
        <v>-0.274</v>
      </c>
      <c r="FH208">
        <v>-0.002</v>
      </c>
      <c r="FI208">
        <v>2.549</v>
      </c>
      <c r="FJ208">
        <v>0.129</v>
      </c>
      <c r="FK208">
        <v>420</v>
      </c>
      <c r="FL208">
        <v>17</v>
      </c>
      <c r="FM208">
        <v>0.02</v>
      </c>
      <c r="FN208">
        <v>0.04</v>
      </c>
      <c r="FO208">
        <v>2.1092955</v>
      </c>
      <c r="FP208">
        <v>-0.1504730206379054</v>
      </c>
      <c r="FQ208">
        <v>0.04689367073230671</v>
      </c>
      <c r="FR208">
        <v>1</v>
      </c>
      <c r="FS208">
        <v>204.2823529411765</v>
      </c>
      <c r="FT208">
        <v>-9.790679898526889</v>
      </c>
      <c r="FU208">
        <v>7.265448878413794</v>
      </c>
      <c r="FV208">
        <v>0</v>
      </c>
      <c r="FW208">
        <v>0.330055325</v>
      </c>
      <c r="FX208">
        <v>-0.004632101313320799</v>
      </c>
      <c r="FY208">
        <v>0.001016547548998569</v>
      </c>
      <c r="FZ208">
        <v>1</v>
      </c>
      <c r="GA208">
        <v>2</v>
      </c>
      <c r="GB208">
        <v>3</v>
      </c>
      <c r="GC208" t="s">
        <v>429</v>
      </c>
      <c r="GD208">
        <v>3.10289</v>
      </c>
      <c r="GE208">
        <v>2.72397</v>
      </c>
      <c r="GF208">
        <v>0.0885324</v>
      </c>
      <c r="GG208">
        <v>0.088102</v>
      </c>
      <c r="GH208">
        <v>0.105282</v>
      </c>
      <c r="GI208">
        <v>0.105686</v>
      </c>
      <c r="GJ208">
        <v>23789.3</v>
      </c>
      <c r="GK208">
        <v>21594.9</v>
      </c>
      <c r="GL208">
        <v>26664.1</v>
      </c>
      <c r="GM208">
        <v>23903.5</v>
      </c>
      <c r="GN208">
        <v>38172.2</v>
      </c>
      <c r="GO208">
        <v>31587</v>
      </c>
      <c r="GP208">
        <v>46560.9</v>
      </c>
      <c r="GQ208">
        <v>37801.5</v>
      </c>
      <c r="GR208">
        <v>1.86628</v>
      </c>
      <c r="GS208">
        <v>1.86745</v>
      </c>
      <c r="GT208">
        <v>0.0815429</v>
      </c>
      <c r="GU208">
        <v>0</v>
      </c>
      <c r="GV208">
        <v>28.6682</v>
      </c>
      <c r="GW208">
        <v>999.9</v>
      </c>
      <c r="GX208">
        <v>46.4</v>
      </c>
      <c r="GY208">
        <v>31.4</v>
      </c>
      <c r="GZ208">
        <v>23.632</v>
      </c>
      <c r="HA208">
        <v>60.962</v>
      </c>
      <c r="HB208">
        <v>19.4631</v>
      </c>
      <c r="HC208">
        <v>1</v>
      </c>
      <c r="HD208">
        <v>0.144116</v>
      </c>
      <c r="HE208">
        <v>-1.1324</v>
      </c>
      <c r="HF208">
        <v>20.296</v>
      </c>
      <c r="HG208">
        <v>5.22103</v>
      </c>
      <c r="HH208">
        <v>11.98</v>
      </c>
      <c r="HI208">
        <v>4.96475</v>
      </c>
      <c r="HJ208">
        <v>3.27593</v>
      </c>
      <c r="HK208">
        <v>9999</v>
      </c>
      <c r="HL208">
        <v>9999</v>
      </c>
      <c r="HM208">
        <v>9999</v>
      </c>
      <c r="HN208">
        <v>37.8</v>
      </c>
      <c r="HO208">
        <v>1.86396</v>
      </c>
      <c r="HP208">
        <v>1.86008</v>
      </c>
      <c r="HQ208">
        <v>1.85838</v>
      </c>
      <c r="HR208">
        <v>1.85975</v>
      </c>
      <c r="HS208">
        <v>1.85989</v>
      </c>
      <c r="HT208">
        <v>1.85837</v>
      </c>
      <c r="HU208">
        <v>1.85745</v>
      </c>
      <c r="HV208">
        <v>1.85242</v>
      </c>
      <c r="HW208">
        <v>0</v>
      </c>
      <c r="HX208">
        <v>0</v>
      </c>
      <c r="HY208">
        <v>0</v>
      </c>
      <c r="HZ208">
        <v>0</v>
      </c>
      <c r="IA208" t="s">
        <v>424</v>
      </c>
      <c r="IB208" t="s">
        <v>425</v>
      </c>
      <c r="IC208" t="s">
        <v>426</v>
      </c>
      <c r="ID208" t="s">
        <v>426</v>
      </c>
      <c r="IE208" t="s">
        <v>426</v>
      </c>
      <c r="IF208" t="s">
        <v>426</v>
      </c>
      <c r="IG208">
        <v>0</v>
      </c>
      <c r="IH208">
        <v>100</v>
      </c>
      <c r="II208">
        <v>100</v>
      </c>
      <c r="IJ208">
        <v>-0.893</v>
      </c>
      <c r="IK208">
        <v>0.3188</v>
      </c>
      <c r="IL208">
        <v>-0.819046093373875</v>
      </c>
      <c r="IM208">
        <v>-0.0008311593448893811</v>
      </c>
      <c r="IN208">
        <v>1.768286430498992E-06</v>
      </c>
      <c r="IO208">
        <v>-5.176383660599935E-10</v>
      </c>
      <c r="IP208">
        <v>0.01793090377665582</v>
      </c>
      <c r="IQ208">
        <v>0.002652576625932546</v>
      </c>
      <c r="IR208">
        <v>0.0004569377311329863</v>
      </c>
      <c r="IS208">
        <v>1.003524486243527E-07</v>
      </c>
      <c r="IT208">
        <v>2</v>
      </c>
      <c r="IU208">
        <v>1975</v>
      </c>
      <c r="IV208">
        <v>1</v>
      </c>
      <c r="IW208">
        <v>26</v>
      </c>
      <c r="IX208">
        <v>201799.9</v>
      </c>
      <c r="IY208">
        <v>201800.1</v>
      </c>
      <c r="IZ208">
        <v>1.09619</v>
      </c>
      <c r="JA208">
        <v>2.61841</v>
      </c>
      <c r="JB208">
        <v>1.49658</v>
      </c>
      <c r="JC208">
        <v>2.34863</v>
      </c>
      <c r="JD208">
        <v>1.54907</v>
      </c>
      <c r="JE208">
        <v>2.48413</v>
      </c>
      <c r="JF208">
        <v>36.3635</v>
      </c>
      <c r="JG208">
        <v>24.2013</v>
      </c>
      <c r="JH208">
        <v>18</v>
      </c>
      <c r="JI208">
        <v>482.392</v>
      </c>
      <c r="JJ208">
        <v>497.953</v>
      </c>
      <c r="JK208">
        <v>30.2312</v>
      </c>
      <c r="JL208">
        <v>29.1486</v>
      </c>
      <c r="JM208">
        <v>30.0001</v>
      </c>
      <c r="JN208">
        <v>29.3467</v>
      </c>
      <c r="JO208">
        <v>29.3382</v>
      </c>
      <c r="JP208">
        <v>22.0341</v>
      </c>
      <c r="JQ208">
        <v>0</v>
      </c>
      <c r="JR208">
        <v>100</v>
      </c>
      <c r="JS208">
        <v>30.2352</v>
      </c>
      <c r="JT208">
        <v>420</v>
      </c>
      <c r="JU208">
        <v>23.1383</v>
      </c>
      <c r="JV208">
        <v>101.802</v>
      </c>
      <c r="JW208">
        <v>91.1785</v>
      </c>
    </row>
    <row r="209" spans="1:283">
      <c r="A209">
        <v>191</v>
      </c>
      <c r="B209">
        <v>1759097603.5</v>
      </c>
      <c r="C209">
        <v>3610.5</v>
      </c>
      <c r="D209" t="s">
        <v>813</v>
      </c>
      <c r="E209" t="s">
        <v>814</v>
      </c>
      <c r="F209">
        <v>5</v>
      </c>
      <c r="G209" t="s">
        <v>794</v>
      </c>
      <c r="H209">
        <v>1759097600.5</v>
      </c>
      <c r="I209">
        <f>(J209)/1000</f>
        <v>0</v>
      </c>
      <c r="J209">
        <f>1000*DJ209*AH209*(DF209-DG209)/(100*CY209*(1000-AH209*DF209))</f>
        <v>0</v>
      </c>
      <c r="K209">
        <f>DJ209*AH209*(DE209-DD209*(1000-AH209*DG209)/(1000-AH209*DF209))/(100*CY209)</f>
        <v>0</v>
      </c>
      <c r="L209">
        <f>DD209 - IF(AH209&gt;1, K209*CY209*100.0/(AJ209), 0)</f>
        <v>0</v>
      </c>
      <c r="M209">
        <f>((S209-I209/2)*L209-K209)/(S209+I209/2)</f>
        <v>0</v>
      </c>
      <c r="N209">
        <f>M209*(DK209+DL209)/1000.0</f>
        <v>0</v>
      </c>
      <c r="O209">
        <f>(DD209 - IF(AH209&gt;1, K209*CY209*100.0/(AJ209), 0))*(DK209+DL209)/1000.0</f>
        <v>0</v>
      </c>
      <c r="P209">
        <f>2.0/((1/R209-1/Q209)+SIGN(R209)*SQRT((1/R209-1/Q209)*(1/R209-1/Q209) + 4*CZ209/((CZ209+1)*(CZ209+1))*(2*1/R209*1/Q209-1/Q209*1/Q209)))</f>
        <v>0</v>
      </c>
      <c r="Q209">
        <f>IF(LEFT(DA209,1)&lt;&gt;"0",IF(LEFT(DA209,1)="1",3.0,DB209),$D$5+$E$5*(DR209*DK209/($K$5*1000))+$F$5*(DR209*DK209/($K$5*1000))*MAX(MIN(CY209,$J$5),$I$5)*MAX(MIN(CY209,$J$5),$I$5)+$G$5*MAX(MIN(CY209,$J$5),$I$5)*(DR209*DK209/($K$5*1000))+$H$5*(DR209*DK209/($K$5*1000))*(DR209*DK209/($K$5*1000)))</f>
        <v>0</v>
      </c>
      <c r="R209">
        <f>I209*(1000-(1000*0.61365*exp(17.502*V209/(240.97+V209))/(DK209+DL209)+DF209)/2)/(1000*0.61365*exp(17.502*V209/(240.97+V209))/(DK209+DL209)-DF209)</f>
        <v>0</v>
      </c>
      <c r="S209">
        <f>1/((CZ209+1)/(P209/1.6)+1/(Q209/1.37)) + CZ209/((CZ209+1)/(P209/1.6) + CZ209/(Q209/1.37))</f>
        <v>0</v>
      </c>
      <c r="T209">
        <f>(CU209*CX209)</f>
        <v>0</v>
      </c>
      <c r="U209">
        <f>(DM209+(T209+2*0.95*5.67E-8*(((DM209+$B$9)+273)^4-(DM209+273)^4)-44100*I209)/(1.84*29.3*Q209+8*0.95*5.67E-8*(DM209+273)^3))</f>
        <v>0</v>
      </c>
      <c r="V209">
        <f>($C$9*DN209+$D$9*DO209+$E$9*U209)</f>
        <v>0</v>
      </c>
      <c r="W209">
        <f>0.61365*exp(17.502*V209/(240.97+V209))</f>
        <v>0</v>
      </c>
      <c r="X209">
        <f>(Y209/Z209*100)</f>
        <v>0</v>
      </c>
      <c r="Y209">
        <f>DF209*(DK209+DL209)/1000</f>
        <v>0</v>
      </c>
      <c r="Z209">
        <f>0.61365*exp(17.502*DM209/(240.97+DM209))</f>
        <v>0</v>
      </c>
      <c r="AA209">
        <f>(W209-DF209*(DK209+DL209)/1000)</f>
        <v>0</v>
      </c>
      <c r="AB209">
        <f>(-I209*44100)</f>
        <v>0</v>
      </c>
      <c r="AC209">
        <f>2*29.3*Q209*0.92*(DM209-V209)</f>
        <v>0</v>
      </c>
      <c r="AD209">
        <f>2*0.95*5.67E-8*(((DM209+$B$9)+273)^4-(V209+273)^4)</f>
        <v>0</v>
      </c>
      <c r="AE209">
        <f>T209+AD209+AB209+AC209</f>
        <v>0</v>
      </c>
      <c r="AF209">
        <v>1</v>
      </c>
      <c r="AG209">
        <v>0</v>
      </c>
      <c r="AH209">
        <f>IF(AF209*$H$15&gt;=AJ209,1.0,(AJ209/(AJ209-AF209*$H$15)))</f>
        <v>0</v>
      </c>
      <c r="AI209">
        <f>(AH209-1)*100</f>
        <v>0</v>
      </c>
      <c r="AJ209">
        <f>MAX(0,($B$15+$C$15*DR209)/(1+$D$15*DR209)*DK209/(DM209+273)*$E$15)</f>
        <v>0</v>
      </c>
      <c r="AK209" t="s">
        <v>420</v>
      </c>
      <c r="AL209" t="s">
        <v>420</v>
      </c>
      <c r="AM209">
        <v>0</v>
      </c>
      <c r="AN209">
        <v>0</v>
      </c>
      <c r="AO209">
        <f>1-AM209/AN209</f>
        <v>0</v>
      </c>
      <c r="AP209">
        <v>0</v>
      </c>
      <c r="AQ209" t="s">
        <v>420</v>
      </c>
      <c r="AR209" t="s">
        <v>420</v>
      </c>
      <c r="AS209">
        <v>0</v>
      </c>
      <c r="AT209">
        <v>0</v>
      </c>
      <c r="AU209">
        <f>1-AS209/AT209</f>
        <v>0</v>
      </c>
      <c r="AV209">
        <v>0.5</v>
      </c>
      <c r="AW209">
        <f>CV209</f>
        <v>0</v>
      </c>
      <c r="AX209">
        <f>K209</f>
        <v>0</v>
      </c>
      <c r="AY209">
        <f>AU209*AV209*AW209</f>
        <v>0</v>
      </c>
      <c r="AZ209">
        <f>(AX209-AP209)/AW209</f>
        <v>0</v>
      </c>
      <c r="BA209">
        <f>(AN209-AT209)/AT209</f>
        <v>0</v>
      </c>
      <c r="BB209">
        <f>AM209/(AO209+AM209/AT209)</f>
        <v>0</v>
      </c>
      <c r="BC209" t="s">
        <v>420</v>
      </c>
      <c r="BD209">
        <v>0</v>
      </c>
      <c r="BE209">
        <f>IF(BD209&lt;&gt;0, BD209, BB209)</f>
        <v>0</v>
      </c>
      <c r="BF209">
        <f>1-BE209/AT209</f>
        <v>0</v>
      </c>
      <c r="BG209">
        <f>(AT209-AS209)/(AT209-BE209)</f>
        <v>0</v>
      </c>
      <c r="BH209">
        <f>(AN209-AT209)/(AN209-BE209)</f>
        <v>0</v>
      </c>
      <c r="BI209">
        <f>(AT209-AS209)/(AT209-AM209)</f>
        <v>0</v>
      </c>
      <c r="BJ209">
        <f>(AN209-AT209)/(AN209-AM209)</f>
        <v>0</v>
      </c>
      <c r="BK209">
        <f>(BG209*BE209/AS209)</f>
        <v>0</v>
      </c>
      <c r="BL209">
        <f>(1-BK209)</f>
        <v>0</v>
      </c>
      <c r="CU209">
        <f>$B$13*DS209+$C$13*DT209+$F$13*EE209*(1-EH209)</f>
        <v>0</v>
      </c>
      <c r="CV209">
        <f>CU209*CW209</f>
        <v>0</v>
      </c>
      <c r="CW209">
        <f>($B$13*$D$11+$C$13*$D$11+$F$13*((ER209+EJ209)/MAX(ER209+EJ209+ES209, 0.1)*$I$11+ES209/MAX(ER209+EJ209+ES209, 0.1)*$J$11))/($B$13+$C$13+$F$13)</f>
        <v>0</v>
      </c>
      <c r="CX209">
        <f>($B$13*$K$11+$C$13*$K$11+$F$13*((ER209+EJ209)/MAX(ER209+EJ209+ES209, 0.1)*$P$11+ES209/MAX(ER209+EJ209+ES209, 0.1)*$Q$11))/($B$13+$C$13+$F$13)</f>
        <v>0</v>
      </c>
      <c r="CY209">
        <v>2.18</v>
      </c>
      <c r="CZ209">
        <v>0.5</v>
      </c>
      <c r="DA209" t="s">
        <v>421</v>
      </c>
      <c r="DB209">
        <v>2</v>
      </c>
      <c r="DC209">
        <v>1759097600.5</v>
      </c>
      <c r="DD209">
        <v>422.1006666666667</v>
      </c>
      <c r="DE209">
        <v>420.0066666666667</v>
      </c>
      <c r="DF209">
        <v>23.19193333333333</v>
      </c>
      <c r="DG209">
        <v>22.86104444444445</v>
      </c>
      <c r="DH209">
        <v>422.994</v>
      </c>
      <c r="DI209">
        <v>22.87304444444445</v>
      </c>
      <c r="DJ209">
        <v>500.0672222222222</v>
      </c>
      <c r="DK209">
        <v>90.62296666666667</v>
      </c>
      <c r="DL209">
        <v>0.06595356666666667</v>
      </c>
      <c r="DM209">
        <v>29.88313333333333</v>
      </c>
      <c r="DN209">
        <v>29.9968</v>
      </c>
      <c r="DO209">
        <v>999.9000000000001</v>
      </c>
      <c r="DP209">
        <v>0</v>
      </c>
      <c r="DQ209">
        <v>0</v>
      </c>
      <c r="DR209">
        <v>9998.344444444445</v>
      </c>
      <c r="DS209">
        <v>0</v>
      </c>
      <c r="DT209">
        <v>2.91428</v>
      </c>
      <c r="DU209">
        <v>2.093865555555555</v>
      </c>
      <c r="DV209">
        <v>432.1222222222222</v>
      </c>
      <c r="DW209">
        <v>429.833</v>
      </c>
      <c r="DX209">
        <v>0.3308731111111111</v>
      </c>
      <c r="DY209">
        <v>420.0066666666667</v>
      </c>
      <c r="DZ209">
        <v>22.86104444444445</v>
      </c>
      <c r="EA209">
        <v>2.101721111111111</v>
      </c>
      <c r="EB209">
        <v>2.071733333333333</v>
      </c>
      <c r="EC209">
        <v>18.23223333333333</v>
      </c>
      <c r="ED209">
        <v>18.00351111111111</v>
      </c>
      <c r="EE209">
        <v>0.00500078</v>
      </c>
      <c r="EF209">
        <v>0</v>
      </c>
      <c r="EG209">
        <v>0</v>
      </c>
      <c r="EH209">
        <v>0</v>
      </c>
      <c r="EI209">
        <v>208.9666666666666</v>
      </c>
      <c r="EJ209">
        <v>0.00500078</v>
      </c>
      <c r="EK209">
        <v>-22.6</v>
      </c>
      <c r="EL209">
        <v>-1.366666666666666</v>
      </c>
      <c r="EM209">
        <v>35.20833333333334</v>
      </c>
      <c r="EN209">
        <v>39.50666666666667</v>
      </c>
      <c r="EO209">
        <v>37.00644444444444</v>
      </c>
      <c r="EP209">
        <v>39.66633333333333</v>
      </c>
      <c r="EQ209">
        <v>37.40244444444444</v>
      </c>
      <c r="ER209">
        <v>0</v>
      </c>
      <c r="ES209">
        <v>0</v>
      </c>
      <c r="ET209">
        <v>0</v>
      </c>
      <c r="EU209">
        <v>1759097596</v>
      </c>
      <c r="EV209">
        <v>0</v>
      </c>
      <c r="EW209">
        <v>203.9038461538462</v>
      </c>
      <c r="EX209">
        <v>34.30085450278219</v>
      </c>
      <c r="EY209">
        <v>-42.73162397908592</v>
      </c>
      <c r="EZ209">
        <v>-17.95</v>
      </c>
      <c r="FA209">
        <v>15</v>
      </c>
      <c r="FB209">
        <v>0</v>
      </c>
      <c r="FC209" t="s">
        <v>422</v>
      </c>
      <c r="FD209">
        <v>1746989605.5</v>
      </c>
      <c r="FE209">
        <v>1746989593.5</v>
      </c>
      <c r="FF209">
        <v>0</v>
      </c>
      <c r="FG209">
        <v>-0.274</v>
      </c>
      <c r="FH209">
        <v>-0.002</v>
      </c>
      <c r="FI209">
        <v>2.549</v>
      </c>
      <c r="FJ209">
        <v>0.129</v>
      </c>
      <c r="FK209">
        <v>420</v>
      </c>
      <c r="FL209">
        <v>17</v>
      </c>
      <c r="FM209">
        <v>0.02</v>
      </c>
      <c r="FN209">
        <v>0.04</v>
      </c>
      <c r="FO209">
        <v>2.102800975609756</v>
      </c>
      <c r="FP209">
        <v>0.03660543554007327</v>
      </c>
      <c r="FQ209">
        <v>0.03847150353721622</v>
      </c>
      <c r="FR209">
        <v>1</v>
      </c>
      <c r="FS209">
        <v>204.7264705882353</v>
      </c>
      <c r="FT209">
        <v>9.486631071800037</v>
      </c>
      <c r="FU209">
        <v>7.742978178495941</v>
      </c>
      <c r="FV209">
        <v>0</v>
      </c>
      <c r="FW209">
        <v>0.3301458292682927</v>
      </c>
      <c r="FX209">
        <v>0.0006869477351918196</v>
      </c>
      <c r="FY209">
        <v>0.001107485658167095</v>
      </c>
      <c r="FZ209">
        <v>1</v>
      </c>
      <c r="GA209">
        <v>2</v>
      </c>
      <c r="GB209">
        <v>3</v>
      </c>
      <c r="GC209" t="s">
        <v>429</v>
      </c>
      <c r="GD209">
        <v>3.10257</v>
      </c>
      <c r="GE209">
        <v>2.72436</v>
      </c>
      <c r="GF209">
        <v>0.08853419999999999</v>
      </c>
      <c r="GG209">
        <v>0.08809699999999999</v>
      </c>
      <c r="GH209">
        <v>0.105284</v>
      </c>
      <c r="GI209">
        <v>0.105687</v>
      </c>
      <c r="GJ209">
        <v>23789.3</v>
      </c>
      <c r="GK209">
        <v>21594.9</v>
      </c>
      <c r="GL209">
        <v>26664.2</v>
      </c>
      <c r="GM209">
        <v>23903.3</v>
      </c>
      <c r="GN209">
        <v>38172.1</v>
      </c>
      <c r="GO209">
        <v>31586.9</v>
      </c>
      <c r="GP209">
        <v>46561</v>
      </c>
      <c r="GQ209">
        <v>37801.3</v>
      </c>
      <c r="GR209">
        <v>1.8656</v>
      </c>
      <c r="GS209">
        <v>1.86805</v>
      </c>
      <c r="GT209">
        <v>0.081595</v>
      </c>
      <c r="GU209">
        <v>0</v>
      </c>
      <c r="GV209">
        <v>28.6675</v>
      </c>
      <c r="GW209">
        <v>999.9</v>
      </c>
      <c r="GX209">
        <v>46.4</v>
      </c>
      <c r="GY209">
        <v>31.4</v>
      </c>
      <c r="GZ209">
        <v>23.6329</v>
      </c>
      <c r="HA209">
        <v>61.332</v>
      </c>
      <c r="HB209">
        <v>19.6514</v>
      </c>
      <c r="HC209">
        <v>1</v>
      </c>
      <c r="HD209">
        <v>0.144296</v>
      </c>
      <c r="HE209">
        <v>-1.13486</v>
      </c>
      <c r="HF209">
        <v>20.2959</v>
      </c>
      <c r="HG209">
        <v>5.22133</v>
      </c>
      <c r="HH209">
        <v>11.98</v>
      </c>
      <c r="HI209">
        <v>4.9648</v>
      </c>
      <c r="HJ209">
        <v>3.27598</v>
      </c>
      <c r="HK209">
        <v>9999</v>
      </c>
      <c r="HL209">
        <v>9999</v>
      </c>
      <c r="HM209">
        <v>9999</v>
      </c>
      <c r="HN209">
        <v>37.8</v>
      </c>
      <c r="HO209">
        <v>1.86396</v>
      </c>
      <c r="HP209">
        <v>1.86009</v>
      </c>
      <c r="HQ209">
        <v>1.85837</v>
      </c>
      <c r="HR209">
        <v>1.85975</v>
      </c>
      <c r="HS209">
        <v>1.85989</v>
      </c>
      <c r="HT209">
        <v>1.85837</v>
      </c>
      <c r="HU209">
        <v>1.85745</v>
      </c>
      <c r="HV209">
        <v>1.85242</v>
      </c>
      <c r="HW209">
        <v>0</v>
      </c>
      <c r="HX209">
        <v>0</v>
      </c>
      <c r="HY209">
        <v>0</v>
      </c>
      <c r="HZ209">
        <v>0</v>
      </c>
      <c r="IA209" t="s">
        <v>424</v>
      </c>
      <c r="IB209" t="s">
        <v>425</v>
      </c>
      <c r="IC209" t="s">
        <v>426</v>
      </c>
      <c r="ID209" t="s">
        <v>426</v>
      </c>
      <c r="IE209" t="s">
        <v>426</v>
      </c>
      <c r="IF209" t="s">
        <v>426</v>
      </c>
      <c r="IG209">
        <v>0</v>
      </c>
      <c r="IH209">
        <v>100</v>
      </c>
      <c r="II209">
        <v>100</v>
      </c>
      <c r="IJ209">
        <v>-0.893</v>
      </c>
      <c r="IK209">
        <v>0.3189</v>
      </c>
      <c r="IL209">
        <v>-0.819046093373875</v>
      </c>
      <c r="IM209">
        <v>-0.0008311593448893811</v>
      </c>
      <c r="IN209">
        <v>1.768286430498992E-06</v>
      </c>
      <c r="IO209">
        <v>-5.176383660599935E-10</v>
      </c>
      <c r="IP209">
        <v>0.01793090377665582</v>
      </c>
      <c r="IQ209">
        <v>0.002652576625932546</v>
      </c>
      <c r="IR209">
        <v>0.0004569377311329863</v>
      </c>
      <c r="IS209">
        <v>1.003524486243527E-07</v>
      </c>
      <c r="IT209">
        <v>2</v>
      </c>
      <c r="IU209">
        <v>1975</v>
      </c>
      <c r="IV209">
        <v>1</v>
      </c>
      <c r="IW209">
        <v>26</v>
      </c>
      <c r="IX209">
        <v>201800</v>
      </c>
      <c r="IY209">
        <v>201800.2</v>
      </c>
      <c r="IZ209">
        <v>1.09619</v>
      </c>
      <c r="JA209">
        <v>2.62573</v>
      </c>
      <c r="JB209">
        <v>1.49658</v>
      </c>
      <c r="JC209">
        <v>2.34863</v>
      </c>
      <c r="JD209">
        <v>1.54907</v>
      </c>
      <c r="JE209">
        <v>2.47925</v>
      </c>
      <c r="JF209">
        <v>36.3635</v>
      </c>
      <c r="JG209">
        <v>24.2013</v>
      </c>
      <c r="JH209">
        <v>18</v>
      </c>
      <c r="JI209">
        <v>481.998</v>
      </c>
      <c r="JJ209">
        <v>498.353</v>
      </c>
      <c r="JK209">
        <v>30.2325</v>
      </c>
      <c r="JL209">
        <v>29.1486</v>
      </c>
      <c r="JM209">
        <v>30.0002</v>
      </c>
      <c r="JN209">
        <v>29.3467</v>
      </c>
      <c r="JO209">
        <v>29.3382</v>
      </c>
      <c r="JP209">
        <v>22.0348</v>
      </c>
      <c r="JQ209">
        <v>0</v>
      </c>
      <c r="JR209">
        <v>100</v>
      </c>
      <c r="JS209">
        <v>30.2352</v>
      </c>
      <c r="JT209">
        <v>420</v>
      </c>
      <c r="JU209">
        <v>23.1383</v>
      </c>
      <c r="JV209">
        <v>101.802</v>
      </c>
      <c r="JW209">
        <v>91.17789999999999</v>
      </c>
    </row>
    <row r="210" spans="1:283">
      <c r="A210">
        <v>192</v>
      </c>
      <c r="B210">
        <v>1759097605.5</v>
      </c>
      <c r="C210">
        <v>3612.5</v>
      </c>
      <c r="D210" t="s">
        <v>815</v>
      </c>
      <c r="E210" t="s">
        <v>816</v>
      </c>
      <c r="F210">
        <v>5</v>
      </c>
      <c r="G210" t="s">
        <v>794</v>
      </c>
      <c r="H210">
        <v>1759097602.5</v>
      </c>
      <c r="I210">
        <f>(J210)/1000</f>
        <v>0</v>
      </c>
      <c r="J210">
        <f>1000*DJ210*AH210*(DF210-DG210)/(100*CY210*(1000-AH210*DF210))</f>
        <v>0</v>
      </c>
      <c r="K210">
        <f>DJ210*AH210*(DE210-DD210*(1000-AH210*DG210)/(1000-AH210*DF210))/(100*CY210)</f>
        <v>0</v>
      </c>
      <c r="L210">
        <f>DD210 - IF(AH210&gt;1, K210*CY210*100.0/(AJ210), 0)</f>
        <v>0</v>
      </c>
      <c r="M210">
        <f>((S210-I210/2)*L210-K210)/(S210+I210/2)</f>
        <v>0</v>
      </c>
      <c r="N210">
        <f>M210*(DK210+DL210)/1000.0</f>
        <v>0</v>
      </c>
      <c r="O210">
        <f>(DD210 - IF(AH210&gt;1, K210*CY210*100.0/(AJ210), 0))*(DK210+DL210)/1000.0</f>
        <v>0</v>
      </c>
      <c r="P210">
        <f>2.0/((1/R210-1/Q210)+SIGN(R210)*SQRT((1/R210-1/Q210)*(1/R210-1/Q210) + 4*CZ210/((CZ210+1)*(CZ210+1))*(2*1/R210*1/Q210-1/Q210*1/Q210)))</f>
        <v>0</v>
      </c>
      <c r="Q210">
        <f>IF(LEFT(DA210,1)&lt;&gt;"0",IF(LEFT(DA210,1)="1",3.0,DB210),$D$5+$E$5*(DR210*DK210/($K$5*1000))+$F$5*(DR210*DK210/($K$5*1000))*MAX(MIN(CY210,$J$5),$I$5)*MAX(MIN(CY210,$J$5),$I$5)+$G$5*MAX(MIN(CY210,$J$5),$I$5)*(DR210*DK210/($K$5*1000))+$H$5*(DR210*DK210/($K$5*1000))*(DR210*DK210/($K$5*1000)))</f>
        <v>0</v>
      </c>
      <c r="R210">
        <f>I210*(1000-(1000*0.61365*exp(17.502*V210/(240.97+V210))/(DK210+DL210)+DF210)/2)/(1000*0.61365*exp(17.502*V210/(240.97+V210))/(DK210+DL210)-DF210)</f>
        <v>0</v>
      </c>
      <c r="S210">
        <f>1/((CZ210+1)/(P210/1.6)+1/(Q210/1.37)) + CZ210/((CZ210+1)/(P210/1.6) + CZ210/(Q210/1.37))</f>
        <v>0</v>
      </c>
      <c r="T210">
        <f>(CU210*CX210)</f>
        <v>0</v>
      </c>
      <c r="U210">
        <f>(DM210+(T210+2*0.95*5.67E-8*(((DM210+$B$9)+273)^4-(DM210+273)^4)-44100*I210)/(1.84*29.3*Q210+8*0.95*5.67E-8*(DM210+273)^3))</f>
        <v>0</v>
      </c>
      <c r="V210">
        <f>($C$9*DN210+$D$9*DO210+$E$9*U210)</f>
        <v>0</v>
      </c>
      <c r="W210">
        <f>0.61365*exp(17.502*V210/(240.97+V210))</f>
        <v>0</v>
      </c>
      <c r="X210">
        <f>(Y210/Z210*100)</f>
        <v>0</v>
      </c>
      <c r="Y210">
        <f>DF210*(DK210+DL210)/1000</f>
        <v>0</v>
      </c>
      <c r="Z210">
        <f>0.61365*exp(17.502*DM210/(240.97+DM210))</f>
        <v>0</v>
      </c>
      <c r="AA210">
        <f>(W210-DF210*(DK210+DL210)/1000)</f>
        <v>0</v>
      </c>
      <c r="AB210">
        <f>(-I210*44100)</f>
        <v>0</v>
      </c>
      <c r="AC210">
        <f>2*29.3*Q210*0.92*(DM210-V210)</f>
        <v>0</v>
      </c>
      <c r="AD210">
        <f>2*0.95*5.67E-8*(((DM210+$B$9)+273)^4-(V210+273)^4)</f>
        <v>0</v>
      </c>
      <c r="AE210">
        <f>T210+AD210+AB210+AC210</f>
        <v>0</v>
      </c>
      <c r="AF210">
        <v>1</v>
      </c>
      <c r="AG210">
        <v>0</v>
      </c>
      <c r="AH210">
        <f>IF(AF210*$H$15&gt;=AJ210,1.0,(AJ210/(AJ210-AF210*$H$15)))</f>
        <v>0</v>
      </c>
      <c r="AI210">
        <f>(AH210-1)*100</f>
        <v>0</v>
      </c>
      <c r="AJ210">
        <f>MAX(0,($B$15+$C$15*DR210)/(1+$D$15*DR210)*DK210/(DM210+273)*$E$15)</f>
        <v>0</v>
      </c>
      <c r="AK210" t="s">
        <v>420</v>
      </c>
      <c r="AL210" t="s">
        <v>420</v>
      </c>
      <c r="AM210">
        <v>0</v>
      </c>
      <c r="AN210">
        <v>0</v>
      </c>
      <c r="AO210">
        <f>1-AM210/AN210</f>
        <v>0</v>
      </c>
      <c r="AP210">
        <v>0</v>
      </c>
      <c r="AQ210" t="s">
        <v>420</v>
      </c>
      <c r="AR210" t="s">
        <v>420</v>
      </c>
      <c r="AS210">
        <v>0</v>
      </c>
      <c r="AT210">
        <v>0</v>
      </c>
      <c r="AU210">
        <f>1-AS210/AT210</f>
        <v>0</v>
      </c>
      <c r="AV210">
        <v>0.5</v>
      </c>
      <c r="AW210">
        <f>CV210</f>
        <v>0</v>
      </c>
      <c r="AX210">
        <f>K210</f>
        <v>0</v>
      </c>
      <c r="AY210">
        <f>AU210*AV210*AW210</f>
        <v>0</v>
      </c>
      <c r="AZ210">
        <f>(AX210-AP210)/AW210</f>
        <v>0</v>
      </c>
      <c r="BA210">
        <f>(AN210-AT210)/AT210</f>
        <v>0</v>
      </c>
      <c r="BB210">
        <f>AM210/(AO210+AM210/AT210)</f>
        <v>0</v>
      </c>
      <c r="BC210" t="s">
        <v>420</v>
      </c>
      <c r="BD210">
        <v>0</v>
      </c>
      <c r="BE210">
        <f>IF(BD210&lt;&gt;0, BD210, BB210)</f>
        <v>0</v>
      </c>
      <c r="BF210">
        <f>1-BE210/AT210</f>
        <v>0</v>
      </c>
      <c r="BG210">
        <f>(AT210-AS210)/(AT210-BE210)</f>
        <v>0</v>
      </c>
      <c r="BH210">
        <f>(AN210-AT210)/(AN210-BE210)</f>
        <v>0</v>
      </c>
      <c r="BI210">
        <f>(AT210-AS210)/(AT210-AM210)</f>
        <v>0</v>
      </c>
      <c r="BJ210">
        <f>(AN210-AT210)/(AN210-AM210)</f>
        <v>0</v>
      </c>
      <c r="BK210">
        <f>(BG210*BE210/AS210)</f>
        <v>0</v>
      </c>
      <c r="BL210">
        <f>(1-BK210)</f>
        <v>0</v>
      </c>
      <c r="CU210">
        <f>$B$13*DS210+$C$13*DT210+$F$13*EE210*(1-EH210)</f>
        <v>0</v>
      </c>
      <c r="CV210">
        <f>CU210*CW210</f>
        <v>0</v>
      </c>
      <c r="CW210">
        <f>($B$13*$D$11+$C$13*$D$11+$F$13*((ER210+EJ210)/MAX(ER210+EJ210+ES210, 0.1)*$I$11+ES210/MAX(ER210+EJ210+ES210, 0.1)*$J$11))/($B$13+$C$13+$F$13)</f>
        <v>0</v>
      </c>
      <c r="CX210">
        <f>($B$13*$K$11+$C$13*$K$11+$F$13*((ER210+EJ210)/MAX(ER210+EJ210+ES210, 0.1)*$P$11+ES210/MAX(ER210+EJ210+ES210, 0.1)*$Q$11))/($B$13+$C$13+$F$13)</f>
        <v>0</v>
      </c>
      <c r="CY210">
        <v>2.18</v>
      </c>
      <c r="CZ210">
        <v>0.5</v>
      </c>
      <c r="DA210" t="s">
        <v>421</v>
      </c>
      <c r="DB210">
        <v>2</v>
      </c>
      <c r="DC210">
        <v>1759097602.5</v>
      </c>
      <c r="DD210">
        <v>422.1143333333333</v>
      </c>
      <c r="DE210">
        <v>420.0022222222222</v>
      </c>
      <c r="DF210">
        <v>23.19222222222222</v>
      </c>
      <c r="DG210">
        <v>22.86016666666667</v>
      </c>
      <c r="DH210">
        <v>423.0076666666666</v>
      </c>
      <c r="DI210">
        <v>22.87333333333333</v>
      </c>
      <c r="DJ210">
        <v>499.9201111111111</v>
      </c>
      <c r="DK210">
        <v>90.62247777777777</v>
      </c>
      <c r="DL210">
        <v>0.06628494444444444</v>
      </c>
      <c r="DM210">
        <v>29.88432222222222</v>
      </c>
      <c r="DN210">
        <v>29.99628888888889</v>
      </c>
      <c r="DO210">
        <v>999.9000000000001</v>
      </c>
      <c r="DP210">
        <v>0</v>
      </c>
      <c r="DQ210">
        <v>0</v>
      </c>
      <c r="DR210">
        <v>9980.075555555555</v>
      </c>
      <c r="DS210">
        <v>0</v>
      </c>
      <c r="DT210">
        <v>2.91428</v>
      </c>
      <c r="DU210">
        <v>2.111918888888889</v>
      </c>
      <c r="DV210">
        <v>432.1364444444444</v>
      </c>
      <c r="DW210">
        <v>429.8282222222222</v>
      </c>
      <c r="DX210">
        <v>0.3320518888888889</v>
      </c>
      <c r="DY210">
        <v>420.0022222222222</v>
      </c>
      <c r="DZ210">
        <v>22.86016666666667</v>
      </c>
      <c r="EA210">
        <v>2.101736666666667</v>
      </c>
      <c r="EB210">
        <v>2.071643333333333</v>
      </c>
      <c r="EC210">
        <v>18.23234444444445</v>
      </c>
      <c r="ED210">
        <v>18.0028</v>
      </c>
      <c r="EE210">
        <v>0.00500078</v>
      </c>
      <c r="EF210">
        <v>0</v>
      </c>
      <c r="EG210">
        <v>0</v>
      </c>
      <c r="EH210">
        <v>0</v>
      </c>
      <c r="EI210">
        <v>208.3555555555556</v>
      </c>
      <c r="EJ210">
        <v>0.00500078</v>
      </c>
      <c r="EK210">
        <v>-23.28888888888889</v>
      </c>
      <c r="EL210">
        <v>-1.344444444444444</v>
      </c>
      <c r="EM210">
        <v>35.21522222222222</v>
      </c>
      <c r="EN210">
        <v>39.54833333333332</v>
      </c>
      <c r="EO210">
        <v>37.02744444444444</v>
      </c>
      <c r="EP210">
        <v>39.722</v>
      </c>
      <c r="EQ210">
        <v>37.50677777777778</v>
      </c>
      <c r="ER210">
        <v>0</v>
      </c>
      <c r="ES210">
        <v>0</v>
      </c>
      <c r="ET210">
        <v>0</v>
      </c>
      <c r="EU210">
        <v>1759097598.4</v>
      </c>
      <c r="EV210">
        <v>0</v>
      </c>
      <c r="EW210">
        <v>204.3576923076923</v>
      </c>
      <c r="EX210">
        <v>10.16410252924103</v>
      </c>
      <c r="EY210">
        <v>-38.18119670559432</v>
      </c>
      <c r="EZ210">
        <v>-18.35384615384615</v>
      </c>
      <c r="FA210">
        <v>15</v>
      </c>
      <c r="FB210">
        <v>0</v>
      </c>
      <c r="FC210" t="s">
        <v>422</v>
      </c>
      <c r="FD210">
        <v>1746989605.5</v>
      </c>
      <c r="FE210">
        <v>1746989593.5</v>
      </c>
      <c r="FF210">
        <v>0</v>
      </c>
      <c r="FG210">
        <v>-0.274</v>
      </c>
      <c r="FH210">
        <v>-0.002</v>
      </c>
      <c r="FI210">
        <v>2.549</v>
      </c>
      <c r="FJ210">
        <v>0.129</v>
      </c>
      <c r="FK210">
        <v>420</v>
      </c>
      <c r="FL210">
        <v>17</v>
      </c>
      <c r="FM210">
        <v>0.02</v>
      </c>
      <c r="FN210">
        <v>0.04</v>
      </c>
      <c r="FO210">
        <v>2.10296725</v>
      </c>
      <c r="FP210">
        <v>0.06367666041275738</v>
      </c>
      <c r="FQ210">
        <v>0.03953929772944256</v>
      </c>
      <c r="FR210">
        <v>1</v>
      </c>
      <c r="FS210">
        <v>204.4558823529412</v>
      </c>
      <c r="FT210">
        <v>-5.935828846730207</v>
      </c>
      <c r="FU210">
        <v>7.054626816180349</v>
      </c>
      <c r="FV210">
        <v>0</v>
      </c>
      <c r="FW210">
        <v>0.33028735</v>
      </c>
      <c r="FX210">
        <v>0.005818514071294149</v>
      </c>
      <c r="FY210">
        <v>0.001351804415401871</v>
      </c>
      <c r="FZ210">
        <v>1</v>
      </c>
      <c r="GA210">
        <v>2</v>
      </c>
      <c r="GB210">
        <v>3</v>
      </c>
      <c r="GC210" t="s">
        <v>429</v>
      </c>
      <c r="GD210">
        <v>3.10266</v>
      </c>
      <c r="GE210">
        <v>2.72485</v>
      </c>
      <c r="GF210">
        <v>0.0885393</v>
      </c>
      <c r="GG210">
        <v>0.088099</v>
      </c>
      <c r="GH210">
        <v>0.105288</v>
      </c>
      <c r="GI210">
        <v>0.105686</v>
      </c>
      <c r="GJ210">
        <v>23789.4</v>
      </c>
      <c r="GK210">
        <v>21594.8</v>
      </c>
      <c r="GL210">
        <v>26664.4</v>
      </c>
      <c r="GM210">
        <v>23903.3</v>
      </c>
      <c r="GN210">
        <v>38172.2</v>
      </c>
      <c r="GO210">
        <v>31586.8</v>
      </c>
      <c r="GP210">
        <v>46561.3</v>
      </c>
      <c r="GQ210">
        <v>37801.2</v>
      </c>
      <c r="GR210">
        <v>1.86578</v>
      </c>
      <c r="GS210">
        <v>1.86803</v>
      </c>
      <c r="GT210">
        <v>0.08155030000000001</v>
      </c>
      <c r="GU210">
        <v>0</v>
      </c>
      <c r="GV210">
        <v>28.6669</v>
      </c>
      <c r="GW210">
        <v>999.9</v>
      </c>
      <c r="GX210">
        <v>46.4</v>
      </c>
      <c r="GY210">
        <v>31.4</v>
      </c>
      <c r="GZ210">
        <v>23.632</v>
      </c>
      <c r="HA210">
        <v>61.072</v>
      </c>
      <c r="HB210">
        <v>19.5873</v>
      </c>
      <c r="HC210">
        <v>1</v>
      </c>
      <c r="HD210">
        <v>0.144408</v>
      </c>
      <c r="HE210">
        <v>-1.13571</v>
      </c>
      <c r="HF210">
        <v>20.2959</v>
      </c>
      <c r="HG210">
        <v>5.22133</v>
      </c>
      <c r="HH210">
        <v>11.98</v>
      </c>
      <c r="HI210">
        <v>4.9649</v>
      </c>
      <c r="HJ210">
        <v>3.276</v>
      </c>
      <c r="HK210">
        <v>9999</v>
      </c>
      <c r="HL210">
        <v>9999</v>
      </c>
      <c r="HM210">
        <v>9999</v>
      </c>
      <c r="HN210">
        <v>37.8</v>
      </c>
      <c r="HO210">
        <v>1.86398</v>
      </c>
      <c r="HP210">
        <v>1.86011</v>
      </c>
      <c r="HQ210">
        <v>1.85838</v>
      </c>
      <c r="HR210">
        <v>1.85975</v>
      </c>
      <c r="HS210">
        <v>1.85989</v>
      </c>
      <c r="HT210">
        <v>1.85837</v>
      </c>
      <c r="HU210">
        <v>1.85745</v>
      </c>
      <c r="HV210">
        <v>1.85242</v>
      </c>
      <c r="HW210">
        <v>0</v>
      </c>
      <c r="HX210">
        <v>0</v>
      </c>
      <c r="HY210">
        <v>0</v>
      </c>
      <c r="HZ210">
        <v>0</v>
      </c>
      <c r="IA210" t="s">
        <v>424</v>
      </c>
      <c r="IB210" t="s">
        <v>425</v>
      </c>
      <c r="IC210" t="s">
        <v>426</v>
      </c>
      <c r="ID210" t="s">
        <v>426</v>
      </c>
      <c r="IE210" t="s">
        <v>426</v>
      </c>
      <c r="IF210" t="s">
        <v>426</v>
      </c>
      <c r="IG210">
        <v>0</v>
      </c>
      <c r="IH210">
        <v>100</v>
      </c>
      <c r="II210">
        <v>100</v>
      </c>
      <c r="IJ210">
        <v>-0.894</v>
      </c>
      <c r="IK210">
        <v>0.3189</v>
      </c>
      <c r="IL210">
        <v>-0.819046093373875</v>
      </c>
      <c r="IM210">
        <v>-0.0008311593448893811</v>
      </c>
      <c r="IN210">
        <v>1.768286430498992E-06</v>
      </c>
      <c r="IO210">
        <v>-5.176383660599935E-10</v>
      </c>
      <c r="IP210">
        <v>0.01793090377665582</v>
      </c>
      <c r="IQ210">
        <v>0.002652576625932546</v>
      </c>
      <c r="IR210">
        <v>0.0004569377311329863</v>
      </c>
      <c r="IS210">
        <v>1.003524486243527E-07</v>
      </c>
      <c r="IT210">
        <v>2</v>
      </c>
      <c r="IU210">
        <v>1975</v>
      </c>
      <c r="IV210">
        <v>1</v>
      </c>
      <c r="IW210">
        <v>26</v>
      </c>
      <c r="IX210">
        <v>201800</v>
      </c>
      <c r="IY210">
        <v>201800.2</v>
      </c>
      <c r="IZ210">
        <v>1.09619</v>
      </c>
      <c r="JA210">
        <v>2.63306</v>
      </c>
      <c r="JB210">
        <v>1.49658</v>
      </c>
      <c r="JC210">
        <v>2.34863</v>
      </c>
      <c r="JD210">
        <v>1.54907</v>
      </c>
      <c r="JE210">
        <v>2.45728</v>
      </c>
      <c r="JF210">
        <v>36.3635</v>
      </c>
      <c r="JG210">
        <v>24.1926</v>
      </c>
      <c r="JH210">
        <v>18</v>
      </c>
      <c r="JI210">
        <v>482.1</v>
      </c>
      <c r="JJ210">
        <v>498.336</v>
      </c>
      <c r="JK210">
        <v>30.2337</v>
      </c>
      <c r="JL210">
        <v>29.1486</v>
      </c>
      <c r="JM210">
        <v>30.0001</v>
      </c>
      <c r="JN210">
        <v>29.3467</v>
      </c>
      <c r="JO210">
        <v>29.3382</v>
      </c>
      <c r="JP210">
        <v>22.0376</v>
      </c>
      <c r="JQ210">
        <v>0</v>
      </c>
      <c r="JR210">
        <v>100</v>
      </c>
      <c r="JS210">
        <v>30.2352</v>
      </c>
      <c r="JT210">
        <v>420</v>
      </c>
      <c r="JU210">
        <v>23.1383</v>
      </c>
      <c r="JV210">
        <v>101.803</v>
      </c>
      <c r="JW210">
        <v>91.1777</v>
      </c>
    </row>
    <row r="211" spans="1:283">
      <c r="A211">
        <v>193</v>
      </c>
      <c r="B211">
        <v>1759097607.5</v>
      </c>
      <c r="C211">
        <v>3614.5</v>
      </c>
      <c r="D211" t="s">
        <v>817</v>
      </c>
      <c r="E211" t="s">
        <v>818</v>
      </c>
      <c r="F211">
        <v>5</v>
      </c>
      <c r="G211" t="s">
        <v>794</v>
      </c>
      <c r="H211">
        <v>1759097604.5</v>
      </c>
      <c r="I211">
        <f>(J211)/1000</f>
        <v>0</v>
      </c>
      <c r="J211">
        <f>1000*DJ211*AH211*(DF211-DG211)/(100*CY211*(1000-AH211*DF211))</f>
        <v>0</v>
      </c>
      <c r="K211">
        <f>DJ211*AH211*(DE211-DD211*(1000-AH211*DG211)/(1000-AH211*DF211))/(100*CY211)</f>
        <v>0</v>
      </c>
      <c r="L211">
        <f>DD211 - IF(AH211&gt;1, K211*CY211*100.0/(AJ211), 0)</f>
        <v>0</v>
      </c>
      <c r="M211">
        <f>((S211-I211/2)*L211-K211)/(S211+I211/2)</f>
        <v>0</v>
      </c>
      <c r="N211">
        <f>M211*(DK211+DL211)/1000.0</f>
        <v>0</v>
      </c>
      <c r="O211">
        <f>(DD211 - IF(AH211&gt;1, K211*CY211*100.0/(AJ211), 0))*(DK211+DL211)/1000.0</f>
        <v>0</v>
      </c>
      <c r="P211">
        <f>2.0/((1/R211-1/Q211)+SIGN(R211)*SQRT((1/R211-1/Q211)*(1/R211-1/Q211) + 4*CZ211/((CZ211+1)*(CZ211+1))*(2*1/R211*1/Q211-1/Q211*1/Q211)))</f>
        <v>0</v>
      </c>
      <c r="Q211">
        <f>IF(LEFT(DA211,1)&lt;&gt;"0",IF(LEFT(DA211,1)="1",3.0,DB211),$D$5+$E$5*(DR211*DK211/($K$5*1000))+$F$5*(DR211*DK211/($K$5*1000))*MAX(MIN(CY211,$J$5),$I$5)*MAX(MIN(CY211,$J$5),$I$5)+$G$5*MAX(MIN(CY211,$J$5),$I$5)*(DR211*DK211/($K$5*1000))+$H$5*(DR211*DK211/($K$5*1000))*(DR211*DK211/($K$5*1000)))</f>
        <v>0</v>
      </c>
      <c r="R211">
        <f>I211*(1000-(1000*0.61365*exp(17.502*V211/(240.97+V211))/(DK211+DL211)+DF211)/2)/(1000*0.61365*exp(17.502*V211/(240.97+V211))/(DK211+DL211)-DF211)</f>
        <v>0</v>
      </c>
      <c r="S211">
        <f>1/((CZ211+1)/(P211/1.6)+1/(Q211/1.37)) + CZ211/((CZ211+1)/(P211/1.6) + CZ211/(Q211/1.37))</f>
        <v>0</v>
      </c>
      <c r="T211">
        <f>(CU211*CX211)</f>
        <v>0</v>
      </c>
      <c r="U211">
        <f>(DM211+(T211+2*0.95*5.67E-8*(((DM211+$B$9)+273)^4-(DM211+273)^4)-44100*I211)/(1.84*29.3*Q211+8*0.95*5.67E-8*(DM211+273)^3))</f>
        <v>0</v>
      </c>
      <c r="V211">
        <f>($C$9*DN211+$D$9*DO211+$E$9*U211)</f>
        <v>0</v>
      </c>
      <c r="W211">
        <f>0.61365*exp(17.502*V211/(240.97+V211))</f>
        <v>0</v>
      </c>
      <c r="X211">
        <f>(Y211/Z211*100)</f>
        <v>0</v>
      </c>
      <c r="Y211">
        <f>DF211*(DK211+DL211)/1000</f>
        <v>0</v>
      </c>
      <c r="Z211">
        <f>0.61365*exp(17.502*DM211/(240.97+DM211))</f>
        <v>0</v>
      </c>
      <c r="AA211">
        <f>(W211-DF211*(DK211+DL211)/1000)</f>
        <v>0</v>
      </c>
      <c r="AB211">
        <f>(-I211*44100)</f>
        <v>0</v>
      </c>
      <c r="AC211">
        <f>2*29.3*Q211*0.92*(DM211-V211)</f>
        <v>0</v>
      </c>
      <c r="AD211">
        <f>2*0.95*5.67E-8*(((DM211+$B$9)+273)^4-(V211+273)^4)</f>
        <v>0</v>
      </c>
      <c r="AE211">
        <f>T211+AD211+AB211+AC211</f>
        <v>0</v>
      </c>
      <c r="AF211">
        <v>1</v>
      </c>
      <c r="AG211">
        <v>0</v>
      </c>
      <c r="AH211">
        <f>IF(AF211*$H$15&gt;=AJ211,1.0,(AJ211/(AJ211-AF211*$H$15)))</f>
        <v>0</v>
      </c>
      <c r="AI211">
        <f>(AH211-1)*100</f>
        <v>0</v>
      </c>
      <c r="AJ211">
        <f>MAX(0,($B$15+$C$15*DR211)/(1+$D$15*DR211)*DK211/(DM211+273)*$E$15)</f>
        <v>0</v>
      </c>
      <c r="AK211" t="s">
        <v>420</v>
      </c>
      <c r="AL211" t="s">
        <v>420</v>
      </c>
      <c r="AM211">
        <v>0</v>
      </c>
      <c r="AN211">
        <v>0</v>
      </c>
      <c r="AO211">
        <f>1-AM211/AN211</f>
        <v>0</v>
      </c>
      <c r="AP211">
        <v>0</v>
      </c>
      <c r="AQ211" t="s">
        <v>420</v>
      </c>
      <c r="AR211" t="s">
        <v>420</v>
      </c>
      <c r="AS211">
        <v>0</v>
      </c>
      <c r="AT211">
        <v>0</v>
      </c>
      <c r="AU211">
        <f>1-AS211/AT211</f>
        <v>0</v>
      </c>
      <c r="AV211">
        <v>0.5</v>
      </c>
      <c r="AW211">
        <f>CV211</f>
        <v>0</v>
      </c>
      <c r="AX211">
        <f>K211</f>
        <v>0</v>
      </c>
      <c r="AY211">
        <f>AU211*AV211*AW211</f>
        <v>0</v>
      </c>
      <c r="AZ211">
        <f>(AX211-AP211)/AW211</f>
        <v>0</v>
      </c>
      <c r="BA211">
        <f>(AN211-AT211)/AT211</f>
        <v>0</v>
      </c>
      <c r="BB211">
        <f>AM211/(AO211+AM211/AT211)</f>
        <v>0</v>
      </c>
      <c r="BC211" t="s">
        <v>420</v>
      </c>
      <c r="BD211">
        <v>0</v>
      </c>
      <c r="BE211">
        <f>IF(BD211&lt;&gt;0, BD211, BB211)</f>
        <v>0</v>
      </c>
      <c r="BF211">
        <f>1-BE211/AT211</f>
        <v>0</v>
      </c>
      <c r="BG211">
        <f>(AT211-AS211)/(AT211-BE211)</f>
        <v>0</v>
      </c>
      <c r="BH211">
        <f>(AN211-AT211)/(AN211-BE211)</f>
        <v>0</v>
      </c>
      <c r="BI211">
        <f>(AT211-AS211)/(AT211-AM211)</f>
        <v>0</v>
      </c>
      <c r="BJ211">
        <f>(AN211-AT211)/(AN211-AM211)</f>
        <v>0</v>
      </c>
      <c r="BK211">
        <f>(BG211*BE211/AS211)</f>
        <v>0</v>
      </c>
      <c r="BL211">
        <f>(1-BK211)</f>
        <v>0</v>
      </c>
      <c r="CU211">
        <f>$B$13*DS211+$C$13*DT211+$F$13*EE211*(1-EH211)</f>
        <v>0</v>
      </c>
      <c r="CV211">
        <f>CU211*CW211</f>
        <v>0</v>
      </c>
      <c r="CW211">
        <f>($B$13*$D$11+$C$13*$D$11+$F$13*((ER211+EJ211)/MAX(ER211+EJ211+ES211, 0.1)*$I$11+ES211/MAX(ER211+EJ211+ES211, 0.1)*$J$11))/($B$13+$C$13+$F$13)</f>
        <v>0</v>
      </c>
      <c r="CX211">
        <f>($B$13*$K$11+$C$13*$K$11+$F$13*((ER211+EJ211)/MAX(ER211+EJ211+ES211, 0.1)*$P$11+ES211/MAX(ER211+EJ211+ES211, 0.1)*$Q$11))/($B$13+$C$13+$F$13)</f>
        <v>0</v>
      </c>
      <c r="CY211">
        <v>2.18</v>
      </c>
      <c r="CZ211">
        <v>0.5</v>
      </c>
      <c r="DA211" t="s">
        <v>421</v>
      </c>
      <c r="DB211">
        <v>2</v>
      </c>
      <c r="DC211">
        <v>1759097604.5</v>
      </c>
      <c r="DD211">
        <v>422.1325555555555</v>
      </c>
      <c r="DE211">
        <v>419.9997777777778</v>
      </c>
      <c r="DF211">
        <v>23.19262222222222</v>
      </c>
      <c r="DG211">
        <v>22.86012222222222</v>
      </c>
      <c r="DH211">
        <v>423.0258888888889</v>
      </c>
      <c r="DI211">
        <v>22.87374444444444</v>
      </c>
      <c r="DJ211">
        <v>499.8684444444445</v>
      </c>
      <c r="DK211">
        <v>90.62142222222222</v>
      </c>
      <c r="DL211">
        <v>0.06665488888888887</v>
      </c>
      <c r="DM211">
        <v>29.88484444444445</v>
      </c>
      <c r="DN211">
        <v>29.99457777777777</v>
      </c>
      <c r="DO211">
        <v>999.9000000000001</v>
      </c>
      <c r="DP211">
        <v>0</v>
      </c>
      <c r="DQ211">
        <v>0</v>
      </c>
      <c r="DR211">
        <v>9969.722222222223</v>
      </c>
      <c r="DS211">
        <v>0</v>
      </c>
      <c r="DT211">
        <v>2.91428</v>
      </c>
      <c r="DU211">
        <v>2.132606666666667</v>
      </c>
      <c r="DV211">
        <v>432.1553333333334</v>
      </c>
      <c r="DW211">
        <v>429.8256666666667</v>
      </c>
      <c r="DX211">
        <v>0.3325016666666666</v>
      </c>
      <c r="DY211">
        <v>419.9997777777778</v>
      </c>
      <c r="DZ211">
        <v>22.86012222222222</v>
      </c>
      <c r="EA211">
        <v>2.101748888888889</v>
      </c>
      <c r="EB211">
        <v>2.071616666666666</v>
      </c>
      <c r="EC211">
        <v>18.23244444444444</v>
      </c>
      <c r="ED211">
        <v>18.00258888888889</v>
      </c>
      <c r="EE211">
        <v>0.00500078</v>
      </c>
      <c r="EF211">
        <v>0</v>
      </c>
      <c r="EG211">
        <v>0</v>
      </c>
      <c r="EH211">
        <v>0</v>
      </c>
      <c r="EI211">
        <v>207.6111111111111</v>
      </c>
      <c r="EJ211">
        <v>0.00500078</v>
      </c>
      <c r="EK211">
        <v>-22.2</v>
      </c>
      <c r="EL211">
        <v>-1.166666666666667</v>
      </c>
      <c r="EM211">
        <v>35.21522222222222</v>
      </c>
      <c r="EN211">
        <v>39.59</v>
      </c>
      <c r="EO211">
        <v>37.02066666666666</v>
      </c>
      <c r="EP211">
        <v>39.74988888888889</v>
      </c>
      <c r="EQ211">
        <v>37.68044444444445</v>
      </c>
      <c r="ER211">
        <v>0</v>
      </c>
      <c r="ES211">
        <v>0</v>
      </c>
      <c r="ET211">
        <v>0</v>
      </c>
      <c r="EU211">
        <v>1759097600.2</v>
      </c>
      <c r="EV211">
        <v>0</v>
      </c>
      <c r="EW211">
        <v>204.472</v>
      </c>
      <c r="EX211">
        <v>-7.369230621900346</v>
      </c>
      <c r="EY211">
        <v>-15.27692339664849</v>
      </c>
      <c r="EZ211">
        <v>-19.788</v>
      </c>
      <c r="FA211">
        <v>15</v>
      </c>
      <c r="FB211">
        <v>0</v>
      </c>
      <c r="FC211" t="s">
        <v>422</v>
      </c>
      <c r="FD211">
        <v>1746989605.5</v>
      </c>
      <c r="FE211">
        <v>1746989593.5</v>
      </c>
      <c r="FF211">
        <v>0</v>
      </c>
      <c r="FG211">
        <v>-0.274</v>
      </c>
      <c r="FH211">
        <v>-0.002</v>
      </c>
      <c r="FI211">
        <v>2.549</v>
      </c>
      <c r="FJ211">
        <v>0.129</v>
      </c>
      <c r="FK211">
        <v>420</v>
      </c>
      <c r="FL211">
        <v>17</v>
      </c>
      <c r="FM211">
        <v>0.02</v>
      </c>
      <c r="FN211">
        <v>0.04</v>
      </c>
      <c r="FO211">
        <v>2.111288780487805</v>
      </c>
      <c r="FP211">
        <v>0.1381202090592387</v>
      </c>
      <c r="FQ211">
        <v>0.04359304717414723</v>
      </c>
      <c r="FR211">
        <v>1</v>
      </c>
      <c r="FS211">
        <v>203.9705882352941</v>
      </c>
      <c r="FT211">
        <v>3.339954169650792</v>
      </c>
      <c r="FU211">
        <v>7.054223991663961</v>
      </c>
      <c r="FV211">
        <v>0</v>
      </c>
      <c r="FW211">
        <v>0.3305832195121951</v>
      </c>
      <c r="FX211">
        <v>0.00999583275261369</v>
      </c>
      <c r="FY211">
        <v>0.001574565484192228</v>
      </c>
      <c r="FZ211">
        <v>1</v>
      </c>
      <c r="GA211">
        <v>2</v>
      </c>
      <c r="GB211">
        <v>3</v>
      </c>
      <c r="GC211" t="s">
        <v>429</v>
      </c>
      <c r="GD211">
        <v>3.10281</v>
      </c>
      <c r="GE211">
        <v>2.7249</v>
      </c>
      <c r="GF211">
        <v>0.0885358</v>
      </c>
      <c r="GG211">
        <v>0.0881038</v>
      </c>
      <c r="GH211">
        <v>0.105281</v>
      </c>
      <c r="GI211">
        <v>0.105686</v>
      </c>
      <c r="GJ211">
        <v>23789.3</v>
      </c>
      <c r="GK211">
        <v>21594.8</v>
      </c>
      <c r="GL211">
        <v>26664.3</v>
      </c>
      <c r="GM211">
        <v>23903.4</v>
      </c>
      <c r="GN211">
        <v>38172.3</v>
      </c>
      <c r="GO211">
        <v>31587</v>
      </c>
      <c r="GP211">
        <v>46561</v>
      </c>
      <c r="GQ211">
        <v>37801.4</v>
      </c>
      <c r="GR211">
        <v>1.86588</v>
      </c>
      <c r="GS211">
        <v>1.8678</v>
      </c>
      <c r="GT211">
        <v>0.08115169999999999</v>
      </c>
      <c r="GU211">
        <v>0</v>
      </c>
      <c r="GV211">
        <v>28.6664</v>
      </c>
      <c r="GW211">
        <v>999.9</v>
      </c>
      <c r="GX211">
        <v>46.4</v>
      </c>
      <c r="GY211">
        <v>31.4</v>
      </c>
      <c r="GZ211">
        <v>23.6306</v>
      </c>
      <c r="HA211">
        <v>61.262</v>
      </c>
      <c r="HB211">
        <v>19.5312</v>
      </c>
      <c r="HC211">
        <v>1</v>
      </c>
      <c r="HD211">
        <v>0.144197</v>
      </c>
      <c r="HE211">
        <v>-1.13786</v>
      </c>
      <c r="HF211">
        <v>20.2959</v>
      </c>
      <c r="HG211">
        <v>5.22118</v>
      </c>
      <c r="HH211">
        <v>11.98</v>
      </c>
      <c r="HI211">
        <v>4.9647</v>
      </c>
      <c r="HJ211">
        <v>3.27595</v>
      </c>
      <c r="HK211">
        <v>9999</v>
      </c>
      <c r="HL211">
        <v>9999</v>
      </c>
      <c r="HM211">
        <v>9999</v>
      </c>
      <c r="HN211">
        <v>37.8</v>
      </c>
      <c r="HO211">
        <v>1.86399</v>
      </c>
      <c r="HP211">
        <v>1.86011</v>
      </c>
      <c r="HQ211">
        <v>1.8584</v>
      </c>
      <c r="HR211">
        <v>1.85975</v>
      </c>
      <c r="HS211">
        <v>1.85989</v>
      </c>
      <c r="HT211">
        <v>1.85838</v>
      </c>
      <c r="HU211">
        <v>1.85745</v>
      </c>
      <c r="HV211">
        <v>1.85242</v>
      </c>
      <c r="HW211">
        <v>0</v>
      </c>
      <c r="HX211">
        <v>0</v>
      </c>
      <c r="HY211">
        <v>0</v>
      </c>
      <c r="HZ211">
        <v>0</v>
      </c>
      <c r="IA211" t="s">
        <v>424</v>
      </c>
      <c r="IB211" t="s">
        <v>425</v>
      </c>
      <c r="IC211" t="s">
        <v>426</v>
      </c>
      <c r="ID211" t="s">
        <v>426</v>
      </c>
      <c r="IE211" t="s">
        <v>426</v>
      </c>
      <c r="IF211" t="s">
        <v>426</v>
      </c>
      <c r="IG211">
        <v>0</v>
      </c>
      <c r="IH211">
        <v>100</v>
      </c>
      <c r="II211">
        <v>100</v>
      </c>
      <c r="IJ211">
        <v>-0.894</v>
      </c>
      <c r="IK211">
        <v>0.3189</v>
      </c>
      <c r="IL211">
        <v>-0.819046093373875</v>
      </c>
      <c r="IM211">
        <v>-0.0008311593448893811</v>
      </c>
      <c r="IN211">
        <v>1.768286430498992E-06</v>
      </c>
      <c r="IO211">
        <v>-5.176383660599935E-10</v>
      </c>
      <c r="IP211">
        <v>0.01793090377665582</v>
      </c>
      <c r="IQ211">
        <v>0.002652576625932546</v>
      </c>
      <c r="IR211">
        <v>0.0004569377311329863</v>
      </c>
      <c r="IS211">
        <v>1.003524486243527E-07</v>
      </c>
      <c r="IT211">
        <v>2</v>
      </c>
      <c r="IU211">
        <v>1975</v>
      </c>
      <c r="IV211">
        <v>1</v>
      </c>
      <c r="IW211">
        <v>26</v>
      </c>
      <c r="IX211">
        <v>201800</v>
      </c>
      <c r="IY211">
        <v>201800.2</v>
      </c>
      <c r="IZ211">
        <v>1.09619</v>
      </c>
      <c r="JA211">
        <v>2.63184</v>
      </c>
      <c r="JB211">
        <v>1.49658</v>
      </c>
      <c r="JC211">
        <v>2.34863</v>
      </c>
      <c r="JD211">
        <v>1.54907</v>
      </c>
      <c r="JE211">
        <v>2.40112</v>
      </c>
      <c r="JF211">
        <v>36.3635</v>
      </c>
      <c r="JG211">
        <v>24.1926</v>
      </c>
      <c r="JH211">
        <v>18</v>
      </c>
      <c r="JI211">
        <v>482.159</v>
      </c>
      <c r="JJ211">
        <v>498.186</v>
      </c>
      <c r="JK211">
        <v>30.2348</v>
      </c>
      <c r="JL211">
        <v>29.1486</v>
      </c>
      <c r="JM211">
        <v>30</v>
      </c>
      <c r="JN211">
        <v>29.3467</v>
      </c>
      <c r="JO211">
        <v>29.3382</v>
      </c>
      <c r="JP211">
        <v>22.0323</v>
      </c>
      <c r="JQ211">
        <v>0</v>
      </c>
      <c r="JR211">
        <v>100</v>
      </c>
      <c r="JS211">
        <v>30.2382</v>
      </c>
      <c r="JT211">
        <v>420</v>
      </c>
      <c r="JU211">
        <v>23.1383</v>
      </c>
      <c r="JV211">
        <v>101.802</v>
      </c>
      <c r="JW211">
        <v>91.1781</v>
      </c>
    </row>
    <row r="212" spans="1:283">
      <c r="A212">
        <v>194</v>
      </c>
      <c r="B212">
        <v>1759097609.5</v>
      </c>
      <c r="C212">
        <v>3616.5</v>
      </c>
      <c r="D212" t="s">
        <v>819</v>
      </c>
      <c r="E212" t="s">
        <v>820</v>
      </c>
      <c r="F212">
        <v>5</v>
      </c>
      <c r="G212" t="s">
        <v>794</v>
      </c>
      <c r="H212">
        <v>1759097606.5</v>
      </c>
      <c r="I212">
        <f>(J212)/1000</f>
        <v>0</v>
      </c>
      <c r="J212">
        <f>1000*DJ212*AH212*(DF212-DG212)/(100*CY212*(1000-AH212*DF212))</f>
        <v>0</v>
      </c>
      <c r="K212">
        <f>DJ212*AH212*(DE212-DD212*(1000-AH212*DG212)/(1000-AH212*DF212))/(100*CY212)</f>
        <v>0</v>
      </c>
      <c r="L212">
        <f>DD212 - IF(AH212&gt;1, K212*CY212*100.0/(AJ212), 0)</f>
        <v>0</v>
      </c>
      <c r="M212">
        <f>((S212-I212/2)*L212-K212)/(S212+I212/2)</f>
        <v>0</v>
      </c>
      <c r="N212">
        <f>M212*(DK212+DL212)/1000.0</f>
        <v>0</v>
      </c>
      <c r="O212">
        <f>(DD212 - IF(AH212&gt;1, K212*CY212*100.0/(AJ212), 0))*(DK212+DL212)/1000.0</f>
        <v>0</v>
      </c>
      <c r="P212">
        <f>2.0/((1/R212-1/Q212)+SIGN(R212)*SQRT((1/R212-1/Q212)*(1/R212-1/Q212) + 4*CZ212/((CZ212+1)*(CZ212+1))*(2*1/R212*1/Q212-1/Q212*1/Q212)))</f>
        <v>0</v>
      </c>
      <c r="Q212">
        <f>IF(LEFT(DA212,1)&lt;&gt;"0",IF(LEFT(DA212,1)="1",3.0,DB212),$D$5+$E$5*(DR212*DK212/($K$5*1000))+$F$5*(DR212*DK212/($K$5*1000))*MAX(MIN(CY212,$J$5),$I$5)*MAX(MIN(CY212,$J$5),$I$5)+$G$5*MAX(MIN(CY212,$J$5),$I$5)*(DR212*DK212/($K$5*1000))+$H$5*(DR212*DK212/($K$5*1000))*(DR212*DK212/($K$5*1000)))</f>
        <v>0</v>
      </c>
      <c r="R212">
        <f>I212*(1000-(1000*0.61365*exp(17.502*V212/(240.97+V212))/(DK212+DL212)+DF212)/2)/(1000*0.61365*exp(17.502*V212/(240.97+V212))/(DK212+DL212)-DF212)</f>
        <v>0</v>
      </c>
      <c r="S212">
        <f>1/((CZ212+1)/(P212/1.6)+1/(Q212/1.37)) + CZ212/((CZ212+1)/(P212/1.6) + CZ212/(Q212/1.37))</f>
        <v>0</v>
      </c>
      <c r="T212">
        <f>(CU212*CX212)</f>
        <v>0</v>
      </c>
      <c r="U212">
        <f>(DM212+(T212+2*0.95*5.67E-8*(((DM212+$B$9)+273)^4-(DM212+273)^4)-44100*I212)/(1.84*29.3*Q212+8*0.95*5.67E-8*(DM212+273)^3))</f>
        <v>0</v>
      </c>
      <c r="V212">
        <f>($C$9*DN212+$D$9*DO212+$E$9*U212)</f>
        <v>0</v>
      </c>
      <c r="W212">
        <f>0.61365*exp(17.502*V212/(240.97+V212))</f>
        <v>0</v>
      </c>
      <c r="X212">
        <f>(Y212/Z212*100)</f>
        <v>0</v>
      </c>
      <c r="Y212">
        <f>DF212*(DK212+DL212)/1000</f>
        <v>0</v>
      </c>
      <c r="Z212">
        <f>0.61365*exp(17.502*DM212/(240.97+DM212))</f>
        <v>0</v>
      </c>
      <c r="AA212">
        <f>(W212-DF212*(DK212+DL212)/1000)</f>
        <v>0</v>
      </c>
      <c r="AB212">
        <f>(-I212*44100)</f>
        <v>0</v>
      </c>
      <c r="AC212">
        <f>2*29.3*Q212*0.92*(DM212-V212)</f>
        <v>0</v>
      </c>
      <c r="AD212">
        <f>2*0.95*5.67E-8*(((DM212+$B$9)+273)^4-(V212+273)^4)</f>
        <v>0</v>
      </c>
      <c r="AE212">
        <f>T212+AD212+AB212+AC212</f>
        <v>0</v>
      </c>
      <c r="AF212">
        <v>1</v>
      </c>
      <c r="AG212">
        <v>0</v>
      </c>
      <c r="AH212">
        <f>IF(AF212*$H$15&gt;=AJ212,1.0,(AJ212/(AJ212-AF212*$H$15)))</f>
        <v>0</v>
      </c>
      <c r="AI212">
        <f>(AH212-1)*100</f>
        <v>0</v>
      </c>
      <c r="AJ212">
        <f>MAX(0,($B$15+$C$15*DR212)/(1+$D$15*DR212)*DK212/(DM212+273)*$E$15)</f>
        <v>0</v>
      </c>
      <c r="AK212" t="s">
        <v>420</v>
      </c>
      <c r="AL212" t="s">
        <v>420</v>
      </c>
      <c r="AM212">
        <v>0</v>
      </c>
      <c r="AN212">
        <v>0</v>
      </c>
      <c r="AO212">
        <f>1-AM212/AN212</f>
        <v>0</v>
      </c>
      <c r="AP212">
        <v>0</v>
      </c>
      <c r="AQ212" t="s">
        <v>420</v>
      </c>
      <c r="AR212" t="s">
        <v>420</v>
      </c>
      <c r="AS212">
        <v>0</v>
      </c>
      <c r="AT212">
        <v>0</v>
      </c>
      <c r="AU212">
        <f>1-AS212/AT212</f>
        <v>0</v>
      </c>
      <c r="AV212">
        <v>0.5</v>
      </c>
      <c r="AW212">
        <f>CV212</f>
        <v>0</v>
      </c>
      <c r="AX212">
        <f>K212</f>
        <v>0</v>
      </c>
      <c r="AY212">
        <f>AU212*AV212*AW212</f>
        <v>0</v>
      </c>
      <c r="AZ212">
        <f>(AX212-AP212)/AW212</f>
        <v>0</v>
      </c>
      <c r="BA212">
        <f>(AN212-AT212)/AT212</f>
        <v>0</v>
      </c>
      <c r="BB212">
        <f>AM212/(AO212+AM212/AT212)</f>
        <v>0</v>
      </c>
      <c r="BC212" t="s">
        <v>420</v>
      </c>
      <c r="BD212">
        <v>0</v>
      </c>
      <c r="BE212">
        <f>IF(BD212&lt;&gt;0, BD212, BB212)</f>
        <v>0</v>
      </c>
      <c r="BF212">
        <f>1-BE212/AT212</f>
        <v>0</v>
      </c>
      <c r="BG212">
        <f>(AT212-AS212)/(AT212-BE212)</f>
        <v>0</v>
      </c>
      <c r="BH212">
        <f>(AN212-AT212)/(AN212-BE212)</f>
        <v>0</v>
      </c>
      <c r="BI212">
        <f>(AT212-AS212)/(AT212-AM212)</f>
        <v>0</v>
      </c>
      <c r="BJ212">
        <f>(AN212-AT212)/(AN212-AM212)</f>
        <v>0</v>
      </c>
      <c r="BK212">
        <f>(BG212*BE212/AS212)</f>
        <v>0</v>
      </c>
      <c r="BL212">
        <f>(1-BK212)</f>
        <v>0</v>
      </c>
      <c r="CU212">
        <f>$B$13*DS212+$C$13*DT212+$F$13*EE212*(1-EH212)</f>
        <v>0</v>
      </c>
      <c r="CV212">
        <f>CU212*CW212</f>
        <v>0</v>
      </c>
      <c r="CW212">
        <f>($B$13*$D$11+$C$13*$D$11+$F$13*((ER212+EJ212)/MAX(ER212+EJ212+ES212, 0.1)*$I$11+ES212/MAX(ER212+EJ212+ES212, 0.1)*$J$11))/($B$13+$C$13+$F$13)</f>
        <v>0</v>
      </c>
      <c r="CX212">
        <f>($B$13*$K$11+$C$13*$K$11+$F$13*((ER212+EJ212)/MAX(ER212+EJ212+ES212, 0.1)*$P$11+ES212/MAX(ER212+EJ212+ES212, 0.1)*$Q$11))/($B$13+$C$13+$F$13)</f>
        <v>0</v>
      </c>
      <c r="CY212">
        <v>2.18</v>
      </c>
      <c r="CZ212">
        <v>0.5</v>
      </c>
      <c r="DA212" t="s">
        <v>421</v>
      </c>
      <c r="DB212">
        <v>2</v>
      </c>
      <c r="DC212">
        <v>1759097606.5</v>
      </c>
      <c r="DD212">
        <v>422.1431111111111</v>
      </c>
      <c r="DE212">
        <v>419.9977777777778</v>
      </c>
      <c r="DF212">
        <v>23.19232222222222</v>
      </c>
      <c r="DG212">
        <v>22.86032222222222</v>
      </c>
      <c r="DH212">
        <v>423.0363333333333</v>
      </c>
      <c r="DI212">
        <v>22.87346666666667</v>
      </c>
      <c r="DJ212">
        <v>499.8758888888889</v>
      </c>
      <c r="DK212">
        <v>90.62077777777777</v>
      </c>
      <c r="DL212">
        <v>0.06685946666666667</v>
      </c>
      <c r="DM212">
        <v>29.88506666666667</v>
      </c>
      <c r="DN212">
        <v>29.99267777777778</v>
      </c>
      <c r="DO212">
        <v>999.9000000000001</v>
      </c>
      <c r="DP212">
        <v>0</v>
      </c>
      <c r="DQ212">
        <v>0</v>
      </c>
      <c r="DR212">
        <v>9979.444444444445</v>
      </c>
      <c r="DS212">
        <v>0</v>
      </c>
      <c r="DT212">
        <v>2.91428</v>
      </c>
      <c r="DU212">
        <v>2.145145555555556</v>
      </c>
      <c r="DV212">
        <v>432.1661111111111</v>
      </c>
      <c r="DW212">
        <v>429.8236666666666</v>
      </c>
      <c r="DX212">
        <v>0.3320065555555555</v>
      </c>
      <c r="DY212">
        <v>419.9977777777778</v>
      </c>
      <c r="DZ212">
        <v>22.86032222222222</v>
      </c>
      <c r="EA212">
        <v>2.101707777777778</v>
      </c>
      <c r="EB212">
        <v>2.071621111111111</v>
      </c>
      <c r="EC212">
        <v>18.23212222222222</v>
      </c>
      <c r="ED212">
        <v>18.00262222222222</v>
      </c>
      <c r="EE212">
        <v>0.00500078</v>
      </c>
      <c r="EF212">
        <v>0</v>
      </c>
      <c r="EG212">
        <v>0</v>
      </c>
      <c r="EH212">
        <v>0</v>
      </c>
      <c r="EI212">
        <v>206.3555555555556</v>
      </c>
      <c r="EJ212">
        <v>0.00500078</v>
      </c>
      <c r="EK212">
        <v>-19.02222222222222</v>
      </c>
      <c r="EL212">
        <v>-0.6444444444444444</v>
      </c>
      <c r="EM212">
        <v>35.22900000000001</v>
      </c>
      <c r="EN212">
        <v>39.63866666666667</v>
      </c>
      <c r="EO212">
        <v>37.06233333333333</v>
      </c>
      <c r="EP212">
        <v>39.81933333333333</v>
      </c>
      <c r="EQ212">
        <v>37.56933333333333</v>
      </c>
      <c r="ER212">
        <v>0</v>
      </c>
      <c r="ES212">
        <v>0</v>
      </c>
      <c r="ET212">
        <v>0</v>
      </c>
      <c r="EU212">
        <v>1759097602</v>
      </c>
      <c r="EV212">
        <v>0</v>
      </c>
      <c r="EW212">
        <v>205.3192307692308</v>
      </c>
      <c r="EX212">
        <v>26.23247867368961</v>
      </c>
      <c r="EY212">
        <v>-4.147008982419266</v>
      </c>
      <c r="EZ212">
        <v>-19.98846153846154</v>
      </c>
      <c r="FA212">
        <v>15</v>
      </c>
      <c r="FB212">
        <v>0</v>
      </c>
      <c r="FC212" t="s">
        <v>422</v>
      </c>
      <c r="FD212">
        <v>1746989605.5</v>
      </c>
      <c r="FE212">
        <v>1746989593.5</v>
      </c>
      <c r="FF212">
        <v>0</v>
      </c>
      <c r="FG212">
        <v>-0.274</v>
      </c>
      <c r="FH212">
        <v>-0.002</v>
      </c>
      <c r="FI212">
        <v>2.549</v>
      </c>
      <c r="FJ212">
        <v>0.129</v>
      </c>
      <c r="FK212">
        <v>420</v>
      </c>
      <c r="FL212">
        <v>17</v>
      </c>
      <c r="FM212">
        <v>0.02</v>
      </c>
      <c r="FN212">
        <v>0.04</v>
      </c>
      <c r="FO212">
        <v>2.11684875</v>
      </c>
      <c r="FP212">
        <v>0.1645250656660384</v>
      </c>
      <c r="FQ212">
        <v>0.04552408517408671</v>
      </c>
      <c r="FR212">
        <v>1</v>
      </c>
      <c r="FS212">
        <v>204.1941176470588</v>
      </c>
      <c r="FT212">
        <v>21.12757830383259</v>
      </c>
      <c r="FU212">
        <v>7.31529184719848</v>
      </c>
      <c r="FV212">
        <v>0</v>
      </c>
      <c r="FW212">
        <v>0.330721575</v>
      </c>
      <c r="FX212">
        <v>0.008310202626640907</v>
      </c>
      <c r="FY212">
        <v>0.00154143585477145</v>
      </c>
      <c r="FZ212">
        <v>1</v>
      </c>
      <c r="GA212">
        <v>2</v>
      </c>
      <c r="GB212">
        <v>3</v>
      </c>
      <c r="GC212" t="s">
        <v>429</v>
      </c>
      <c r="GD212">
        <v>3.1028</v>
      </c>
      <c r="GE212">
        <v>2.7249</v>
      </c>
      <c r="GF212">
        <v>0.0885317</v>
      </c>
      <c r="GG212">
        <v>0.08810460000000001</v>
      </c>
      <c r="GH212">
        <v>0.105276</v>
      </c>
      <c r="GI212">
        <v>0.105685</v>
      </c>
      <c r="GJ212">
        <v>23789.4</v>
      </c>
      <c r="GK212">
        <v>21594.9</v>
      </c>
      <c r="GL212">
        <v>26664.2</v>
      </c>
      <c r="GM212">
        <v>23903.6</v>
      </c>
      <c r="GN212">
        <v>38172.4</v>
      </c>
      <c r="GO212">
        <v>31587.3</v>
      </c>
      <c r="GP212">
        <v>46560.9</v>
      </c>
      <c r="GQ212">
        <v>37801.8</v>
      </c>
      <c r="GR212">
        <v>1.86567</v>
      </c>
      <c r="GS212">
        <v>1.86785</v>
      </c>
      <c r="GT212">
        <v>0.0813976</v>
      </c>
      <c r="GU212">
        <v>0</v>
      </c>
      <c r="GV212">
        <v>28.6664</v>
      </c>
      <c r="GW212">
        <v>999.9</v>
      </c>
      <c r="GX212">
        <v>46.4</v>
      </c>
      <c r="GY212">
        <v>31.4</v>
      </c>
      <c r="GZ212">
        <v>23.6301</v>
      </c>
      <c r="HA212">
        <v>60.882</v>
      </c>
      <c r="HB212">
        <v>19.4311</v>
      </c>
      <c r="HC212">
        <v>1</v>
      </c>
      <c r="HD212">
        <v>0.144078</v>
      </c>
      <c r="HE212">
        <v>-1.14191</v>
      </c>
      <c r="HF212">
        <v>20.2958</v>
      </c>
      <c r="HG212">
        <v>5.22103</v>
      </c>
      <c r="HH212">
        <v>11.98</v>
      </c>
      <c r="HI212">
        <v>4.96465</v>
      </c>
      <c r="HJ212">
        <v>3.27595</v>
      </c>
      <c r="HK212">
        <v>9999</v>
      </c>
      <c r="HL212">
        <v>9999</v>
      </c>
      <c r="HM212">
        <v>9999</v>
      </c>
      <c r="HN212">
        <v>37.8</v>
      </c>
      <c r="HO212">
        <v>1.86397</v>
      </c>
      <c r="HP212">
        <v>1.86012</v>
      </c>
      <c r="HQ212">
        <v>1.8584</v>
      </c>
      <c r="HR212">
        <v>1.85977</v>
      </c>
      <c r="HS212">
        <v>1.85989</v>
      </c>
      <c r="HT212">
        <v>1.85838</v>
      </c>
      <c r="HU212">
        <v>1.85745</v>
      </c>
      <c r="HV212">
        <v>1.85242</v>
      </c>
      <c r="HW212">
        <v>0</v>
      </c>
      <c r="HX212">
        <v>0</v>
      </c>
      <c r="HY212">
        <v>0</v>
      </c>
      <c r="HZ212">
        <v>0</v>
      </c>
      <c r="IA212" t="s">
        <v>424</v>
      </c>
      <c r="IB212" t="s">
        <v>425</v>
      </c>
      <c r="IC212" t="s">
        <v>426</v>
      </c>
      <c r="ID212" t="s">
        <v>426</v>
      </c>
      <c r="IE212" t="s">
        <v>426</v>
      </c>
      <c r="IF212" t="s">
        <v>426</v>
      </c>
      <c r="IG212">
        <v>0</v>
      </c>
      <c r="IH212">
        <v>100</v>
      </c>
      <c r="II212">
        <v>100</v>
      </c>
      <c r="IJ212">
        <v>-0.893</v>
      </c>
      <c r="IK212">
        <v>0.3188</v>
      </c>
      <c r="IL212">
        <v>-0.819046093373875</v>
      </c>
      <c r="IM212">
        <v>-0.0008311593448893811</v>
      </c>
      <c r="IN212">
        <v>1.768286430498992E-06</v>
      </c>
      <c r="IO212">
        <v>-5.176383660599935E-10</v>
      </c>
      <c r="IP212">
        <v>0.01793090377665582</v>
      </c>
      <c r="IQ212">
        <v>0.002652576625932546</v>
      </c>
      <c r="IR212">
        <v>0.0004569377311329863</v>
      </c>
      <c r="IS212">
        <v>1.003524486243527E-07</v>
      </c>
      <c r="IT212">
        <v>2</v>
      </c>
      <c r="IU212">
        <v>1975</v>
      </c>
      <c r="IV212">
        <v>1</v>
      </c>
      <c r="IW212">
        <v>26</v>
      </c>
      <c r="IX212">
        <v>201800.1</v>
      </c>
      <c r="IY212">
        <v>201800.3</v>
      </c>
      <c r="IZ212">
        <v>1.09497</v>
      </c>
      <c r="JA212">
        <v>2.62939</v>
      </c>
      <c r="JB212">
        <v>1.49658</v>
      </c>
      <c r="JC212">
        <v>2.34863</v>
      </c>
      <c r="JD212">
        <v>1.54907</v>
      </c>
      <c r="JE212">
        <v>2.35962</v>
      </c>
      <c r="JF212">
        <v>36.3635</v>
      </c>
      <c r="JG212">
        <v>24.1926</v>
      </c>
      <c r="JH212">
        <v>18</v>
      </c>
      <c r="JI212">
        <v>482.042</v>
      </c>
      <c r="JJ212">
        <v>498.219</v>
      </c>
      <c r="JK212">
        <v>30.2361</v>
      </c>
      <c r="JL212">
        <v>29.1484</v>
      </c>
      <c r="JM212">
        <v>30</v>
      </c>
      <c r="JN212">
        <v>29.3467</v>
      </c>
      <c r="JO212">
        <v>29.3382</v>
      </c>
      <c r="JP212">
        <v>22.0337</v>
      </c>
      <c r="JQ212">
        <v>0</v>
      </c>
      <c r="JR212">
        <v>100</v>
      </c>
      <c r="JS212">
        <v>30.2382</v>
      </c>
      <c r="JT212">
        <v>420</v>
      </c>
      <c r="JU212">
        <v>23.1383</v>
      </c>
      <c r="JV212">
        <v>101.802</v>
      </c>
      <c r="JW212">
        <v>91.1789</v>
      </c>
    </row>
    <row r="213" spans="1:283">
      <c r="A213">
        <v>195</v>
      </c>
      <c r="B213">
        <v>1759097611.5</v>
      </c>
      <c r="C213">
        <v>3618.5</v>
      </c>
      <c r="D213" t="s">
        <v>821</v>
      </c>
      <c r="E213" t="s">
        <v>822</v>
      </c>
      <c r="F213">
        <v>5</v>
      </c>
      <c r="G213" t="s">
        <v>794</v>
      </c>
      <c r="H213">
        <v>1759097608.5</v>
      </c>
      <c r="I213">
        <f>(J213)/1000</f>
        <v>0</v>
      </c>
      <c r="J213">
        <f>1000*DJ213*AH213*(DF213-DG213)/(100*CY213*(1000-AH213*DF213))</f>
        <v>0</v>
      </c>
      <c r="K213">
        <f>DJ213*AH213*(DE213-DD213*(1000-AH213*DG213)/(1000-AH213*DF213))/(100*CY213)</f>
        <v>0</v>
      </c>
      <c r="L213">
        <f>DD213 - IF(AH213&gt;1, K213*CY213*100.0/(AJ213), 0)</f>
        <v>0</v>
      </c>
      <c r="M213">
        <f>((S213-I213/2)*L213-K213)/(S213+I213/2)</f>
        <v>0</v>
      </c>
      <c r="N213">
        <f>M213*(DK213+DL213)/1000.0</f>
        <v>0</v>
      </c>
      <c r="O213">
        <f>(DD213 - IF(AH213&gt;1, K213*CY213*100.0/(AJ213), 0))*(DK213+DL213)/1000.0</f>
        <v>0</v>
      </c>
      <c r="P213">
        <f>2.0/((1/R213-1/Q213)+SIGN(R213)*SQRT((1/R213-1/Q213)*(1/R213-1/Q213) + 4*CZ213/((CZ213+1)*(CZ213+1))*(2*1/R213*1/Q213-1/Q213*1/Q213)))</f>
        <v>0</v>
      </c>
      <c r="Q213">
        <f>IF(LEFT(DA213,1)&lt;&gt;"0",IF(LEFT(DA213,1)="1",3.0,DB213),$D$5+$E$5*(DR213*DK213/($K$5*1000))+$F$5*(DR213*DK213/($K$5*1000))*MAX(MIN(CY213,$J$5),$I$5)*MAX(MIN(CY213,$J$5),$I$5)+$G$5*MAX(MIN(CY213,$J$5),$I$5)*(DR213*DK213/($K$5*1000))+$H$5*(DR213*DK213/($K$5*1000))*(DR213*DK213/($K$5*1000)))</f>
        <v>0</v>
      </c>
      <c r="R213">
        <f>I213*(1000-(1000*0.61365*exp(17.502*V213/(240.97+V213))/(DK213+DL213)+DF213)/2)/(1000*0.61365*exp(17.502*V213/(240.97+V213))/(DK213+DL213)-DF213)</f>
        <v>0</v>
      </c>
      <c r="S213">
        <f>1/((CZ213+1)/(P213/1.6)+1/(Q213/1.37)) + CZ213/((CZ213+1)/(P213/1.6) + CZ213/(Q213/1.37))</f>
        <v>0</v>
      </c>
      <c r="T213">
        <f>(CU213*CX213)</f>
        <v>0</v>
      </c>
      <c r="U213">
        <f>(DM213+(T213+2*0.95*5.67E-8*(((DM213+$B$9)+273)^4-(DM213+273)^4)-44100*I213)/(1.84*29.3*Q213+8*0.95*5.67E-8*(DM213+273)^3))</f>
        <v>0</v>
      </c>
      <c r="V213">
        <f>($C$9*DN213+$D$9*DO213+$E$9*U213)</f>
        <v>0</v>
      </c>
      <c r="W213">
        <f>0.61365*exp(17.502*V213/(240.97+V213))</f>
        <v>0</v>
      </c>
      <c r="X213">
        <f>(Y213/Z213*100)</f>
        <v>0</v>
      </c>
      <c r="Y213">
        <f>DF213*(DK213+DL213)/1000</f>
        <v>0</v>
      </c>
      <c r="Z213">
        <f>0.61365*exp(17.502*DM213/(240.97+DM213))</f>
        <v>0</v>
      </c>
      <c r="AA213">
        <f>(W213-DF213*(DK213+DL213)/1000)</f>
        <v>0</v>
      </c>
      <c r="AB213">
        <f>(-I213*44100)</f>
        <v>0</v>
      </c>
      <c r="AC213">
        <f>2*29.3*Q213*0.92*(DM213-V213)</f>
        <v>0</v>
      </c>
      <c r="AD213">
        <f>2*0.95*5.67E-8*(((DM213+$B$9)+273)^4-(V213+273)^4)</f>
        <v>0</v>
      </c>
      <c r="AE213">
        <f>T213+AD213+AB213+AC213</f>
        <v>0</v>
      </c>
      <c r="AF213">
        <v>1</v>
      </c>
      <c r="AG213">
        <v>0</v>
      </c>
      <c r="AH213">
        <f>IF(AF213*$H$15&gt;=AJ213,1.0,(AJ213/(AJ213-AF213*$H$15)))</f>
        <v>0</v>
      </c>
      <c r="AI213">
        <f>(AH213-1)*100</f>
        <v>0</v>
      </c>
      <c r="AJ213">
        <f>MAX(0,($B$15+$C$15*DR213)/(1+$D$15*DR213)*DK213/(DM213+273)*$E$15)</f>
        <v>0</v>
      </c>
      <c r="AK213" t="s">
        <v>420</v>
      </c>
      <c r="AL213" t="s">
        <v>420</v>
      </c>
      <c r="AM213">
        <v>0</v>
      </c>
      <c r="AN213">
        <v>0</v>
      </c>
      <c r="AO213">
        <f>1-AM213/AN213</f>
        <v>0</v>
      </c>
      <c r="AP213">
        <v>0</v>
      </c>
      <c r="AQ213" t="s">
        <v>420</v>
      </c>
      <c r="AR213" t="s">
        <v>420</v>
      </c>
      <c r="AS213">
        <v>0</v>
      </c>
      <c r="AT213">
        <v>0</v>
      </c>
      <c r="AU213">
        <f>1-AS213/AT213</f>
        <v>0</v>
      </c>
      <c r="AV213">
        <v>0.5</v>
      </c>
      <c r="AW213">
        <f>CV213</f>
        <v>0</v>
      </c>
      <c r="AX213">
        <f>K213</f>
        <v>0</v>
      </c>
      <c r="AY213">
        <f>AU213*AV213*AW213</f>
        <v>0</v>
      </c>
      <c r="AZ213">
        <f>(AX213-AP213)/AW213</f>
        <v>0</v>
      </c>
      <c r="BA213">
        <f>(AN213-AT213)/AT213</f>
        <v>0</v>
      </c>
      <c r="BB213">
        <f>AM213/(AO213+AM213/AT213)</f>
        <v>0</v>
      </c>
      <c r="BC213" t="s">
        <v>420</v>
      </c>
      <c r="BD213">
        <v>0</v>
      </c>
      <c r="BE213">
        <f>IF(BD213&lt;&gt;0, BD213, BB213)</f>
        <v>0</v>
      </c>
      <c r="BF213">
        <f>1-BE213/AT213</f>
        <v>0</v>
      </c>
      <c r="BG213">
        <f>(AT213-AS213)/(AT213-BE213)</f>
        <v>0</v>
      </c>
      <c r="BH213">
        <f>(AN213-AT213)/(AN213-BE213)</f>
        <v>0</v>
      </c>
      <c r="BI213">
        <f>(AT213-AS213)/(AT213-AM213)</f>
        <v>0</v>
      </c>
      <c r="BJ213">
        <f>(AN213-AT213)/(AN213-AM213)</f>
        <v>0</v>
      </c>
      <c r="BK213">
        <f>(BG213*BE213/AS213)</f>
        <v>0</v>
      </c>
      <c r="BL213">
        <f>(1-BK213)</f>
        <v>0</v>
      </c>
      <c r="CU213">
        <f>$B$13*DS213+$C$13*DT213+$F$13*EE213*(1-EH213)</f>
        <v>0</v>
      </c>
      <c r="CV213">
        <f>CU213*CW213</f>
        <v>0</v>
      </c>
      <c r="CW213">
        <f>($B$13*$D$11+$C$13*$D$11+$F$13*((ER213+EJ213)/MAX(ER213+EJ213+ES213, 0.1)*$I$11+ES213/MAX(ER213+EJ213+ES213, 0.1)*$J$11))/($B$13+$C$13+$F$13)</f>
        <v>0</v>
      </c>
      <c r="CX213">
        <f>($B$13*$K$11+$C$13*$K$11+$F$13*((ER213+EJ213)/MAX(ER213+EJ213+ES213, 0.1)*$P$11+ES213/MAX(ER213+EJ213+ES213, 0.1)*$Q$11))/($B$13+$C$13+$F$13)</f>
        <v>0</v>
      </c>
      <c r="CY213">
        <v>2.18</v>
      </c>
      <c r="CZ213">
        <v>0.5</v>
      </c>
      <c r="DA213" t="s">
        <v>421</v>
      </c>
      <c r="DB213">
        <v>2</v>
      </c>
      <c r="DC213">
        <v>1759097608.5</v>
      </c>
      <c r="DD213">
        <v>422.1385555555556</v>
      </c>
      <c r="DE213">
        <v>419.9965555555556</v>
      </c>
      <c r="DF213">
        <v>23.19154444444444</v>
      </c>
      <c r="DG213">
        <v>22.8601</v>
      </c>
      <c r="DH213">
        <v>423.0316666666666</v>
      </c>
      <c r="DI213">
        <v>22.87271111111111</v>
      </c>
      <c r="DJ213">
        <v>499.9537777777778</v>
      </c>
      <c r="DK213">
        <v>90.62068888888889</v>
      </c>
      <c r="DL213">
        <v>0.06680571111111111</v>
      </c>
      <c r="DM213">
        <v>29.88612222222222</v>
      </c>
      <c r="DN213">
        <v>29.99177777777778</v>
      </c>
      <c r="DO213">
        <v>999.9000000000001</v>
      </c>
      <c r="DP213">
        <v>0</v>
      </c>
      <c r="DQ213">
        <v>0</v>
      </c>
      <c r="DR213">
        <v>9997.780000000002</v>
      </c>
      <c r="DS213">
        <v>0</v>
      </c>
      <c r="DT213">
        <v>2.91428</v>
      </c>
      <c r="DU213">
        <v>2.141931111111111</v>
      </c>
      <c r="DV213">
        <v>432.161</v>
      </c>
      <c r="DW213">
        <v>429.8223333333333</v>
      </c>
      <c r="DX213">
        <v>0.3314378888888888</v>
      </c>
      <c r="DY213">
        <v>419.9965555555556</v>
      </c>
      <c r="DZ213">
        <v>22.8601</v>
      </c>
      <c r="EA213">
        <v>2.101635555555555</v>
      </c>
      <c r="EB213">
        <v>2.071601111111111</v>
      </c>
      <c r="EC213">
        <v>18.23156666666667</v>
      </c>
      <c r="ED213">
        <v>18.00247777777778</v>
      </c>
      <c r="EE213">
        <v>0.00500078</v>
      </c>
      <c r="EF213">
        <v>0</v>
      </c>
      <c r="EG213">
        <v>0</v>
      </c>
      <c r="EH213">
        <v>0</v>
      </c>
      <c r="EI213">
        <v>208.9555555555556</v>
      </c>
      <c r="EJ213">
        <v>0.00500078</v>
      </c>
      <c r="EK213">
        <v>-19.33333333333333</v>
      </c>
      <c r="EL213">
        <v>-0.6222222222222222</v>
      </c>
      <c r="EM213">
        <v>35.24277777777777</v>
      </c>
      <c r="EN213">
        <v>39.68033333333333</v>
      </c>
      <c r="EO213">
        <v>37.07611111111111</v>
      </c>
      <c r="EP213">
        <v>39.88177777777778</v>
      </c>
      <c r="EQ213">
        <v>37.611</v>
      </c>
      <c r="ER213">
        <v>0</v>
      </c>
      <c r="ES213">
        <v>0</v>
      </c>
      <c r="ET213">
        <v>0</v>
      </c>
      <c r="EU213">
        <v>1759097604.4</v>
      </c>
      <c r="EV213">
        <v>0</v>
      </c>
      <c r="EW213">
        <v>206.1961538461539</v>
      </c>
      <c r="EX213">
        <v>22.07521378176288</v>
      </c>
      <c r="EY213">
        <v>-0.9401714844111111</v>
      </c>
      <c r="EZ213">
        <v>-20.67307692307692</v>
      </c>
      <c r="FA213">
        <v>15</v>
      </c>
      <c r="FB213">
        <v>0</v>
      </c>
      <c r="FC213" t="s">
        <v>422</v>
      </c>
      <c r="FD213">
        <v>1746989605.5</v>
      </c>
      <c r="FE213">
        <v>1746989593.5</v>
      </c>
      <c r="FF213">
        <v>0</v>
      </c>
      <c r="FG213">
        <v>-0.274</v>
      </c>
      <c r="FH213">
        <v>-0.002</v>
      </c>
      <c r="FI213">
        <v>2.549</v>
      </c>
      <c r="FJ213">
        <v>0.129</v>
      </c>
      <c r="FK213">
        <v>420</v>
      </c>
      <c r="FL213">
        <v>17</v>
      </c>
      <c r="FM213">
        <v>0.02</v>
      </c>
      <c r="FN213">
        <v>0.04</v>
      </c>
      <c r="FO213">
        <v>2.120801463414634</v>
      </c>
      <c r="FP213">
        <v>0.01162515679442736</v>
      </c>
      <c r="FQ213">
        <v>0.04174255485309084</v>
      </c>
      <c r="FR213">
        <v>1</v>
      </c>
      <c r="FS213">
        <v>205.5735294117647</v>
      </c>
      <c r="FT213">
        <v>18.89839576380936</v>
      </c>
      <c r="FU213">
        <v>6.980110770380509</v>
      </c>
      <c r="FV213">
        <v>0</v>
      </c>
      <c r="FW213">
        <v>0.3307747804878048</v>
      </c>
      <c r="FX213">
        <v>0.008388041811846877</v>
      </c>
      <c r="FY213">
        <v>0.001564804507577971</v>
      </c>
      <c r="FZ213">
        <v>1</v>
      </c>
      <c r="GA213">
        <v>2</v>
      </c>
      <c r="GB213">
        <v>3</v>
      </c>
      <c r="GC213" t="s">
        <v>429</v>
      </c>
      <c r="GD213">
        <v>3.1031</v>
      </c>
      <c r="GE213">
        <v>2.72475</v>
      </c>
      <c r="GF213">
        <v>0.08853419999999999</v>
      </c>
      <c r="GG213">
        <v>0.0880968</v>
      </c>
      <c r="GH213">
        <v>0.10528</v>
      </c>
      <c r="GI213">
        <v>0.105679</v>
      </c>
      <c r="GJ213">
        <v>23789.5</v>
      </c>
      <c r="GK213">
        <v>21595.1</v>
      </c>
      <c r="GL213">
        <v>26664.4</v>
      </c>
      <c r="GM213">
        <v>23903.6</v>
      </c>
      <c r="GN213">
        <v>38172.5</v>
      </c>
      <c r="GO213">
        <v>31587.5</v>
      </c>
      <c r="GP213">
        <v>46561.2</v>
      </c>
      <c r="GQ213">
        <v>37801.7</v>
      </c>
      <c r="GR213">
        <v>1.86633</v>
      </c>
      <c r="GS213">
        <v>1.86745</v>
      </c>
      <c r="GT213">
        <v>0.0815429</v>
      </c>
      <c r="GU213">
        <v>0</v>
      </c>
      <c r="GV213">
        <v>28.6676</v>
      </c>
      <c r="GW213">
        <v>999.9</v>
      </c>
      <c r="GX213">
        <v>46.4</v>
      </c>
      <c r="GY213">
        <v>31.4</v>
      </c>
      <c r="GZ213">
        <v>23.6301</v>
      </c>
      <c r="HA213">
        <v>61.192</v>
      </c>
      <c r="HB213">
        <v>19.363</v>
      </c>
      <c r="HC213">
        <v>1</v>
      </c>
      <c r="HD213">
        <v>0.144154</v>
      </c>
      <c r="HE213">
        <v>-1.1429</v>
      </c>
      <c r="HF213">
        <v>20.2959</v>
      </c>
      <c r="HG213">
        <v>5.22058</v>
      </c>
      <c r="HH213">
        <v>11.98</v>
      </c>
      <c r="HI213">
        <v>4.96465</v>
      </c>
      <c r="HJ213">
        <v>3.27598</v>
      </c>
      <c r="HK213">
        <v>9999</v>
      </c>
      <c r="HL213">
        <v>9999</v>
      </c>
      <c r="HM213">
        <v>9999</v>
      </c>
      <c r="HN213">
        <v>37.8</v>
      </c>
      <c r="HO213">
        <v>1.86397</v>
      </c>
      <c r="HP213">
        <v>1.86016</v>
      </c>
      <c r="HQ213">
        <v>1.85841</v>
      </c>
      <c r="HR213">
        <v>1.85976</v>
      </c>
      <c r="HS213">
        <v>1.85989</v>
      </c>
      <c r="HT213">
        <v>1.85838</v>
      </c>
      <c r="HU213">
        <v>1.85745</v>
      </c>
      <c r="HV213">
        <v>1.85242</v>
      </c>
      <c r="HW213">
        <v>0</v>
      </c>
      <c r="HX213">
        <v>0</v>
      </c>
      <c r="HY213">
        <v>0</v>
      </c>
      <c r="HZ213">
        <v>0</v>
      </c>
      <c r="IA213" t="s">
        <v>424</v>
      </c>
      <c r="IB213" t="s">
        <v>425</v>
      </c>
      <c r="IC213" t="s">
        <v>426</v>
      </c>
      <c r="ID213" t="s">
        <v>426</v>
      </c>
      <c r="IE213" t="s">
        <v>426</v>
      </c>
      <c r="IF213" t="s">
        <v>426</v>
      </c>
      <c r="IG213">
        <v>0</v>
      </c>
      <c r="IH213">
        <v>100</v>
      </c>
      <c r="II213">
        <v>100</v>
      </c>
      <c r="IJ213">
        <v>-0.894</v>
      </c>
      <c r="IK213">
        <v>0.3188</v>
      </c>
      <c r="IL213">
        <v>-0.819046093373875</v>
      </c>
      <c r="IM213">
        <v>-0.0008311593448893811</v>
      </c>
      <c r="IN213">
        <v>1.768286430498992E-06</v>
      </c>
      <c r="IO213">
        <v>-5.176383660599935E-10</v>
      </c>
      <c r="IP213">
        <v>0.01793090377665582</v>
      </c>
      <c r="IQ213">
        <v>0.002652576625932546</v>
      </c>
      <c r="IR213">
        <v>0.0004569377311329863</v>
      </c>
      <c r="IS213">
        <v>1.003524486243527E-07</v>
      </c>
      <c r="IT213">
        <v>2</v>
      </c>
      <c r="IU213">
        <v>1975</v>
      </c>
      <c r="IV213">
        <v>1</v>
      </c>
      <c r="IW213">
        <v>26</v>
      </c>
      <c r="IX213">
        <v>201800.1</v>
      </c>
      <c r="IY213">
        <v>201800.3</v>
      </c>
      <c r="IZ213">
        <v>1.09497</v>
      </c>
      <c r="JA213">
        <v>2.62329</v>
      </c>
      <c r="JB213">
        <v>1.49658</v>
      </c>
      <c r="JC213">
        <v>2.34863</v>
      </c>
      <c r="JD213">
        <v>1.54907</v>
      </c>
      <c r="JE213">
        <v>2.44995</v>
      </c>
      <c r="JF213">
        <v>36.34</v>
      </c>
      <c r="JG213">
        <v>24.2013</v>
      </c>
      <c r="JH213">
        <v>18</v>
      </c>
      <c r="JI213">
        <v>482.421</v>
      </c>
      <c r="JJ213">
        <v>497.953</v>
      </c>
      <c r="JK213">
        <v>30.2375</v>
      </c>
      <c r="JL213">
        <v>29.1471</v>
      </c>
      <c r="JM213">
        <v>30.0001</v>
      </c>
      <c r="JN213">
        <v>29.3467</v>
      </c>
      <c r="JO213">
        <v>29.3382</v>
      </c>
      <c r="JP213">
        <v>22.0363</v>
      </c>
      <c r="JQ213">
        <v>0</v>
      </c>
      <c r="JR213">
        <v>100</v>
      </c>
      <c r="JS213">
        <v>30.2443</v>
      </c>
      <c r="JT213">
        <v>420</v>
      </c>
      <c r="JU213">
        <v>23.1383</v>
      </c>
      <c r="JV213">
        <v>101.803</v>
      </c>
      <c r="JW213">
        <v>91.179</v>
      </c>
    </row>
    <row r="214" spans="1:283">
      <c r="A214">
        <v>196</v>
      </c>
      <c r="B214">
        <v>1759097613.5</v>
      </c>
      <c r="C214">
        <v>3620.5</v>
      </c>
      <c r="D214" t="s">
        <v>823</v>
      </c>
      <c r="E214" t="s">
        <v>824</v>
      </c>
      <c r="F214">
        <v>5</v>
      </c>
      <c r="G214" t="s">
        <v>794</v>
      </c>
      <c r="H214">
        <v>1759097610.5</v>
      </c>
      <c r="I214">
        <f>(J214)/1000</f>
        <v>0</v>
      </c>
      <c r="J214">
        <f>1000*DJ214*AH214*(DF214-DG214)/(100*CY214*(1000-AH214*DF214))</f>
        <v>0</v>
      </c>
      <c r="K214">
        <f>DJ214*AH214*(DE214-DD214*(1000-AH214*DG214)/(1000-AH214*DF214))/(100*CY214)</f>
        <v>0</v>
      </c>
      <c r="L214">
        <f>DD214 - IF(AH214&gt;1, K214*CY214*100.0/(AJ214), 0)</f>
        <v>0</v>
      </c>
      <c r="M214">
        <f>((S214-I214/2)*L214-K214)/(S214+I214/2)</f>
        <v>0</v>
      </c>
      <c r="N214">
        <f>M214*(DK214+DL214)/1000.0</f>
        <v>0</v>
      </c>
      <c r="O214">
        <f>(DD214 - IF(AH214&gt;1, K214*CY214*100.0/(AJ214), 0))*(DK214+DL214)/1000.0</f>
        <v>0</v>
      </c>
      <c r="P214">
        <f>2.0/((1/R214-1/Q214)+SIGN(R214)*SQRT((1/R214-1/Q214)*(1/R214-1/Q214) + 4*CZ214/((CZ214+1)*(CZ214+1))*(2*1/R214*1/Q214-1/Q214*1/Q214)))</f>
        <v>0</v>
      </c>
      <c r="Q214">
        <f>IF(LEFT(DA214,1)&lt;&gt;"0",IF(LEFT(DA214,1)="1",3.0,DB214),$D$5+$E$5*(DR214*DK214/($K$5*1000))+$F$5*(DR214*DK214/($K$5*1000))*MAX(MIN(CY214,$J$5),$I$5)*MAX(MIN(CY214,$J$5),$I$5)+$G$5*MAX(MIN(CY214,$J$5),$I$5)*(DR214*DK214/($K$5*1000))+$H$5*(DR214*DK214/($K$5*1000))*(DR214*DK214/($K$5*1000)))</f>
        <v>0</v>
      </c>
      <c r="R214">
        <f>I214*(1000-(1000*0.61365*exp(17.502*V214/(240.97+V214))/(DK214+DL214)+DF214)/2)/(1000*0.61365*exp(17.502*V214/(240.97+V214))/(DK214+DL214)-DF214)</f>
        <v>0</v>
      </c>
      <c r="S214">
        <f>1/((CZ214+1)/(P214/1.6)+1/(Q214/1.37)) + CZ214/((CZ214+1)/(P214/1.6) + CZ214/(Q214/1.37))</f>
        <v>0</v>
      </c>
      <c r="T214">
        <f>(CU214*CX214)</f>
        <v>0</v>
      </c>
      <c r="U214">
        <f>(DM214+(T214+2*0.95*5.67E-8*(((DM214+$B$9)+273)^4-(DM214+273)^4)-44100*I214)/(1.84*29.3*Q214+8*0.95*5.67E-8*(DM214+273)^3))</f>
        <v>0</v>
      </c>
      <c r="V214">
        <f>($C$9*DN214+$D$9*DO214+$E$9*U214)</f>
        <v>0</v>
      </c>
      <c r="W214">
        <f>0.61365*exp(17.502*V214/(240.97+V214))</f>
        <v>0</v>
      </c>
      <c r="X214">
        <f>(Y214/Z214*100)</f>
        <v>0</v>
      </c>
      <c r="Y214">
        <f>DF214*(DK214+DL214)/1000</f>
        <v>0</v>
      </c>
      <c r="Z214">
        <f>0.61365*exp(17.502*DM214/(240.97+DM214))</f>
        <v>0</v>
      </c>
      <c r="AA214">
        <f>(W214-DF214*(DK214+DL214)/1000)</f>
        <v>0</v>
      </c>
      <c r="AB214">
        <f>(-I214*44100)</f>
        <v>0</v>
      </c>
      <c r="AC214">
        <f>2*29.3*Q214*0.92*(DM214-V214)</f>
        <v>0</v>
      </c>
      <c r="AD214">
        <f>2*0.95*5.67E-8*(((DM214+$B$9)+273)^4-(V214+273)^4)</f>
        <v>0</v>
      </c>
      <c r="AE214">
        <f>T214+AD214+AB214+AC214</f>
        <v>0</v>
      </c>
      <c r="AF214">
        <v>1</v>
      </c>
      <c r="AG214">
        <v>0</v>
      </c>
      <c r="AH214">
        <f>IF(AF214*$H$15&gt;=AJ214,1.0,(AJ214/(AJ214-AF214*$H$15)))</f>
        <v>0</v>
      </c>
      <c r="AI214">
        <f>(AH214-1)*100</f>
        <v>0</v>
      </c>
      <c r="AJ214">
        <f>MAX(0,($B$15+$C$15*DR214)/(1+$D$15*DR214)*DK214/(DM214+273)*$E$15)</f>
        <v>0</v>
      </c>
      <c r="AK214" t="s">
        <v>420</v>
      </c>
      <c r="AL214" t="s">
        <v>420</v>
      </c>
      <c r="AM214">
        <v>0</v>
      </c>
      <c r="AN214">
        <v>0</v>
      </c>
      <c r="AO214">
        <f>1-AM214/AN214</f>
        <v>0</v>
      </c>
      <c r="AP214">
        <v>0</v>
      </c>
      <c r="AQ214" t="s">
        <v>420</v>
      </c>
      <c r="AR214" t="s">
        <v>420</v>
      </c>
      <c r="AS214">
        <v>0</v>
      </c>
      <c r="AT214">
        <v>0</v>
      </c>
      <c r="AU214">
        <f>1-AS214/AT214</f>
        <v>0</v>
      </c>
      <c r="AV214">
        <v>0.5</v>
      </c>
      <c r="AW214">
        <f>CV214</f>
        <v>0</v>
      </c>
      <c r="AX214">
        <f>K214</f>
        <v>0</v>
      </c>
      <c r="AY214">
        <f>AU214*AV214*AW214</f>
        <v>0</v>
      </c>
      <c r="AZ214">
        <f>(AX214-AP214)/AW214</f>
        <v>0</v>
      </c>
      <c r="BA214">
        <f>(AN214-AT214)/AT214</f>
        <v>0</v>
      </c>
      <c r="BB214">
        <f>AM214/(AO214+AM214/AT214)</f>
        <v>0</v>
      </c>
      <c r="BC214" t="s">
        <v>420</v>
      </c>
      <c r="BD214">
        <v>0</v>
      </c>
      <c r="BE214">
        <f>IF(BD214&lt;&gt;0, BD214, BB214)</f>
        <v>0</v>
      </c>
      <c r="BF214">
        <f>1-BE214/AT214</f>
        <v>0</v>
      </c>
      <c r="BG214">
        <f>(AT214-AS214)/(AT214-BE214)</f>
        <v>0</v>
      </c>
      <c r="BH214">
        <f>(AN214-AT214)/(AN214-BE214)</f>
        <v>0</v>
      </c>
      <c r="BI214">
        <f>(AT214-AS214)/(AT214-AM214)</f>
        <v>0</v>
      </c>
      <c r="BJ214">
        <f>(AN214-AT214)/(AN214-AM214)</f>
        <v>0</v>
      </c>
      <c r="BK214">
        <f>(BG214*BE214/AS214)</f>
        <v>0</v>
      </c>
      <c r="BL214">
        <f>(1-BK214)</f>
        <v>0</v>
      </c>
      <c r="CU214">
        <f>$B$13*DS214+$C$13*DT214+$F$13*EE214*(1-EH214)</f>
        <v>0</v>
      </c>
      <c r="CV214">
        <f>CU214*CW214</f>
        <v>0</v>
      </c>
      <c r="CW214">
        <f>($B$13*$D$11+$C$13*$D$11+$F$13*((ER214+EJ214)/MAX(ER214+EJ214+ES214, 0.1)*$I$11+ES214/MAX(ER214+EJ214+ES214, 0.1)*$J$11))/($B$13+$C$13+$F$13)</f>
        <v>0</v>
      </c>
      <c r="CX214">
        <f>($B$13*$K$11+$C$13*$K$11+$F$13*((ER214+EJ214)/MAX(ER214+EJ214+ES214, 0.1)*$P$11+ES214/MAX(ER214+EJ214+ES214, 0.1)*$Q$11))/($B$13+$C$13+$F$13)</f>
        <v>0</v>
      </c>
      <c r="CY214">
        <v>2.18</v>
      </c>
      <c r="CZ214">
        <v>0.5</v>
      </c>
      <c r="DA214" t="s">
        <v>421</v>
      </c>
      <c r="DB214">
        <v>2</v>
      </c>
      <c r="DC214">
        <v>1759097610.5</v>
      </c>
      <c r="DD214">
        <v>422.1285555555556</v>
      </c>
      <c r="DE214">
        <v>420.0004444444444</v>
      </c>
      <c r="DF214">
        <v>23.19108888888889</v>
      </c>
      <c r="DG214">
        <v>22.85902222222222</v>
      </c>
      <c r="DH214">
        <v>423.0215555555556</v>
      </c>
      <c r="DI214">
        <v>22.87225555555555</v>
      </c>
      <c r="DJ214">
        <v>500.0363333333333</v>
      </c>
      <c r="DK214">
        <v>90.62089999999999</v>
      </c>
      <c r="DL214">
        <v>0.06666443333333333</v>
      </c>
      <c r="DM214">
        <v>29.88783333333333</v>
      </c>
      <c r="DN214">
        <v>29.99393333333333</v>
      </c>
      <c r="DO214">
        <v>999.9000000000001</v>
      </c>
      <c r="DP214">
        <v>0</v>
      </c>
      <c r="DQ214">
        <v>0</v>
      </c>
      <c r="DR214">
        <v>10005.36111111111</v>
      </c>
      <c r="DS214">
        <v>0</v>
      </c>
      <c r="DT214">
        <v>2.91428</v>
      </c>
      <c r="DU214">
        <v>2.128123333333333</v>
      </c>
      <c r="DV214">
        <v>432.1505555555555</v>
      </c>
      <c r="DW214">
        <v>429.8256666666667</v>
      </c>
      <c r="DX214">
        <v>0.3320465555555556</v>
      </c>
      <c r="DY214">
        <v>420.0004444444444</v>
      </c>
      <c r="DZ214">
        <v>22.85902222222222</v>
      </c>
      <c r="EA214">
        <v>2.101598888888889</v>
      </c>
      <c r="EB214">
        <v>2.071507777777777</v>
      </c>
      <c r="EC214">
        <v>18.23128888888889</v>
      </c>
      <c r="ED214">
        <v>18.00176666666667</v>
      </c>
      <c r="EE214">
        <v>0.00500078</v>
      </c>
      <c r="EF214">
        <v>0</v>
      </c>
      <c r="EG214">
        <v>0</v>
      </c>
      <c r="EH214">
        <v>0</v>
      </c>
      <c r="EI214">
        <v>209.9666666666667</v>
      </c>
      <c r="EJ214">
        <v>0.00500078</v>
      </c>
      <c r="EK214">
        <v>-21.9</v>
      </c>
      <c r="EL214">
        <v>-0.8999999999999999</v>
      </c>
      <c r="EM214">
        <v>35.23566666666667</v>
      </c>
      <c r="EN214">
        <v>39.72200000000001</v>
      </c>
      <c r="EO214">
        <v>37.09677777777777</v>
      </c>
      <c r="EP214">
        <v>39.91633333333333</v>
      </c>
      <c r="EQ214">
        <v>37.67344444444445</v>
      </c>
      <c r="ER214">
        <v>0</v>
      </c>
      <c r="ES214">
        <v>0</v>
      </c>
      <c r="ET214">
        <v>0</v>
      </c>
      <c r="EU214">
        <v>1759097606.2</v>
      </c>
      <c r="EV214">
        <v>0</v>
      </c>
      <c r="EW214">
        <v>206.8320000000001</v>
      </c>
      <c r="EX214">
        <v>15.80769261030085</v>
      </c>
      <c r="EY214">
        <v>-12.68461588101509</v>
      </c>
      <c r="EZ214">
        <v>-21.496</v>
      </c>
      <c r="FA214">
        <v>15</v>
      </c>
      <c r="FB214">
        <v>0</v>
      </c>
      <c r="FC214" t="s">
        <v>422</v>
      </c>
      <c r="FD214">
        <v>1746989605.5</v>
      </c>
      <c r="FE214">
        <v>1746989593.5</v>
      </c>
      <c r="FF214">
        <v>0</v>
      </c>
      <c r="FG214">
        <v>-0.274</v>
      </c>
      <c r="FH214">
        <v>-0.002</v>
      </c>
      <c r="FI214">
        <v>2.549</v>
      </c>
      <c r="FJ214">
        <v>0.129</v>
      </c>
      <c r="FK214">
        <v>420</v>
      </c>
      <c r="FL214">
        <v>17</v>
      </c>
      <c r="FM214">
        <v>0.02</v>
      </c>
      <c r="FN214">
        <v>0.04</v>
      </c>
      <c r="FO214">
        <v>2.12280225</v>
      </c>
      <c r="FP214">
        <v>0.02356401500937681</v>
      </c>
      <c r="FQ214">
        <v>0.04247801210552939</v>
      </c>
      <c r="FR214">
        <v>1</v>
      </c>
      <c r="FS214">
        <v>205.4294117647059</v>
      </c>
      <c r="FT214">
        <v>17.54927428148529</v>
      </c>
      <c r="FU214">
        <v>6.976537545557069</v>
      </c>
      <c r="FV214">
        <v>0</v>
      </c>
      <c r="FW214">
        <v>0.3309507</v>
      </c>
      <c r="FX214">
        <v>0.01300054784240123</v>
      </c>
      <c r="FY214">
        <v>0.001741508931932303</v>
      </c>
      <c r="FZ214">
        <v>1</v>
      </c>
      <c r="GA214">
        <v>2</v>
      </c>
      <c r="GB214">
        <v>3</v>
      </c>
      <c r="GC214" t="s">
        <v>429</v>
      </c>
      <c r="GD214">
        <v>3.10298</v>
      </c>
      <c r="GE214">
        <v>2.7246</v>
      </c>
      <c r="GF214">
        <v>0.0885319</v>
      </c>
      <c r="GG214">
        <v>0.0880995</v>
      </c>
      <c r="GH214">
        <v>0.10528</v>
      </c>
      <c r="GI214">
        <v>0.105672</v>
      </c>
      <c r="GJ214">
        <v>23789.6</v>
      </c>
      <c r="GK214">
        <v>21595</v>
      </c>
      <c r="GL214">
        <v>26664.4</v>
      </c>
      <c r="GM214">
        <v>23903.6</v>
      </c>
      <c r="GN214">
        <v>38172.6</v>
      </c>
      <c r="GO214">
        <v>31587.7</v>
      </c>
      <c r="GP214">
        <v>46561.3</v>
      </c>
      <c r="GQ214">
        <v>37801.7</v>
      </c>
      <c r="GR214">
        <v>1.86605</v>
      </c>
      <c r="GS214">
        <v>1.8677</v>
      </c>
      <c r="GT214">
        <v>0.0818931</v>
      </c>
      <c r="GU214">
        <v>0</v>
      </c>
      <c r="GV214">
        <v>28.6682</v>
      </c>
      <c r="GW214">
        <v>999.9</v>
      </c>
      <c r="GX214">
        <v>46.4</v>
      </c>
      <c r="GY214">
        <v>31.4</v>
      </c>
      <c r="GZ214">
        <v>23.63</v>
      </c>
      <c r="HA214">
        <v>61.142</v>
      </c>
      <c r="HB214">
        <v>19.4952</v>
      </c>
      <c r="HC214">
        <v>1</v>
      </c>
      <c r="HD214">
        <v>0.144116</v>
      </c>
      <c r="HE214">
        <v>-1.15232</v>
      </c>
      <c r="HF214">
        <v>20.2959</v>
      </c>
      <c r="HG214">
        <v>5.22088</v>
      </c>
      <c r="HH214">
        <v>11.98</v>
      </c>
      <c r="HI214">
        <v>4.9647</v>
      </c>
      <c r="HJ214">
        <v>3.27598</v>
      </c>
      <c r="HK214">
        <v>9999</v>
      </c>
      <c r="HL214">
        <v>9999</v>
      </c>
      <c r="HM214">
        <v>9999</v>
      </c>
      <c r="HN214">
        <v>37.8</v>
      </c>
      <c r="HO214">
        <v>1.86398</v>
      </c>
      <c r="HP214">
        <v>1.86012</v>
      </c>
      <c r="HQ214">
        <v>1.8584</v>
      </c>
      <c r="HR214">
        <v>1.85975</v>
      </c>
      <c r="HS214">
        <v>1.85989</v>
      </c>
      <c r="HT214">
        <v>1.85838</v>
      </c>
      <c r="HU214">
        <v>1.85745</v>
      </c>
      <c r="HV214">
        <v>1.85242</v>
      </c>
      <c r="HW214">
        <v>0</v>
      </c>
      <c r="HX214">
        <v>0</v>
      </c>
      <c r="HY214">
        <v>0</v>
      </c>
      <c r="HZ214">
        <v>0</v>
      </c>
      <c r="IA214" t="s">
        <v>424</v>
      </c>
      <c r="IB214" t="s">
        <v>425</v>
      </c>
      <c r="IC214" t="s">
        <v>426</v>
      </c>
      <c r="ID214" t="s">
        <v>426</v>
      </c>
      <c r="IE214" t="s">
        <v>426</v>
      </c>
      <c r="IF214" t="s">
        <v>426</v>
      </c>
      <c r="IG214">
        <v>0</v>
      </c>
      <c r="IH214">
        <v>100</v>
      </c>
      <c r="II214">
        <v>100</v>
      </c>
      <c r="IJ214">
        <v>-0.894</v>
      </c>
      <c r="IK214">
        <v>0.3189</v>
      </c>
      <c r="IL214">
        <v>-0.819046093373875</v>
      </c>
      <c r="IM214">
        <v>-0.0008311593448893811</v>
      </c>
      <c r="IN214">
        <v>1.768286430498992E-06</v>
      </c>
      <c r="IO214">
        <v>-5.176383660599935E-10</v>
      </c>
      <c r="IP214">
        <v>0.01793090377665582</v>
      </c>
      <c r="IQ214">
        <v>0.002652576625932546</v>
      </c>
      <c r="IR214">
        <v>0.0004569377311329863</v>
      </c>
      <c r="IS214">
        <v>1.003524486243527E-07</v>
      </c>
      <c r="IT214">
        <v>2</v>
      </c>
      <c r="IU214">
        <v>1975</v>
      </c>
      <c r="IV214">
        <v>1</v>
      </c>
      <c r="IW214">
        <v>26</v>
      </c>
      <c r="IX214">
        <v>201800.1</v>
      </c>
      <c r="IY214">
        <v>201800.3</v>
      </c>
      <c r="IZ214">
        <v>1.09619</v>
      </c>
      <c r="JA214">
        <v>2.61841</v>
      </c>
      <c r="JB214">
        <v>1.49658</v>
      </c>
      <c r="JC214">
        <v>2.34863</v>
      </c>
      <c r="JD214">
        <v>1.54907</v>
      </c>
      <c r="JE214">
        <v>2.47681</v>
      </c>
      <c r="JF214">
        <v>36.34</v>
      </c>
      <c r="JG214">
        <v>24.2013</v>
      </c>
      <c r="JH214">
        <v>18</v>
      </c>
      <c r="JI214">
        <v>482.261</v>
      </c>
      <c r="JJ214">
        <v>498.12</v>
      </c>
      <c r="JK214">
        <v>30.2393</v>
      </c>
      <c r="JL214">
        <v>29.146</v>
      </c>
      <c r="JM214">
        <v>30.0001</v>
      </c>
      <c r="JN214">
        <v>29.3467</v>
      </c>
      <c r="JO214">
        <v>29.3382</v>
      </c>
      <c r="JP214">
        <v>22.0346</v>
      </c>
      <c r="JQ214">
        <v>0</v>
      </c>
      <c r="JR214">
        <v>100</v>
      </c>
      <c r="JS214">
        <v>30.2443</v>
      </c>
      <c r="JT214">
        <v>420</v>
      </c>
      <c r="JU214">
        <v>23.1383</v>
      </c>
      <c r="JV214">
        <v>101.803</v>
      </c>
      <c r="JW214">
        <v>91.1788</v>
      </c>
    </row>
    <row r="215" spans="1:283">
      <c r="A215">
        <v>197</v>
      </c>
      <c r="B215">
        <v>1759097615.5</v>
      </c>
      <c r="C215">
        <v>3622.5</v>
      </c>
      <c r="D215" t="s">
        <v>825</v>
      </c>
      <c r="E215" t="s">
        <v>826</v>
      </c>
      <c r="F215">
        <v>5</v>
      </c>
      <c r="G215" t="s">
        <v>794</v>
      </c>
      <c r="H215">
        <v>1759097612.5</v>
      </c>
      <c r="I215">
        <f>(J215)/1000</f>
        <v>0</v>
      </c>
      <c r="J215">
        <f>1000*DJ215*AH215*(DF215-DG215)/(100*CY215*(1000-AH215*DF215))</f>
        <v>0</v>
      </c>
      <c r="K215">
        <f>DJ215*AH215*(DE215-DD215*(1000-AH215*DG215)/(1000-AH215*DF215))/(100*CY215)</f>
        <v>0</v>
      </c>
      <c r="L215">
        <f>DD215 - IF(AH215&gt;1, K215*CY215*100.0/(AJ215), 0)</f>
        <v>0</v>
      </c>
      <c r="M215">
        <f>((S215-I215/2)*L215-K215)/(S215+I215/2)</f>
        <v>0</v>
      </c>
      <c r="N215">
        <f>M215*(DK215+DL215)/1000.0</f>
        <v>0</v>
      </c>
      <c r="O215">
        <f>(DD215 - IF(AH215&gt;1, K215*CY215*100.0/(AJ215), 0))*(DK215+DL215)/1000.0</f>
        <v>0</v>
      </c>
      <c r="P215">
        <f>2.0/((1/R215-1/Q215)+SIGN(R215)*SQRT((1/R215-1/Q215)*(1/R215-1/Q215) + 4*CZ215/((CZ215+1)*(CZ215+1))*(2*1/R215*1/Q215-1/Q215*1/Q215)))</f>
        <v>0</v>
      </c>
      <c r="Q215">
        <f>IF(LEFT(DA215,1)&lt;&gt;"0",IF(LEFT(DA215,1)="1",3.0,DB215),$D$5+$E$5*(DR215*DK215/($K$5*1000))+$F$5*(DR215*DK215/($K$5*1000))*MAX(MIN(CY215,$J$5),$I$5)*MAX(MIN(CY215,$J$5),$I$5)+$G$5*MAX(MIN(CY215,$J$5),$I$5)*(DR215*DK215/($K$5*1000))+$H$5*(DR215*DK215/($K$5*1000))*(DR215*DK215/($K$5*1000)))</f>
        <v>0</v>
      </c>
      <c r="R215">
        <f>I215*(1000-(1000*0.61365*exp(17.502*V215/(240.97+V215))/(DK215+DL215)+DF215)/2)/(1000*0.61365*exp(17.502*V215/(240.97+V215))/(DK215+DL215)-DF215)</f>
        <v>0</v>
      </c>
      <c r="S215">
        <f>1/((CZ215+1)/(P215/1.6)+1/(Q215/1.37)) + CZ215/((CZ215+1)/(P215/1.6) + CZ215/(Q215/1.37))</f>
        <v>0</v>
      </c>
      <c r="T215">
        <f>(CU215*CX215)</f>
        <v>0</v>
      </c>
      <c r="U215">
        <f>(DM215+(T215+2*0.95*5.67E-8*(((DM215+$B$9)+273)^4-(DM215+273)^4)-44100*I215)/(1.84*29.3*Q215+8*0.95*5.67E-8*(DM215+273)^3))</f>
        <v>0</v>
      </c>
      <c r="V215">
        <f>($C$9*DN215+$D$9*DO215+$E$9*U215)</f>
        <v>0</v>
      </c>
      <c r="W215">
        <f>0.61365*exp(17.502*V215/(240.97+V215))</f>
        <v>0</v>
      </c>
      <c r="X215">
        <f>(Y215/Z215*100)</f>
        <v>0</v>
      </c>
      <c r="Y215">
        <f>DF215*(DK215+DL215)/1000</f>
        <v>0</v>
      </c>
      <c r="Z215">
        <f>0.61365*exp(17.502*DM215/(240.97+DM215))</f>
        <v>0</v>
      </c>
      <c r="AA215">
        <f>(W215-DF215*(DK215+DL215)/1000)</f>
        <v>0</v>
      </c>
      <c r="AB215">
        <f>(-I215*44100)</f>
        <v>0</v>
      </c>
      <c r="AC215">
        <f>2*29.3*Q215*0.92*(DM215-V215)</f>
        <v>0</v>
      </c>
      <c r="AD215">
        <f>2*0.95*5.67E-8*(((DM215+$B$9)+273)^4-(V215+273)^4)</f>
        <v>0</v>
      </c>
      <c r="AE215">
        <f>T215+AD215+AB215+AC215</f>
        <v>0</v>
      </c>
      <c r="AF215">
        <v>1</v>
      </c>
      <c r="AG215">
        <v>0</v>
      </c>
      <c r="AH215">
        <f>IF(AF215*$H$15&gt;=AJ215,1.0,(AJ215/(AJ215-AF215*$H$15)))</f>
        <v>0</v>
      </c>
      <c r="AI215">
        <f>(AH215-1)*100</f>
        <v>0</v>
      </c>
      <c r="AJ215">
        <f>MAX(0,($B$15+$C$15*DR215)/(1+$D$15*DR215)*DK215/(DM215+273)*$E$15)</f>
        <v>0</v>
      </c>
      <c r="AK215" t="s">
        <v>420</v>
      </c>
      <c r="AL215" t="s">
        <v>420</v>
      </c>
      <c r="AM215">
        <v>0</v>
      </c>
      <c r="AN215">
        <v>0</v>
      </c>
      <c r="AO215">
        <f>1-AM215/AN215</f>
        <v>0</v>
      </c>
      <c r="AP215">
        <v>0</v>
      </c>
      <c r="AQ215" t="s">
        <v>420</v>
      </c>
      <c r="AR215" t="s">
        <v>420</v>
      </c>
      <c r="AS215">
        <v>0</v>
      </c>
      <c r="AT215">
        <v>0</v>
      </c>
      <c r="AU215">
        <f>1-AS215/AT215</f>
        <v>0</v>
      </c>
      <c r="AV215">
        <v>0.5</v>
      </c>
      <c r="AW215">
        <f>CV215</f>
        <v>0</v>
      </c>
      <c r="AX215">
        <f>K215</f>
        <v>0</v>
      </c>
      <c r="AY215">
        <f>AU215*AV215*AW215</f>
        <v>0</v>
      </c>
      <c r="AZ215">
        <f>(AX215-AP215)/AW215</f>
        <v>0</v>
      </c>
      <c r="BA215">
        <f>(AN215-AT215)/AT215</f>
        <v>0</v>
      </c>
      <c r="BB215">
        <f>AM215/(AO215+AM215/AT215)</f>
        <v>0</v>
      </c>
      <c r="BC215" t="s">
        <v>420</v>
      </c>
      <c r="BD215">
        <v>0</v>
      </c>
      <c r="BE215">
        <f>IF(BD215&lt;&gt;0, BD215, BB215)</f>
        <v>0</v>
      </c>
      <c r="BF215">
        <f>1-BE215/AT215</f>
        <v>0</v>
      </c>
      <c r="BG215">
        <f>(AT215-AS215)/(AT215-BE215)</f>
        <v>0</v>
      </c>
      <c r="BH215">
        <f>(AN215-AT215)/(AN215-BE215)</f>
        <v>0</v>
      </c>
      <c r="BI215">
        <f>(AT215-AS215)/(AT215-AM215)</f>
        <v>0</v>
      </c>
      <c r="BJ215">
        <f>(AN215-AT215)/(AN215-AM215)</f>
        <v>0</v>
      </c>
      <c r="BK215">
        <f>(BG215*BE215/AS215)</f>
        <v>0</v>
      </c>
      <c r="BL215">
        <f>(1-BK215)</f>
        <v>0</v>
      </c>
      <c r="CU215">
        <f>$B$13*DS215+$C$13*DT215+$F$13*EE215*(1-EH215)</f>
        <v>0</v>
      </c>
      <c r="CV215">
        <f>CU215*CW215</f>
        <v>0</v>
      </c>
      <c r="CW215">
        <f>($B$13*$D$11+$C$13*$D$11+$F$13*((ER215+EJ215)/MAX(ER215+EJ215+ES215, 0.1)*$I$11+ES215/MAX(ER215+EJ215+ES215, 0.1)*$J$11))/($B$13+$C$13+$F$13)</f>
        <v>0</v>
      </c>
      <c r="CX215">
        <f>($B$13*$K$11+$C$13*$K$11+$F$13*((ER215+EJ215)/MAX(ER215+EJ215+ES215, 0.1)*$P$11+ES215/MAX(ER215+EJ215+ES215, 0.1)*$Q$11))/($B$13+$C$13+$F$13)</f>
        <v>0</v>
      </c>
      <c r="CY215">
        <v>2.18</v>
      </c>
      <c r="CZ215">
        <v>0.5</v>
      </c>
      <c r="DA215" t="s">
        <v>421</v>
      </c>
      <c r="DB215">
        <v>2</v>
      </c>
      <c r="DC215">
        <v>1759097612.5</v>
      </c>
      <c r="DD215">
        <v>422.1142222222222</v>
      </c>
      <c r="DE215">
        <v>420.005</v>
      </c>
      <c r="DF215">
        <v>23.19078888888889</v>
      </c>
      <c r="DG215">
        <v>22.85735555555556</v>
      </c>
      <c r="DH215">
        <v>423.0074444444445</v>
      </c>
      <c r="DI215">
        <v>22.87192222222222</v>
      </c>
      <c r="DJ215">
        <v>500.0331111111111</v>
      </c>
      <c r="DK215">
        <v>90.62114444444444</v>
      </c>
      <c r="DL215">
        <v>0.06664078888888889</v>
      </c>
      <c r="DM215">
        <v>29.88934444444444</v>
      </c>
      <c r="DN215">
        <v>29.99956666666667</v>
      </c>
      <c r="DO215">
        <v>999.9000000000001</v>
      </c>
      <c r="DP215">
        <v>0</v>
      </c>
      <c r="DQ215">
        <v>0</v>
      </c>
      <c r="DR215">
        <v>10000.22222222222</v>
      </c>
      <c r="DS215">
        <v>0</v>
      </c>
      <c r="DT215">
        <v>2.91428</v>
      </c>
      <c r="DU215">
        <v>2.10942</v>
      </c>
      <c r="DV215">
        <v>432.1357777777778</v>
      </c>
      <c r="DW215">
        <v>429.8295555555556</v>
      </c>
      <c r="DX215">
        <v>0.3334044444444444</v>
      </c>
      <c r="DY215">
        <v>420.005</v>
      </c>
      <c r="DZ215">
        <v>22.85735555555556</v>
      </c>
      <c r="EA215">
        <v>2.101575555555556</v>
      </c>
      <c r="EB215">
        <v>2.071362222222222</v>
      </c>
      <c r="EC215">
        <v>18.23111111111111</v>
      </c>
      <c r="ED215">
        <v>18.00064444444445</v>
      </c>
      <c r="EE215">
        <v>0.00500078</v>
      </c>
      <c r="EF215">
        <v>0</v>
      </c>
      <c r="EG215">
        <v>0</v>
      </c>
      <c r="EH215">
        <v>0</v>
      </c>
      <c r="EI215">
        <v>209.3333333333333</v>
      </c>
      <c r="EJ215">
        <v>0.00500078</v>
      </c>
      <c r="EK215">
        <v>-25.31111111111111</v>
      </c>
      <c r="EL215">
        <v>-1.588888888888889</v>
      </c>
      <c r="EM215">
        <v>35.26355555555555</v>
      </c>
      <c r="EN215">
        <v>39.74966666666667</v>
      </c>
      <c r="EO215">
        <v>37.18722222222222</v>
      </c>
      <c r="EP215">
        <v>39.97877777777777</v>
      </c>
      <c r="EQ215">
        <v>37.70122222222223</v>
      </c>
      <c r="ER215">
        <v>0</v>
      </c>
      <c r="ES215">
        <v>0</v>
      </c>
      <c r="ET215">
        <v>0</v>
      </c>
      <c r="EU215">
        <v>1759097608</v>
      </c>
      <c r="EV215">
        <v>0</v>
      </c>
      <c r="EW215">
        <v>207.7307692307693</v>
      </c>
      <c r="EX215">
        <v>26.18119680186984</v>
      </c>
      <c r="EY215">
        <v>-28.65299180660361</v>
      </c>
      <c r="EZ215">
        <v>-22.57307692307692</v>
      </c>
      <c r="FA215">
        <v>15</v>
      </c>
      <c r="FB215">
        <v>0</v>
      </c>
      <c r="FC215" t="s">
        <v>422</v>
      </c>
      <c r="FD215">
        <v>1746989605.5</v>
      </c>
      <c r="FE215">
        <v>1746989593.5</v>
      </c>
      <c r="FF215">
        <v>0</v>
      </c>
      <c r="FG215">
        <v>-0.274</v>
      </c>
      <c r="FH215">
        <v>-0.002</v>
      </c>
      <c r="FI215">
        <v>2.549</v>
      </c>
      <c r="FJ215">
        <v>0.129</v>
      </c>
      <c r="FK215">
        <v>420</v>
      </c>
      <c r="FL215">
        <v>17</v>
      </c>
      <c r="FM215">
        <v>0.02</v>
      </c>
      <c r="FN215">
        <v>0.04</v>
      </c>
      <c r="FO215">
        <v>2.11602243902439</v>
      </c>
      <c r="FP215">
        <v>0.116822926829273</v>
      </c>
      <c r="FQ215">
        <v>0.03643899772258794</v>
      </c>
      <c r="FR215">
        <v>1</v>
      </c>
      <c r="FS215">
        <v>206.3205882352941</v>
      </c>
      <c r="FT215">
        <v>32.65546225471519</v>
      </c>
      <c r="FU215">
        <v>6.898796971500119</v>
      </c>
      <c r="FV215">
        <v>0</v>
      </c>
      <c r="FW215">
        <v>0.3315850487804878</v>
      </c>
      <c r="FX215">
        <v>0.01547067595818774</v>
      </c>
      <c r="FY215">
        <v>0.001970747387645904</v>
      </c>
      <c r="FZ215">
        <v>1</v>
      </c>
      <c r="GA215">
        <v>2</v>
      </c>
      <c r="GB215">
        <v>3</v>
      </c>
      <c r="GC215" t="s">
        <v>429</v>
      </c>
      <c r="GD215">
        <v>3.10256</v>
      </c>
      <c r="GE215">
        <v>2.72487</v>
      </c>
      <c r="GF215">
        <v>0.0885273</v>
      </c>
      <c r="GG215">
        <v>0.08810999999999999</v>
      </c>
      <c r="GH215">
        <v>0.105274</v>
      </c>
      <c r="GI215">
        <v>0.105669</v>
      </c>
      <c r="GJ215">
        <v>23789.7</v>
      </c>
      <c r="GK215">
        <v>21594.8</v>
      </c>
      <c r="GL215">
        <v>26664.4</v>
      </c>
      <c r="GM215">
        <v>23903.6</v>
      </c>
      <c r="GN215">
        <v>38172.8</v>
      </c>
      <c r="GO215">
        <v>31587.9</v>
      </c>
      <c r="GP215">
        <v>46561.2</v>
      </c>
      <c r="GQ215">
        <v>37801.8</v>
      </c>
      <c r="GR215">
        <v>1.86548</v>
      </c>
      <c r="GS215">
        <v>1.86822</v>
      </c>
      <c r="GT215">
        <v>0.08218739999999999</v>
      </c>
      <c r="GU215">
        <v>0</v>
      </c>
      <c r="GV215">
        <v>28.6682</v>
      </c>
      <c r="GW215">
        <v>999.9</v>
      </c>
      <c r="GX215">
        <v>46.4</v>
      </c>
      <c r="GY215">
        <v>31.4</v>
      </c>
      <c r="GZ215">
        <v>23.6305</v>
      </c>
      <c r="HA215">
        <v>61.302</v>
      </c>
      <c r="HB215">
        <v>19.6755</v>
      </c>
      <c r="HC215">
        <v>1</v>
      </c>
      <c r="HD215">
        <v>0.144093</v>
      </c>
      <c r="HE215">
        <v>-1.15462</v>
      </c>
      <c r="HF215">
        <v>20.2957</v>
      </c>
      <c r="HG215">
        <v>5.22133</v>
      </c>
      <c r="HH215">
        <v>11.98</v>
      </c>
      <c r="HI215">
        <v>4.965</v>
      </c>
      <c r="HJ215">
        <v>3.27598</v>
      </c>
      <c r="HK215">
        <v>9999</v>
      </c>
      <c r="HL215">
        <v>9999</v>
      </c>
      <c r="HM215">
        <v>9999</v>
      </c>
      <c r="HN215">
        <v>37.8</v>
      </c>
      <c r="HO215">
        <v>1.86397</v>
      </c>
      <c r="HP215">
        <v>1.86009</v>
      </c>
      <c r="HQ215">
        <v>1.8584</v>
      </c>
      <c r="HR215">
        <v>1.85974</v>
      </c>
      <c r="HS215">
        <v>1.85989</v>
      </c>
      <c r="HT215">
        <v>1.85838</v>
      </c>
      <c r="HU215">
        <v>1.85745</v>
      </c>
      <c r="HV215">
        <v>1.85242</v>
      </c>
      <c r="HW215">
        <v>0</v>
      </c>
      <c r="HX215">
        <v>0</v>
      </c>
      <c r="HY215">
        <v>0</v>
      </c>
      <c r="HZ215">
        <v>0</v>
      </c>
      <c r="IA215" t="s">
        <v>424</v>
      </c>
      <c r="IB215" t="s">
        <v>425</v>
      </c>
      <c r="IC215" t="s">
        <v>426</v>
      </c>
      <c r="ID215" t="s">
        <v>426</v>
      </c>
      <c r="IE215" t="s">
        <v>426</v>
      </c>
      <c r="IF215" t="s">
        <v>426</v>
      </c>
      <c r="IG215">
        <v>0</v>
      </c>
      <c r="IH215">
        <v>100</v>
      </c>
      <c r="II215">
        <v>100</v>
      </c>
      <c r="IJ215">
        <v>-0.893</v>
      </c>
      <c r="IK215">
        <v>0.3188</v>
      </c>
      <c r="IL215">
        <v>-0.819046093373875</v>
      </c>
      <c r="IM215">
        <v>-0.0008311593448893811</v>
      </c>
      <c r="IN215">
        <v>1.768286430498992E-06</v>
      </c>
      <c r="IO215">
        <v>-5.176383660599935E-10</v>
      </c>
      <c r="IP215">
        <v>0.01793090377665582</v>
      </c>
      <c r="IQ215">
        <v>0.002652576625932546</v>
      </c>
      <c r="IR215">
        <v>0.0004569377311329863</v>
      </c>
      <c r="IS215">
        <v>1.003524486243527E-07</v>
      </c>
      <c r="IT215">
        <v>2</v>
      </c>
      <c r="IU215">
        <v>1975</v>
      </c>
      <c r="IV215">
        <v>1</v>
      </c>
      <c r="IW215">
        <v>26</v>
      </c>
      <c r="IX215">
        <v>201800.2</v>
      </c>
      <c r="IY215">
        <v>201800.4</v>
      </c>
      <c r="IZ215">
        <v>1.09619</v>
      </c>
      <c r="JA215">
        <v>2.62207</v>
      </c>
      <c r="JB215">
        <v>1.49658</v>
      </c>
      <c r="JC215">
        <v>2.34863</v>
      </c>
      <c r="JD215">
        <v>1.54907</v>
      </c>
      <c r="JE215">
        <v>2.50244</v>
      </c>
      <c r="JF215">
        <v>36.34</v>
      </c>
      <c r="JG215">
        <v>24.2013</v>
      </c>
      <c r="JH215">
        <v>18</v>
      </c>
      <c r="JI215">
        <v>481.925</v>
      </c>
      <c r="JJ215">
        <v>498.469</v>
      </c>
      <c r="JK215">
        <v>30.2421</v>
      </c>
      <c r="JL215">
        <v>29.146</v>
      </c>
      <c r="JM215">
        <v>30.0001</v>
      </c>
      <c r="JN215">
        <v>29.3467</v>
      </c>
      <c r="JO215">
        <v>29.3382</v>
      </c>
      <c r="JP215">
        <v>22.0314</v>
      </c>
      <c r="JQ215">
        <v>0</v>
      </c>
      <c r="JR215">
        <v>100</v>
      </c>
      <c r="JS215">
        <v>30.2443</v>
      </c>
      <c r="JT215">
        <v>420</v>
      </c>
      <c r="JU215">
        <v>23.1383</v>
      </c>
      <c r="JV215">
        <v>101.803</v>
      </c>
      <c r="JW215">
        <v>91.179</v>
      </c>
    </row>
    <row r="216" spans="1:283">
      <c r="A216">
        <v>198</v>
      </c>
      <c r="B216">
        <v>1759097617.5</v>
      </c>
      <c r="C216">
        <v>3624.5</v>
      </c>
      <c r="D216" t="s">
        <v>827</v>
      </c>
      <c r="E216" t="s">
        <v>828</v>
      </c>
      <c r="F216">
        <v>5</v>
      </c>
      <c r="G216" t="s">
        <v>794</v>
      </c>
      <c r="H216">
        <v>1759097614.5</v>
      </c>
      <c r="I216">
        <f>(J216)/1000</f>
        <v>0</v>
      </c>
      <c r="J216">
        <f>1000*DJ216*AH216*(DF216-DG216)/(100*CY216*(1000-AH216*DF216))</f>
        <v>0</v>
      </c>
      <c r="K216">
        <f>DJ216*AH216*(DE216-DD216*(1000-AH216*DG216)/(1000-AH216*DF216))/(100*CY216)</f>
        <v>0</v>
      </c>
      <c r="L216">
        <f>DD216 - IF(AH216&gt;1, K216*CY216*100.0/(AJ216), 0)</f>
        <v>0</v>
      </c>
      <c r="M216">
        <f>((S216-I216/2)*L216-K216)/(S216+I216/2)</f>
        <v>0</v>
      </c>
      <c r="N216">
        <f>M216*(DK216+DL216)/1000.0</f>
        <v>0</v>
      </c>
      <c r="O216">
        <f>(DD216 - IF(AH216&gt;1, K216*CY216*100.0/(AJ216), 0))*(DK216+DL216)/1000.0</f>
        <v>0</v>
      </c>
      <c r="P216">
        <f>2.0/((1/R216-1/Q216)+SIGN(R216)*SQRT((1/R216-1/Q216)*(1/R216-1/Q216) + 4*CZ216/((CZ216+1)*(CZ216+1))*(2*1/R216*1/Q216-1/Q216*1/Q216)))</f>
        <v>0</v>
      </c>
      <c r="Q216">
        <f>IF(LEFT(DA216,1)&lt;&gt;"0",IF(LEFT(DA216,1)="1",3.0,DB216),$D$5+$E$5*(DR216*DK216/($K$5*1000))+$F$5*(DR216*DK216/($K$5*1000))*MAX(MIN(CY216,$J$5),$I$5)*MAX(MIN(CY216,$J$5),$I$5)+$G$5*MAX(MIN(CY216,$J$5),$I$5)*(DR216*DK216/($K$5*1000))+$H$5*(DR216*DK216/($K$5*1000))*(DR216*DK216/($K$5*1000)))</f>
        <v>0</v>
      </c>
      <c r="R216">
        <f>I216*(1000-(1000*0.61365*exp(17.502*V216/(240.97+V216))/(DK216+DL216)+DF216)/2)/(1000*0.61365*exp(17.502*V216/(240.97+V216))/(DK216+DL216)-DF216)</f>
        <v>0</v>
      </c>
      <c r="S216">
        <f>1/((CZ216+1)/(P216/1.6)+1/(Q216/1.37)) + CZ216/((CZ216+1)/(P216/1.6) + CZ216/(Q216/1.37))</f>
        <v>0</v>
      </c>
      <c r="T216">
        <f>(CU216*CX216)</f>
        <v>0</v>
      </c>
      <c r="U216">
        <f>(DM216+(T216+2*0.95*5.67E-8*(((DM216+$B$9)+273)^4-(DM216+273)^4)-44100*I216)/(1.84*29.3*Q216+8*0.95*5.67E-8*(DM216+273)^3))</f>
        <v>0</v>
      </c>
      <c r="V216">
        <f>($C$9*DN216+$D$9*DO216+$E$9*U216)</f>
        <v>0</v>
      </c>
      <c r="W216">
        <f>0.61365*exp(17.502*V216/(240.97+V216))</f>
        <v>0</v>
      </c>
      <c r="X216">
        <f>(Y216/Z216*100)</f>
        <v>0</v>
      </c>
      <c r="Y216">
        <f>DF216*(DK216+DL216)/1000</f>
        <v>0</v>
      </c>
      <c r="Z216">
        <f>0.61365*exp(17.502*DM216/(240.97+DM216))</f>
        <v>0</v>
      </c>
      <c r="AA216">
        <f>(W216-DF216*(DK216+DL216)/1000)</f>
        <v>0</v>
      </c>
      <c r="AB216">
        <f>(-I216*44100)</f>
        <v>0</v>
      </c>
      <c r="AC216">
        <f>2*29.3*Q216*0.92*(DM216-V216)</f>
        <v>0</v>
      </c>
      <c r="AD216">
        <f>2*0.95*5.67E-8*(((DM216+$B$9)+273)^4-(V216+273)^4)</f>
        <v>0</v>
      </c>
      <c r="AE216">
        <f>T216+AD216+AB216+AC216</f>
        <v>0</v>
      </c>
      <c r="AF216">
        <v>1</v>
      </c>
      <c r="AG216">
        <v>0</v>
      </c>
      <c r="AH216">
        <f>IF(AF216*$H$15&gt;=AJ216,1.0,(AJ216/(AJ216-AF216*$H$15)))</f>
        <v>0</v>
      </c>
      <c r="AI216">
        <f>(AH216-1)*100</f>
        <v>0</v>
      </c>
      <c r="AJ216">
        <f>MAX(0,($B$15+$C$15*DR216)/(1+$D$15*DR216)*DK216/(DM216+273)*$E$15)</f>
        <v>0</v>
      </c>
      <c r="AK216" t="s">
        <v>420</v>
      </c>
      <c r="AL216" t="s">
        <v>420</v>
      </c>
      <c r="AM216">
        <v>0</v>
      </c>
      <c r="AN216">
        <v>0</v>
      </c>
      <c r="AO216">
        <f>1-AM216/AN216</f>
        <v>0</v>
      </c>
      <c r="AP216">
        <v>0</v>
      </c>
      <c r="AQ216" t="s">
        <v>420</v>
      </c>
      <c r="AR216" t="s">
        <v>420</v>
      </c>
      <c r="AS216">
        <v>0</v>
      </c>
      <c r="AT216">
        <v>0</v>
      </c>
      <c r="AU216">
        <f>1-AS216/AT216</f>
        <v>0</v>
      </c>
      <c r="AV216">
        <v>0.5</v>
      </c>
      <c r="AW216">
        <f>CV216</f>
        <v>0</v>
      </c>
      <c r="AX216">
        <f>K216</f>
        <v>0</v>
      </c>
      <c r="AY216">
        <f>AU216*AV216*AW216</f>
        <v>0</v>
      </c>
      <c r="AZ216">
        <f>(AX216-AP216)/AW216</f>
        <v>0</v>
      </c>
      <c r="BA216">
        <f>(AN216-AT216)/AT216</f>
        <v>0</v>
      </c>
      <c r="BB216">
        <f>AM216/(AO216+AM216/AT216)</f>
        <v>0</v>
      </c>
      <c r="BC216" t="s">
        <v>420</v>
      </c>
      <c r="BD216">
        <v>0</v>
      </c>
      <c r="BE216">
        <f>IF(BD216&lt;&gt;0, BD216, BB216)</f>
        <v>0</v>
      </c>
      <c r="BF216">
        <f>1-BE216/AT216</f>
        <v>0</v>
      </c>
      <c r="BG216">
        <f>(AT216-AS216)/(AT216-BE216)</f>
        <v>0</v>
      </c>
      <c r="BH216">
        <f>(AN216-AT216)/(AN216-BE216)</f>
        <v>0</v>
      </c>
      <c r="BI216">
        <f>(AT216-AS216)/(AT216-AM216)</f>
        <v>0</v>
      </c>
      <c r="BJ216">
        <f>(AN216-AT216)/(AN216-AM216)</f>
        <v>0</v>
      </c>
      <c r="BK216">
        <f>(BG216*BE216/AS216)</f>
        <v>0</v>
      </c>
      <c r="BL216">
        <f>(1-BK216)</f>
        <v>0</v>
      </c>
      <c r="CU216">
        <f>$B$13*DS216+$C$13*DT216+$F$13*EE216*(1-EH216)</f>
        <v>0</v>
      </c>
      <c r="CV216">
        <f>CU216*CW216</f>
        <v>0</v>
      </c>
      <c r="CW216">
        <f>($B$13*$D$11+$C$13*$D$11+$F$13*((ER216+EJ216)/MAX(ER216+EJ216+ES216, 0.1)*$I$11+ES216/MAX(ER216+EJ216+ES216, 0.1)*$J$11))/($B$13+$C$13+$F$13)</f>
        <v>0</v>
      </c>
      <c r="CX216">
        <f>($B$13*$K$11+$C$13*$K$11+$F$13*((ER216+EJ216)/MAX(ER216+EJ216+ES216, 0.1)*$P$11+ES216/MAX(ER216+EJ216+ES216, 0.1)*$Q$11))/($B$13+$C$13+$F$13)</f>
        <v>0</v>
      </c>
      <c r="CY216">
        <v>2.18</v>
      </c>
      <c r="CZ216">
        <v>0.5</v>
      </c>
      <c r="DA216" t="s">
        <v>421</v>
      </c>
      <c r="DB216">
        <v>2</v>
      </c>
      <c r="DC216">
        <v>1759097614.5</v>
      </c>
      <c r="DD216">
        <v>422.1035555555555</v>
      </c>
      <c r="DE216">
        <v>420.0137777777778</v>
      </c>
      <c r="DF216">
        <v>23.19</v>
      </c>
      <c r="DG216">
        <v>22.85563333333333</v>
      </c>
      <c r="DH216">
        <v>422.997</v>
      </c>
      <c r="DI216">
        <v>22.87114444444445</v>
      </c>
      <c r="DJ216">
        <v>499.9875555555556</v>
      </c>
      <c r="DK216">
        <v>90.62136666666667</v>
      </c>
      <c r="DL216">
        <v>0.06677731111111113</v>
      </c>
      <c r="DM216">
        <v>29.89045555555555</v>
      </c>
      <c r="DN216">
        <v>30.00392222222222</v>
      </c>
      <c r="DO216">
        <v>999.9000000000001</v>
      </c>
      <c r="DP216">
        <v>0</v>
      </c>
      <c r="DQ216">
        <v>0</v>
      </c>
      <c r="DR216">
        <v>9989.247777777779</v>
      </c>
      <c r="DS216">
        <v>0</v>
      </c>
      <c r="DT216">
        <v>2.91428</v>
      </c>
      <c r="DU216">
        <v>2.090133333333333</v>
      </c>
      <c r="DV216">
        <v>432.1245555555556</v>
      </c>
      <c r="DW216">
        <v>429.8376666666666</v>
      </c>
      <c r="DX216">
        <v>0.3343371111111111</v>
      </c>
      <c r="DY216">
        <v>420.0137777777778</v>
      </c>
      <c r="DZ216">
        <v>22.85563333333333</v>
      </c>
      <c r="EA216">
        <v>2.101507777777778</v>
      </c>
      <c r="EB216">
        <v>2.071208888888889</v>
      </c>
      <c r="EC216">
        <v>18.23061111111111</v>
      </c>
      <c r="ED216">
        <v>17.99946666666666</v>
      </c>
      <c r="EE216">
        <v>0.00500078</v>
      </c>
      <c r="EF216">
        <v>0</v>
      </c>
      <c r="EG216">
        <v>0</v>
      </c>
      <c r="EH216">
        <v>0</v>
      </c>
      <c r="EI216">
        <v>209.8</v>
      </c>
      <c r="EJ216">
        <v>0.00500078</v>
      </c>
      <c r="EK216">
        <v>-26.51111111111111</v>
      </c>
      <c r="EL216">
        <v>-1.711111111111111</v>
      </c>
      <c r="EM216">
        <v>35.27055555555555</v>
      </c>
      <c r="EN216">
        <v>39.79133333333333</v>
      </c>
      <c r="EO216">
        <v>37.20811111111111</v>
      </c>
      <c r="EP216">
        <v>40.02044444444444</v>
      </c>
      <c r="EQ216">
        <v>37.70111111111111</v>
      </c>
      <c r="ER216">
        <v>0</v>
      </c>
      <c r="ES216">
        <v>0</v>
      </c>
      <c r="ET216">
        <v>0</v>
      </c>
      <c r="EU216">
        <v>1759097610.4</v>
      </c>
      <c r="EV216">
        <v>0</v>
      </c>
      <c r="EW216">
        <v>207.8692307692308</v>
      </c>
      <c r="EX216">
        <v>20.00000011390628</v>
      </c>
      <c r="EY216">
        <v>-25.88717978412895</v>
      </c>
      <c r="EZ216">
        <v>-22.77692307692308</v>
      </c>
      <c r="FA216">
        <v>15</v>
      </c>
      <c r="FB216">
        <v>0</v>
      </c>
      <c r="FC216" t="s">
        <v>422</v>
      </c>
      <c r="FD216">
        <v>1746989605.5</v>
      </c>
      <c r="FE216">
        <v>1746989593.5</v>
      </c>
      <c r="FF216">
        <v>0</v>
      </c>
      <c r="FG216">
        <v>-0.274</v>
      </c>
      <c r="FH216">
        <v>-0.002</v>
      </c>
      <c r="FI216">
        <v>2.549</v>
      </c>
      <c r="FJ216">
        <v>0.129</v>
      </c>
      <c r="FK216">
        <v>420</v>
      </c>
      <c r="FL216">
        <v>17</v>
      </c>
      <c r="FM216">
        <v>0.02</v>
      </c>
      <c r="FN216">
        <v>0.04</v>
      </c>
      <c r="FO216">
        <v>2.10898425</v>
      </c>
      <c r="FP216">
        <v>0.03439598499060842</v>
      </c>
      <c r="FQ216">
        <v>0.04283555111630408</v>
      </c>
      <c r="FR216">
        <v>1</v>
      </c>
      <c r="FS216">
        <v>207.4</v>
      </c>
      <c r="FT216">
        <v>27.59358291722554</v>
      </c>
      <c r="FU216">
        <v>6.614600605967875</v>
      </c>
      <c r="FV216">
        <v>0</v>
      </c>
      <c r="FW216">
        <v>0.3321422</v>
      </c>
      <c r="FX216">
        <v>0.01372286679174364</v>
      </c>
      <c r="FY216">
        <v>0.001789435346694598</v>
      </c>
      <c r="FZ216">
        <v>1</v>
      </c>
      <c r="GA216">
        <v>2</v>
      </c>
      <c r="GB216">
        <v>3</v>
      </c>
      <c r="GC216" t="s">
        <v>429</v>
      </c>
      <c r="GD216">
        <v>3.10279</v>
      </c>
      <c r="GE216">
        <v>2.72506</v>
      </c>
      <c r="GF216">
        <v>0.0885336</v>
      </c>
      <c r="GG216">
        <v>0.08811670000000001</v>
      </c>
      <c r="GH216">
        <v>0.105273</v>
      </c>
      <c r="GI216">
        <v>0.105667</v>
      </c>
      <c r="GJ216">
        <v>23789.6</v>
      </c>
      <c r="GK216">
        <v>21594.6</v>
      </c>
      <c r="GL216">
        <v>26664.4</v>
      </c>
      <c r="GM216">
        <v>23903.6</v>
      </c>
      <c r="GN216">
        <v>38172.8</v>
      </c>
      <c r="GO216">
        <v>31587.9</v>
      </c>
      <c r="GP216">
        <v>46561.2</v>
      </c>
      <c r="GQ216">
        <v>37801.6</v>
      </c>
      <c r="GR216">
        <v>1.866</v>
      </c>
      <c r="GS216">
        <v>1.8679</v>
      </c>
      <c r="GT216">
        <v>0.0819154</v>
      </c>
      <c r="GU216">
        <v>0</v>
      </c>
      <c r="GV216">
        <v>28.6682</v>
      </c>
      <c r="GW216">
        <v>999.9</v>
      </c>
      <c r="GX216">
        <v>46.4</v>
      </c>
      <c r="GY216">
        <v>31.4</v>
      </c>
      <c r="GZ216">
        <v>23.6315</v>
      </c>
      <c r="HA216">
        <v>61.312</v>
      </c>
      <c r="HB216">
        <v>19.6274</v>
      </c>
      <c r="HC216">
        <v>1</v>
      </c>
      <c r="HD216">
        <v>0.144131</v>
      </c>
      <c r="HE216">
        <v>-1.13539</v>
      </c>
      <c r="HF216">
        <v>20.2958</v>
      </c>
      <c r="HG216">
        <v>5.22118</v>
      </c>
      <c r="HH216">
        <v>11.98</v>
      </c>
      <c r="HI216">
        <v>4.96525</v>
      </c>
      <c r="HJ216">
        <v>3.27598</v>
      </c>
      <c r="HK216">
        <v>9999</v>
      </c>
      <c r="HL216">
        <v>9999</v>
      </c>
      <c r="HM216">
        <v>9999</v>
      </c>
      <c r="HN216">
        <v>37.8</v>
      </c>
      <c r="HO216">
        <v>1.86397</v>
      </c>
      <c r="HP216">
        <v>1.86011</v>
      </c>
      <c r="HQ216">
        <v>1.8584</v>
      </c>
      <c r="HR216">
        <v>1.85975</v>
      </c>
      <c r="HS216">
        <v>1.85989</v>
      </c>
      <c r="HT216">
        <v>1.85838</v>
      </c>
      <c r="HU216">
        <v>1.85745</v>
      </c>
      <c r="HV216">
        <v>1.85242</v>
      </c>
      <c r="HW216">
        <v>0</v>
      </c>
      <c r="HX216">
        <v>0</v>
      </c>
      <c r="HY216">
        <v>0</v>
      </c>
      <c r="HZ216">
        <v>0</v>
      </c>
      <c r="IA216" t="s">
        <v>424</v>
      </c>
      <c r="IB216" t="s">
        <v>425</v>
      </c>
      <c r="IC216" t="s">
        <v>426</v>
      </c>
      <c r="ID216" t="s">
        <v>426</v>
      </c>
      <c r="IE216" t="s">
        <v>426</v>
      </c>
      <c r="IF216" t="s">
        <v>426</v>
      </c>
      <c r="IG216">
        <v>0</v>
      </c>
      <c r="IH216">
        <v>100</v>
      </c>
      <c r="II216">
        <v>100</v>
      </c>
      <c r="IJ216">
        <v>-0.893</v>
      </c>
      <c r="IK216">
        <v>0.3188</v>
      </c>
      <c r="IL216">
        <v>-0.819046093373875</v>
      </c>
      <c r="IM216">
        <v>-0.0008311593448893811</v>
      </c>
      <c r="IN216">
        <v>1.768286430498992E-06</v>
      </c>
      <c r="IO216">
        <v>-5.176383660599935E-10</v>
      </c>
      <c r="IP216">
        <v>0.01793090377665582</v>
      </c>
      <c r="IQ216">
        <v>0.002652576625932546</v>
      </c>
      <c r="IR216">
        <v>0.0004569377311329863</v>
      </c>
      <c r="IS216">
        <v>1.003524486243527E-07</v>
      </c>
      <c r="IT216">
        <v>2</v>
      </c>
      <c r="IU216">
        <v>1975</v>
      </c>
      <c r="IV216">
        <v>1</v>
      </c>
      <c r="IW216">
        <v>26</v>
      </c>
      <c r="IX216">
        <v>201800.2</v>
      </c>
      <c r="IY216">
        <v>201800.4</v>
      </c>
      <c r="IZ216">
        <v>1.09619</v>
      </c>
      <c r="JA216">
        <v>2.62329</v>
      </c>
      <c r="JB216">
        <v>1.49658</v>
      </c>
      <c r="JC216">
        <v>2.34863</v>
      </c>
      <c r="JD216">
        <v>1.54907</v>
      </c>
      <c r="JE216">
        <v>2.5</v>
      </c>
      <c r="JF216">
        <v>36.3635</v>
      </c>
      <c r="JG216">
        <v>24.2013</v>
      </c>
      <c r="JH216">
        <v>18</v>
      </c>
      <c r="JI216">
        <v>482.232</v>
      </c>
      <c r="JJ216">
        <v>498.253</v>
      </c>
      <c r="JK216">
        <v>30.2441</v>
      </c>
      <c r="JL216">
        <v>29.146</v>
      </c>
      <c r="JM216">
        <v>30.0001</v>
      </c>
      <c r="JN216">
        <v>29.3467</v>
      </c>
      <c r="JO216">
        <v>29.3382</v>
      </c>
      <c r="JP216">
        <v>22.0302</v>
      </c>
      <c r="JQ216">
        <v>0</v>
      </c>
      <c r="JR216">
        <v>100</v>
      </c>
      <c r="JS216">
        <v>30.2381</v>
      </c>
      <c r="JT216">
        <v>420</v>
      </c>
      <c r="JU216">
        <v>23.1383</v>
      </c>
      <c r="JV216">
        <v>101.803</v>
      </c>
      <c r="JW216">
        <v>91.17870000000001</v>
      </c>
    </row>
    <row r="217" spans="1:283">
      <c r="A217">
        <v>199</v>
      </c>
      <c r="B217">
        <v>1759097619.5</v>
      </c>
      <c r="C217">
        <v>3626.5</v>
      </c>
      <c r="D217" t="s">
        <v>829</v>
      </c>
      <c r="E217" t="s">
        <v>830</v>
      </c>
      <c r="F217">
        <v>5</v>
      </c>
      <c r="G217" t="s">
        <v>794</v>
      </c>
      <c r="H217">
        <v>1759097616.5</v>
      </c>
      <c r="I217">
        <f>(J217)/1000</f>
        <v>0</v>
      </c>
      <c r="J217">
        <f>1000*DJ217*AH217*(DF217-DG217)/(100*CY217*(1000-AH217*DF217))</f>
        <v>0</v>
      </c>
      <c r="K217">
        <f>DJ217*AH217*(DE217-DD217*(1000-AH217*DG217)/(1000-AH217*DF217))/(100*CY217)</f>
        <v>0</v>
      </c>
      <c r="L217">
        <f>DD217 - IF(AH217&gt;1, K217*CY217*100.0/(AJ217), 0)</f>
        <v>0</v>
      </c>
      <c r="M217">
        <f>((S217-I217/2)*L217-K217)/(S217+I217/2)</f>
        <v>0</v>
      </c>
      <c r="N217">
        <f>M217*(DK217+DL217)/1000.0</f>
        <v>0</v>
      </c>
      <c r="O217">
        <f>(DD217 - IF(AH217&gt;1, K217*CY217*100.0/(AJ217), 0))*(DK217+DL217)/1000.0</f>
        <v>0</v>
      </c>
      <c r="P217">
        <f>2.0/((1/R217-1/Q217)+SIGN(R217)*SQRT((1/R217-1/Q217)*(1/R217-1/Q217) + 4*CZ217/((CZ217+1)*(CZ217+1))*(2*1/R217*1/Q217-1/Q217*1/Q217)))</f>
        <v>0</v>
      </c>
      <c r="Q217">
        <f>IF(LEFT(DA217,1)&lt;&gt;"0",IF(LEFT(DA217,1)="1",3.0,DB217),$D$5+$E$5*(DR217*DK217/($K$5*1000))+$F$5*(DR217*DK217/($K$5*1000))*MAX(MIN(CY217,$J$5),$I$5)*MAX(MIN(CY217,$J$5),$I$5)+$G$5*MAX(MIN(CY217,$J$5),$I$5)*(DR217*DK217/($K$5*1000))+$H$5*(DR217*DK217/($K$5*1000))*(DR217*DK217/($K$5*1000)))</f>
        <v>0</v>
      </c>
      <c r="R217">
        <f>I217*(1000-(1000*0.61365*exp(17.502*V217/(240.97+V217))/(DK217+DL217)+DF217)/2)/(1000*0.61365*exp(17.502*V217/(240.97+V217))/(DK217+DL217)-DF217)</f>
        <v>0</v>
      </c>
      <c r="S217">
        <f>1/((CZ217+1)/(P217/1.6)+1/(Q217/1.37)) + CZ217/((CZ217+1)/(P217/1.6) + CZ217/(Q217/1.37))</f>
        <v>0</v>
      </c>
      <c r="T217">
        <f>(CU217*CX217)</f>
        <v>0</v>
      </c>
      <c r="U217">
        <f>(DM217+(T217+2*0.95*5.67E-8*(((DM217+$B$9)+273)^4-(DM217+273)^4)-44100*I217)/(1.84*29.3*Q217+8*0.95*5.67E-8*(DM217+273)^3))</f>
        <v>0</v>
      </c>
      <c r="V217">
        <f>($C$9*DN217+$D$9*DO217+$E$9*U217)</f>
        <v>0</v>
      </c>
      <c r="W217">
        <f>0.61365*exp(17.502*V217/(240.97+V217))</f>
        <v>0</v>
      </c>
      <c r="X217">
        <f>(Y217/Z217*100)</f>
        <v>0</v>
      </c>
      <c r="Y217">
        <f>DF217*(DK217+DL217)/1000</f>
        <v>0</v>
      </c>
      <c r="Z217">
        <f>0.61365*exp(17.502*DM217/(240.97+DM217))</f>
        <v>0</v>
      </c>
      <c r="AA217">
        <f>(W217-DF217*(DK217+DL217)/1000)</f>
        <v>0</v>
      </c>
      <c r="AB217">
        <f>(-I217*44100)</f>
        <v>0</v>
      </c>
      <c r="AC217">
        <f>2*29.3*Q217*0.92*(DM217-V217)</f>
        <v>0</v>
      </c>
      <c r="AD217">
        <f>2*0.95*5.67E-8*(((DM217+$B$9)+273)^4-(V217+273)^4)</f>
        <v>0</v>
      </c>
      <c r="AE217">
        <f>T217+AD217+AB217+AC217</f>
        <v>0</v>
      </c>
      <c r="AF217">
        <v>1</v>
      </c>
      <c r="AG217">
        <v>0</v>
      </c>
      <c r="AH217">
        <f>IF(AF217*$H$15&gt;=AJ217,1.0,(AJ217/(AJ217-AF217*$H$15)))</f>
        <v>0</v>
      </c>
      <c r="AI217">
        <f>(AH217-1)*100</f>
        <v>0</v>
      </c>
      <c r="AJ217">
        <f>MAX(0,($B$15+$C$15*DR217)/(1+$D$15*DR217)*DK217/(DM217+273)*$E$15)</f>
        <v>0</v>
      </c>
      <c r="AK217" t="s">
        <v>420</v>
      </c>
      <c r="AL217" t="s">
        <v>420</v>
      </c>
      <c r="AM217">
        <v>0</v>
      </c>
      <c r="AN217">
        <v>0</v>
      </c>
      <c r="AO217">
        <f>1-AM217/AN217</f>
        <v>0</v>
      </c>
      <c r="AP217">
        <v>0</v>
      </c>
      <c r="AQ217" t="s">
        <v>420</v>
      </c>
      <c r="AR217" t="s">
        <v>420</v>
      </c>
      <c r="AS217">
        <v>0</v>
      </c>
      <c r="AT217">
        <v>0</v>
      </c>
      <c r="AU217">
        <f>1-AS217/AT217</f>
        <v>0</v>
      </c>
      <c r="AV217">
        <v>0.5</v>
      </c>
      <c r="AW217">
        <f>CV217</f>
        <v>0</v>
      </c>
      <c r="AX217">
        <f>K217</f>
        <v>0</v>
      </c>
      <c r="AY217">
        <f>AU217*AV217*AW217</f>
        <v>0</v>
      </c>
      <c r="AZ217">
        <f>(AX217-AP217)/AW217</f>
        <v>0</v>
      </c>
      <c r="BA217">
        <f>(AN217-AT217)/AT217</f>
        <v>0</v>
      </c>
      <c r="BB217">
        <f>AM217/(AO217+AM217/AT217)</f>
        <v>0</v>
      </c>
      <c r="BC217" t="s">
        <v>420</v>
      </c>
      <c r="BD217">
        <v>0</v>
      </c>
      <c r="BE217">
        <f>IF(BD217&lt;&gt;0, BD217, BB217)</f>
        <v>0</v>
      </c>
      <c r="BF217">
        <f>1-BE217/AT217</f>
        <v>0</v>
      </c>
      <c r="BG217">
        <f>(AT217-AS217)/(AT217-BE217)</f>
        <v>0</v>
      </c>
      <c r="BH217">
        <f>(AN217-AT217)/(AN217-BE217)</f>
        <v>0</v>
      </c>
      <c r="BI217">
        <f>(AT217-AS217)/(AT217-AM217)</f>
        <v>0</v>
      </c>
      <c r="BJ217">
        <f>(AN217-AT217)/(AN217-AM217)</f>
        <v>0</v>
      </c>
      <c r="BK217">
        <f>(BG217*BE217/AS217)</f>
        <v>0</v>
      </c>
      <c r="BL217">
        <f>(1-BK217)</f>
        <v>0</v>
      </c>
      <c r="CU217">
        <f>$B$13*DS217+$C$13*DT217+$F$13*EE217*(1-EH217)</f>
        <v>0</v>
      </c>
      <c r="CV217">
        <f>CU217*CW217</f>
        <v>0</v>
      </c>
      <c r="CW217">
        <f>($B$13*$D$11+$C$13*$D$11+$F$13*((ER217+EJ217)/MAX(ER217+EJ217+ES217, 0.1)*$I$11+ES217/MAX(ER217+EJ217+ES217, 0.1)*$J$11))/($B$13+$C$13+$F$13)</f>
        <v>0</v>
      </c>
      <c r="CX217">
        <f>($B$13*$K$11+$C$13*$K$11+$F$13*((ER217+EJ217)/MAX(ER217+EJ217+ES217, 0.1)*$P$11+ES217/MAX(ER217+EJ217+ES217, 0.1)*$Q$11))/($B$13+$C$13+$F$13)</f>
        <v>0</v>
      </c>
      <c r="CY217">
        <v>2.18</v>
      </c>
      <c r="CZ217">
        <v>0.5</v>
      </c>
      <c r="DA217" t="s">
        <v>421</v>
      </c>
      <c r="DB217">
        <v>2</v>
      </c>
      <c r="DC217">
        <v>1759097616.5</v>
      </c>
      <c r="DD217">
        <v>422.1088888888889</v>
      </c>
      <c r="DE217">
        <v>420.0618888888889</v>
      </c>
      <c r="DF217">
        <v>23.18943333333333</v>
      </c>
      <c r="DG217">
        <v>22.85444444444445</v>
      </c>
      <c r="DH217">
        <v>423.0024444444444</v>
      </c>
      <c r="DI217">
        <v>22.8706</v>
      </c>
      <c r="DJ217">
        <v>499.9183333333333</v>
      </c>
      <c r="DK217">
        <v>90.62155555555555</v>
      </c>
      <c r="DL217">
        <v>0.06697866666666667</v>
      </c>
      <c r="DM217">
        <v>29.89146666666666</v>
      </c>
      <c r="DN217">
        <v>30.00437777777778</v>
      </c>
      <c r="DO217">
        <v>999.9000000000001</v>
      </c>
      <c r="DP217">
        <v>0</v>
      </c>
      <c r="DQ217">
        <v>0</v>
      </c>
      <c r="DR217">
        <v>9986.387777777776</v>
      </c>
      <c r="DS217">
        <v>0</v>
      </c>
      <c r="DT217">
        <v>2.91428</v>
      </c>
      <c r="DU217">
        <v>2.047277777777778</v>
      </c>
      <c r="DV217">
        <v>432.1298888888889</v>
      </c>
      <c r="DW217">
        <v>429.8866666666666</v>
      </c>
      <c r="DX217">
        <v>0.3349824444444444</v>
      </c>
      <c r="DY217">
        <v>420.0618888888889</v>
      </c>
      <c r="DZ217">
        <v>22.85444444444445</v>
      </c>
      <c r="EA217">
        <v>2.101461111111111</v>
      </c>
      <c r="EB217">
        <v>2.071105555555556</v>
      </c>
      <c r="EC217">
        <v>18.23025555555555</v>
      </c>
      <c r="ED217">
        <v>17.99865555555556</v>
      </c>
      <c r="EE217">
        <v>0.00500078</v>
      </c>
      <c r="EF217">
        <v>0</v>
      </c>
      <c r="EG217">
        <v>0</v>
      </c>
      <c r="EH217">
        <v>0</v>
      </c>
      <c r="EI217">
        <v>207.2333333333333</v>
      </c>
      <c r="EJ217">
        <v>0.00500078</v>
      </c>
      <c r="EK217">
        <v>-24.73333333333333</v>
      </c>
      <c r="EL217">
        <v>-1.766666666666667</v>
      </c>
      <c r="EM217">
        <v>35.31233333333333</v>
      </c>
      <c r="EN217">
        <v>39.833</v>
      </c>
      <c r="EO217">
        <v>37.24288888888889</v>
      </c>
      <c r="EP217">
        <v>40.10388888888888</v>
      </c>
      <c r="EQ217">
        <v>37.66655555555556</v>
      </c>
      <c r="ER217">
        <v>0</v>
      </c>
      <c r="ES217">
        <v>0</v>
      </c>
      <c r="ET217">
        <v>0</v>
      </c>
      <c r="EU217">
        <v>1759097612.2</v>
      </c>
      <c r="EV217">
        <v>0</v>
      </c>
      <c r="EW217">
        <v>207.356</v>
      </c>
      <c r="EX217">
        <v>-18.68461548670711</v>
      </c>
      <c r="EY217">
        <v>-19.58461553928185</v>
      </c>
      <c r="EZ217">
        <v>-22.52</v>
      </c>
      <c r="FA217">
        <v>15</v>
      </c>
      <c r="FB217">
        <v>0</v>
      </c>
      <c r="FC217" t="s">
        <v>422</v>
      </c>
      <c r="FD217">
        <v>1746989605.5</v>
      </c>
      <c r="FE217">
        <v>1746989593.5</v>
      </c>
      <c r="FF217">
        <v>0</v>
      </c>
      <c r="FG217">
        <v>-0.274</v>
      </c>
      <c r="FH217">
        <v>-0.002</v>
      </c>
      <c r="FI217">
        <v>2.549</v>
      </c>
      <c r="FJ217">
        <v>0.129</v>
      </c>
      <c r="FK217">
        <v>420</v>
      </c>
      <c r="FL217">
        <v>17</v>
      </c>
      <c r="FM217">
        <v>0.02</v>
      </c>
      <c r="FN217">
        <v>0.04</v>
      </c>
      <c r="FO217">
        <v>2.102169512195122</v>
      </c>
      <c r="FP217">
        <v>-0.2510356097560962</v>
      </c>
      <c r="FQ217">
        <v>0.05134527792909201</v>
      </c>
      <c r="FR217">
        <v>1</v>
      </c>
      <c r="FS217">
        <v>206.9382352941177</v>
      </c>
      <c r="FT217">
        <v>2.922841956449575</v>
      </c>
      <c r="FU217">
        <v>6.744628132856476</v>
      </c>
      <c r="FV217">
        <v>0</v>
      </c>
      <c r="FW217">
        <v>0.3328153414634147</v>
      </c>
      <c r="FX217">
        <v>0.0139696515679451</v>
      </c>
      <c r="FY217">
        <v>0.001833822618357046</v>
      </c>
      <c r="FZ217">
        <v>1</v>
      </c>
      <c r="GA217">
        <v>2</v>
      </c>
      <c r="GB217">
        <v>3</v>
      </c>
      <c r="GC217" t="s">
        <v>429</v>
      </c>
      <c r="GD217">
        <v>3.10291</v>
      </c>
      <c r="GE217">
        <v>2.72512</v>
      </c>
      <c r="GF217">
        <v>0.08854330000000001</v>
      </c>
      <c r="GG217">
        <v>0.08811819999999999</v>
      </c>
      <c r="GH217">
        <v>0.105275</v>
      </c>
      <c r="GI217">
        <v>0.10567</v>
      </c>
      <c r="GJ217">
        <v>23789.3</v>
      </c>
      <c r="GK217">
        <v>21594.5</v>
      </c>
      <c r="GL217">
        <v>26664.5</v>
      </c>
      <c r="GM217">
        <v>23903.5</v>
      </c>
      <c r="GN217">
        <v>38172.9</v>
      </c>
      <c r="GO217">
        <v>31587.6</v>
      </c>
      <c r="GP217">
        <v>46561.4</v>
      </c>
      <c r="GQ217">
        <v>37801.5</v>
      </c>
      <c r="GR217">
        <v>1.86602</v>
      </c>
      <c r="GS217">
        <v>1.86793</v>
      </c>
      <c r="GT217">
        <v>0.0816509</v>
      </c>
      <c r="GU217">
        <v>0</v>
      </c>
      <c r="GV217">
        <v>28.6689</v>
      </c>
      <c r="GW217">
        <v>999.9</v>
      </c>
      <c r="GX217">
        <v>46.4</v>
      </c>
      <c r="GY217">
        <v>31.4</v>
      </c>
      <c r="GZ217">
        <v>23.6308</v>
      </c>
      <c r="HA217">
        <v>61.262</v>
      </c>
      <c r="HB217">
        <v>19.6554</v>
      </c>
      <c r="HC217">
        <v>1</v>
      </c>
      <c r="HD217">
        <v>0.144108</v>
      </c>
      <c r="HE217">
        <v>-1.12124</v>
      </c>
      <c r="HF217">
        <v>20.2959</v>
      </c>
      <c r="HG217">
        <v>5.22118</v>
      </c>
      <c r="HH217">
        <v>11.98</v>
      </c>
      <c r="HI217">
        <v>4.96515</v>
      </c>
      <c r="HJ217">
        <v>3.276</v>
      </c>
      <c r="HK217">
        <v>9999</v>
      </c>
      <c r="HL217">
        <v>9999</v>
      </c>
      <c r="HM217">
        <v>9999</v>
      </c>
      <c r="HN217">
        <v>37.8</v>
      </c>
      <c r="HO217">
        <v>1.86397</v>
      </c>
      <c r="HP217">
        <v>1.86012</v>
      </c>
      <c r="HQ217">
        <v>1.8584</v>
      </c>
      <c r="HR217">
        <v>1.85976</v>
      </c>
      <c r="HS217">
        <v>1.85989</v>
      </c>
      <c r="HT217">
        <v>1.85838</v>
      </c>
      <c r="HU217">
        <v>1.85745</v>
      </c>
      <c r="HV217">
        <v>1.85242</v>
      </c>
      <c r="HW217">
        <v>0</v>
      </c>
      <c r="HX217">
        <v>0</v>
      </c>
      <c r="HY217">
        <v>0</v>
      </c>
      <c r="HZ217">
        <v>0</v>
      </c>
      <c r="IA217" t="s">
        <v>424</v>
      </c>
      <c r="IB217" t="s">
        <v>425</v>
      </c>
      <c r="IC217" t="s">
        <v>426</v>
      </c>
      <c r="ID217" t="s">
        <v>426</v>
      </c>
      <c r="IE217" t="s">
        <v>426</v>
      </c>
      <c r="IF217" t="s">
        <v>426</v>
      </c>
      <c r="IG217">
        <v>0</v>
      </c>
      <c r="IH217">
        <v>100</v>
      </c>
      <c r="II217">
        <v>100</v>
      </c>
      <c r="IJ217">
        <v>-0.894</v>
      </c>
      <c r="IK217">
        <v>0.3188</v>
      </c>
      <c r="IL217">
        <v>-0.819046093373875</v>
      </c>
      <c r="IM217">
        <v>-0.0008311593448893811</v>
      </c>
      <c r="IN217">
        <v>1.768286430498992E-06</v>
      </c>
      <c r="IO217">
        <v>-5.176383660599935E-10</v>
      </c>
      <c r="IP217">
        <v>0.01793090377665582</v>
      </c>
      <c r="IQ217">
        <v>0.002652576625932546</v>
      </c>
      <c r="IR217">
        <v>0.0004569377311329863</v>
      </c>
      <c r="IS217">
        <v>1.003524486243527E-07</v>
      </c>
      <c r="IT217">
        <v>2</v>
      </c>
      <c r="IU217">
        <v>1975</v>
      </c>
      <c r="IV217">
        <v>1</v>
      </c>
      <c r="IW217">
        <v>26</v>
      </c>
      <c r="IX217">
        <v>201800.2</v>
      </c>
      <c r="IY217">
        <v>201800.4</v>
      </c>
      <c r="IZ217">
        <v>1.09619</v>
      </c>
      <c r="JA217">
        <v>2.62939</v>
      </c>
      <c r="JB217">
        <v>1.49658</v>
      </c>
      <c r="JC217">
        <v>2.34863</v>
      </c>
      <c r="JD217">
        <v>1.54907</v>
      </c>
      <c r="JE217">
        <v>2.46948</v>
      </c>
      <c r="JF217">
        <v>36.3635</v>
      </c>
      <c r="JG217">
        <v>24.1926</v>
      </c>
      <c r="JH217">
        <v>18</v>
      </c>
      <c r="JI217">
        <v>482.246</v>
      </c>
      <c r="JJ217">
        <v>498.269</v>
      </c>
      <c r="JK217">
        <v>30.2429</v>
      </c>
      <c r="JL217">
        <v>29.146</v>
      </c>
      <c r="JM217">
        <v>30.0001</v>
      </c>
      <c r="JN217">
        <v>29.3467</v>
      </c>
      <c r="JO217">
        <v>29.3382</v>
      </c>
      <c r="JP217">
        <v>22.0318</v>
      </c>
      <c r="JQ217">
        <v>0</v>
      </c>
      <c r="JR217">
        <v>100</v>
      </c>
      <c r="JS217">
        <v>30.2381</v>
      </c>
      <c r="JT217">
        <v>420</v>
      </c>
      <c r="JU217">
        <v>23.1383</v>
      </c>
      <c r="JV217">
        <v>101.803</v>
      </c>
      <c r="JW217">
        <v>91.1784</v>
      </c>
    </row>
    <row r="218" spans="1:283">
      <c r="A218">
        <v>200</v>
      </c>
      <c r="B218">
        <v>1759097621.5</v>
      </c>
      <c r="C218">
        <v>3628.5</v>
      </c>
      <c r="D218" t="s">
        <v>831</v>
      </c>
      <c r="E218" t="s">
        <v>832</v>
      </c>
      <c r="F218">
        <v>5</v>
      </c>
      <c r="G218" t="s">
        <v>794</v>
      </c>
      <c r="H218">
        <v>1759097618.5</v>
      </c>
      <c r="I218">
        <f>(J218)/1000</f>
        <v>0</v>
      </c>
      <c r="J218">
        <f>1000*DJ218*AH218*(DF218-DG218)/(100*CY218*(1000-AH218*DF218))</f>
        <v>0</v>
      </c>
      <c r="K218">
        <f>DJ218*AH218*(DE218-DD218*(1000-AH218*DG218)/(1000-AH218*DF218))/(100*CY218)</f>
        <v>0</v>
      </c>
      <c r="L218">
        <f>DD218 - IF(AH218&gt;1, K218*CY218*100.0/(AJ218), 0)</f>
        <v>0</v>
      </c>
      <c r="M218">
        <f>((S218-I218/2)*L218-K218)/(S218+I218/2)</f>
        <v>0</v>
      </c>
      <c r="N218">
        <f>M218*(DK218+DL218)/1000.0</f>
        <v>0</v>
      </c>
      <c r="O218">
        <f>(DD218 - IF(AH218&gt;1, K218*CY218*100.0/(AJ218), 0))*(DK218+DL218)/1000.0</f>
        <v>0</v>
      </c>
      <c r="P218">
        <f>2.0/((1/R218-1/Q218)+SIGN(R218)*SQRT((1/R218-1/Q218)*(1/R218-1/Q218) + 4*CZ218/((CZ218+1)*(CZ218+1))*(2*1/R218*1/Q218-1/Q218*1/Q218)))</f>
        <v>0</v>
      </c>
      <c r="Q218">
        <f>IF(LEFT(DA218,1)&lt;&gt;"0",IF(LEFT(DA218,1)="1",3.0,DB218),$D$5+$E$5*(DR218*DK218/($K$5*1000))+$F$5*(DR218*DK218/($K$5*1000))*MAX(MIN(CY218,$J$5),$I$5)*MAX(MIN(CY218,$J$5),$I$5)+$G$5*MAX(MIN(CY218,$J$5),$I$5)*(DR218*DK218/($K$5*1000))+$H$5*(DR218*DK218/($K$5*1000))*(DR218*DK218/($K$5*1000)))</f>
        <v>0</v>
      </c>
      <c r="R218">
        <f>I218*(1000-(1000*0.61365*exp(17.502*V218/(240.97+V218))/(DK218+DL218)+DF218)/2)/(1000*0.61365*exp(17.502*V218/(240.97+V218))/(DK218+DL218)-DF218)</f>
        <v>0</v>
      </c>
      <c r="S218">
        <f>1/((CZ218+1)/(P218/1.6)+1/(Q218/1.37)) + CZ218/((CZ218+1)/(P218/1.6) + CZ218/(Q218/1.37))</f>
        <v>0</v>
      </c>
      <c r="T218">
        <f>(CU218*CX218)</f>
        <v>0</v>
      </c>
      <c r="U218">
        <f>(DM218+(T218+2*0.95*5.67E-8*(((DM218+$B$9)+273)^4-(DM218+273)^4)-44100*I218)/(1.84*29.3*Q218+8*0.95*5.67E-8*(DM218+273)^3))</f>
        <v>0</v>
      </c>
      <c r="V218">
        <f>($C$9*DN218+$D$9*DO218+$E$9*U218)</f>
        <v>0</v>
      </c>
      <c r="W218">
        <f>0.61365*exp(17.502*V218/(240.97+V218))</f>
        <v>0</v>
      </c>
      <c r="X218">
        <f>(Y218/Z218*100)</f>
        <v>0</v>
      </c>
      <c r="Y218">
        <f>DF218*(DK218+DL218)/1000</f>
        <v>0</v>
      </c>
      <c r="Z218">
        <f>0.61365*exp(17.502*DM218/(240.97+DM218))</f>
        <v>0</v>
      </c>
      <c r="AA218">
        <f>(W218-DF218*(DK218+DL218)/1000)</f>
        <v>0</v>
      </c>
      <c r="AB218">
        <f>(-I218*44100)</f>
        <v>0</v>
      </c>
      <c r="AC218">
        <f>2*29.3*Q218*0.92*(DM218-V218)</f>
        <v>0</v>
      </c>
      <c r="AD218">
        <f>2*0.95*5.67E-8*(((DM218+$B$9)+273)^4-(V218+273)^4)</f>
        <v>0</v>
      </c>
      <c r="AE218">
        <f>T218+AD218+AB218+AC218</f>
        <v>0</v>
      </c>
      <c r="AF218">
        <v>1</v>
      </c>
      <c r="AG218">
        <v>0</v>
      </c>
      <c r="AH218">
        <f>IF(AF218*$H$15&gt;=AJ218,1.0,(AJ218/(AJ218-AF218*$H$15)))</f>
        <v>0</v>
      </c>
      <c r="AI218">
        <f>(AH218-1)*100</f>
        <v>0</v>
      </c>
      <c r="AJ218">
        <f>MAX(0,($B$15+$C$15*DR218)/(1+$D$15*DR218)*DK218/(DM218+273)*$E$15)</f>
        <v>0</v>
      </c>
      <c r="AK218" t="s">
        <v>420</v>
      </c>
      <c r="AL218" t="s">
        <v>420</v>
      </c>
      <c r="AM218">
        <v>0</v>
      </c>
      <c r="AN218">
        <v>0</v>
      </c>
      <c r="AO218">
        <f>1-AM218/AN218</f>
        <v>0</v>
      </c>
      <c r="AP218">
        <v>0</v>
      </c>
      <c r="AQ218" t="s">
        <v>420</v>
      </c>
      <c r="AR218" t="s">
        <v>420</v>
      </c>
      <c r="AS218">
        <v>0</v>
      </c>
      <c r="AT218">
        <v>0</v>
      </c>
      <c r="AU218">
        <f>1-AS218/AT218</f>
        <v>0</v>
      </c>
      <c r="AV218">
        <v>0.5</v>
      </c>
      <c r="AW218">
        <f>CV218</f>
        <v>0</v>
      </c>
      <c r="AX218">
        <f>K218</f>
        <v>0</v>
      </c>
      <c r="AY218">
        <f>AU218*AV218*AW218</f>
        <v>0</v>
      </c>
      <c r="AZ218">
        <f>(AX218-AP218)/AW218</f>
        <v>0</v>
      </c>
      <c r="BA218">
        <f>(AN218-AT218)/AT218</f>
        <v>0</v>
      </c>
      <c r="BB218">
        <f>AM218/(AO218+AM218/AT218)</f>
        <v>0</v>
      </c>
      <c r="BC218" t="s">
        <v>420</v>
      </c>
      <c r="BD218">
        <v>0</v>
      </c>
      <c r="BE218">
        <f>IF(BD218&lt;&gt;0, BD218, BB218)</f>
        <v>0</v>
      </c>
      <c r="BF218">
        <f>1-BE218/AT218</f>
        <v>0</v>
      </c>
      <c r="BG218">
        <f>(AT218-AS218)/(AT218-BE218)</f>
        <v>0</v>
      </c>
      <c r="BH218">
        <f>(AN218-AT218)/(AN218-BE218)</f>
        <v>0</v>
      </c>
      <c r="BI218">
        <f>(AT218-AS218)/(AT218-AM218)</f>
        <v>0</v>
      </c>
      <c r="BJ218">
        <f>(AN218-AT218)/(AN218-AM218)</f>
        <v>0</v>
      </c>
      <c r="BK218">
        <f>(BG218*BE218/AS218)</f>
        <v>0</v>
      </c>
      <c r="BL218">
        <f>(1-BK218)</f>
        <v>0</v>
      </c>
      <c r="CU218">
        <f>$B$13*DS218+$C$13*DT218+$F$13*EE218*(1-EH218)</f>
        <v>0</v>
      </c>
      <c r="CV218">
        <f>CU218*CW218</f>
        <v>0</v>
      </c>
      <c r="CW218">
        <f>($B$13*$D$11+$C$13*$D$11+$F$13*((ER218+EJ218)/MAX(ER218+EJ218+ES218, 0.1)*$I$11+ES218/MAX(ER218+EJ218+ES218, 0.1)*$J$11))/($B$13+$C$13+$F$13)</f>
        <v>0</v>
      </c>
      <c r="CX218">
        <f>($B$13*$K$11+$C$13*$K$11+$F$13*((ER218+EJ218)/MAX(ER218+EJ218+ES218, 0.1)*$P$11+ES218/MAX(ER218+EJ218+ES218, 0.1)*$Q$11))/($B$13+$C$13+$F$13)</f>
        <v>0</v>
      </c>
      <c r="CY218">
        <v>2.18</v>
      </c>
      <c r="CZ218">
        <v>0.5</v>
      </c>
      <c r="DA218" t="s">
        <v>421</v>
      </c>
      <c r="DB218">
        <v>2</v>
      </c>
      <c r="DC218">
        <v>1759097618.5</v>
      </c>
      <c r="DD218">
        <v>422.1428888888888</v>
      </c>
      <c r="DE218">
        <v>420.1278888888889</v>
      </c>
      <c r="DF218">
        <v>23.18914444444444</v>
      </c>
      <c r="DG218">
        <v>22.8537</v>
      </c>
      <c r="DH218">
        <v>423.0363333333333</v>
      </c>
      <c r="DI218">
        <v>22.87034444444445</v>
      </c>
      <c r="DJ218">
        <v>499.9408888888889</v>
      </c>
      <c r="DK218">
        <v>90.62151111111112</v>
      </c>
      <c r="DL218">
        <v>0.06701407777777778</v>
      </c>
      <c r="DM218">
        <v>29.8917</v>
      </c>
      <c r="DN218">
        <v>30.00113333333333</v>
      </c>
      <c r="DO218">
        <v>999.9000000000001</v>
      </c>
      <c r="DP218">
        <v>0</v>
      </c>
      <c r="DQ218">
        <v>0</v>
      </c>
      <c r="DR218">
        <v>9991.807777777778</v>
      </c>
      <c r="DS218">
        <v>0</v>
      </c>
      <c r="DT218">
        <v>2.91428</v>
      </c>
      <c r="DU218">
        <v>2.015108888888889</v>
      </c>
      <c r="DV218">
        <v>432.1645555555556</v>
      </c>
      <c r="DW218">
        <v>429.954</v>
      </c>
      <c r="DX218">
        <v>0.3354388888888889</v>
      </c>
      <c r="DY218">
        <v>420.1278888888889</v>
      </c>
      <c r="DZ218">
        <v>22.8537</v>
      </c>
      <c r="EA218">
        <v>2.101435555555556</v>
      </c>
      <c r="EB218">
        <v>2.071037777777777</v>
      </c>
      <c r="EC218">
        <v>18.23006666666667</v>
      </c>
      <c r="ED218">
        <v>17.99814444444444</v>
      </c>
      <c r="EE218">
        <v>0.00500078</v>
      </c>
      <c r="EF218">
        <v>0</v>
      </c>
      <c r="EG218">
        <v>0</v>
      </c>
      <c r="EH218">
        <v>0</v>
      </c>
      <c r="EI218">
        <v>204.1444444444444</v>
      </c>
      <c r="EJ218">
        <v>0.00500078</v>
      </c>
      <c r="EK218">
        <v>-21.41111111111111</v>
      </c>
      <c r="EL218">
        <v>-1.444444444444444</v>
      </c>
      <c r="EM218">
        <v>35.31233333333333</v>
      </c>
      <c r="EN218">
        <v>39.87466666666667</v>
      </c>
      <c r="EO218">
        <v>37.15955555555556</v>
      </c>
      <c r="EP218">
        <v>40.13866666666667</v>
      </c>
      <c r="EQ218">
        <v>37.67344444444445</v>
      </c>
      <c r="ER218">
        <v>0</v>
      </c>
      <c r="ES218">
        <v>0</v>
      </c>
      <c r="ET218">
        <v>0</v>
      </c>
      <c r="EU218">
        <v>1759097614</v>
      </c>
      <c r="EV218">
        <v>0</v>
      </c>
      <c r="EW218">
        <v>207.6346153846154</v>
      </c>
      <c r="EX218">
        <v>-9.562393227703602</v>
      </c>
      <c r="EY218">
        <v>-8.642735278456442</v>
      </c>
      <c r="EZ218">
        <v>-22.81538461538461</v>
      </c>
      <c r="FA218">
        <v>15</v>
      </c>
      <c r="FB218">
        <v>0</v>
      </c>
      <c r="FC218" t="s">
        <v>422</v>
      </c>
      <c r="FD218">
        <v>1746989605.5</v>
      </c>
      <c r="FE218">
        <v>1746989593.5</v>
      </c>
      <c r="FF218">
        <v>0</v>
      </c>
      <c r="FG218">
        <v>-0.274</v>
      </c>
      <c r="FH218">
        <v>-0.002</v>
      </c>
      <c r="FI218">
        <v>2.549</v>
      </c>
      <c r="FJ218">
        <v>0.129</v>
      </c>
      <c r="FK218">
        <v>420</v>
      </c>
      <c r="FL218">
        <v>17</v>
      </c>
      <c r="FM218">
        <v>0.02</v>
      </c>
      <c r="FN218">
        <v>0.04</v>
      </c>
      <c r="FO218">
        <v>2.09957075</v>
      </c>
      <c r="FP218">
        <v>-0.3924647279549726</v>
      </c>
      <c r="FQ218">
        <v>0.05407617573328846</v>
      </c>
      <c r="FR218">
        <v>1</v>
      </c>
      <c r="FS218">
        <v>206.8147058823529</v>
      </c>
      <c r="FT218">
        <v>-5.388846395523989</v>
      </c>
      <c r="FU218">
        <v>6.851025357047408</v>
      </c>
      <c r="FV218">
        <v>0</v>
      </c>
      <c r="FW218">
        <v>0.333228725</v>
      </c>
      <c r="FX218">
        <v>0.01368019136960596</v>
      </c>
      <c r="FY218">
        <v>0.001804783795742589</v>
      </c>
      <c r="FZ218">
        <v>1</v>
      </c>
      <c r="GA218">
        <v>2</v>
      </c>
      <c r="GB218">
        <v>3</v>
      </c>
      <c r="GC218" t="s">
        <v>429</v>
      </c>
      <c r="GD218">
        <v>3.10285</v>
      </c>
      <c r="GE218">
        <v>2.72492</v>
      </c>
      <c r="GF218">
        <v>0.0885451</v>
      </c>
      <c r="GG218">
        <v>0.0881295</v>
      </c>
      <c r="GH218">
        <v>0.105272</v>
      </c>
      <c r="GI218">
        <v>0.105664</v>
      </c>
      <c r="GJ218">
        <v>23789.3</v>
      </c>
      <c r="GK218">
        <v>21594.3</v>
      </c>
      <c r="GL218">
        <v>26664.4</v>
      </c>
      <c r="GM218">
        <v>23903.5</v>
      </c>
      <c r="GN218">
        <v>38173</v>
      </c>
      <c r="GO218">
        <v>31587.9</v>
      </c>
      <c r="GP218">
        <v>46561.4</v>
      </c>
      <c r="GQ218">
        <v>37801.5</v>
      </c>
      <c r="GR218">
        <v>1.86585</v>
      </c>
      <c r="GS218">
        <v>1.86797</v>
      </c>
      <c r="GT218">
        <v>0.08128580000000001</v>
      </c>
      <c r="GU218">
        <v>0</v>
      </c>
      <c r="GV218">
        <v>28.6701</v>
      </c>
      <c r="GW218">
        <v>999.9</v>
      </c>
      <c r="GX218">
        <v>46.4</v>
      </c>
      <c r="GY218">
        <v>31.4</v>
      </c>
      <c r="GZ218">
        <v>23.6312</v>
      </c>
      <c r="HA218">
        <v>61.242</v>
      </c>
      <c r="HB218">
        <v>19.5152</v>
      </c>
      <c r="HC218">
        <v>1</v>
      </c>
      <c r="HD218">
        <v>0.14404</v>
      </c>
      <c r="HE218">
        <v>-1.12247</v>
      </c>
      <c r="HF218">
        <v>20.296</v>
      </c>
      <c r="HG218">
        <v>5.22118</v>
      </c>
      <c r="HH218">
        <v>11.98</v>
      </c>
      <c r="HI218">
        <v>4.965</v>
      </c>
      <c r="HJ218">
        <v>3.276</v>
      </c>
      <c r="HK218">
        <v>9999</v>
      </c>
      <c r="HL218">
        <v>9999</v>
      </c>
      <c r="HM218">
        <v>9999</v>
      </c>
      <c r="HN218">
        <v>37.8</v>
      </c>
      <c r="HO218">
        <v>1.86397</v>
      </c>
      <c r="HP218">
        <v>1.86012</v>
      </c>
      <c r="HQ218">
        <v>1.85839</v>
      </c>
      <c r="HR218">
        <v>1.85976</v>
      </c>
      <c r="HS218">
        <v>1.85989</v>
      </c>
      <c r="HT218">
        <v>1.85837</v>
      </c>
      <c r="HU218">
        <v>1.85745</v>
      </c>
      <c r="HV218">
        <v>1.85242</v>
      </c>
      <c r="HW218">
        <v>0</v>
      </c>
      <c r="HX218">
        <v>0</v>
      </c>
      <c r="HY218">
        <v>0</v>
      </c>
      <c r="HZ218">
        <v>0</v>
      </c>
      <c r="IA218" t="s">
        <v>424</v>
      </c>
      <c r="IB218" t="s">
        <v>425</v>
      </c>
      <c r="IC218" t="s">
        <v>426</v>
      </c>
      <c r="ID218" t="s">
        <v>426</v>
      </c>
      <c r="IE218" t="s">
        <v>426</v>
      </c>
      <c r="IF218" t="s">
        <v>426</v>
      </c>
      <c r="IG218">
        <v>0</v>
      </c>
      <c r="IH218">
        <v>100</v>
      </c>
      <c r="II218">
        <v>100</v>
      </c>
      <c r="IJ218">
        <v>-0.894</v>
      </c>
      <c r="IK218">
        <v>0.3188</v>
      </c>
      <c r="IL218">
        <v>-0.819046093373875</v>
      </c>
      <c r="IM218">
        <v>-0.0008311593448893811</v>
      </c>
      <c r="IN218">
        <v>1.768286430498992E-06</v>
      </c>
      <c r="IO218">
        <v>-5.176383660599935E-10</v>
      </c>
      <c r="IP218">
        <v>0.01793090377665582</v>
      </c>
      <c r="IQ218">
        <v>0.002652576625932546</v>
      </c>
      <c r="IR218">
        <v>0.0004569377311329863</v>
      </c>
      <c r="IS218">
        <v>1.003524486243527E-07</v>
      </c>
      <c r="IT218">
        <v>2</v>
      </c>
      <c r="IU218">
        <v>1975</v>
      </c>
      <c r="IV218">
        <v>1</v>
      </c>
      <c r="IW218">
        <v>26</v>
      </c>
      <c r="IX218">
        <v>201800.3</v>
      </c>
      <c r="IY218">
        <v>201800.5</v>
      </c>
      <c r="IZ218">
        <v>1.09497</v>
      </c>
      <c r="JA218">
        <v>2.6355</v>
      </c>
      <c r="JB218">
        <v>1.49658</v>
      </c>
      <c r="JC218">
        <v>2.34863</v>
      </c>
      <c r="JD218">
        <v>1.54907</v>
      </c>
      <c r="JE218">
        <v>2.41333</v>
      </c>
      <c r="JF218">
        <v>36.3635</v>
      </c>
      <c r="JG218">
        <v>24.1926</v>
      </c>
      <c r="JH218">
        <v>18</v>
      </c>
      <c r="JI218">
        <v>482.144</v>
      </c>
      <c r="JJ218">
        <v>498.303</v>
      </c>
      <c r="JK218">
        <v>30.2404</v>
      </c>
      <c r="JL218">
        <v>29.146</v>
      </c>
      <c r="JM218">
        <v>30</v>
      </c>
      <c r="JN218">
        <v>29.3467</v>
      </c>
      <c r="JO218">
        <v>29.3382</v>
      </c>
      <c r="JP218">
        <v>22.0265</v>
      </c>
      <c r="JQ218">
        <v>0</v>
      </c>
      <c r="JR218">
        <v>100</v>
      </c>
      <c r="JS218">
        <v>30.2377</v>
      </c>
      <c r="JT218">
        <v>420</v>
      </c>
      <c r="JU218">
        <v>23.1383</v>
      </c>
      <c r="JV218">
        <v>101.803</v>
      </c>
      <c r="JW218">
        <v>91.1785</v>
      </c>
    </row>
    <row r="219" spans="1:283">
      <c r="A219">
        <v>201</v>
      </c>
      <c r="B219">
        <v>1759097623.5</v>
      </c>
      <c r="C219">
        <v>3630.5</v>
      </c>
      <c r="D219" t="s">
        <v>833</v>
      </c>
      <c r="E219" t="s">
        <v>834</v>
      </c>
      <c r="F219">
        <v>5</v>
      </c>
      <c r="G219" t="s">
        <v>794</v>
      </c>
      <c r="H219">
        <v>1759097620.5</v>
      </c>
      <c r="I219">
        <f>(J219)/1000</f>
        <v>0</v>
      </c>
      <c r="J219">
        <f>1000*DJ219*AH219*(DF219-DG219)/(100*CY219*(1000-AH219*DF219))</f>
        <v>0</v>
      </c>
      <c r="K219">
        <f>DJ219*AH219*(DE219-DD219*(1000-AH219*DG219)/(1000-AH219*DF219))/(100*CY219)</f>
        <v>0</v>
      </c>
      <c r="L219">
        <f>DD219 - IF(AH219&gt;1, K219*CY219*100.0/(AJ219), 0)</f>
        <v>0</v>
      </c>
      <c r="M219">
        <f>((S219-I219/2)*L219-K219)/(S219+I219/2)</f>
        <v>0</v>
      </c>
      <c r="N219">
        <f>M219*(DK219+DL219)/1000.0</f>
        <v>0</v>
      </c>
      <c r="O219">
        <f>(DD219 - IF(AH219&gt;1, K219*CY219*100.0/(AJ219), 0))*(DK219+DL219)/1000.0</f>
        <v>0</v>
      </c>
      <c r="P219">
        <f>2.0/((1/R219-1/Q219)+SIGN(R219)*SQRT((1/R219-1/Q219)*(1/R219-1/Q219) + 4*CZ219/((CZ219+1)*(CZ219+1))*(2*1/R219*1/Q219-1/Q219*1/Q219)))</f>
        <v>0</v>
      </c>
      <c r="Q219">
        <f>IF(LEFT(DA219,1)&lt;&gt;"0",IF(LEFT(DA219,1)="1",3.0,DB219),$D$5+$E$5*(DR219*DK219/($K$5*1000))+$F$5*(DR219*DK219/($K$5*1000))*MAX(MIN(CY219,$J$5),$I$5)*MAX(MIN(CY219,$J$5),$I$5)+$G$5*MAX(MIN(CY219,$J$5),$I$5)*(DR219*DK219/($K$5*1000))+$H$5*(DR219*DK219/($K$5*1000))*(DR219*DK219/($K$5*1000)))</f>
        <v>0</v>
      </c>
      <c r="R219">
        <f>I219*(1000-(1000*0.61365*exp(17.502*V219/(240.97+V219))/(DK219+DL219)+DF219)/2)/(1000*0.61365*exp(17.502*V219/(240.97+V219))/(DK219+DL219)-DF219)</f>
        <v>0</v>
      </c>
      <c r="S219">
        <f>1/((CZ219+1)/(P219/1.6)+1/(Q219/1.37)) + CZ219/((CZ219+1)/(P219/1.6) + CZ219/(Q219/1.37))</f>
        <v>0</v>
      </c>
      <c r="T219">
        <f>(CU219*CX219)</f>
        <v>0</v>
      </c>
      <c r="U219">
        <f>(DM219+(T219+2*0.95*5.67E-8*(((DM219+$B$9)+273)^4-(DM219+273)^4)-44100*I219)/(1.84*29.3*Q219+8*0.95*5.67E-8*(DM219+273)^3))</f>
        <v>0</v>
      </c>
      <c r="V219">
        <f>($C$9*DN219+$D$9*DO219+$E$9*U219)</f>
        <v>0</v>
      </c>
      <c r="W219">
        <f>0.61365*exp(17.502*V219/(240.97+V219))</f>
        <v>0</v>
      </c>
      <c r="X219">
        <f>(Y219/Z219*100)</f>
        <v>0</v>
      </c>
      <c r="Y219">
        <f>DF219*(DK219+DL219)/1000</f>
        <v>0</v>
      </c>
      <c r="Z219">
        <f>0.61365*exp(17.502*DM219/(240.97+DM219))</f>
        <v>0</v>
      </c>
      <c r="AA219">
        <f>(W219-DF219*(DK219+DL219)/1000)</f>
        <v>0</v>
      </c>
      <c r="AB219">
        <f>(-I219*44100)</f>
        <v>0</v>
      </c>
      <c r="AC219">
        <f>2*29.3*Q219*0.92*(DM219-V219)</f>
        <v>0</v>
      </c>
      <c r="AD219">
        <f>2*0.95*5.67E-8*(((DM219+$B$9)+273)^4-(V219+273)^4)</f>
        <v>0</v>
      </c>
      <c r="AE219">
        <f>T219+AD219+AB219+AC219</f>
        <v>0</v>
      </c>
      <c r="AF219">
        <v>1</v>
      </c>
      <c r="AG219">
        <v>0</v>
      </c>
      <c r="AH219">
        <f>IF(AF219*$H$15&gt;=AJ219,1.0,(AJ219/(AJ219-AF219*$H$15)))</f>
        <v>0</v>
      </c>
      <c r="AI219">
        <f>(AH219-1)*100</f>
        <v>0</v>
      </c>
      <c r="AJ219">
        <f>MAX(0,($B$15+$C$15*DR219)/(1+$D$15*DR219)*DK219/(DM219+273)*$E$15)</f>
        <v>0</v>
      </c>
      <c r="AK219" t="s">
        <v>420</v>
      </c>
      <c r="AL219" t="s">
        <v>420</v>
      </c>
      <c r="AM219">
        <v>0</v>
      </c>
      <c r="AN219">
        <v>0</v>
      </c>
      <c r="AO219">
        <f>1-AM219/AN219</f>
        <v>0</v>
      </c>
      <c r="AP219">
        <v>0</v>
      </c>
      <c r="AQ219" t="s">
        <v>420</v>
      </c>
      <c r="AR219" t="s">
        <v>420</v>
      </c>
      <c r="AS219">
        <v>0</v>
      </c>
      <c r="AT219">
        <v>0</v>
      </c>
      <c r="AU219">
        <f>1-AS219/AT219</f>
        <v>0</v>
      </c>
      <c r="AV219">
        <v>0.5</v>
      </c>
      <c r="AW219">
        <f>CV219</f>
        <v>0</v>
      </c>
      <c r="AX219">
        <f>K219</f>
        <v>0</v>
      </c>
      <c r="AY219">
        <f>AU219*AV219*AW219</f>
        <v>0</v>
      </c>
      <c r="AZ219">
        <f>(AX219-AP219)/AW219</f>
        <v>0</v>
      </c>
      <c r="BA219">
        <f>(AN219-AT219)/AT219</f>
        <v>0</v>
      </c>
      <c r="BB219">
        <f>AM219/(AO219+AM219/AT219)</f>
        <v>0</v>
      </c>
      <c r="BC219" t="s">
        <v>420</v>
      </c>
      <c r="BD219">
        <v>0</v>
      </c>
      <c r="BE219">
        <f>IF(BD219&lt;&gt;0, BD219, BB219)</f>
        <v>0</v>
      </c>
      <c r="BF219">
        <f>1-BE219/AT219</f>
        <v>0</v>
      </c>
      <c r="BG219">
        <f>(AT219-AS219)/(AT219-BE219)</f>
        <v>0</v>
      </c>
      <c r="BH219">
        <f>(AN219-AT219)/(AN219-BE219)</f>
        <v>0</v>
      </c>
      <c r="BI219">
        <f>(AT219-AS219)/(AT219-AM219)</f>
        <v>0</v>
      </c>
      <c r="BJ219">
        <f>(AN219-AT219)/(AN219-AM219)</f>
        <v>0</v>
      </c>
      <c r="BK219">
        <f>(BG219*BE219/AS219)</f>
        <v>0</v>
      </c>
      <c r="BL219">
        <f>(1-BK219)</f>
        <v>0</v>
      </c>
      <c r="CU219">
        <f>$B$13*DS219+$C$13*DT219+$F$13*EE219*(1-EH219)</f>
        <v>0</v>
      </c>
      <c r="CV219">
        <f>CU219*CW219</f>
        <v>0</v>
      </c>
      <c r="CW219">
        <f>($B$13*$D$11+$C$13*$D$11+$F$13*((ER219+EJ219)/MAX(ER219+EJ219+ES219, 0.1)*$I$11+ES219/MAX(ER219+EJ219+ES219, 0.1)*$J$11))/($B$13+$C$13+$F$13)</f>
        <v>0</v>
      </c>
      <c r="CX219">
        <f>($B$13*$K$11+$C$13*$K$11+$F$13*((ER219+EJ219)/MAX(ER219+EJ219+ES219, 0.1)*$P$11+ES219/MAX(ER219+EJ219+ES219, 0.1)*$Q$11))/($B$13+$C$13+$F$13)</f>
        <v>0</v>
      </c>
      <c r="CY219">
        <v>2.18</v>
      </c>
      <c r="CZ219">
        <v>0.5</v>
      </c>
      <c r="DA219" t="s">
        <v>421</v>
      </c>
      <c r="DB219">
        <v>2</v>
      </c>
      <c r="DC219">
        <v>1759097620.5</v>
      </c>
      <c r="DD219">
        <v>422.1762222222222</v>
      </c>
      <c r="DE219">
        <v>420.1465555555556</v>
      </c>
      <c r="DF219">
        <v>23.18897777777778</v>
      </c>
      <c r="DG219">
        <v>22.85315555555556</v>
      </c>
      <c r="DH219">
        <v>423.0695555555556</v>
      </c>
      <c r="DI219">
        <v>22.87018888888889</v>
      </c>
      <c r="DJ219">
        <v>499.9796666666667</v>
      </c>
      <c r="DK219">
        <v>90.62119999999999</v>
      </c>
      <c r="DL219">
        <v>0.06685545555555555</v>
      </c>
      <c r="DM219">
        <v>29.89052222222222</v>
      </c>
      <c r="DN219">
        <v>29.99696666666667</v>
      </c>
      <c r="DO219">
        <v>999.9000000000001</v>
      </c>
      <c r="DP219">
        <v>0</v>
      </c>
      <c r="DQ219">
        <v>0</v>
      </c>
      <c r="DR219">
        <v>9999.793333333335</v>
      </c>
      <c r="DS219">
        <v>0</v>
      </c>
      <c r="DT219">
        <v>2.91428</v>
      </c>
      <c r="DU219">
        <v>2.029631111111111</v>
      </c>
      <c r="DV219">
        <v>432.1985555555555</v>
      </c>
      <c r="DW219">
        <v>429.9728888888889</v>
      </c>
      <c r="DX219">
        <v>0.335841</v>
      </c>
      <c r="DY219">
        <v>420.1465555555556</v>
      </c>
      <c r="DZ219">
        <v>22.85315555555556</v>
      </c>
      <c r="EA219">
        <v>2.101414444444444</v>
      </c>
      <c r="EB219">
        <v>2.07098</v>
      </c>
      <c r="EC219">
        <v>18.22991111111111</v>
      </c>
      <c r="ED219">
        <v>17.9977</v>
      </c>
      <c r="EE219">
        <v>0.00500078</v>
      </c>
      <c r="EF219">
        <v>0</v>
      </c>
      <c r="EG219">
        <v>0</v>
      </c>
      <c r="EH219">
        <v>0</v>
      </c>
      <c r="EI219">
        <v>200.9</v>
      </c>
      <c r="EJ219">
        <v>0.00500078</v>
      </c>
      <c r="EK219">
        <v>-17.71111111111111</v>
      </c>
      <c r="EL219">
        <v>-1.077777777777778</v>
      </c>
      <c r="EM219">
        <v>35.30544444444445</v>
      </c>
      <c r="EN219">
        <v>39.91633333333333</v>
      </c>
      <c r="EO219">
        <v>37.21511111111111</v>
      </c>
      <c r="EP219">
        <v>40.17344444444445</v>
      </c>
      <c r="EQ219">
        <v>37.70811111111112</v>
      </c>
      <c r="ER219">
        <v>0</v>
      </c>
      <c r="ES219">
        <v>0</v>
      </c>
      <c r="ET219">
        <v>0</v>
      </c>
      <c r="EU219">
        <v>1759097616.4</v>
      </c>
      <c r="EV219">
        <v>0</v>
      </c>
      <c r="EW219">
        <v>207.4115384615384</v>
      </c>
      <c r="EX219">
        <v>-32.68717952968994</v>
      </c>
      <c r="EY219">
        <v>28.46495717809617</v>
      </c>
      <c r="EZ219">
        <v>-22.60769230769231</v>
      </c>
      <c r="FA219">
        <v>15</v>
      </c>
      <c r="FB219">
        <v>0</v>
      </c>
      <c r="FC219" t="s">
        <v>422</v>
      </c>
      <c r="FD219">
        <v>1746989605.5</v>
      </c>
      <c r="FE219">
        <v>1746989593.5</v>
      </c>
      <c r="FF219">
        <v>0</v>
      </c>
      <c r="FG219">
        <v>-0.274</v>
      </c>
      <c r="FH219">
        <v>-0.002</v>
      </c>
      <c r="FI219">
        <v>2.549</v>
      </c>
      <c r="FJ219">
        <v>0.129</v>
      </c>
      <c r="FK219">
        <v>420</v>
      </c>
      <c r="FL219">
        <v>17</v>
      </c>
      <c r="FM219">
        <v>0.02</v>
      </c>
      <c r="FN219">
        <v>0.04</v>
      </c>
      <c r="FO219">
        <v>2.091688536585366</v>
      </c>
      <c r="FP219">
        <v>-0.4239499651567897</v>
      </c>
      <c r="FQ219">
        <v>0.05707123681005298</v>
      </c>
      <c r="FR219">
        <v>1</v>
      </c>
      <c r="FS219">
        <v>206.1705882352941</v>
      </c>
      <c r="FT219">
        <v>-0.2780748683960306</v>
      </c>
      <c r="FU219">
        <v>6.782916664496819</v>
      </c>
      <c r="FV219">
        <v>1</v>
      </c>
      <c r="FW219">
        <v>0.3337083658536585</v>
      </c>
      <c r="FX219">
        <v>0.01390843902439085</v>
      </c>
      <c r="FY219">
        <v>0.001834042858718011</v>
      </c>
      <c r="FZ219">
        <v>1</v>
      </c>
      <c r="GA219">
        <v>3</v>
      </c>
      <c r="GB219">
        <v>3</v>
      </c>
      <c r="GC219" t="s">
        <v>519</v>
      </c>
      <c r="GD219">
        <v>3.10297</v>
      </c>
      <c r="GE219">
        <v>2.72471</v>
      </c>
      <c r="GF219">
        <v>0.0885377</v>
      </c>
      <c r="GG219">
        <v>0.0881132</v>
      </c>
      <c r="GH219">
        <v>0.105269</v>
      </c>
      <c r="GI219">
        <v>0.105658</v>
      </c>
      <c r="GJ219">
        <v>23789.3</v>
      </c>
      <c r="GK219">
        <v>21594.7</v>
      </c>
      <c r="GL219">
        <v>26664.3</v>
      </c>
      <c r="GM219">
        <v>23903.6</v>
      </c>
      <c r="GN219">
        <v>38173</v>
      </c>
      <c r="GO219">
        <v>31588.1</v>
      </c>
      <c r="GP219">
        <v>46561.2</v>
      </c>
      <c r="GQ219">
        <v>37801.6</v>
      </c>
      <c r="GR219">
        <v>1.86607</v>
      </c>
      <c r="GS219">
        <v>1.8678</v>
      </c>
      <c r="GT219">
        <v>0.08131190000000001</v>
      </c>
      <c r="GU219">
        <v>0</v>
      </c>
      <c r="GV219">
        <v>28.6707</v>
      </c>
      <c r="GW219">
        <v>999.9</v>
      </c>
      <c r="GX219">
        <v>46.4</v>
      </c>
      <c r="GY219">
        <v>31.4</v>
      </c>
      <c r="GZ219">
        <v>23.6323</v>
      </c>
      <c r="HA219">
        <v>60.832</v>
      </c>
      <c r="HB219">
        <v>19.4311</v>
      </c>
      <c r="HC219">
        <v>1</v>
      </c>
      <c r="HD219">
        <v>0.144042</v>
      </c>
      <c r="HE219">
        <v>-1.12407</v>
      </c>
      <c r="HF219">
        <v>20.296</v>
      </c>
      <c r="HG219">
        <v>5.22058</v>
      </c>
      <c r="HH219">
        <v>11.98</v>
      </c>
      <c r="HI219">
        <v>4.96515</v>
      </c>
      <c r="HJ219">
        <v>3.27598</v>
      </c>
      <c r="HK219">
        <v>9999</v>
      </c>
      <c r="HL219">
        <v>9999</v>
      </c>
      <c r="HM219">
        <v>9999</v>
      </c>
      <c r="HN219">
        <v>37.8</v>
      </c>
      <c r="HO219">
        <v>1.86398</v>
      </c>
      <c r="HP219">
        <v>1.86011</v>
      </c>
      <c r="HQ219">
        <v>1.85842</v>
      </c>
      <c r="HR219">
        <v>1.85975</v>
      </c>
      <c r="HS219">
        <v>1.85989</v>
      </c>
      <c r="HT219">
        <v>1.85838</v>
      </c>
      <c r="HU219">
        <v>1.85745</v>
      </c>
      <c r="HV219">
        <v>1.85242</v>
      </c>
      <c r="HW219">
        <v>0</v>
      </c>
      <c r="HX219">
        <v>0</v>
      </c>
      <c r="HY219">
        <v>0</v>
      </c>
      <c r="HZ219">
        <v>0</v>
      </c>
      <c r="IA219" t="s">
        <v>424</v>
      </c>
      <c r="IB219" t="s">
        <v>425</v>
      </c>
      <c r="IC219" t="s">
        <v>426</v>
      </c>
      <c r="ID219" t="s">
        <v>426</v>
      </c>
      <c r="IE219" t="s">
        <v>426</v>
      </c>
      <c r="IF219" t="s">
        <v>426</v>
      </c>
      <c r="IG219">
        <v>0</v>
      </c>
      <c r="IH219">
        <v>100</v>
      </c>
      <c r="II219">
        <v>100</v>
      </c>
      <c r="IJ219">
        <v>-0.894</v>
      </c>
      <c r="IK219">
        <v>0.3188</v>
      </c>
      <c r="IL219">
        <v>-0.819046093373875</v>
      </c>
      <c r="IM219">
        <v>-0.0008311593448893811</v>
      </c>
      <c r="IN219">
        <v>1.768286430498992E-06</v>
      </c>
      <c r="IO219">
        <v>-5.176383660599935E-10</v>
      </c>
      <c r="IP219">
        <v>0.01793090377665582</v>
      </c>
      <c r="IQ219">
        <v>0.002652576625932546</v>
      </c>
      <c r="IR219">
        <v>0.0004569377311329863</v>
      </c>
      <c r="IS219">
        <v>1.003524486243527E-07</v>
      </c>
      <c r="IT219">
        <v>2</v>
      </c>
      <c r="IU219">
        <v>1975</v>
      </c>
      <c r="IV219">
        <v>1</v>
      </c>
      <c r="IW219">
        <v>26</v>
      </c>
      <c r="IX219">
        <v>201800.3</v>
      </c>
      <c r="IY219">
        <v>201800.5</v>
      </c>
      <c r="IZ219">
        <v>1.09497</v>
      </c>
      <c r="JA219">
        <v>2.62939</v>
      </c>
      <c r="JB219">
        <v>1.49658</v>
      </c>
      <c r="JC219">
        <v>2.34863</v>
      </c>
      <c r="JD219">
        <v>1.54907</v>
      </c>
      <c r="JE219">
        <v>2.36572</v>
      </c>
      <c r="JF219">
        <v>36.34</v>
      </c>
      <c r="JG219">
        <v>24.1926</v>
      </c>
      <c r="JH219">
        <v>18</v>
      </c>
      <c r="JI219">
        <v>482.275</v>
      </c>
      <c r="JJ219">
        <v>498.186</v>
      </c>
      <c r="JK219">
        <v>30.2391</v>
      </c>
      <c r="JL219">
        <v>29.146</v>
      </c>
      <c r="JM219">
        <v>30</v>
      </c>
      <c r="JN219">
        <v>29.3467</v>
      </c>
      <c r="JO219">
        <v>29.3382</v>
      </c>
      <c r="JP219">
        <v>22.0281</v>
      </c>
      <c r="JQ219">
        <v>0</v>
      </c>
      <c r="JR219">
        <v>100</v>
      </c>
      <c r="JS219">
        <v>30.2377</v>
      </c>
      <c r="JT219">
        <v>420</v>
      </c>
      <c r="JU219">
        <v>23.1383</v>
      </c>
      <c r="JV219">
        <v>101.803</v>
      </c>
      <c r="JW219">
        <v>91.1786</v>
      </c>
    </row>
    <row r="220" spans="1:283">
      <c r="A220">
        <v>202</v>
      </c>
      <c r="B220">
        <v>1759097625.5</v>
      </c>
      <c r="C220">
        <v>3632.5</v>
      </c>
      <c r="D220" t="s">
        <v>835</v>
      </c>
      <c r="E220" t="s">
        <v>836</v>
      </c>
      <c r="F220">
        <v>5</v>
      </c>
      <c r="G220" t="s">
        <v>794</v>
      </c>
      <c r="H220">
        <v>1759097622.5</v>
      </c>
      <c r="I220">
        <f>(J220)/1000</f>
        <v>0</v>
      </c>
      <c r="J220">
        <f>1000*DJ220*AH220*(DF220-DG220)/(100*CY220*(1000-AH220*DF220))</f>
        <v>0</v>
      </c>
      <c r="K220">
        <f>DJ220*AH220*(DE220-DD220*(1000-AH220*DG220)/(1000-AH220*DF220))/(100*CY220)</f>
        <v>0</v>
      </c>
      <c r="L220">
        <f>DD220 - IF(AH220&gt;1, K220*CY220*100.0/(AJ220), 0)</f>
        <v>0</v>
      </c>
      <c r="M220">
        <f>((S220-I220/2)*L220-K220)/(S220+I220/2)</f>
        <v>0</v>
      </c>
      <c r="N220">
        <f>M220*(DK220+DL220)/1000.0</f>
        <v>0</v>
      </c>
      <c r="O220">
        <f>(DD220 - IF(AH220&gt;1, K220*CY220*100.0/(AJ220), 0))*(DK220+DL220)/1000.0</f>
        <v>0</v>
      </c>
      <c r="P220">
        <f>2.0/((1/R220-1/Q220)+SIGN(R220)*SQRT((1/R220-1/Q220)*(1/R220-1/Q220) + 4*CZ220/((CZ220+1)*(CZ220+1))*(2*1/R220*1/Q220-1/Q220*1/Q220)))</f>
        <v>0</v>
      </c>
      <c r="Q220">
        <f>IF(LEFT(DA220,1)&lt;&gt;"0",IF(LEFT(DA220,1)="1",3.0,DB220),$D$5+$E$5*(DR220*DK220/($K$5*1000))+$F$5*(DR220*DK220/($K$5*1000))*MAX(MIN(CY220,$J$5),$I$5)*MAX(MIN(CY220,$J$5),$I$5)+$G$5*MAX(MIN(CY220,$J$5),$I$5)*(DR220*DK220/($K$5*1000))+$H$5*(DR220*DK220/($K$5*1000))*(DR220*DK220/($K$5*1000)))</f>
        <v>0</v>
      </c>
      <c r="R220">
        <f>I220*(1000-(1000*0.61365*exp(17.502*V220/(240.97+V220))/(DK220+DL220)+DF220)/2)/(1000*0.61365*exp(17.502*V220/(240.97+V220))/(DK220+DL220)-DF220)</f>
        <v>0</v>
      </c>
      <c r="S220">
        <f>1/((CZ220+1)/(P220/1.6)+1/(Q220/1.37)) + CZ220/((CZ220+1)/(P220/1.6) + CZ220/(Q220/1.37))</f>
        <v>0</v>
      </c>
      <c r="T220">
        <f>(CU220*CX220)</f>
        <v>0</v>
      </c>
      <c r="U220">
        <f>(DM220+(T220+2*0.95*5.67E-8*(((DM220+$B$9)+273)^4-(DM220+273)^4)-44100*I220)/(1.84*29.3*Q220+8*0.95*5.67E-8*(DM220+273)^3))</f>
        <v>0</v>
      </c>
      <c r="V220">
        <f>($C$9*DN220+$D$9*DO220+$E$9*U220)</f>
        <v>0</v>
      </c>
      <c r="W220">
        <f>0.61365*exp(17.502*V220/(240.97+V220))</f>
        <v>0</v>
      </c>
      <c r="X220">
        <f>(Y220/Z220*100)</f>
        <v>0</v>
      </c>
      <c r="Y220">
        <f>DF220*(DK220+DL220)/1000</f>
        <v>0</v>
      </c>
      <c r="Z220">
        <f>0.61365*exp(17.502*DM220/(240.97+DM220))</f>
        <v>0</v>
      </c>
      <c r="AA220">
        <f>(W220-DF220*(DK220+DL220)/1000)</f>
        <v>0</v>
      </c>
      <c r="AB220">
        <f>(-I220*44100)</f>
        <v>0</v>
      </c>
      <c r="AC220">
        <f>2*29.3*Q220*0.92*(DM220-V220)</f>
        <v>0</v>
      </c>
      <c r="AD220">
        <f>2*0.95*5.67E-8*(((DM220+$B$9)+273)^4-(V220+273)^4)</f>
        <v>0</v>
      </c>
      <c r="AE220">
        <f>T220+AD220+AB220+AC220</f>
        <v>0</v>
      </c>
      <c r="AF220">
        <v>1</v>
      </c>
      <c r="AG220">
        <v>0</v>
      </c>
      <c r="AH220">
        <f>IF(AF220*$H$15&gt;=AJ220,1.0,(AJ220/(AJ220-AF220*$H$15)))</f>
        <v>0</v>
      </c>
      <c r="AI220">
        <f>(AH220-1)*100</f>
        <v>0</v>
      </c>
      <c r="AJ220">
        <f>MAX(0,($B$15+$C$15*DR220)/(1+$D$15*DR220)*DK220/(DM220+273)*$E$15)</f>
        <v>0</v>
      </c>
      <c r="AK220" t="s">
        <v>420</v>
      </c>
      <c r="AL220" t="s">
        <v>420</v>
      </c>
      <c r="AM220">
        <v>0</v>
      </c>
      <c r="AN220">
        <v>0</v>
      </c>
      <c r="AO220">
        <f>1-AM220/AN220</f>
        <v>0</v>
      </c>
      <c r="AP220">
        <v>0</v>
      </c>
      <c r="AQ220" t="s">
        <v>420</v>
      </c>
      <c r="AR220" t="s">
        <v>420</v>
      </c>
      <c r="AS220">
        <v>0</v>
      </c>
      <c r="AT220">
        <v>0</v>
      </c>
      <c r="AU220">
        <f>1-AS220/AT220</f>
        <v>0</v>
      </c>
      <c r="AV220">
        <v>0.5</v>
      </c>
      <c r="AW220">
        <f>CV220</f>
        <v>0</v>
      </c>
      <c r="AX220">
        <f>K220</f>
        <v>0</v>
      </c>
      <c r="AY220">
        <f>AU220*AV220*AW220</f>
        <v>0</v>
      </c>
      <c r="AZ220">
        <f>(AX220-AP220)/AW220</f>
        <v>0</v>
      </c>
      <c r="BA220">
        <f>(AN220-AT220)/AT220</f>
        <v>0</v>
      </c>
      <c r="BB220">
        <f>AM220/(AO220+AM220/AT220)</f>
        <v>0</v>
      </c>
      <c r="BC220" t="s">
        <v>420</v>
      </c>
      <c r="BD220">
        <v>0</v>
      </c>
      <c r="BE220">
        <f>IF(BD220&lt;&gt;0, BD220, BB220)</f>
        <v>0</v>
      </c>
      <c r="BF220">
        <f>1-BE220/AT220</f>
        <v>0</v>
      </c>
      <c r="BG220">
        <f>(AT220-AS220)/(AT220-BE220)</f>
        <v>0</v>
      </c>
      <c r="BH220">
        <f>(AN220-AT220)/(AN220-BE220)</f>
        <v>0</v>
      </c>
      <c r="BI220">
        <f>(AT220-AS220)/(AT220-AM220)</f>
        <v>0</v>
      </c>
      <c r="BJ220">
        <f>(AN220-AT220)/(AN220-AM220)</f>
        <v>0</v>
      </c>
      <c r="BK220">
        <f>(BG220*BE220/AS220)</f>
        <v>0</v>
      </c>
      <c r="BL220">
        <f>(1-BK220)</f>
        <v>0</v>
      </c>
      <c r="CU220">
        <f>$B$13*DS220+$C$13*DT220+$F$13*EE220*(1-EH220)</f>
        <v>0</v>
      </c>
      <c r="CV220">
        <f>CU220*CW220</f>
        <v>0</v>
      </c>
      <c r="CW220">
        <f>($B$13*$D$11+$C$13*$D$11+$F$13*((ER220+EJ220)/MAX(ER220+EJ220+ES220, 0.1)*$I$11+ES220/MAX(ER220+EJ220+ES220, 0.1)*$J$11))/($B$13+$C$13+$F$13)</f>
        <v>0</v>
      </c>
      <c r="CX220">
        <f>($B$13*$K$11+$C$13*$K$11+$F$13*((ER220+EJ220)/MAX(ER220+EJ220+ES220, 0.1)*$P$11+ES220/MAX(ER220+EJ220+ES220, 0.1)*$Q$11))/($B$13+$C$13+$F$13)</f>
        <v>0</v>
      </c>
      <c r="CY220">
        <v>2.18</v>
      </c>
      <c r="CZ220">
        <v>0.5</v>
      </c>
      <c r="DA220" t="s">
        <v>421</v>
      </c>
      <c r="DB220">
        <v>2</v>
      </c>
      <c r="DC220">
        <v>1759097622.5</v>
      </c>
      <c r="DD220">
        <v>422.1756666666667</v>
      </c>
      <c r="DE220">
        <v>420.0841111111111</v>
      </c>
      <c r="DF220">
        <v>23.18857777777778</v>
      </c>
      <c r="DG220">
        <v>22.85327777777778</v>
      </c>
      <c r="DH220">
        <v>423.0691111111112</v>
      </c>
      <c r="DI220">
        <v>22.8698</v>
      </c>
      <c r="DJ220">
        <v>500.0426666666667</v>
      </c>
      <c r="DK220">
        <v>90.62076666666667</v>
      </c>
      <c r="DL220">
        <v>0.06659026666666666</v>
      </c>
      <c r="DM220">
        <v>29.88992222222222</v>
      </c>
      <c r="DN220">
        <v>29.99717777777778</v>
      </c>
      <c r="DO220">
        <v>999.9000000000001</v>
      </c>
      <c r="DP220">
        <v>0</v>
      </c>
      <c r="DQ220">
        <v>0</v>
      </c>
      <c r="DR220">
        <v>10008.47555555555</v>
      </c>
      <c r="DS220">
        <v>0</v>
      </c>
      <c r="DT220">
        <v>2.91428</v>
      </c>
      <c r="DU220">
        <v>2.091554444444445</v>
      </c>
      <c r="DV220">
        <v>432.1977777777778</v>
      </c>
      <c r="DW220">
        <v>429.9089999999999</v>
      </c>
      <c r="DX220">
        <v>0.3353186666666667</v>
      </c>
      <c r="DY220">
        <v>420.0841111111111</v>
      </c>
      <c r="DZ220">
        <v>22.85327777777778</v>
      </c>
      <c r="EA220">
        <v>2.101368888888889</v>
      </c>
      <c r="EB220">
        <v>2.070982222222222</v>
      </c>
      <c r="EC220">
        <v>18.22956666666666</v>
      </c>
      <c r="ED220">
        <v>17.99772222222222</v>
      </c>
      <c r="EE220">
        <v>0.00500078</v>
      </c>
      <c r="EF220">
        <v>0</v>
      </c>
      <c r="EG220">
        <v>0</v>
      </c>
      <c r="EH220">
        <v>0</v>
      </c>
      <c r="EI220">
        <v>203.6666666666667</v>
      </c>
      <c r="EJ220">
        <v>0.00500078</v>
      </c>
      <c r="EK220">
        <v>-16.18888888888889</v>
      </c>
      <c r="EL220">
        <v>-0.6444444444444445</v>
      </c>
      <c r="EM220">
        <v>35.31933333333333</v>
      </c>
      <c r="EN220">
        <v>39.958</v>
      </c>
      <c r="EO220">
        <v>37.24988888888889</v>
      </c>
      <c r="EP220">
        <v>40.22211111111111</v>
      </c>
      <c r="EQ220">
        <v>37.69422222222222</v>
      </c>
      <c r="ER220">
        <v>0</v>
      </c>
      <c r="ES220">
        <v>0</v>
      </c>
      <c r="ET220">
        <v>0</v>
      </c>
      <c r="EU220">
        <v>1759097618.2</v>
      </c>
      <c r="EV220">
        <v>0</v>
      </c>
      <c r="EW220">
        <v>205.928</v>
      </c>
      <c r="EX220">
        <v>-33.46923098808585</v>
      </c>
      <c r="EY220">
        <v>60.73076908405011</v>
      </c>
      <c r="EZ220">
        <v>-21.204</v>
      </c>
      <c r="FA220">
        <v>15</v>
      </c>
      <c r="FB220">
        <v>0</v>
      </c>
      <c r="FC220" t="s">
        <v>422</v>
      </c>
      <c r="FD220">
        <v>1746989605.5</v>
      </c>
      <c r="FE220">
        <v>1746989593.5</v>
      </c>
      <c r="FF220">
        <v>0</v>
      </c>
      <c r="FG220">
        <v>-0.274</v>
      </c>
      <c r="FH220">
        <v>-0.002</v>
      </c>
      <c r="FI220">
        <v>2.549</v>
      </c>
      <c r="FJ220">
        <v>0.129</v>
      </c>
      <c r="FK220">
        <v>420</v>
      </c>
      <c r="FL220">
        <v>17</v>
      </c>
      <c r="FM220">
        <v>0.02</v>
      </c>
      <c r="FN220">
        <v>0.04</v>
      </c>
      <c r="FO220">
        <v>2.0920175</v>
      </c>
      <c r="FP220">
        <v>-0.3459820637898748</v>
      </c>
      <c r="FQ220">
        <v>0.05905239515675887</v>
      </c>
      <c r="FR220">
        <v>1</v>
      </c>
      <c r="FS220">
        <v>206.6205882352941</v>
      </c>
      <c r="FT220">
        <v>-12.06569904631722</v>
      </c>
      <c r="FU220">
        <v>6.573824180784089</v>
      </c>
      <c r="FV220">
        <v>0</v>
      </c>
      <c r="FW220">
        <v>0.33390625</v>
      </c>
      <c r="FX220">
        <v>0.01523130956848055</v>
      </c>
      <c r="FY220">
        <v>0.001874546128400156</v>
      </c>
      <c r="FZ220">
        <v>1</v>
      </c>
      <c r="GA220">
        <v>2</v>
      </c>
      <c r="GB220">
        <v>3</v>
      </c>
      <c r="GC220" t="s">
        <v>429</v>
      </c>
      <c r="GD220">
        <v>3.10305</v>
      </c>
      <c r="GE220">
        <v>2.72452</v>
      </c>
      <c r="GF220">
        <v>0.08853270000000001</v>
      </c>
      <c r="GG220">
        <v>0.0880851</v>
      </c>
      <c r="GH220">
        <v>0.105267</v>
      </c>
      <c r="GI220">
        <v>0.105667</v>
      </c>
      <c r="GJ220">
        <v>23789.4</v>
      </c>
      <c r="GK220">
        <v>21595.3</v>
      </c>
      <c r="GL220">
        <v>26664.2</v>
      </c>
      <c r="GM220">
        <v>23903.5</v>
      </c>
      <c r="GN220">
        <v>38173.1</v>
      </c>
      <c r="GO220">
        <v>31587.8</v>
      </c>
      <c r="GP220">
        <v>46561.2</v>
      </c>
      <c r="GQ220">
        <v>37801.6</v>
      </c>
      <c r="GR220">
        <v>1.86633</v>
      </c>
      <c r="GS220">
        <v>1.86758</v>
      </c>
      <c r="GT220">
        <v>0.0818446</v>
      </c>
      <c r="GU220">
        <v>0</v>
      </c>
      <c r="GV220">
        <v>28.6707</v>
      </c>
      <c r="GW220">
        <v>999.9</v>
      </c>
      <c r="GX220">
        <v>46.4</v>
      </c>
      <c r="GY220">
        <v>31.4</v>
      </c>
      <c r="GZ220">
        <v>23.6312</v>
      </c>
      <c r="HA220">
        <v>60.962</v>
      </c>
      <c r="HB220">
        <v>19.387</v>
      </c>
      <c r="HC220">
        <v>1</v>
      </c>
      <c r="HD220">
        <v>0.144019</v>
      </c>
      <c r="HE220">
        <v>-1.12498</v>
      </c>
      <c r="HF220">
        <v>20.296</v>
      </c>
      <c r="HG220">
        <v>5.22014</v>
      </c>
      <c r="HH220">
        <v>11.98</v>
      </c>
      <c r="HI220">
        <v>4.96505</v>
      </c>
      <c r="HJ220">
        <v>3.27598</v>
      </c>
      <c r="HK220">
        <v>9999</v>
      </c>
      <c r="HL220">
        <v>9999</v>
      </c>
      <c r="HM220">
        <v>9999</v>
      </c>
      <c r="HN220">
        <v>37.8</v>
      </c>
      <c r="HO220">
        <v>1.86398</v>
      </c>
      <c r="HP220">
        <v>1.8601</v>
      </c>
      <c r="HQ220">
        <v>1.85841</v>
      </c>
      <c r="HR220">
        <v>1.85975</v>
      </c>
      <c r="HS220">
        <v>1.85989</v>
      </c>
      <c r="HT220">
        <v>1.85838</v>
      </c>
      <c r="HU220">
        <v>1.85745</v>
      </c>
      <c r="HV220">
        <v>1.85242</v>
      </c>
      <c r="HW220">
        <v>0</v>
      </c>
      <c r="HX220">
        <v>0</v>
      </c>
      <c r="HY220">
        <v>0</v>
      </c>
      <c r="HZ220">
        <v>0</v>
      </c>
      <c r="IA220" t="s">
        <v>424</v>
      </c>
      <c r="IB220" t="s">
        <v>425</v>
      </c>
      <c r="IC220" t="s">
        <v>426</v>
      </c>
      <c r="ID220" t="s">
        <v>426</v>
      </c>
      <c r="IE220" t="s">
        <v>426</v>
      </c>
      <c r="IF220" t="s">
        <v>426</v>
      </c>
      <c r="IG220">
        <v>0</v>
      </c>
      <c r="IH220">
        <v>100</v>
      </c>
      <c r="II220">
        <v>100</v>
      </c>
      <c r="IJ220">
        <v>-0.893</v>
      </c>
      <c r="IK220">
        <v>0.3188</v>
      </c>
      <c r="IL220">
        <v>-0.819046093373875</v>
      </c>
      <c r="IM220">
        <v>-0.0008311593448893811</v>
      </c>
      <c r="IN220">
        <v>1.768286430498992E-06</v>
      </c>
      <c r="IO220">
        <v>-5.176383660599935E-10</v>
      </c>
      <c r="IP220">
        <v>0.01793090377665582</v>
      </c>
      <c r="IQ220">
        <v>0.002652576625932546</v>
      </c>
      <c r="IR220">
        <v>0.0004569377311329863</v>
      </c>
      <c r="IS220">
        <v>1.003524486243527E-07</v>
      </c>
      <c r="IT220">
        <v>2</v>
      </c>
      <c r="IU220">
        <v>1975</v>
      </c>
      <c r="IV220">
        <v>1</v>
      </c>
      <c r="IW220">
        <v>26</v>
      </c>
      <c r="IX220">
        <v>201800.3</v>
      </c>
      <c r="IY220">
        <v>201800.5</v>
      </c>
      <c r="IZ220">
        <v>1.09497</v>
      </c>
      <c r="JA220">
        <v>2.62085</v>
      </c>
      <c r="JB220">
        <v>1.49658</v>
      </c>
      <c r="JC220">
        <v>2.34863</v>
      </c>
      <c r="JD220">
        <v>1.54907</v>
      </c>
      <c r="JE220">
        <v>2.45605</v>
      </c>
      <c r="JF220">
        <v>36.3635</v>
      </c>
      <c r="JG220">
        <v>24.2013</v>
      </c>
      <c r="JH220">
        <v>18</v>
      </c>
      <c r="JI220">
        <v>482.421</v>
      </c>
      <c r="JJ220">
        <v>498.031</v>
      </c>
      <c r="JK220">
        <v>30.2383</v>
      </c>
      <c r="JL220">
        <v>29.146</v>
      </c>
      <c r="JM220">
        <v>30</v>
      </c>
      <c r="JN220">
        <v>29.3467</v>
      </c>
      <c r="JO220">
        <v>29.3376</v>
      </c>
      <c r="JP220">
        <v>22.0295</v>
      </c>
      <c r="JQ220">
        <v>0</v>
      </c>
      <c r="JR220">
        <v>100</v>
      </c>
      <c r="JS220">
        <v>30.2377</v>
      </c>
      <c r="JT220">
        <v>420</v>
      </c>
      <c r="JU220">
        <v>23.1383</v>
      </c>
      <c r="JV220">
        <v>101.803</v>
      </c>
      <c r="JW220">
        <v>91.1785</v>
      </c>
    </row>
    <row r="221" spans="1:283">
      <c r="A221">
        <v>203</v>
      </c>
      <c r="B221">
        <v>1759097627.5</v>
      </c>
      <c r="C221">
        <v>3634.5</v>
      </c>
      <c r="D221" t="s">
        <v>837</v>
      </c>
      <c r="E221" t="s">
        <v>838</v>
      </c>
      <c r="F221">
        <v>5</v>
      </c>
      <c r="G221" t="s">
        <v>794</v>
      </c>
      <c r="H221">
        <v>1759097624.5</v>
      </c>
      <c r="I221">
        <f>(J221)/1000</f>
        <v>0</v>
      </c>
      <c r="J221">
        <f>1000*DJ221*AH221*(DF221-DG221)/(100*CY221*(1000-AH221*DF221))</f>
        <v>0</v>
      </c>
      <c r="K221">
        <f>DJ221*AH221*(DE221-DD221*(1000-AH221*DG221)/(1000-AH221*DF221))/(100*CY221)</f>
        <v>0</v>
      </c>
      <c r="L221">
        <f>DD221 - IF(AH221&gt;1, K221*CY221*100.0/(AJ221), 0)</f>
        <v>0</v>
      </c>
      <c r="M221">
        <f>((S221-I221/2)*L221-K221)/(S221+I221/2)</f>
        <v>0</v>
      </c>
      <c r="N221">
        <f>M221*(DK221+DL221)/1000.0</f>
        <v>0</v>
      </c>
      <c r="O221">
        <f>(DD221 - IF(AH221&gt;1, K221*CY221*100.0/(AJ221), 0))*(DK221+DL221)/1000.0</f>
        <v>0</v>
      </c>
      <c r="P221">
        <f>2.0/((1/R221-1/Q221)+SIGN(R221)*SQRT((1/R221-1/Q221)*(1/R221-1/Q221) + 4*CZ221/((CZ221+1)*(CZ221+1))*(2*1/R221*1/Q221-1/Q221*1/Q221)))</f>
        <v>0</v>
      </c>
      <c r="Q221">
        <f>IF(LEFT(DA221,1)&lt;&gt;"0",IF(LEFT(DA221,1)="1",3.0,DB221),$D$5+$E$5*(DR221*DK221/($K$5*1000))+$F$5*(DR221*DK221/($K$5*1000))*MAX(MIN(CY221,$J$5),$I$5)*MAX(MIN(CY221,$J$5),$I$5)+$G$5*MAX(MIN(CY221,$J$5),$I$5)*(DR221*DK221/($K$5*1000))+$H$5*(DR221*DK221/($K$5*1000))*(DR221*DK221/($K$5*1000)))</f>
        <v>0</v>
      </c>
      <c r="R221">
        <f>I221*(1000-(1000*0.61365*exp(17.502*V221/(240.97+V221))/(DK221+DL221)+DF221)/2)/(1000*0.61365*exp(17.502*V221/(240.97+V221))/(DK221+DL221)-DF221)</f>
        <v>0</v>
      </c>
      <c r="S221">
        <f>1/((CZ221+1)/(P221/1.6)+1/(Q221/1.37)) + CZ221/((CZ221+1)/(P221/1.6) + CZ221/(Q221/1.37))</f>
        <v>0</v>
      </c>
      <c r="T221">
        <f>(CU221*CX221)</f>
        <v>0</v>
      </c>
      <c r="U221">
        <f>(DM221+(T221+2*0.95*5.67E-8*(((DM221+$B$9)+273)^4-(DM221+273)^4)-44100*I221)/(1.84*29.3*Q221+8*0.95*5.67E-8*(DM221+273)^3))</f>
        <v>0</v>
      </c>
      <c r="V221">
        <f>($C$9*DN221+$D$9*DO221+$E$9*U221)</f>
        <v>0</v>
      </c>
      <c r="W221">
        <f>0.61365*exp(17.502*V221/(240.97+V221))</f>
        <v>0</v>
      </c>
      <c r="X221">
        <f>(Y221/Z221*100)</f>
        <v>0</v>
      </c>
      <c r="Y221">
        <f>DF221*(DK221+DL221)/1000</f>
        <v>0</v>
      </c>
      <c r="Z221">
        <f>0.61365*exp(17.502*DM221/(240.97+DM221))</f>
        <v>0</v>
      </c>
      <c r="AA221">
        <f>(W221-DF221*(DK221+DL221)/1000)</f>
        <v>0</v>
      </c>
      <c r="AB221">
        <f>(-I221*44100)</f>
        <v>0</v>
      </c>
      <c r="AC221">
        <f>2*29.3*Q221*0.92*(DM221-V221)</f>
        <v>0</v>
      </c>
      <c r="AD221">
        <f>2*0.95*5.67E-8*(((DM221+$B$9)+273)^4-(V221+273)^4)</f>
        <v>0</v>
      </c>
      <c r="AE221">
        <f>T221+AD221+AB221+AC221</f>
        <v>0</v>
      </c>
      <c r="AF221">
        <v>1</v>
      </c>
      <c r="AG221">
        <v>0</v>
      </c>
      <c r="AH221">
        <f>IF(AF221*$H$15&gt;=AJ221,1.0,(AJ221/(AJ221-AF221*$H$15)))</f>
        <v>0</v>
      </c>
      <c r="AI221">
        <f>(AH221-1)*100</f>
        <v>0</v>
      </c>
      <c r="AJ221">
        <f>MAX(0,($B$15+$C$15*DR221)/(1+$D$15*DR221)*DK221/(DM221+273)*$E$15)</f>
        <v>0</v>
      </c>
      <c r="AK221" t="s">
        <v>420</v>
      </c>
      <c r="AL221" t="s">
        <v>420</v>
      </c>
      <c r="AM221">
        <v>0</v>
      </c>
      <c r="AN221">
        <v>0</v>
      </c>
      <c r="AO221">
        <f>1-AM221/AN221</f>
        <v>0</v>
      </c>
      <c r="AP221">
        <v>0</v>
      </c>
      <c r="AQ221" t="s">
        <v>420</v>
      </c>
      <c r="AR221" t="s">
        <v>420</v>
      </c>
      <c r="AS221">
        <v>0</v>
      </c>
      <c r="AT221">
        <v>0</v>
      </c>
      <c r="AU221">
        <f>1-AS221/AT221</f>
        <v>0</v>
      </c>
      <c r="AV221">
        <v>0.5</v>
      </c>
      <c r="AW221">
        <f>CV221</f>
        <v>0</v>
      </c>
      <c r="AX221">
        <f>K221</f>
        <v>0</v>
      </c>
      <c r="AY221">
        <f>AU221*AV221*AW221</f>
        <v>0</v>
      </c>
      <c r="AZ221">
        <f>(AX221-AP221)/AW221</f>
        <v>0</v>
      </c>
      <c r="BA221">
        <f>(AN221-AT221)/AT221</f>
        <v>0</v>
      </c>
      <c r="BB221">
        <f>AM221/(AO221+AM221/AT221)</f>
        <v>0</v>
      </c>
      <c r="BC221" t="s">
        <v>420</v>
      </c>
      <c r="BD221">
        <v>0</v>
      </c>
      <c r="BE221">
        <f>IF(BD221&lt;&gt;0, BD221, BB221)</f>
        <v>0</v>
      </c>
      <c r="BF221">
        <f>1-BE221/AT221</f>
        <v>0</v>
      </c>
      <c r="BG221">
        <f>(AT221-AS221)/(AT221-BE221)</f>
        <v>0</v>
      </c>
      <c r="BH221">
        <f>(AN221-AT221)/(AN221-BE221)</f>
        <v>0</v>
      </c>
      <c r="BI221">
        <f>(AT221-AS221)/(AT221-AM221)</f>
        <v>0</v>
      </c>
      <c r="BJ221">
        <f>(AN221-AT221)/(AN221-AM221)</f>
        <v>0</v>
      </c>
      <c r="BK221">
        <f>(BG221*BE221/AS221)</f>
        <v>0</v>
      </c>
      <c r="BL221">
        <f>(1-BK221)</f>
        <v>0</v>
      </c>
      <c r="CU221">
        <f>$B$13*DS221+$C$13*DT221+$F$13*EE221*(1-EH221)</f>
        <v>0</v>
      </c>
      <c r="CV221">
        <f>CU221*CW221</f>
        <v>0</v>
      </c>
      <c r="CW221">
        <f>($B$13*$D$11+$C$13*$D$11+$F$13*((ER221+EJ221)/MAX(ER221+EJ221+ES221, 0.1)*$I$11+ES221/MAX(ER221+EJ221+ES221, 0.1)*$J$11))/($B$13+$C$13+$F$13)</f>
        <v>0</v>
      </c>
      <c r="CX221">
        <f>($B$13*$K$11+$C$13*$K$11+$F$13*((ER221+EJ221)/MAX(ER221+EJ221+ES221, 0.1)*$P$11+ES221/MAX(ER221+EJ221+ES221, 0.1)*$Q$11))/($B$13+$C$13+$F$13)</f>
        <v>0</v>
      </c>
      <c r="CY221">
        <v>2.18</v>
      </c>
      <c r="CZ221">
        <v>0.5</v>
      </c>
      <c r="DA221" t="s">
        <v>421</v>
      </c>
      <c r="DB221">
        <v>2</v>
      </c>
      <c r="DC221">
        <v>1759097624.5</v>
      </c>
      <c r="DD221">
        <v>422.1435555555556</v>
      </c>
      <c r="DE221">
        <v>419.9837777777777</v>
      </c>
      <c r="DF221">
        <v>23.1879</v>
      </c>
      <c r="DG221">
        <v>22.85405555555555</v>
      </c>
      <c r="DH221">
        <v>423.0372222222222</v>
      </c>
      <c r="DI221">
        <v>22.86914444444444</v>
      </c>
      <c r="DJ221">
        <v>500.0912222222222</v>
      </c>
      <c r="DK221">
        <v>90.62063333333333</v>
      </c>
      <c r="DL221">
        <v>0.06635307777777778</v>
      </c>
      <c r="DM221">
        <v>29.89074444444445</v>
      </c>
      <c r="DN221">
        <v>30.00024444444445</v>
      </c>
      <c r="DO221">
        <v>999.9000000000001</v>
      </c>
      <c r="DP221">
        <v>0</v>
      </c>
      <c r="DQ221">
        <v>0</v>
      </c>
      <c r="DR221">
        <v>10012.15777777778</v>
      </c>
      <c r="DS221">
        <v>0</v>
      </c>
      <c r="DT221">
        <v>2.91428</v>
      </c>
      <c r="DU221">
        <v>2.160004444444445</v>
      </c>
      <c r="DV221">
        <v>432.1645555555556</v>
      </c>
      <c r="DW221">
        <v>429.8065555555556</v>
      </c>
      <c r="DX221">
        <v>0.3338680000000001</v>
      </c>
      <c r="DY221">
        <v>419.9837777777777</v>
      </c>
      <c r="DZ221">
        <v>22.85405555555555</v>
      </c>
      <c r="EA221">
        <v>2.101304444444444</v>
      </c>
      <c r="EB221">
        <v>2.07105</v>
      </c>
      <c r="EC221">
        <v>18.22907777777777</v>
      </c>
      <c r="ED221">
        <v>17.99823333333334</v>
      </c>
      <c r="EE221">
        <v>0.00500078</v>
      </c>
      <c r="EF221">
        <v>0</v>
      </c>
      <c r="EG221">
        <v>0</v>
      </c>
      <c r="EH221">
        <v>0</v>
      </c>
      <c r="EI221">
        <v>201.8777777777778</v>
      </c>
      <c r="EJ221">
        <v>0.00500078</v>
      </c>
      <c r="EK221">
        <v>-16.23333333333333</v>
      </c>
      <c r="EL221">
        <v>-0.2555555555555555</v>
      </c>
      <c r="EM221">
        <v>35.34</v>
      </c>
      <c r="EN221">
        <v>39.99966666666667</v>
      </c>
      <c r="EO221">
        <v>37.33322222222223</v>
      </c>
      <c r="EP221">
        <v>40.27755555555556</v>
      </c>
      <c r="EQ221">
        <v>37.72188888888888</v>
      </c>
      <c r="ER221">
        <v>0</v>
      </c>
      <c r="ES221">
        <v>0</v>
      </c>
      <c r="ET221">
        <v>0</v>
      </c>
      <c r="EU221">
        <v>1759097620</v>
      </c>
      <c r="EV221">
        <v>0</v>
      </c>
      <c r="EW221">
        <v>205.2346153846154</v>
      </c>
      <c r="EX221">
        <v>-40.3111111885155</v>
      </c>
      <c r="EY221">
        <v>62.4341877493513</v>
      </c>
      <c r="EZ221">
        <v>-20.76923076923077</v>
      </c>
      <c r="FA221">
        <v>15</v>
      </c>
      <c r="FB221">
        <v>0</v>
      </c>
      <c r="FC221" t="s">
        <v>422</v>
      </c>
      <c r="FD221">
        <v>1746989605.5</v>
      </c>
      <c r="FE221">
        <v>1746989593.5</v>
      </c>
      <c r="FF221">
        <v>0</v>
      </c>
      <c r="FG221">
        <v>-0.274</v>
      </c>
      <c r="FH221">
        <v>-0.002</v>
      </c>
      <c r="FI221">
        <v>2.549</v>
      </c>
      <c r="FJ221">
        <v>0.129</v>
      </c>
      <c r="FK221">
        <v>420</v>
      </c>
      <c r="FL221">
        <v>17</v>
      </c>
      <c r="FM221">
        <v>0.02</v>
      </c>
      <c r="FN221">
        <v>0.04</v>
      </c>
      <c r="FO221">
        <v>2.101211951219512</v>
      </c>
      <c r="FP221">
        <v>0.04934341463414627</v>
      </c>
      <c r="FQ221">
        <v>0.06958912836382307</v>
      </c>
      <c r="FR221">
        <v>1</v>
      </c>
      <c r="FS221">
        <v>206.064705882353</v>
      </c>
      <c r="FT221">
        <v>-26.62184874669531</v>
      </c>
      <c r="FU221">
        <v>6.906598820435135</v>
      </c>
      <c r="FV221">
        <v>0</v>
      </c>
      <c r="FW221">
        <v>0.3337814390243902</v>
      </c>
      <c r="FX221">
        <v>0.008996383275262539</v>
      </c>
      <c r="FY221">
        <v>0.001953462592408803</v>
      </c>
      <c r="FZ221">
        <v>1</v>
      </c>
      <c r="GA221">
        <v>2</v>
      </c>
      <c r="GB221">
        <v>3</v>
      </c>
      <c r="GC221" t="s">
        <v>429</v>
      </c>
      <c r="GD221">
        <v>3.10296</v>
      </c>
      <c r="GE221">
        <v>2.72425</v>
      </c>
      <c r="GF221">
        <v>0.0885311</v>
      </c>
      <c r="GG221">
        <v>0.08808439999999999</v>
      </c>
      <c r="GH221">
        <v>0.105267</v>
      </c>
      <c r="GI221">
        <v>0.105672</v>
      </c>
      <c r="GJ221">
        <v>23789.5</v>
      </c>
      <c r="GK221">
        <v>21595.2</v>
      </c>
      <c r="GL221">
        <v>26664.3</v>
      </c>
      <c r="GM221">
        <v>23903.4</v>
      </c>
      <c r="GN221">
        <v>38173.3</v>
      </c>
      <c r="GO221">
        <v>31587.5</v>
      </c>
      <c r="GP221">
        <v>46561.4</v>
      </c>
      <c r="GQ221">
        <v>37801.4</v>
      </c>
      <c r="GR221">
        <v>1.86628</v>
      </c>
      <c r="GS221">
        <v>1.8677</v>
      </c>
      <c r="GT221">
        <v>0.0820756</v>
      </c>
      <c r="GU221">
        <v>0</v>
      </c>
      <c r="GV221">
        <v>28.6706</v>
      </c>
      <c r="GW221">
        <v>999.9</v>
      </c>
      <c r="GX221">
        <v>46.4</v>
      </c>
      <c r="GY221">
        <v>31.4</v>
      </c>
      <c r="GZ221">
        <v>23.6287</v>
      </c>
      <c r="HA221">
        <v>60.972</v>
      </c>
      <c r="HB221">
        <v>19.4872</v>
      </c>
      <c r="HC221">
        <v>1</v>
      </c>
      <c r="HD221">
        <v>0.144009</v>
      </c>
      <c r="HE221">
        <v>-1.12693</v>
      </c>
      <c r="HF221">
        <v>20.2959</v>
      </c>
      <c r="HG221">
        <v>5.22073</v>
      </c>
      <c r="HH221">
        <v>11.98</v>
      </c>
      <c r="HI221">
        <v>4.9648</v>
      </c>
      <c r="HJ221">
        <v>3.27598</v>
      </c>
      <c r="HK221">
        <v>9999</v>
      </c>
      <c r="HL221">
        <v>9999</v>
      </c>
      <c r="HM221">
        <v>9999</v>
      </c>
      <c r="HN221">
        <v>37.8</v>
      </c>
      <c r="HO221">
        <v>1.86397</v>
      </c>
      <c r="HP221">
        <v>1.8601</v>
      </c>
      <c r="HQ221">
        <v>1.85839</v>
      </c>
      <c r="HR221">
        <v>1.85976</v>
      </c>
      <c r="HS221">
        <v>1.85989</v>
      </c>
      <c r="HT221">
        <v>1.85838</v>
      </c>
      <c r="HU221">
        <v>1.85745</v>
      </c>
      <c r="HV221">
        <v>1.85242</v>
      </c>
      <c r="HW221">
        <v>0</v>
      </c>
      <c r="HX221">
        <v>0</v>
      </c>
      <c r="HY221">
        <v>0</v>
      </c>
      <c r="HZ221">
        <v>0</v>
      </c>
      <c r="IA221" t="s">
        <v>424</v>
      </c>
      <c r="IB221" t="s">
        <v>425</v>
      </c>
      <c r="IC221" t="s">
        <v>426</v>
      </c>
      <c r="ID221" t="s">
        <v>426</v>
      </c>
      <c r="IE221" t="s">
        <v>426</v>
      </c>
      <c r="IF221" t="s">
        <v>426</v>
      </c>
      <c r="IG221">
        <v>0</v>
      </c>
      <c r="IH221">
        <v>100</v>
      </c>
      <c r="II221">
        <v>100</v>
      </c>
      <c r="IJ221">
        <v>-0.893</v>
      </c>
      <c r="IK221">
        <v>0.3187</v>
      </c>
      <c r="IL221">
        <v>-0.819046093373875</v>
      </c>
      <c r="IM221">
        <v>-0.0008311593448893811</v>
      </c>
      <c r="IN221">
        <v>1.768286430498992E-06</v>
      </c>
      <c r="IO221">
        <v>-5.176383660599935E-10</v>
      </c>
      <c r="IP221">
        <v>0.01793090377665582</v>
      </c>
      <c r="IQ221">
        <v>0.002652576625932546</v>
      </c>
      <c r="IR221">
        <v>0.0004569377311329863</v>
      </c>
      <c r="IS221">
        <v>1.003524486243527E-07</v>
      </c>
      <c r="IT221">
        <v>2</v>
      </c>
      <c r="IU221">
        <v>1975</v>
      </c>
      <c r="IV221">
        <v>1</v>
      </c>
      <c r="IW221">
        <v>26</v>
      </c>
      <c r="IX221">
        <v>201800.4</v>
      </c>
      <c r="IY221">
        <v>201800.6</v>
      </c>
      <c r="IZ221">
        <v>1.09497</v>
      </c>
      <c r="JA221">
        <v>2.61963</v>
      </c>
      <c r="JB221">
        <v>1.49658</v>
      </c>
      <c r="JC221">
        <v>2.34863</v>
      </c>
      <c r="JD221">
        <v>1.54907</v>
      </c>
      <c r="JE221">
        <v>2.49268</v>
      </c>
      <c r="JF221">
        <v>36.3635</v>
      </c>
      <c r="JG221">
        <v>24.2013</v>
      </c>
      <c r="JH221">
        <v>18</v>
      </c>
      <c r="JI221">
        <v>482.392</v>
      </c>
      <c r="JJ221">
        <v>498.109</v>
      </c>
      <c r="JK221">
        <v>30.2379</v>
      </c>
      <c r="JL221">
        <v>29.146</v>
      </c>
      <c r="JM221">
        <v>30</v>
      </c>
      <c r="JN221">
        <v>29.3467</v>
      </c>
      <c r="JO221">
        <v>29.337</v>
      </c>
      <c r="JP221">
        <v>22.0313</v>
      </c>
      <c r="JQ221">
        <v>0</v>
      </c>
      <c r="JR221">
        <v>100</v>
      </c>
      <c r="JS221">
        <v>30.2381</v>
      </c>
      <c r="JT221">
        <v>420</v>
      </c>
      <c r="JU221">
        <v>23.1383</v>
      </c>
      <c r="JV221">
        <v>101.803</v>
      </c>
      <c r="JW221">
        <v>91.1782</v>
      </c>
    </row>
    <row r="222" spans="1:283">
      <c r="A222">
        <v>204</v>
      </c>
      <c r="B222">
        <v>1759097629.5</v>
      </c>
      <c r="C222">
        <v>3636.5</v>
      </c>
      <c r="D222" t="s">
        <v>839</v>
      </c>
      <c r="E222" t="s">
        <v>840</v>
      </c>
      <c r="F222">
        <v>5</v>
      </c>
      <c r="G222" t="s">
        <v>794</v>
      </c>
      <c r="H222">
        <v>1759097626.5</v>
      </c>
      <c r="I222">
        <f>(J222)/1000</f>
        <v>0</v>
      </c>
      <c r="J222">
        <f>1000*DJ222*AH222*(DF222-DG222)/(100*CY222*(1000-AH222*DF222))</f>
        <v>0</v>
      </c>
      <c r="K222">
        <f>DJ222*AH222*(DE222-DD222*(1000-AH222*DG222)/(1000-AH222*DF222))/(100*CY222)</f>
        <v>0</v>
      </c>
      <c r="L222">
        <f>DD222 - IF(AH222&gt;1, K222*CY222*100.0/(AJ222), 0)</f>
        <v>0</v>
      </c>
      <c r="M222">
        <f>((S222-I222/2)*L222-K222)/(S222+I222/2)</f>
        <v>0</v>
      </c>
      <c r="N222">
        <f>M222*(DK222+DL222)/1000.0</f>
        <v>0</v>
      </c>
      <c r="O222">
        <f>(DD222 - IF(AH222&gt;1, K222*CY222*100.0/(AJ222), 0))*(DK222+DL222)/1000.0</f>
        <v>0</v>
      </c>
      <c r="P222">
        <f>2.0/((1/R222-1/Q222)+SIGN(R222)*SQRT((1/R222-1/Q222)*(1/R222-1/Q222) + 4*CZ222/((CZ222+1)*(CZ222+1))*(2*1/R222*1/Q222-1/Q222*1/Q222)))</f>
        <v>0</v>
      </c>
      <c r="Q222">
        <f>IF(LEFT(DA222,1)&lt;&gt;"0",IF(LEFT(DA222,1)="1",3.0,DB222),$D$5+$E$5*(DR222*DK222/($K$5*1000))+$F$5*(DR222*DK222/($K$5*1000))*MAX(MIN(CY222,$J$5),$I$5)*MAX(MIN(CY222,$J$5),$I$5)+$G$5*MAX(MIN(CY222,$J$5),$I$5)*(DR222*DK222/($K$5*1000))+$H$5*(DR222*DK222/($K$5*1000))*(DR222*DK222/($K$5*1000)))</f>
        <v>0</v>
      </c>
      <c r="R222">
        <f>I222*(1000-(1000*0.61365*exp(17.502*V222/(240.97+V222))/(DK222+DL222)+DF222)/2)/(1000*0.61365*exp(17.502*V222/(240.97+V222))/(DK222+DL222)-DF222)</f>
        <v>0</v>
      </c>
      <c r="S222">
        <f>1/((CZ222+1)/(P222/1.6)+1/(Q222/1.37)) + CZ222/((CZ222+1)/(P222/1.6) + CZ222/(Q222/1.37))</f>
        <v>0</v>
      </c>
      <c r="T222">
        <f>(CU222*CX222)</f>
        <v>0</v>
      </c>
      <c r="U222">
        <f>(DM222+(T222+2*0.95*5.67E-8*(((DM222+$B$9)+273)^4-(DM222+273)^4)-44100*I222)/(1.84*29.3*Q222+8*0.95*5.67E-8*(DM222+273)^3))</f>
        <v>0</v>
      </c>
      <c r="V222">
        <f>($C$9*DN222+$D$9*DO222+$E$9*U222)</f>
        <v>0</v>
      </c>
      <c r="W222">
        <f>0.61365*exp(17.502*V222/(240.97+V222))</f>
        <v>0</v>
      </c>
      <c r="X222">
        <f>(Y222/Z222*100)</f>
        <v>0</v>
      </c>
      <c r="Y222">
        <f>DF222*(DK222+DL222)/1000</f>
        <v>0</v>
      </c>
      <c r="Z222">
        <f>0.61365*exp(17.502*DM222/(240.97+DM222))</f>
        <v>0</v>
      </c>
      <c r="AA222">
        <f>(W222-DF222*(DK222+DL222)/1000)</f>
        <v>0</v>
      </c>
      <c r="AB222">
        <f>(-I222*44100)</f>
        <v>0</v>
      </c>
      <c r="AC222">
        <f>2*29.3*Q222*0.92*(DM222-V222)</f>
        <v>0</v>
      </c>
      <c r="AD222">
        <f>2*0.95*5.67E-8*(((DM222+$B$9)+273)^4-(V222+273)^4)</f>
        <v>0</v>
      </c>
      <c r="AE222">
        <f>T222+AD222+AB222+AC222</f>
        <v>0</v>
      </c>
      <c r="AF222">
        <v>1</v>
      </c>
      <c r="AG222">
        <v>0</v>
      </c>
      <c r="AH222">
        <f>IF(AF222*$H$15&gt;=AJ222,1.0,(AJ222/(AJ222-AF222*$H$15)))</f>
        <v>0</v>
      </c>
      <c r="AI222">
        <f>(AH222-1)*100</f>
        <v>0</v>
      </c>
      <c r="AJ222">
        <f>MAX(0,($B$15+$C$15*DR222)/(1+$D$15*DR222)*DK222/(DM222+273)*$E$15)</f>
        <v>0</v>
      </c>
      <c r="AK222" t="s">
        <v>420</v>
      </c>
      <c r="AL222" t="s">
        <v>420</v>
      </c>
      <c r="AM222">
        <v>0</v>
      </c>
      <c r="AN222">
        <v>0</v>
      </c>
      <c r="AO222">
        <f>1-AM222/AN222</f>
        <v>0</v>
      </c>
      <c r="AP222">
        <v>0</v>
      </c>
      <c r="AQ222" t="s">
        <v>420</v>
      </c>
      <c r="AR222" t="s">
        <v>420</v>
      </c>
      <c r="AS222">
        <v>0</v>
      </c>
      <c r="AT222">
        <v>0</v>
      </c>
      <c r="AU222">
        <f>1-AS222/AT222</f>
        <v>0</v>
      </c>
      <c r="AV222">
        <v>0.5</v>
      </c>
      <c r="AW222">
        <f>CV222</f>
        <v>0</v>
      </c>
      <c r="AX222">
        <f>K222</f>
        <v>0</v>
      </c>
      <c r="AY222">
        <f>AU222*AV222*AW222</f>
        <v>0</v>
      </c>
      <c r="AZ222">
        <f>(AX222-AP222)/AW222</f>
        <v>0</v>
      </c>
      <c r="BA222">
        <f>(AN222-AT222)/AT222</f>
        <v>0</v>
      </c>
      <c r="BB222">
        <f>AM222/(AO222+AM222/AT222)</f>
        <v>0</v>
      </c>
      <c r="BC222" t="s">
        <v>420</v>
      </c>
      <c r="BD222">
        <v>0</v>
      </c>
      <c r="BE222">
        <f>IF(BD222&lt;&gt;0, BD222, BB222)</f>
        <v>0</v>
      </c>
      <c r="BF222">
        <f>1-BE222/AT222</f>
        <v>0</v>
      </c>
      <c r="BG222">
        <f>(AT222-AS222)/(AT222-BE222)</f>
        <v>0</v>
      </c>
      <c r="BH222">
        <f>(AN222-AT222)/(AN222-BE222)</f>
        <v>0</v>
      </c>
      <c r="BI222">
        <f>(AT222-AS222)/(AT222-AM222)</f>
        <v>0</v>
      </c>
      <c r="BJ222">
        <f>(AN222-AT222)/(AN222-AM222)</f>
        <v>0</v>
      </c>
      <c r="BK222">
        <f>(BG222*BE222/AS222)</f>
        <v>0</v>
      </c>
      <c r="BL222">
        <f>(1-BK222)</f>
        <v>0</v>
      </c>
      <c r="CU222">
        <f>$B$13*DS222+$C$13*DT222+$F$13*EE222*(1-EH222)</f>
        <v>0</v>
      </c>
      <c r="CV222">
        <f>CU222*CW222</f>
        <v>0</v>
      </c>
      <c r="CW222">
        <f>($B$13*$D$11+$C$13*$D$11+$F$13*((ER222+EJ222)/MAX(ER222+EJ222+ES222, 0.1)*$I$11+ES222/MAX(ER222+EJ222+ES222, 0.1)*$J$11))/($B$13+$C$13+$F$13)</f>
        <v>0</v>
      </c>
      <c r="CX222">
        <f>($B$13*$K$11+$C$13*$K$11+$F$13*((ER222+EJ222)/MAX(ER222+EJ222+ES222, 0.1)*$P$11+ES222/MAX(ER222+EJ222+ES222, 0.1)*$Q$11))/($B$13+$C$13+$F$13)</f>
        <v>0</v>
      </c>
      <c r="CY222">
        <v>2.18</v>
      </c>
      <c r="CZ222">
        <v>0.5</v>
      </c>
      <c r="DA222" t="s">
        <v>421</v>
      </c>
      <c r="DB222">
        <v>2</v>
      </c>
      <c r="DC222">
        <v>1759097626.5</v>
      </c>
      <c r="DD222">
        <v>422.1127777777777</v>
      </c>
      <c r="DE222">
        <v>419.9118888888889</v>
      </c>
      <c r="DF222">
        <v>23.18724444444444</v>
      </c>
      <c r="DG222">
        <v>22.85501111111111</v>
      </c>
      <c r="DH222">
        <v>423.0065555555556</v>
      </c>
      <c r="DI222">
        <v>22.8685</v>
      </c>
      <c r="DJ222">
        <v>500.0823333333333</v>
      </c>
      <c r="DK222">
        <v>90.62108888888889</v>
      </c>
      <c r="DL222">
        <v>0.06629182222222221</v>
      </c>
      <c r="DM222">
        <v>29.89208888888889</v>
      </c>
      <c r="DN222">
        <v>30.00320000000001</v>
      </c>
      <c r="DO222">
        <v>999.9000000000001</v>
      </c>
      <c r="DP222">
        <v>0</v>
      </c>
      <c r="DQ222">
        <v>0</v>
      </c>
      <c r="DR222">
        <v>10007.78444444444</v>
      </c>
      <c r="DS222">
        <v>0</v>
      </c>
      <c r="DT222">
        <v>2.91428</v>
      </c>
      <c r="DU222">
        <v>2.201063333333333</v>
      </c>
      <c r="DV222">
        <v>432.1327777777778</v>
      </c>
      <c r="DW222">
        <v>429.7334444444444</v>
      </c>
      <c r="DX222">
        <v>0.3322553333333333</v>
      </c>
      <c r="DY222">
        <v>419.9118888888889</v>
      </c>
      <c r="DZ222">
        <v>22.85501111111111</v>
      </c>
      <c r="EA222">
        <v>2.101255555555555</v>
      </c>
      <c r="EB222">
        <v>2.071146666666666</v>
      </c>
      <c r="EC222">
        <v>18.2287</v>
      </c>
      <c r="ED222">
        <v>17.99897777777778</v>
      </c>
      <c r="EE222">
        <v>0.00500078</v>
      </c>
      <c r="EF222">
        <v>0</v>
      </c>
      <c r="EG222">
        <v>0</v>
      </c>
      <c r="EH222">
        <v>0</v>
      </c>
      <c r="EI222">
        <v>201.3111111111111</v>
      </c>
      <c r="EJ222">
        <v>0.00500078</v>
      </c>
      <c r="EK222">
        <v>-17.08888888888889</v>
      </c>
      <c r="EL222">
        <v>-0.2666666666666666</v>
      </c>
      <c r="EM222">
        <v>35.38155555555555</v>
      </c>
      <c r="EN222">
        <v>40.04133333333333</v>
      </c>
      <c r="EO222">
        <v>37.31933333333333</v>
      </c>
      <c r="EP222">
        <v>40.35400000000001</v>
      </c>
      <c r="EQ222">
        <v>37.722</v>
      </c>
      <c r="ER222">
        <v>0</v>
      </c>
      <c r="ES222">
        <v>0</v>
      </c>
      <c r="ET222">
        <v>0</v>
      </c>
      <c r="EU222">
        <v>1759097622.4</v>
      </c>
      <c r="EV222">
        <v>0</v>
      </c>
      <c r="EW222">
        <v>204.0807692307692</v>
      </c>
      <c r="EX222">
        <v>-37.09743591026842</v>
      </c>
      <c r="EY222">
        <v>29.80512767493289</v>
      </c>
      <c r="EZ222">
        <v>-19.41538461538462</v>
      </c>
      <c r="FA222">
        <v>15</v>
      </c>
      <c r="FB222">
        <v>0</v>
      </c>
      <c r="FC222" t="s">
        <v>422</v>
      </c>
      <c r="FD222">
        <v>1746989605.5</v>
      </c>
      <c r="FE222">
        <v>1746989593.5</v>
      </c>
      <c r="FF222">
        <v>0</v>
      </c>
      <c r="FG222">
        <v>-0.274</v>
      </c>
      <c r="FH222">
        <v>-0.002</v>
      </c>
      <c r="FI222">
        <v>2.549</v>
      </c>
      <c r="FJ222">
        <v>0.129</v>
      </c>
      <c r="FK222">
        <v>420</v>
      </c>
      <c r="FL222">
        <v>17</v>
      </c>
      <c r="FM222">
        <v>0.02</v>
      </c>
      <c r="FN222">
        <v>0.04</v>
      </c>
      <c r="FO222">
        <v>2.10349525</v>
      </c>
      <c r="FP222">
        <v>0.2907063039399612</v>
      </c>
      <c r="FQ222">
        <v>0.07372198684881939</v>
      </c>
      <c r="FR222">
        <v>1</v>
      </c>
      <c r="FS222">
        <v>205.9294117647059</v>
      </c>
      <c r="FT222">
        <v>-34.21543171730553</v>
      </c>
      <c r="FU222">
        <v>6.539316811400225</v>
      </c>
      <c r="FV222">
        <v>0</v>
      </c>
      <c r="FW222">
        <v>0.333873925</v>
      </c>
      <c r="FX222">
        <v>0.001010622889304512</v>
      </c>
      <c r="FY222">
        <v>0.001881870377941849</v>
      </c>
      <c r="FZ222">
        <v>1</v>
      </c>
      <c r="GA222">
        <v>2</v>
      </c>
      <c r="GB222">
        <v>3</v>
      </c>
      <c r="GC222" t="s">
        <v>429</v>
      </c>
      <c r="GD222">
        <v>3.1028</v>
      </c>
      <c r="GE222">
        <v>2.7245</v>
      </c>
      <c r="GF222">
        <v>0.0885319</v>
      </c>
      <c r="GG222">
        <v>0.08808299999999999</v>
      </c>
      <c r="GH222">
        <v>0.105267</v>
      </c>
      <c r="GI222">
        <v>0.105673</v>
      </c>
      <c r="GJ222">
        <v>23789.7</v>
      </c>
      <c r="GK222">
        <v>21595.2</v>
      </c>
      <c r="GL222">
        <v>26664.6</v>
      </c>
      <c r="GM222">
        <v>23903.3</v>
      </c>
      <c r="GN222">
        <v>38173.4</v>
      </c>
      <c r="GO222">
        <v>31587.6</v>
      </c>
      <c r="GP222">
        <v>46561.6</v>
      </c>
      <c r="GQ222">
        <v>37801.6</v>
      </c>
      <c r="GR222">
        <v>1.8661</v>
      </c>
      <c r="GS222">
        <v>1.86797</v>
      </c>
      <c r="GT222">
        <v>0.08166950000000001</v>
      </c>
      <c r="GU222">
        <v>0</v>
      </c>
      <c r="GV222">
        <v>28.6694</v>
      </c>
      <c r="GW222">
        <v>999.9</v>
      </c>
      <c r="GX222">
        <v>46.4</v>
      </c>
      <c r="GY222">
        <v>31.4</v>
      </c>
      <c r="GZ222">
        <v>23.6303</v>
      </c>
      <c r="HA222">
        <v>61.192</v>
      </c>
      <c r="HB222">
        <v>19.5994</v>
      </c>
      <c r="HC222">
        <v>1</v>
      </c>
      <c r="HD222">
        <v>0.144032</v>
      </c>
      <c r="HE222">
        <v>-1.12831</v>
      </c>
      <c r="HF222">
        <v>20.2958</v>
      </c>
      <c r="HG222">
        <v>5.22103</v>
      </c>
      <c r="HH222">
        <v>11.98</v>
      </c>
      <c r="HI222">
        <v>4.9649</v>
      </c>
      <c r="HJ222">
        <v>3.27595</v>
      </c>
      <c r="HK222">
        <v>9999</v>
      </c>
      <c r="HL222">
        <v>9999</v>
      </c>
      <c r="HM222">
        <v>9999</v>
      </c>
      <c r="HN222">
        <v>37.8</v>
      </c>
      <c r="HO222">
        <v>1.86397</v>
      </c>
      <c r="HP222">
        <v>1.8601</v>
      </c>
      <c r="HQ222">
        <v>1.85839</v>
      </c>
      <c r="HR222">
        <v>1.85977</v>
      </c>
      <c r="HS222">
        <v>1.85989</v>
      </c>
      <c r="HT222">
        <v>1.85838</v>
      </c>
      <c r="HU222">
        <v>1.85745</v>
      </c>
      <c r="HV222">
        <v>1.85242</v>
      </c>
      <c r="HW222">
        <v>0</v>
      </c>
      <c r="HX222">
        <v>0</v>
      </c>
      <c r="HY222">
        <v>0</v>
      </c>
      <c r="HZ222">
        <v>0</v>
      </c>
      <c r="IA222" t="s">
        <v>424</v>
      </c>
      <c r="IB222" t="s">
        <v>425</v>
      </c>
      <c r="IC222" t="s">
        <v>426</v>
      </c>
      <c r="ID222" t="s">
        <v>426</v>
      </c>
      <c r="IE222" t="s">
        <v>426</v>
      </c>
      <c r="IF222" t="s">
        <v>426</v>
      </c>
      <c r="IG222">
        <v>0</v>
      </c>
      <c r="IH222">
        <v>100</v>
      </c>
      <c r="II222">
        <v>100</v>
      </c>
      <c r="IJ222">
        <v>-0.893</v>
      </c>
      <c r="IK222">
        <v>0.3187</v>
      </c>
      <c r="IL222">
        <v>-0.819046093373875</v>
      </c>
      <c r="IM222">
        <v>-0.0008311593448893811</v>
      </c>
      <c r="IN222">
        <v>1.768286430498992E-06</v>
      </c>
      <c r="IO222">
        <v>-5.176383660599935E-10</v>
      </c>
      <c r="IP222">
        <v>0.01793090377665582</v>
      </c>
      <c r="IQ222">
        <v>0.002652576625932546</v>
      </c>
      <c r="IR222">
        <v>0.0004569377311329863</v>
      </c>
      <c r="IS222">
        <v>1.003524486243527E-07</v>
      </c>
      <c r="IT222">
        <v>2</v>
      </c>
      <c r="IU222">
        <v>1975</v>
      </c>
      <c r="IV222">
        <v>1</v>
      </c>
      <c r="IW222">
        <v>26</v>
      </c>
      <c r="IX222">
        <v>201800.4</v>
      </c>
      <c r="IY222">
        <v>201800.6</v>
      </c>
      <c r="IZ222">
        <v>1.09619</v>
      </c>
      <c r="JA222">
        <v>2.62085</v>
      </c>
      <c r="JB222">
        <v>1.49658</v>
      </c>
      <c r="JC222">
        <v>2.34863</v>
      </c>
      <c r="JD222">
        <v>1.54907</v>
      </c>
      <c r="JE222">
        <v>2.50977</v>
      </c>
      <c r="JF222">
        <v>36.3635</v>
      </c>
      <c r="JG222">
        <v>24.2013</v>
      </c>
      <c r="JH222">
        <v>18</v>
      </c>
      <c r="JI222">
        <v>482.29</v>
      </c>
      <c r="JJ222">
        <v>498.293</v>
      </c>
      <c r="JK222">
        <v>30.2378</v>
      </c>
      <c r="JL222">
        <v>29.1452</v>
      </c>
      <c r="JM222">
        <v>30</v>
      </c>
      <c r="JN222">
        <v>29.3467</v>
      </c>
      <c r="JO222">
        <v>29.337</v>
      </c>
      <c r="JP222">
        <v>22.0349</v>
      </c>
      <c r="JQ222">
        <v>0</v>
      </c>
      <c r="JR222">
        <v>100</v>
      </c>
      <c r="JS222">
        <v>30.2381</v>
      </c>
      <c r="JT222">
        <v>420</v>
      </c>
      <c r="JU222">
        <v>23.1383</v>
      </c>
      <c r="JV222">
        <v>101.804</v>
      </c>
      <c r="JW222">
        <v>91.1782</v>
      </c>
    </row>
    <row r="223" spans="1:283">
      <c r="A223">
        <v>205</v>
      </c>
      <c r="B223">
        <v>1759097631.5</v>
      </c>
      <c r="C223">
        <v>3638.5</v>
      </c>
      <c r="D223" t="s">
        <v>841</v>
      </c>
      <c r="E223" t="s">
        <v>842</v>
      </c>
      <c r="F223">
        <v>5</v>
      </c>
      <c r="G223" t="s">
        <v>794</v>
      </c>
      <c r="H223">
        <v>1759097628.5</v>
      </c>
      <c r="I223">
        <f>(J223)/1000</f>
        <v>0</v>
      </c>
      <c r="J223">
        <f>1000*DJ223*AH223*(DF223-DG223)/(100*CY223*(1000-AH223*DF223))</f>
        <v>0</v>
      </c>
      <c r="K223">
        <f>DJ223*AH223*(DE223-DD223*(1000-AH223*DG223)/(1000-AH223*DF223))/(100*CY223)</f>
        <v>0</v>
      </c>
      <c r="L223">
        <f>DD223 - IF(AH223&gt;1, K223*CY223*100.0/(AJ223), 0)</f>
        <v>0</v>
      </c>
      <c r="M223">
        <f>((S223-I223/2)*L223-K223)/(S223+I223/2)</f>
        <v>0</v>
      </c>
      <c r="N223">
        <f>M223*(DK223+DL223)/1000.0</f>
        <v>0</v>
      </c>
      <c r="O223">
        <f>(DD223 - IF(AH223&gt;1, K223*CY223*100.0/(AJ223), 0))*(DK223+DL223)/1000.0</f>
        <v>0</v>
      </c>
      <c r="P223">
        <f>2.0/((1/R223-1/Q223)+SIGN(R223)*SQRT((1/R223-1/Q223)*(1/R223-1/Q223) + 4*CZ223/((CZ223+1)*(CZ223+1))*(2*1/R223*1/Q223-1/Q223*1/Q223)))</f>
        <v>0</v>
      </c>
      <c r="Q223">
        <f>IF(LEFT(DA223,1)&lt;&gt;"0",IF(LEFT(DA223,1)="1",3.0,DB223),$D$5+$E$5*(DR223*DK223/($K$5*1000))+$F$5*(DR223*DK223/($K$5*1000))*MAX(MIN(CY223,$J$5),$I$5)*MAX(MIN(CY223,$J$5),$I$5)+$G$5*MAX(MIN(CY223,$J$5),$I$5)*(DR223*DK223/($K$5*1000))+$H$5*(DR223*DK223/($K$5*1000))*(DR223*DK223/($K$5*1000)))</f>
        <v>0</v>
      </c>
      <c r="R223">
        <f>I223*(1000-(1000*0.61365*exp(17.502*V223/(240.97+V223))/(DK223+DL223)+DF223)/2)/(1000*0.61365*exp(17.502*V223/(240.97+V223))/(DK223+DL223)-DF223)</f>
        <v>0</v>
      </c>
      <c r="S223">
        <f>1/((CZ223+1)/(P223/1.6)+1/(Q223/1.37)) + CZ223/((CZ223+1)/(P223/1.6) + CZ223/(Q223/1.37))</f>
        <v>0</v>
      </c>
      <c r="T223">
        <f>(CU223*CX223)</f>
        <v>0</v>
      </c>
      <c r="U223">
        <f>(DM223+(T223+2*0.95*5.67E-8*(((DM223+$B$9)+273)^4-(DM223+273)^4)-44100*I223)/(1.84*29.3*Q223+8*0.95*5.67E-8*(DM223+273)^3))</f>
        <v>0</v>
      </c>
      <c r="V223">
        <f>($C$9*DN223+$D$9*DO223+$E$9*U223)</f>
        <v>0</v>
      </c>
      <c r="W223">
        <f>0.61365*exp(17.502*V223/(240.97+V223))</f>
        <v>0</v>
      </c>
      <c r="X223">
        <f>(Y223/Z223*100)</f>
        <v>0</v>
      </c>
      <c r="Y223">
        <f>DF223*(DK223+DL223)/1000</f>
        <v>0</v>
      </c>
      <c r="Z223">
        <f>0.61365*exp(17.502*DM223/(240.97+DM223))</f>
        <v>0</v>
      </c>
      <c r="AA223">
        <f>(W223-DF223*(DK223+DL223)/1000)</f>
        <v>0</v>
      </c>
      <c r="AB223">
        <f>(-I223*44100)</f>
        <v>0</v>
      </c>
      <c r="AC223">
        <f>2*29.3*Q223*0.92*(DM223-V223)</f>
        <v>0</v>
      </c>
      <c r="AD223">
        <f>2*0.95*5.67E-8*(((DM223+$B$9)+273)^4-(V223+273)^4)</f>
        <v>0</v>
      </c>
      <c r="AE223">
        <f>T223+AD223+AB223+AC223</f>
        <v>0</v>
      </c>
      <c r="AF223">
        <v>1</v>
      </c>
      <c r="AG223">
        <v>0</v>
      </c>
      <c r="AH223">
        <f>IF(AF223*$H$15&gt;=AJ223,1.0,(AJ223/(AJ223-AF223*$H$15)))</f>
        <v>0</v>
      </c>
      <c r="AI223">
        <f>(AH223-1)*100</f>
        <v>0</v>
      </c>
      <c r="AJ223">
        <f>MAX(0,($B$15+$C$15*DR223)/(1+$D$15*DR223)*DK223/(DM223+273)*$E$15)</f>
        <v>0</v>
      </c>
      <c r="AK223" t="s">
        <v>420</v>
      </c>
      <c r="AL223" t="s">
        <v>420</v>
      </c>
      <c r="AM223">
        <v>0</v>
      </c>
      <c r="AN223">
        <v>0</v>
      </c>
      <c r="AO223">
        <f>1-AM223/AN223</f>
        <v>0</v>
      </c>
      <c r="AP223">
        <v>0</v>
      </c>
      <c r="AQ223" t="s">
        <v>420</v>
      </c>
      <c r="AR223" t="s">
        <v>420</v>
      </c>
      <c r="AS223">
        <v>0</v>
      </c>
      <c r="AT223">
        <v>0</v>
      </c>
      <c r="AU223">
        <f>1-AS223/AT223</f>
        <v>0</v>
      </c>
      <c r="AV223">
        <v>0.5</v>
      </c>
      <c r="AW223">
        <f>CV223</f>
        <v>0</v>
      </c>
      <c r="AX223">
        <f>K223</f>
        <v>0</v>
      </c>
      <c r="AY223">
        <f>AU223*AV223*AW223</f>
        <v>0</v>
      </c>
      <c r="AZ223">
        <f>(AX223-AP223)/AW223</f>
        <v>0</v>
      </c>
      <c r="BA223">
        <f>(AN223-AT223)/AT223</f>
        <v>0</v>
      </c>
      <c r="BB223">
        <f>AM223/(AO223+AM223/AT223)</f>
        <v>0</v>
      </c>
      <c r="BC223" t="s">
        <v>420</v>
      </c>
      <c r="BD223">
        <v>0</v>
      </c>
      <c r="BE223">
        <f>IF(BD223&lt;&gt;0, BD223, BB223)</f>
        <v>0</v>
      </c>
      <c r="BF223">
        <f>1-BE223/AT223</f>
        <v>0</v>
      </c>
      <c r="BG223">
        <f>(AT223-AS223)/(AT223-BE223)</f>
        <v>0</v>
      </c>
      <c r="BH223">
        <f>(AN223-AT223)/(AN223-BE223)</f>
        <v>0</v>
      </c>
      <c r="BI223">
        <f>(AT223-AS223)/(AT223-AM223)</f>
        <v>0</v>
      </c>
      <c r="BJ223">
        <f>(AN223-AT223)/(AN223-AM223)</f>
        <v>0</v>
      </c>
      <c r="BK223">
        <f>(BG223*BE223/AS223)</f>
        <v>0</v>
      </c>
      <c r="BL223">
        <f>(1-BK223)</f>
        <v>0</v>
      </c>
      <c r="CU223">
        <f>$B$13*DS223+$C$13*DT223+$F$13*EE223*(1-EH223)</f>
        <v>0</v>
      </c>
      <c r="CV223">
        <f>CU223*CW223</f>
        <v>0</v>
      </c>
      <c r="CW223">
        <f>($B$13*$D$11+$C$13*$D$11+$F$13*((ER223+EJ223)/MAX(ER223+EJ223+ES223, 0.1)*$I$11+ES223/MAX(ER223+EJ223+ES223, 0.1)*$J$11))/($B$13+$C$13+$F$13)</f>
        <v>0</v>
      </c>
      <c r="CX223">
        <f>($B$13*$K$11+$C$13*$K$11+$F$13*((ER223+EJ223)/MAX(ER223+EJ223+ES223, 0.1)*$P$11+ES223/MAX(ER223+EJ223+ES223, 0.1)*$Q$11))/($B$13+$C$13+$F$13)</f>
        <v>0</v>
      </c>
      <c r="CY223">
        <v>2.18</v>
      </c>
      <c r="CZ223">
        <v>0.5</v>
      </c>
      <c r="DA223" t="s">
        <v>421</v>
      </c>
      <c r="DB223">
        <v>2</v>
      </c>
      <c r="DC223">
        <v>1759097628.5</v>
      </c>
      <c r="DD223">
        <v>422.1016666666667</v>
      </c>
      <c r="DE223">
        <v>419.8937777777778</v>
      </c>
      <c r="DF223">
        <v>23.18673333333334</v>
      </c>
      <c r="DG223">
        <v>22.85543333333333</v>
      </c>
      <c r="DH223">
        <v>422.9954444444444</v>
      </c>
      <c r="DI223">
        <v>22.868</v>
      </c>
      <c r="DJ223">
        <v>500.0224444444445</v>
      </c>
      <c r="DK223">
        <v>90.62143333333331</v>
      </c>
      <c r="DL223">
        <v>0.06640402222222222</v>
      </c>
      <c r="DM223">
        <v>29.89261111111111</v>
      </c>
      <c r="DN223">
        <v>30.00363333333334</v>
      </c>
      <c r="DO223">
        <v>999.9000000000001</v>
      </c>
      <c r="DP223">
        <v>0</v>
      </c>
      <c r="DQ223">
        <v>0</v>
      </c>
      <c r="DR223">
        <v>9997.784444444444</v>
      </c>
      <c r="DS223">
        <v>0</v>
      </c>
      <c r="DT223">
        <v>2.91428</v>
      </c>
      <c r="DU223">
        <v>2.20798</v>
      </c>
      <c r="DV223">
        <v>432.1212222222222</v>
      </c>
      <c r="DW223">
        <v>429.7151111111111</v>
      </c>
      <c r="DX223">
        <v>0.3313201111111111</v>
      </c>
      <c r="DY223">
        <v>419.8937777777778</v>
      </c>
      <c r="DZ223">
        <v>22.85543333333333</v>
      </c>
      <c r="EA223">
        <v>2.101215555555556</v>
      </c>
      <c r="EB223">
        <v>2.071192222222222</v>
      </c>
      <c r="EC223">
        <v>18.22841111111111</v>
      </c>
      <c r="ED223">
        <v>17.99932222222222</v>
      </c>
      <c r="EE223">
        <v>0.00500078</v>
      </c>
      <c r="EF223">
        <v>0</v>
      </c>
      <c r="EG223">
        <v>0</v>
      </c>
      <c r="EH223">
        <v>0</v>
      </c>
      <c r="EI223">
        <v>199.9777777777778</v>
      </c>
      <c r="EJ223">
        <v>0.00500078</v>
      </c>
      <c r="EK223">
        <v>-20.25555555555556</v>
      </c>
      <c r="EL223">
        <v>-0.6444444444444445</v>
      </c>
      <c r="EM223">
        <v>35.39533333333333</v>
      </c>
      <c r="EN223">
        <v>40.06922222222222</v>
      </c>
      <c r="EO223">
        <v>37.32622222222223</v>
      </c>
      <c r="EP223">
        <v>40.41633333333333</v>
      </c>
      <c r="EQ223">
        <v>37.79144444444444</v>
      </c>
      <c r="ER223">
        <v>0</v>
      </c>
      <c r="ES223">
        <v>0</v>
      </c>
      <c r="ET223">
        <v>0</v>
      </c>
      <c r="EU223">
        <v>1759097624.2</v>
      </c>
      <c r="EV223">
        <v>0</v>
      </c>
      <c r="EW223">
        <v>201.956</v>
      </c>
      <c r="EX223">
        <v>-11.31538452857616</v>
      </c>
      <c r="EY223">
        <v>18.02307651898798</v>
      </c>
      <c r="EZ223">
        <v>-18.02</v>
      </c>
      <c r="FA223">
        <v>15</v>
      </c>
      <c r="FB223">
        <v>0</v>
      </c>
      <c r="FC223" t="s">
        <v>422</v>
      </c>
      <c r="FD223">
        <v>1746989605.5</v>
      </c>
      <c r="FE223">
        <v>1746989593.5</v>
      </c>
      <c r="FF223">
        <v>0</v>
      </c>
      <c r="FG223">
        <v>-0.274</v>
      </c>
      <c r="FH223">
        <v>-0.002</v>
      </c>
      <c r="FI223">
        <v>2.549</v>
      </c>
      <c r="FJ223">
        <v>0.129</v>
      </c>
      <c r="FK223">
        <v>420</v>
      </c>
      <c r="FL223">
        <v>17</v>
      </c>
      <c r="FM223">
        <v>0.02</v>
      </c>
      <c r="FN223">
        <v>0.04</v>
      </c>
      <c r="FO223">
        <v>2.116402195121951</v>
      </c>
      <c r="FP223">
        <v>0.4682328919860668</v>
      </c>
      <c r="FQ223">
        <v>0.08027049527849325</v>
      </c>
      <c r="FR223">
        <v>1</v>
      </c>
      <c r="FS223">
        <v>204.5029411764706</v>
      </c>
      <c r="FT223">
        <v>-31.91596642703206</v>
      </c>
      <c r="FU223">
        <v>6.675877791770715</v>
      </c>
      <c r="FV223">
        <v>0</v>
      </c>
      <c r="FW223">
        <v>0.3338661951219512</v>
      </c>
      <c r="FX223">
        <v>-0.009769128919860965</v>
      </c>
      <c r="FY223">
        <v>0.001806339489733676</v>
      </c>
      <c r="FZ223">
        <v>1</v>
      </c>
      <c r="GA223">
        <v>2</v>
      </c>
      <c r="GB223">
        <v>3</v>
      </c>
      <c r="GC223" t="s">
        <v>429</v>
      </c>
      <c r="GD223">
        <v>3.10277</v>
      </c>
      <c r="GE223">
        <v>2.72476</v>
      </c>
      <c r="GF223">
        <v>0.0885335</v>
      </c>
      <c r="GG223">
        <v>0.08809160000000001</v>
      </c>
      <c r="GH223">
        <v>0.105266</v>
      </c>
      <c r="GI223">
        <v>0.105668</v>
      </c>
      <c r="GJ223">
        <v>23789.7</v>
      </c>
      <c r="GK223">
        <v>21595</v>
      </c>
      <c r="GL223">
        <v>26664.6</v>
      </c>
      <c r="GM223">
        <v>23903.3</v>
      </c>
      <c r="GN223">
        <v>38173.5</v>
      </c>
      <c r="GO223">
        <v>31587.9</v>
      </c>
      <c r="GP223">
        <v>46561.6</v>
      </c>
      <c r="GQ223">
        <v>37801.8</v>
      </c>
      <c r="GR223">
        <v>1.86613</v>
      </c>
      <c r="GS223">
        <v>1.8679</v>
      </c>
      <c r="GT223">
        <v>0.0820681</v>
      </c>
      <c r="GU223">
        <v>0</v>
      </c>
      <c r="GV223">
        <v>28.6682</v>
      </c>
      <c r="GW223">
        <v>999.9</v>
      </c>
      <c r="GX223">
        <v>46.4</v>
      </c>
      <c r="GY223">
        <v>31.4</v>
      </c>
      <c r="GZ223">
        <v>23.6322</v>
      </c>
      <c r="HA223">
        <v>61.202</v>
      </c>
      <c r="HB223">
        <v>19.6635</v>
      </c>
      <c r="HC223">
        <v>1</v>
      </c>
      <c r="HD223">
        <v>0.143971</v>
      </c>
      <c r="HE223">
        <v>-1.12908</v>
      </c>
      <c r="HF223">
        <v>20.2958</v>
      </c>
      <c r="HG223">
        <v>5.22088</v>
      </c>
      <c r="HH223">
        <v>11.98</v>
      </c>
      <c r="HI223">
        <v>4.96485</v>
      </c>
      <c r="HJ223">
        <v>3.27598</v>
      </c>
      <c r="HK223">
        <v>9999</v>
      </c>
      <c r="HL223">
        <v>9999</v>
      </c>
      <c r="HM223">
        <v>9999</v>
      </c>
      <c r="HN223">
        <v>37.8</v>
      </c>
      <c r="HO223">
        <v>1.86396</v>
      </c>
      <c r="HP223">
        <v>1.8601</v>
      </c>
      <c r="HQ223">
        <v>1.85838</v>
      </c>
      <c r="HR223">
        <v>1.85976</v>
      </c>
      <c r="HS223">
        <v>1.85989</v>
      </c>
      <c r="HT223">
        <v>1.85839</v>
      </c>
      <c r="HU223">
        <v>1.85745</v>
      </c>
      <c r="HV223">
        <v>1.85242</v>
      </c>
      <c r="HW223">
        <v>0</v>
      </c>
      <c r="HX223">
        <v>0</v>
      </c>
      <c r="HY223">
        <v>0</v>
      </c>
      <c r="HZ223">
        <v>0</v>
      </c>
      <c r="IA223" t="s">
        <v>424</v>
      </c>
      <c r="IB223" t="s">
        <v>425</v>
      </c>
      <c r="IC223" t="s">
        <v>426</v>
      </c>
      <c r="ID223" t="s">
        <v>426</v>
      </c>
      <c r="IE223" t="s">
        <v>426</v>
      </c>
      <c r="IF223" t="s">
        <v>426</v>
      </c>
      <c r="IG223">
        <v>0</v>
      </c>
      <c r="IH223">
        <v>100</v>
      </c>
      <c r="II223">
        <v>100</v>
      </c>
      <c r="IJ223">
        <v>-0.894</v>
      </c>
      <c r="IK223">
        <v>0.3188</v>
      </c>
      <c r="IL223">
        <v>-0.819046093373875</v>
      </c>
      <c r="IM223">
        <v>-0.0008311593448893811</v>
      </c>
      <c r="IN223">
        <v>1.768286430498992E-06</v>
      </c>
      <c r="IO223">
        <v>-5.176383660599935E-10</v>
      </c>
      <c r="IP223">
        <v>0.01793090377665582</v>
      </c>
      <c r="IQ223">
        <v>0.002652576625932546</v>
      </c>
      <c r="IR223">
        <v>0.0004569377311329863</v>
      </c>
      <c r="IS223">
        <v>1.003524486243527E-07</v>
      </c>
      <c r="IT223">
        <v>2</v>
      </c>
      <c r="IU223">
        <v>1975</v>
      </c>
      <c r="IV223">
        <v>1</v>
      </c>
      <c r="IW223">
        <v>26</v>
      </c>
      <c r="IX223">
        <v>201800.4</v>
      </c>
      <c r="IY223">
        <v>201800.6</v>
      </c>
      <c r="IZ223">
        <v>1.09619</v>
      </c>
      <c r="JA223">
        <v>2.62451</v>
      </c>
      <c r="JB223">
        <v>1.49658</v>
      </c>
      <c r="JC223">
        <v>2.34863</v>
      </c>
      <c r="JD223">
        <v>1.54907</v>
      </c>
      <c r="JE223">
        <v>2.47192</v>
      </c>
      <c r="JF223">
        <v>36.3635</v>
      </c>
      <c r="JG223">
        <v>24.2013</v>
      </c>
      <c r="JH223">
        <v>18</v>
      </c>
      <c r="JI223">
        <v>482.304</v>
      </c>
      <c r="JJ223">
        <v>498.243</v>
      </c>
      <c r="JK223">
        <v>30.2378</v>
      </c>
      <c r="JL223">
        <v>29.144</v>
      </c>
      <c r="JM223">
        <v>30</v>
      </c>
      <c r="JN223">
        <v>29.3467</v>
      </c>
      <c r="JO223">
        <v>29.337</v>
      </c>
      <c r="JP223">
        <v>22.0318</v>
      </c>
      <c r="JQ223">
        <v>0</v>
      </c>
      <c r="JR223">
        <v>100</v>
      </c>
      <c r="JS223">
        <v>30.238</v>
      </c>
      <c r="JT223">
        <v>420</v>
      </c>
      <c r="JU223">
        <v>23.1383</v>
      </c>
      <c r="JV223">
        <v>101.804</v>
      </c>
      <c r="JW223">
        <v>91.1785</v>
      </c>
    </row>
    <row r="224" spans="1:283">
      <c r="A224">
        <v>206</v>
      </c>
      <c r="B224">
        <v>1759097633.5</v>
      </c>
      <c r="C224">
        <v>3640.5</v>
      </c>
      <c r="D224" t="s">
        <v>843</v>
      </c>
      <c r="E224" t="s">
        <v>844</v>
      </c>
      <c r="F224">
        <v>5</v>
      </c>
      <c r="G224" t="s">
        <v>794</v>
      </c>
      <c r="H224">
        <v>1759097630.5</v>
      </c>
      <c r="I224">
        <f>(J224)/1000</f>
        <v>0</v>
      </c>
      <c r="J224">
        <f>1000*DJ224*AH224*(DF224-DG224)/(100*CY224*(1000-AH224*DF224))</f>
        <v>0</v>
      </c>
      <c r="K224">
        <f>DJ224*AH224*(DE224-DD224*(1000-AH224*DG224)/(1000-AH224*DF224))/(100*CY224)</f>
        <v>0</v>
      </c>
      <c r="L224">
        <f>DD224 - IF(AH224&gt;1, K224*CY224*100.0/(AJ224), 0)</f>
        <v>0</v>
      </c>
      <c r="M224">
        <f>((S224-I224/2)*L224-K224)/(S224+I224/2)</f>
        <v>0</v>
      </c>
      <c r="N224">
        <f>M224*(DK224+DL224)/1000.0</f>
        <v>0</v>
      </c>
      <c r="O224">
        <f>(DD224 - IF(AH224&gt;1, K224*CY224*100.0/(AJ224), 0))*(DK224+DL224)/1000.0</f>
        <v>0</v>
      </c>
      <c r="P224">
        <f>2.0/((1/R224-1/Q224)+SIGN(R224)*SQRT((1/R224-1/Q224)*(1/R224-1/Q224) + 4*CZ224/((CZ224+1)*(CZ224+1))*(2*1/R224*1/Q224-1/Q224*1/Q224)))</f>
        <v>0</v>
      </c>
      <c r="Q224">
        <f>IF(LEFT(DA224,1)&lt;&gt;"0",IF(LEFT(DA224,1)="1",3.0,DB224),$D$5+$E$5*(DR224*DK224/($K$5*1000))+$F$5*(DR224*DK224/($K$5*1000))*MAX(MIN(CY224,$J$5),$I$5)*MAX(MIN(CY224,$J$5),$I$5)+$G$5*MAX(MIN(CY224,$J$5),$I$5)*(DR224*DK224/($K$5*1000))+$H$5*(DR224*DK224/($K$5*1000))*(DR224*DK224/($K$5*1000)))</f>
        <v>0</v>
      </c>
      <c r="R224">
        <f>I224*(1000-(1000*0.61365*exp(17.502*V224/(240.97+V224))/(DK224+DL224)+DF224)/2)/(1000*0.61365*exp(17.502*V224/(240.97+V224))/(DK224+DL224)-DF224)</f>
        <v>0</v>
      </c>
      <c r="S224">
        <f>1/((CZ224+1)/(P224/1.6)+1/(Q224/1.37)) + CZ224/((CZ224+1)/(P224/1.6) + CZ224/(Q224/1.37))</f>
        <v>0</v>
      </c>
      <c r="T224">
        <f>(CU224*CX224)</f>
        <v>0</v>
      </c>
      <c r="U224">
        <f>(DM224+(T224+2*0.95*5.67E-8*(((DM224+$B$9)+273)^4-(DM224+273)^4)-44100*I224)/(1.84*29.3*Q224+8*0.95*5.67E-8*(DM224+273)^3))</f>
        <v>0</v>
      </c>
      <c r="V224">
        <f>($C$9*DN224+$D$9*DO224+$E$9*U224)</f>
        <v>0</v>
      </c>
      <c r="W224">
        <f>0.61365*exp(17.502*V224/(240.97+V224))</f>
        <v>0</v>
      </c>
      <c r="X224">
        <f>(Y224/Z224*100)</f>
        <v>0</v>
      </c>
      <c r="Y224">
        <f>DF224*(DK224+DL224)/1000</f>
        <v>0</v>
      </c>
      <c r="Z224">
        <f>0.61365*exp(17.502*DM224/(240.97+DM224))</f>
        <v>0</v>
      </c>
      <c r="AA224">
        <f>(W224-DF224*(DK224+DL224)/1000)</f>
        <v>0</v>
      </c>
      <c r="AB224">
        <f>(-I224*44100)</f>
        <v>0</v>
      </c>
      <c r="AC224">
        <f>2*29.3*Q224*0.92*(DM224-V224)</f>
        <v>0</v>
      </c>
      <c r="AD224">
        <f>2*0.95*5.67E-8*(((DM224+$B$9)+273)^4-(V224+273)^4)</f>
        <v>0</v>
      </c>
      <c r="AE224">
        <f>T224+AD224+AB224+AC224</f>
        <v>0</v>
      </c>
      <c r="AF224">
        <v>1</v>
      </c>
      <c r="AG224">
        <v>0</v>
      </c>
      <c r="AH224">
        <f>IF(AF224*$H$15&gt;=AJ224,1.0,(AJ224/(AJ224-AF224*$H$15)))</f>
        <v>0</v>
      </c>
      <c r="AI224">
        <f>(AH224-1)*100</f>
        <v>0</v>
      </c>
      <c r="AJ224">
        <f>MAX(0,($B$15+$C$15*DR224)/(1+$D$15*DR224)*DK224/(DM224+273)*$E$15)</f>
        <v>0</v>
      </c>
      <c r="AK224" t="s">
        <v>420</v>
      </c>
      <c r="AL224" t="s">
        <v>420</v>
      </c>
      <c r="AM224">
        <v>0</v>
      </c>
      <c r="AN224">
        <v>0</v>
      </c>
      <c r="AO224">
        <f>1-AM224/AN224</f>
        <v>0</v>
      </c>
      <c r="AP224">
        <v>0</v>
      </c>
      <c r="AQ224" t="s">
        <v>420</v>
      </c>
      <c r="AR224" t="s">
        <v>420</v>
      </c>
      <c r="AS224">
        <v>0</v>
      </c>
      <c r="AT224">
        <v>0</v>
      </c>
      <c r="AU224">
        <f>1-AS224/AT224</f>
        <v>0</v>
      </c>
      <c r="AV224">
        <v>0.5</v>
      </c>
      <c r="AW224">
        <f>CV224</f>
        <v>0</v>
      </c>
      <c r="AX224">
        <f>K224</f>
        <v>0</v>
      </c>
      <c r="AY224">
        <f>AU224*AV224*AW224</f>
        <v>0</v>
      </c>
      <c r="AZ224">
        <f>(AX224-AP224)/AW224</f>
        <v>0</v>
      </c>
      <c r="BA224">
        <f>(AN224-AT224)/AT224</f>
        <v>0</v>
      </c>
      <c r="BB224">
        <f>AM224/(AO224+AM224/AT224)</f>
        <v>0</v>
      </c>
      <c r="BC224" t="s">
        <v>420</v>
      </c>
      <c r="BD224">
        <v>0</v>
      </c>
      <c r="BE224">
        <f>IF(BD224&lt;&gt;0, BD224, BB224)</f>
        <v>0</v>
      </c>
      <c r="BF224">
        <f>1-BE224/AT224</f>
        <v>0</v>
      </c>
      <c r="BG224">
        <f>(AT224-AS224)/(AT224-BE224)</f>
        <v>0</v>
      </c>
      <c r="BH224">
        <f>(AN224-AT224)/(AN224-BE224)</f>
        <v>0</v>
      </c>
      <c r="BI224">
        <f>(AT224-AS224)/(AT224-AM224)</f>
        <v>0</v>
      </c>
      <c r="BJ224">
        <f>(AN224-AT224)/(AN224-AM224)</f>
        <v>0</v>
      </c>
      <c r="BK224">
        <f>(BG224*BE224/AS224)</f>
        <v>0</v>
      </c>
      <c r="BL224">
        <f>(1-BK224)</f>
        <v>0</v>
      </c>
      <c r="CU224">
        <f>$B$13*DS224+$C$13*DT224+$F$13*EE224*(1-EH224)</f>
        <v>0</v>
      </c>
      <c r="CV224">
        <f>CU224*CW224</f>
        <v>0</v>
      </c>
      <c r="CW224">
        <f>($B$13*$D$11+$C$13*$D$11+$F$13*((ER224+EJ224)/MAX(ER224+EJ224+ES224, 0.1)*$I$11+ES224/MAX(ER224+EJ224+ES224, 0.1)*$J$11))/($B$13+$C$13+$F$13)</f>
        <v>0</v>
      </c>
      <c r="CX224">
        <f>($B$13*$K$11+$C$13*$K$11+$F$13*((ER224+EJ224)/MAX(ER224+EJ224+ES224, 0.1)*$P$11+ES224/MAX(ER224+EJ224+ES224, 0.1)*$Q$11))/($B$13+$C$13+$F$13)</f>
        <v>0</v>
      </c>
      <c r="CY224">
        <v>2.18</v>
      </c>
      <c r="CZ224">
        <v>0.5</v>
      </c>
      <c r="DA224" t="s">
        <v>421</v>
      </c>
      <c r="DB224">
        <v>2</v>
      </c>
      <c r="DC224">
        <v>1759097630.5</v>
      </c>
      <c r="DD224">
        <v>422.1054444444445</v>
      </c>
      <c r="DE224">
        <v>419.9206666666666</v>
      </c>
      <c r="DF224">
        <v>23.18662222222222</v>
      </c>
      <c r="DG224">
        <v>22.85496666666667</v>
      </c>
      <c r="DH224">
        <v>422.9991111111111</v>
      </c>
      <c r="DI224">
        <v>22.86788888888888</v>
      </c>
      <c r="DJ224">
        <v>499.9503333333333</v>
      </c>
      <c r="DK224">
        <v>90.62112222222223</v>
      </c>
      <c r="DL224">
        <v>0.06653880000000001</v>
      </c>
      <c r="DM224">
        <v>29.893</v>
      </c>
      <c r="DN224">
        <v>30.00432222222222</v>
      </c>
      <c r="DO224">
        <v>999.9000000000001</v>
      </c>
      <c r="DP224">
        <v>0</v>
      </c>
      <c r="DQ224">
        <v>0</v>
      </c>
      <c r="DR224">
        <v>9992.709999999999</v>
      </c>
      <c r="DS224">
        <v>0</v>
      </c>
      <c r="DT224">
        <v>2.91428</v>
      </c>
      <c r="DU224">
        <v>2.184804444444444</v>
      </c>
      <c r="DV224">
        <v>432.1251111111111</v>
      </c>
      <c r="DW224">
        <v>429.7424444444444</v>
      </c>
      <c r="DX224">
        <v>0.3316828888888889</v>
      </c>
      <c r="DY224">
        <v>419.9206666666666</v>
      </c>
      <c r="DZ224">
        <v>22.85496666666667</v>
      </c>
      <c r="EA224">
        <v>2.101197777777778</v>
      </c>
      <c r="EB224">
        <v>2.071142222222222</v>
      </c>
      <c r="EC224">
        <v>18.22827777777778</v>
      </c>
      <c r="ED224">
        <v>17.99893333333333</v>
      </c>
      <c r="EE224">
        <v>0.00500078</v>
      </c>
      <c r="EF224">
        <v>0</v>
      </c>
      <c r="EG224">
        <v>0</v>
      </c>
      <c r="EH224">
        <v>0</v>
      </c>
      <c r="EI224">
        <v>201.2777777777777</v>
      </c>
      <c r="EJ224">
        <v>0.00500078</v>
      </c>
      <c r="EK224">
        <v>-20.46666666666667</v>
      </c>
      <c r="EL224">
        <v>-1.266666666666667</v>
      </c>
      <c r="EM224">
        <v>35.39533333333333</v>
      </c>
      <c r="EN224">
        <v>40.09711111111111</v>
      </c>
      <c r="EO224">
        <v>37.34</v>
      </c>
      <c r="EP224">
        <v>40.43022222222223</v>
      </c>
      <c r="EQ224">
        <v>37.86088888888889</v>
      </c>
      <c r="ER224">
        <v>0</v>
      </c>
      <c r="ES224">
        <v>0</v>
      </c>
      <c r="ET224">
        <v>0</v>
      </c>
      <c r="EU224">
        <v>1759097626</v>
      </c>
      <c r="EV224">
        <v>0</v>
      </c>
      <c r="EW224">
        <v>201.8846153846154</v>
      </c>
      <c r="EX224">
        <v>-10.75555534918249</v>
      </c>
      <c r="EY224">
        <v>5.849572125052954</v>
      </c>
      <c r="EZ224">
        <v>-17.63461538461538</v>
      </c>
      <c r="FA224">
        <v>15</v>
      </c>
      <c r="FB224">
        <v>0</v>
      </c>
      <c r="FC224" t="s">
        <v>422</v>
      </c>
      <c r="FD224">
        <v>1746989605.5</v>
      </c>
      <c r="FE224">
        <v>1746989593.5</v>
      </c>
      <c r="FF224">
        <v>0</v>
      </c>
      <c r="FG224">
        <v>-0.274</v>
      </c>
      <c r="FH224">
        <v>-0.002</v>
      </c>
      <c r="FI224">
        <v>2.549</v>
      </c>
      <c r="FJ224">
        <v>0.129</v>
      </c>
      <c r="FK224">
        <v>420</v>
      </c>
      <c r="FL224">
        <v>17</v>
      </c>
      <c r="FM224">
        <v>0.02</v>
      </c>
      <c r="FN224">
        <v>0.04</v>
      </c>
      <c r="FO224">
        <v>2.118650243902439</v>
      </c>
      <c r="FP224">
        <v>0.5220733797909439</v>
      </c>
      <c r="FQ224">
        <v>0.08095352407966018</v>
      </c>
      <c r="FR224">
        <v>0</v>
      </c>
      <c r="FS224">
        <v>204.0264705882353</v>
      </c>
      <c r="FT224">
        <v>-35.0084033549016</v>
      </c>
      <c r="FU224">
        <v>6.750263995862743</v>
      </c>
      <c r="FV224">
        <v>0</v>
      </c>
      <c r="FW224">
        <v>0.3338274390243903</v>
      </c>
      <c r="FX224">
        <v>-0.01223747038327515</v>
      </c>
      <c r="FY224">
        <v>0.001835484558190326</v>
      </c>
      <c r="FZ224">
        <v>1</v>
      </c>
      <c r="GA224">
        <v>1</v>
      </c>
      <c r="GB224">
        <v>3</v>
      </c>
      <c r="GC224" t="s">
        <v>423</v>
      </c>
      <c r="GD224">
        <v>3.10281</v>
      </c>
      <c r="GE224">
        <v>2.72459</v>
      </c>
      <c r="GF224">
        <v>0.0885291</v>
      </c>
      <c r="GG224">
        <v>0.0880956</v>
      </c>
      <c r="GH224">
        <v>0.105261</v>
      </c>
      <c r="GI224">
        <v>0.105664</v>
      </c>
      <c r="GJ224">
        <v>23789.7</v>
      </c>
      <c r="GK224">
        <v>21595</v>
      </c>
      <c r="GL224">
        <v>26664.5</v>
      </c>
      <c r="GM224">
        <v>23903.4</v>
      </c>
      <c r="GN224">
        <v>38173.5</v>
      </c>
      <c r="GO224">
        <v>31588</v>
      </c>
      <c r="GP224">
        <v>46561.5</v>
      </c>
      <c r="GQ224">
        <v>37801.7</v>
      </c>
      <c r="GR224">
        <v>1.86598</v>
      </c>
      <c r="GS224">
        <v>1.8678</v>
      </c>
      <c r="GT224">
        <v>0.08258219999999999</v>
      </c>
      <c r="GU224">
        <v>0</v>
      </c>
      <c r="GV224">
        <v>28.6682</v>
      </c>
      <c r="GW224">
        <v>999.9</v>
      </c>
      <c r="GX224">
        <v>46.4</v>
      </c>
      <c r="GY224">
        <v>31.4</v>
      </c>
      <c r="GZ224">
        <v>23.6327</v>
      </c>
      <c r="HA224">
        <v>61.092</v>
      </c>
      <c r="HB224">
        <v>19.6274</v>
      </c>
      <c r="HC224">
        <v>1</v>
      </c>
      <c r="HD224">
        <v>0.143984</v>
      </c>
      <c r="HE224">
        <v>-1.12948</v>
      </c>
      <c r="HF224">
        <v>20.2959</v>
      </c>
      <c r="HG224">
        <v>5.22088</v>
      </c>
      <c r="HH224">
        <v>11.98</v>
      </c>
      <c r="HI224">
        <v>4.9649</v>
      </c>
      <c r="HJ224">
        <v>3.276</v>
      </c>
      <c r="HK224">
        <v>9999</v>
      </c>
      <c r="HL224">
        <v>9999</v>
      </c>
      <c r="HM224">
        <v>9999</v>
      </c>
      <c r="HN224">
        <v>37.8</v>
      </c>
      <c r="HO224">
        <v>1.86399</v>
      </c>
      <c r="HP224">
        <v>1.86011</v>
      </c>
      <c r="HQ224">
        <v>1.85838</v>
      </c>
      <c r="HR224">
        <v>1.85978</v>
      </c>
      <c r="HS224">
        <v>1.85989</v>
      </c>
      <c r="HT224">
        <v>1.8584</v>
      </c>
      <c r="HU224">
        <v>1.85745</v>
      </c>
      <c r="HV224">
        <v>1.85242</v>
      </c>
      <c r="HW224">
        <v>0</v>
      </c>
      <c r="HX224">
        <v>0</v>
      </c>
      <c r="HY224">
        <v>0</v>
      </c>
      <c r="HZ224">
        <v>0</v>
      </c>
      <c r="IA224" t="s">
        <v>424</v>
      </c>
      <c r="IB224" t="s">
        <v>425</v>
      </c>
      <c r="IC224" t="s">
        <v>426</v>
      </c>
      <c r="ID224" t="s">
        <v>426</v>
      </c>
      <c r="IE224" t="s">
        <v>426</v>
      </c>
      <c r="IF224" t="s">
        <v>426</v>
      </c>
      <c r="IG224">
        <v>0</v>
      </c>
      <c r="IH224">
        <v>100</v>
      </c>
      <c r="II224">
        <v>100</v>
      </c>
      <c r="IJ224">
        <v>-0.893</v>
      </c>
      <c r="IK224">
        <v>0.3188</v>
      </c>
      <c r="IL224">
        <v>-0.819046093373875</v>
      </c>
      <c r="IM224">
        <v>-0.0008311593448893811</v>
      </c>
      <c r="IN224">
        <v>1.768286430498992E-06</v>
      </c>
      <c r="IO224">
        <v>-5.176383660599935E-10</v>
      </c>
      <c r="IP224">
        <v>0.01793090377665582</v>
      </c>
      <c r="IQ224">
        <v>0.002652576625932546</v>
      </c>
      <c r="IR224">
        <v>0.0004569377311329863</v>
      </c>
      <c r="IS224">
        <v>1.003524486243527E-07</v>
      </c>
      <c r="IT224">
        <v>2</v>
      </c>
      <c r="IU224">
        <v>1975</v>
      </c>
      <c r="IV224">
        <v>1</v>
      </c>
      <c r="IW224">
        <v>26</v>
      </c>
      <c r="IX224">
        <v>201800.5</v>
      </c>
      <c r="IY224">
        <v>201800.7</v>
      </c>
      <c r="IZ224">
        <v>1.09619</v>
      </c>
      <c r="JA224">
        <v>2.63184</v>
      </c>
      <c r="JB224">
        <v>1.49658</v>
      </c>
      <c r="JC224">
        <v>2.34863</v>
      </c>
      <c r="JD224">
        <v>1.54907</v>
      </c>
      <c r="JE224">
        <v>2.44995</v>
      </c>
      <c r="JF224">
        <v>36.3635</v>
      </c>
      <c r="JG224">
        <v>24.1926</v>
      </c>
      <c r="JH224">
        <v>18</v>
      </c>
      <c r="JI224">
        <v>482.216</v>
      </c>
      <c r="JJ224">
        <v>498.171</v>
      </c>
      <c r="JK224">
        <v>30.2378</v>
      </c>
      <c r="JL224">
        <v>29.1436</v>
      </c>
      <c r="JM224">
        <v>30</v>
      </c>
      <c r="JN224">
        <v>29.3465</v>
      </c>
      <c r="JO224">
        <v>29.3363</v>
      </c>
      <c r="JP224">
        <v>22.0351</v>
      </c>
      <c r="JQ224">
        <v>0</v>
      </c>
      <c r="JR224">
        <v>100</v>
      </c>
      <c r="JS224">
        <v>30.238</v>
      </c>
      <c r="JT224">
        <v>420</v>
      </c>
      <c r="JU224">
        <v>23.1383</v>
      </c>
      <c r="JV224">
        <v>101.803</v>
      </c>
      <c r="JW224">
        <v>91.1785</v>
      </c>
    </row>
    <row r="225" spans="1:283">
      <c r="A225">
        <v>207</v>
      </c>
      <c r="B225">
        <v>1759097635.5</v>
      </c>
      <c r="C225">
        <v>3642.5</v>
      </c>
      <c r="D225" t="s">
        <v>845</v>
      </c>
      <c r="E225" t="s">
        <v>846</v>
      </c>
      <c r="F225">
        <v>5</v>
      </c>
      <c r="G225" t="s">
        <v>794</v>
      </c>
      <c r="H225">
        <v>1759097632.5</v>
      </c>
      <c r="I225">
        <f>(J225)/1000</f>
        <v>0</v>
      </c>
      <c r="J225">
        <f>1000*DJ225*AH225*(DF225-DG225)/(100*CY225*(1000-AH225*DF225))</f>
        <v>0</v>
      </c>
      <c r="K225">
        <f>DJ225*AH225*(DE225-DD225*(1000-AH225*DG225)/(1000-AH225*DF225))/(100*CY225)</f>
        <v>0</v>
      </c>
      <c r="L225">
        <f>DD225 - IF(AH225&gt;1, K225*CY225*100.0/(AJ225), 0)</f>
        <v>0</v>
      </c>
      <c r="M225">
        <f>((S225-I225/2)*L225-K225)/(S225+I225/2)</f>
        <v>0</v>
      </c>
      <c r="N225">
        <f>M225*(DK225+DL225)/1000.0</f>
        <v>0</v>
      </c>
      <c r="O225">
        <f>(DD225 - IF(AH225&gt;1, K225*CY225*100.0/(AJ225), 0))*(DK225+DL225)/1000.0</f>
        <v>0</v>
      </c>
      <c r="P225">
        <f>2.0/((1/R225-1/Q225)+SIGN(R225)*SQRT((1/R225-1/Q225)*(1/R225-1/Q225) + 4*CZ225/((CZ225+1)*(CZ225+1))*(2*1/R225*1/Q225-1/Q225*1/Q225)))</f>
        <v>0</v>
      </c>
      <c r="Q225">
        <f>IF(LEFT(DA225,1)&lt;&gt;"0",IF(LEFT(DA225,1)="1",3.0,DB225),$D$5+$E$5*(DR225*DK225/($K$5*1000))+$F$5*(DR225*DK225/($K$5*1000))*MAX(MIN(CY225,$J$5),$I$5)*MAX(MIN(CY225,$J$5),$I$5)+$G$5*MAX(MIN(CY225,$J$5),$I$5)*(DR225*DK225/($K$5*1000))+$H$5*(DR225*DK225/($K$5*1000))*(DR225*DK225/($K$5*1000)))</f>
        <v>0</v>
      </c>
      <c r="R225">
        <f>I225*(1000-(1000*0.61365*exp(17.502*V225/(240.97+V225))/(DK225+DL225)+DF225)/2)/(1000*0.61365*exp(17.502*V225/(240.97+V225))/(DK225+DL225)-DF225)</f>
        <v>0</v>
      </c>
      <c r="S225">
        <f>1/((CZ225+1)/(P225/1.6)+1/(Q225/1.37)) + CZ225/((CZ225+1)/(P225/1.6) + CZ225/(Q225/1.37))</f>
        <v>0</v>
      </c>
      <c r="T225">
        <f>(CU225*CX225)</f>
        <v>0</v>
      </c>
      <c r="U225">
        <f>(DM225+(T225+2*0.95*5.67E-8*(((DM225+$B$9)+273)^4-(DM225+273)^4)-44100*I225)/(1.84*29.3*Q225+8*0.95*5.67E-8*(DM225+273)^3))</f>
        <v>0</v>
      </c>
      <c r="V225">
        <f>($C$9*DN225+$D$9*DO225+$E$9*U225)</f>
        <v>0</v>
      </c>
      <c r="W225">
        <f>0.61365*exp(17.502*V225/(240.97+V225))</f>
        <v>0</v>
      </c>
      <c r="X225">
        <f>(Y225/Z225*100)</f>
        <v>0</v>
      </c>
      <c r="Y225">
        <f>DF225*(DK225+DL225)/1000</f>
        <v>0</v>
      </c>
      <c r="Z225">
        <f>0.61365*exp(17.502*DM225/(240.97+DM225))</f>
        <v>0</v>
      </c>
      <c r="AA225">
        <f>(W225-DF225*(DK225+DL225)/1000)</f>
        <v>0</v>
      </c>
      <c r="AB225">
        <f>(-I225*44100)</f>
        <v>0</v>
      </c>
      <c r="AC225">
        <f>2*29.3*Q225*0.92*(DM225-V225)</f>
        <v>0</v>
      </c>
      <c r="AD225">
        <f>2*0.95*5.67E-8*(((DM225+$B$9)+273)^4-(V225+273)^4)</f>
        <v>0</v>
      </c>
      <c r="AE225">
        <f>T225+AD225+AB225+AC225</f>
        <v>0</v>
      </c>
      <c r="AF225">
        <v>1</v>
      </c>
      <c r="AG225">
        <v>0</v>
      </c>
      <c r="AH225">
        <f>IF(AF225*$H$15&gt;=AJ225,1.0,(AJ225/(AJ225-AF225*$H$15)))</f>
        <v>0</v>
      </c>
      <c r="AI225">
        <f>(AH225-1)*100</f>
        <v>0</v>
      </c>
      <c r="AJ225">
        <f>MAX(0,($B$15+$C$15*DR225)/(1+$D$15*DR225)*DK225/(DM225+273)*$E$15)</f>
        <v>0</v>
      </c>
      <c r="AK225" t="s">
        <v>420</v>
      </c>
      <c r="AL225" t="s">
        <v>420</v>
      </c>
      <c r="AM225">
        <v>0</v>
      </c>
      <c r="AN225">
        <v>0</v>
      </c>
      <c r="AO225">
        <f>1-AM225/AN225</f>
        <v>0</v>
      </c>
      <c r="AP225">
        <v>0</v>
      </c>
      <c r="AQ225" t="s">
        <v>420</v>
      </c>
      <c r="AR225" t="s">
        <v>420</v>
      </c>
      <c r="AS225">
        <v>0</v>
      </c>
      <c r="AT225">
        <v>0</v>
      </c>
      <c r="AU225">
        <f>1-AS225/AT225</f>
        <v>0</v>
      </c>
      <c r="AV225">
        <v>0.5</v>
      </c>
      <c r="AW225">
        <f>CV225</f>
        <v>0</v>
      </c>
      <c r="AX225">
        <f>K225</f>
        <v>0</v>
      </c>
      <c r="AY225">
        <f>AU225*AV225*AW225</f>
        <v>0</v>
      </c>
      <c r="AZ225">
        <f>(AX225-AP225)/AW225</f>
        <v>0</v>
      </c>
      <c r="BA225">
        <f>(AN225-AT225)/AT225</f>
        <v>0</v>
      </c>
      <c r="BB225">
        <f>AM225/(AO225+AM225/AT225)</f>
        <v>0</v>
      </c>
      <c r="BC225" t="s">
        <v>420</v>
      </c>
      <c r="BD225">
        <v>0</v>
      </c>
      <c r="BE225">
        <f>IF(BD225&lt;&gt;0, BD225, BB225)</f>
        <v>0</v>
      </c>
      <c r="BF225">
        <f>1-BE225/AT225</f>
        <v>0</v>
      </c>
      <c r="BG225">
        <f>(AT225-AS225)/(AT225-BE225)</f>
        <v>0</v>
      </c>
      <c r="BH225">
        <f>(AN225-AT225)/(AN225-BE225)</f>
        <v>0</v>
      </c>
      <c r="BI225">
        <f>(AT225-AS225)/(AT225-AM225)</f>
        <v>0</v>
      </c>
      <c r="BJ225">
        <f>(AN225-AT225)/(AN225-AM225)</f>
        <v>0</v>
      </c>
      <c r="BK225">
        <f>(BG225*BE225/AS225)</f>
        <v>0</v>
      </c>
      <c r="BL225">
        <f>(1-BK225)</f>
        <v>0</v>
      </c>
      <c r="CU225">
        <f>$B$13*DS225+$C$13*DT225+$F$13*EE225*(1-EH225)</f>
        <v>0</v>
      </c>
      <c r="CV225">
        <f>CU225*CW225</f>
        <v>0</v>
      </c>
      <c r="CW225">
        <f>($B$13*$D$11+$C$13*$D$11+$F$13*((ER225+EJ225)/MAX(ER225+EJ225+ES225, 0.1)*$I$11+ES225/MAX(ER225+EJ225+ES225, 0.1)*$J$11))/($B$13+$C$13+$F$13)</f>
        <v>0</v>
      </c>
      <c r="CX225">
        <f>($B$13*$K$11+$C$13*$K$11+$F$13*((ER225+EJ225)/MAX(ER225+EJ225+ES225, 0.1)*$P$11+ES225/MAX(ER225+EJ225+ES225, 0.1)*$Q$11))/($B$13+$C$13+$F$13)</f>
        <v>0</v>
      </c>
      <c r="CY225">
        <v>2.18</v>
      </c>
      <c r="CZ225">
        <v>0.5</v>
      </c>
      <c r="DA225" t="s">
        <v>421</v>
      </c>
      <c r="DB225">
        <v>2</v>
      </c>
      <c r="DC225">
        <v>1759097632.5</v>
      </c>
      <c r="DD225">
        <v>422.1091111111111</v>
      </c>
      <c r="DE225">
        <v>419.9403333333333</v>
      </c>
      <c r="DF225">
        <v>23.18631111111111</v>
      </c>
      <c r="DG225">
        <v>22.854</v>
      </c>
      <c r="DH225">
        <v>423.0026666666667</v>
      </c>
      <c r="DI225">
        <v>22.86758888888889</v>
      </c>
      <c r="DJ225">
        <v>499.9587777777778</v>
      </c>
      <c r="DK225">
        <v>90.62043333333332</v>
      </c>
      <c r="DL225">
        <v>0.06658303333333332</v>
      </c>
      <c r="DM225">
        <v>29.89447777777778</v>
      </c>
      <c r="DN225">
        <v>30.00801111111111</v>
      </c>
      <c r="DO225">
        <v>999.9000000000001</v>
      </c>
      <c r="DP225">
        <v>0</v>
      </c>
      <c r="DQ225">
        <v>0</v>
      </c>
      <c r="DR225">
        <v>9993.047777777778</v>
      </c>
      <c r="DS225">
        <v>0</v>
      </c>
      <c r="DT225">
        <v>2.91428</v>
      </c>
      <c r="DU225">
        <v>2.168824444444444</v>
      </c>
      <c r="DV225">
        <v>432.1287777777778</v>
      </c>
      <c r="DW225">
        <v>429.7622222222222</v>
      </c>
      <c r="DX225">
        <v>0.3323147777777777</v>
      </c>
      <c r="DY225">
        <v>419.9403333333333</v>
      </c>
      <c r="DZ225">
        <v>22.854</v>
      </c>
      <c r="EA225">
        <v>2.101152222222223</v>
      </c>
      <c r="EB225">
        <v>2.071041111111111</v>
      </c>
      <c r="EC225">
        <v>18.22793333333334</v>
      </c>
      <c r="ED225">
        <v>17.99815555555556</v>
      </c>
      <c r="EE225">
        <v>0.00500078</v>
      </c>
      <c r="EF225">
        <v>0</v>
      </c>
      <c r="EG225">
        <v>0</v>
      </c>
      <c r="EH225">
        <v>0</v>
      </c>
      <c r="EI225">
        <v>202.3</v>
      </c>
      <c r="EJ225">
        <v>0.00500078</v>
      </c>
      <c r="EK225">
        <v>-20.27777777777778</v>
      </c>
      <c r="EL225">
        <v>-0.9222222222222223</v>
      </c>
      <c r="EM225">
        <v>35.39533333333333</v>
      </c>
      <c r="EN225">
        <v>40.12477777777778</v>
      </c>
      <c r="EO225">
        <v>37.36077777777777</v>
      </c>
      <c r="EP225">
        <v>40.47866666666667</v>
      </c>
      <c r="EQ225">
        <v>37.87477777777778</v>
      </c>
      <c r="ER225">
        <v>0</v>
      </c>
      <c r="ES225">
        <v>0</v>
      </c>
      <c r="ET225">
        <v>0</v>
      </c>
      <c r="EU225">
        <v>1759097628.4</v>
      </c>
      <c r="EV225">
        <v>0</v>
      </c>
      <c r="EW225">
        <v>202.6423076923077</v>
      </c>
      <c r="EX225">
        <v>-6.676922903493139</v>
      </c>
      <c r="EY225">
        <v>-3.887180116859538</v>
      </c>
      <c r="EZ225">
        <v>-17.71153846153846</v>
      </c>
      <c r="FA225">
        <v>15</v>
      </c>
      <c r="FB225">
        <v>0</v>
      </c>
      <c r="FC225" t="s">
        <v>422</v>
      </c>
      <c r="FD225">
        <v>1746989605.5</v>
      </c>
      <c r="FE225">
        <v>1746989593.5</v>
      </c>
      <c r="FF225">
        <v>0</v>
      </c>
      <c r="FG225">
        <v>-0.274</v>
      </c>
      <c r="FH225">
        <v>-0.002</v>
      </c>
      <c r="FI225">
        <v>2.549</v>
      </c>
      <c r="FJ225">
        <v>0.129</v>
      </c>
      <c r="FK225">
        <v>420</v>
      </c>
      <c r="FL225">
        <v>17</v>
      </c>
      <c r="FM225">
        <v>0.02</v>
      </c>
      <c r="FN225">
        <v>0.04</v>
      </c>
      <c r="FO225">
        <v>2.122044146341464</v>
      </c>
      <c r="FP225">
        <v>0.5953047386759572</v>
      </c>
      <c r="FQ225">
        <v>0.08159305335614413</v>
      </c>
      <c r="FR225">
        <v>0</v>
      </c>
      <c r="FS225">
        <v>202.9735294117647</v>
      </c>
      <c r="FT225">
        <v>-21.55385797152618</v>
      </c>
      <c r="FU225">
        <v>6.579661569319657</v>
      </c>
      <c r="FV225">
        <v>0</v>
      </c>
      <c r="FW225">
        <v>0.3335613658536585</v>
      </c>
      <c r="FX225">
        <v>-0.01288331707317074</v>
      </c>
      <c r="FY225">
        <v>0.00183589401038584</v>
      </c>
      <c r="FZ225">
        <v>1</v>
      </c>
      <c r="GA225">
        <v>1</v>
      </c>
      <c r="GB225">
        <v>3</v>
      </c>
      <c r="GC225" t="s">
        <v>423</v>
      </c>
      <c r="GD225">
        <v>3.10286</v>
      </c>
      <c r="GE225">
        <v>2.72465</v>
      </c>
      <c r="GF225">
        <v>0.0885254</v>
      </c>
      <c r="GG225">
        <v>0.08808580000000001</v>
      </c>
      <c r="GH225">
        <v>0.105259</v>
      </c>
      <c r="GI225">
        <v>0.105659</v>
      </c>
      <c r="GJ225">
        <v>23789.7</v>
      </c>
      <c r="GK225">
        <v>21595.3</v>
      </c>
      <c r="GL225">
        <v>26664.4</v>
      </c>
      <c r="GM225">
        <v>23903.5</v>
      </c>
      <c r="GN225">
        <v>38173.7</v>
      </c>
      <c r="GO225">
        <v>31588.2</v>
      </c>
      <c r="GP225">
        <v>46561.6</v>
      </c>
      <c r="GQ225">
        <v>37801.7</v>
      </c>
      <c r="GR225">
        <v>1.866</v>
      </c>
      <c r="GS225">
        <v>1.86775</v>
      </c>
      <c r="GT225">
        <v>0.0825226</v>
      </c>
      <c r="GU225">
        <v>0</v>
      </c>
      <c r="GV225">
        <v>28.6682</v>
      </c>
      <c r="GW225">
        <v>999.9</v>
      </c>
      <c r="GX225">
        <v>46.4</v>
      </c>
      <c r="GY225">
        <v>31.4</v>
      </c>
      <c r="GZ225">
        <v>23.629</v>
      </c>
      <c r="HA225">
        <v>61.402</v>
      </c>
      <c r="HB225">
        <v>19.5393</v>
      </c>
      <c r="HC225">
        <v>1</v>
      </c>
      <c r="HD225">
        <v>0.143971</v>
      </c>
      <c r="HE225">
        <v>-1.13011</v>
      </c>
      <c r="HF225">
        <v>20.2959</v>
      </c>
      <c r="HG225">
        <v>5.22088</v>
      </c>
      <c r="HH225">
        <v>11.98</v>
      </c>
      <c r="HI225">
        <v>4.9651</v>
      </c>
      <c r="HJ225">
        <v>3.27598</v>
      </c>
      <c r="HK225">
        <v>9999</v>
      </c>
      <c r="HL225">
        <v>9999</v>
      </c>
      <c r="HM225">
        <v>9999</v>
      </c>
      <c r="HN225">
        <v>37.8</v>
      </c>
      <c r="HO225">
        <v>1.86399</v>
      </c>
      <c r="HP225">
        <v>1.86012</v>
      </c>
      <c r="HQ225">
        <v>1.8584</v>
      </c>
      <c r="HR225">
        <v>1.85979</v>
      </c>
      <c r="HS225">
        <v>1.85989</v>
      </c>
      <c r="HT225">
        <v>1.85839</v>
      </c>
      <c r="HU225">
        <v>1.85745</v>
      </c>
      <c r="HV225">
        <v>1.85242</v>
      </c>
      <c r="HW225">
        <v>0</v>
      </c>
      <c r="HX225">
        <v>0</v>
      </c>
      <c r="HY225">
        <v>0</v>
      </c>
      <c r="HZ225">
        <v>0</v>
      </c>
      <c r="IA225" t="s">
        <v>424</v>
      </c>
      <c r="IB225" t="s">
        <v>425</v>
      </c>
      <c r="IC225" t="s">
        <v>426</v>
      </c>
      <c r="ID225" t="s">
        <v>426</v>
      </c>
      <c r="IE225" t="s">
        <v>426</v>
      </c>
      <c r="IF225" t="s">
        <v>426</v>
      </c>
      <c r="IG225">
        <v>0</v>
      </c>
      <c r="IH225">
        <v>100</v>
      </c>
      <c r="II225">
        <v>100</v>
      </c>
      <c r="IJ225">
        <v>-0.893</v>
      </c>
      <c r="IK225">
        <v>0.3187</v>
      </c>
      <c r="IL225">
        <v>-0.819046093373875</v>
      </c>
      <c r="IM225">
        <v>-0.0008311593448893811</v>
      </c>
      <c r="IN225">
        <v>1.768286430498992E-06</v>
      </c>
      <c r="IO225">
        <v>-5.176383660599935E-10</v>
      </c>
      <c r="IP225">
        <v>0.01793090377665582</v>
      </c>
      <c r="IQ225">
        <v>0.002652576625932546</v>
      </c>
      <c r="IR225">
        <v>0.0004569377311329863</v>
      </c>
      <c r="IS225">
        <v>1.003524486243527E-07</v>
      </c>
      <c r="IT225">
        <v>2</v>
      </c>
      <c r="IU225">
        <v>1975</v>
      </c>
      <c r="IV225">
        <v>1</v>
      </c>
      <c r="IW225">
        <v>26</v>
      </c>
      <c r="IX225">
        <v>201800.5</v>
      </c>
      <c r="IY225">
        <v>201800.7</v>
      </c>
      <c r="IZ225">
        <v>1.09619</v>
      </c>
      <c r="JA225">
        <v>2.63184</v>
      </c>
      <c r="JB225">
        <v>1.49658</v>
      </c>
      <c r="JC225">
        <v>2.34863</v>
      </c>
      <c r="JD225">
        <v>1.54907</v>
      </c>
      <c r="JE225">
        <v>2.39624</v>
      </c>
      <c r="JF225">
        <v>36.3635</v>
      </c>
      <c r="JG225">
        <v>24.1926</v>
      </c>
      <c r="JH225">
        <v>18</v>
      </c>
      <c r="JI225">
        <v>482.221</v>
      </c>
      <c r="JJ225">
        <v>498.132</v>
      </c>
      <c r="JK225">
        <v>30.2376</v>
      </c>
      <c r="JL225">
        <v>29.1436</v>
      </c>
      <c r="JM225">
        <v>30</v>
      </c>
      <c r="JN225">
        <v>29.3453</v>
      </c>
      <c r="JO225">
        <v>29.3358</v>
      </c>
      <c r="JP225">
        <v>22.0376</v>
      </c>
      <c r="JQ225">
        <v>0</v>
      </c>
      <c r="JR225">
        <v>100</v>
      </c>
      <c r="JS225">
        <v>30.238</v>
      </c>
      <c r="JT225">
        <v>420</v>
      </c>
      <c r="JU225">
        <v>23.1383</v>
      </c>
      <c r="JV225">
        <v>101.803</v>
      </c>
      <c r="JW225">
        <v>91.1788</v>
      </c>
    </row>
    <row r="226" spans="1:283">
      <c r="A226">
        <v>208</v>
      </c>
      <c r="B226">
        <v>1759097637.5</v>
      </c>
      <c r="C226">
        <v>3644.5</v>
      </c>
      <c r="D226" t="s">
        <v>847</v>
      </c>
      <c r="E226" t="s">
        <v>848</v>
      </c>
      <c r="F226">
        <v>5</v>
      </c>
      <c r="G226" t="s">
        <v>794</v>
      </c>
      <c r="H226">
        <v>1759097634.5</v>
      </c>
      <c r="I226">
        <f>(J226)/1000</f>
        <v>0</v>
      </c>
      <c r="J226">
        <f>1000*DJ226*AH226*(DF226-DG226)/(100*CY226*(1000-AH226*DF226))</f>
        <v>0</v>
      </c>
      <c r="K226">
        <f>DJ226*AH226*(DE226-DD226*(1000-AH226*DG226)/(1000-AH226*DF226))/(100*CY226)</f>
        <v>0</v>
      </c>
      <c r="L226">
        <f>DD226 - IF(AH226&gt;1, K226*CY226*100.0/(AJ226), 0)</f>
        <v>0</v>
      </c>
      <c r="M226">
        <f>((S226-I226/2)*L226-K226)/(S226+I226/2)</f>
        <v>0</v>
      </c>
      <c r="N226">
        <f>M226*(DK226+DL226)/1000.0</f>
        <v>0</v>
      </c>
      <c r="O226">
        <f>(DD226 - IF(AH226&gt;1, K226*CY226*100.0/(AJ226), 0))*(DK226+DL226)/1000.0</f>
        <v>0</v>
      </c>
      <c r="P226">
        <f>2.0/((1/R226-1/Q226)+SIGN(R226)*SQRT((1/R226-1/Q226)*(1/R226-1/Q226) + 4*CZ226/((CZ226+1)*(CZ226+1))*(2*1/R226*1/Q226-1/Q226*1/Q226)))</f>
        <v>0</v>
      </c>
      <c r="Q226">
        <f>IF(LEFT(DA226,1)&lt;&gt;"0",IF(LEFT(DA226,1)="1",3.0,DB226),$D$5+$E$5*(DR226*DK226/($K$5*1000))+$F$5*(DR226*DK226/($K$5*1000))*MAX(MIN(CY226,$J$5),$I$5)*MAX(MIN(CY226,$J$5),$I$5)+$G$5*MAX(MIN(CY226,$J$5),$I$5)*(DR226*DK226/($K$5*1000))+$H$5*(DR226*DK226/($K$5*1000))*(DR226*DK226/($K$5*1000)))</f>
        <v>0</v>
      </c>
      <c r="R226">
        <f>I226*(1000-(1000*0.61365*exp(17.502*V226/(240.97+V226))/(DK226+DL226)+DF226)/2)/(1000*0.61365*exp(17.502*V226/(240.97+V226))/(DK226+DL226)-DF226)</f>
        <v>0</v>
      </c>
      <c r="S226">
        <f>1/((CZ226+1)/(P226/1.6)+1/(Q226/1.37)) + CZ226/((CZ226+1)/(P226/1.6) + CZ226/(Q226/1.37))</f>
        <v>0</v>
      </c>
      <c r="T226">
        <f>(CU226*CX226)</f>
        <v>0</v>
      </c>
      <c r="U226">
        <f>(DM226+(T226+2*0.95*5.67E-8*(((DM226+$B$9)+273)^4-(DM226+273)^4)-44100*I226)/(1.84*29.3*Q226+8*0.95*5.67E-8*(DM226+273)^3))</f>
        <v>0</v>
      </c>
      <c r="V226">
        <f>($C$9*DN226+$D$9*DO226+$E$9*U226)</f>
        <v>0</v>
      </c>
      <c r="W226">
        <f>0.61365*exp(17.502*V226/(240.97+V226))</f>
        <v>0</v>
      </c>
      <c r="X226">
        <f>(Y226/Z226*100)</f>
        <v>0</v>
      </c>
      <c r="Y226">
        <f>DF226*(DK226+DL226)/1000</f>
        <v>0</v>
      </c>
      <c r="Z226">
        <f>0.61365*exp(17.502*DM226/(240.97+DM226))</f>
        <v>0</v>
      </c>
      <c r="AA226">
        <f>(W226-DF226*(DK226+DL226)/1000)</f>
        <v>0</v>
      </c>
      <c r="AB226">
        <f>(-I226*44100)</f>
        <v>0</v>
      </c>
      <c r="AC226">
        <f>2*29.3*Q226*0.92*(DM226-V226)</f>
        <v>0</v>
      </c>
      <c r="AD226">
        <f>2*0.95*5.67E-8*(((DM226+$B$9)+273)^4-(V226+273)^4)</f>
        <v>0</v>
      </c>
      <c r="AE226">
        <f>T226+AD226+AB226+AC226</f>
        <v>0</v>
      </c>
      <c r="AF226">
        <v>1</v>
      </c>
      <c r="AG226">
        <v>0</v>
      </c>
      <c r="AH226">
        <f>IF(AF226*$H$15&gt;=AJ226,1.0,(AJ226/(AJ226-AF226*$H$15)))</f>
        <v>0</v>
      </c>
      <c r="AI226">
        <f>(AH226-1)*100</f>
        <v>0</v>
      </c>
      <c r="AJ226">
        <f>MAX(0,($B$15+$C$15*DR226)/(1+$D$15*DR226)*DK226/(DM226+273)*$E$15)</f>
        <v>0</v>
      </c>
      <c r="AK226" t="s">
        <v>420</v>
      </c>
      <c r="AL226" t="s">
        <v>420</v>
      </c>
      <c r="AM226">
        <v>0</v>
      </c>
      <c r="AN226">
        <v>0</v>
      </c>
      <c r="AO226">
        <f>1-AM226/AN226</f>
        <v>0</v>
      </c>
      <c r="AP226">
        <v>0</v>
      </c>
      <c r="AQ226" t="s">
        <v>420</v>
      </c>
      <c r="AR226" t="s">
        <v>420</v>
      </c>
      <c r="AS226">
        <v>0</v>
      </c>
      <c r="AT226">
        <v>0</v>
      </c>
      <c r="AU226">
        <f>1-AS226/AT226</f>
        <v>0</v>
      </c>
      <c r="AV226">
        <v>0.5</v>
      </c>
      <c r="AW226">
        <f>CV226</f>
        <v>0</v>
      </c>
      <c r="AX226">
        <f>K226</f>
        <v>0</v>
      </c>
      <c r="AY226">
        <f>AU226*AV226*AW226</f>
        <v>0</v>
      </c>
      <c r="AZ226">
        <f>(AX226-AP226)/AW226</f>
        <v>0</v>
      </c>
      <c r="BA226">
        <f>(AN226-AT226)/AT226</f>
        <v>0</v>
      </c>
      <c r="BB226">
        <f>AM226/(AO226+AM226/AT226)</f>
        <v>0</v>
      </c>
      <c r="BC226" t="s">
        <v>420</v>
      </c>
      <c r="BD226">
        <v>0</v>
      </c>
      <c r="BE226">
        <f>IF(BD226&lt;&gt;0, BD226, BB226)</f>
        <v>0</v>
      </c>
      <c r="BF226">
        <f>1-BE226/AT226</f>
        <v>0</v>
      </c>
      <c r="BG226">
        <f>(AT226-AS226)/(AT226-BE226)</f>
        <v>0</v>
      </c>
      <c r="BH226">
        <f>(AN226-AT226)/(AN226-BE226)</f>
        <v>0</v>
      </c>
      <c r="BI226">
        <f>(AT226-AS226)/(AT226-AM226)</f>
        <v>0</v>
      </c>
      <c r="BJ226">
        <f>(AN226-AT226)/(AN226-AM226)</f>
        <v>0</v>
      </c>
      <c r="BK226">
        <f>(BG226*BE226/AS226)</f>
        <v>0</v>
      </c>
      <c r="BL226">
        <f>(1-BK226)</f>
        <v>0</v>
      </c>
      <c r="CU226">
        <f>$B$13*DS226+$C$13*DT226+$F$13*EE226*(1-EH226)</f>
        <v>0</v>
      </c>
      <c r="CV226">
        <f>CU226*CW226</f>
        <v>0</v>
      </c>
      <c r="CW226">
        <f>($B$13*$D$11+$C$13*$D$11+$F$13*((ER226+EJ226)/MAX(ER226+EJ226+ES226, 0.1)*$I$11+ES226/MAX(ER226+EJ226+ES226, 0.1)*$J$11))/($B$13+$C$13+$F$13)</f>
        <v>0</v>
      </c>
      <c r="CX226">
        <f>($B$13*$K$11+$C$13*$K$11+$F$13*((ER226+EJ226)/MAX(ER226+EJ226+ES226, 0.1)*$P$11+ES226/MAX(ER226+EJ226+ES226, 0.1)*$Q$11))/($B$13+$C$13+$F$13)</f>
        <v>0</v>
      </c>
      <c r="CY226">
        <v>2.18</v>
      </c>
      <c r="CZ226">
        <v>0.5</v>
      </c>
      <c r="DA226" t="s">
        <v>421</v>
      </c>
      <c r="DB226">
        <v>2</v>
      </c>
      <c r="DC226">
        <v>1759097634.5</v>
      </c>
      <c r="DD226">
        <v>422.1008888888889</v>
      </c>
      <c r="DE226">
        <v>419.9451111111111</v>
      </c>
      <c r="DF226">
        <v>23.1854</v>
      </c>
      <c r="DG226">
        <v>22.85295555555556</v>
      </c>
      <c r="DH226">
        <v>422.9943333333333</v>
      </c>
      <c r="DI226">
        <v>22.86668888888889</v>
      </c>
      <c r="DJ226">
        <v>499.9288888888889</v>
      </c>
      <c r="DK226">
        <v>90.62057777777778</v>
      </c>
      <c r="DL226">
        <v>0.06665917777777779</v>
      </c>
      <c r="DM226">
        <v>29.89633333333333</v>
      </c>
      <c r="DN226">
        <v>30.01202222222222</v>
      </c>
      <c r="DO226">
        <v>999.9000000000001</v>
      </c>
      <c r="DP226">
        <v>0</v>
      </c>
      <c r="DQ226">
        <v>0</v>
      </c>
      <c r="DR226">
        <v>9990.825555555555</v>
      </c>
      <c r="DS226">
        <v>0</v>
      </c>
      <c r="DT226">
        <v>2.91428</v>
      </c>
      <c r="DU226">
        <v>2.155935555555556</v>
      </c>
      <c r="DV226">
        <v>432.1197777777778</v>
      </c>
      <c r="DW226">
        <v>429.7664444444445</v>
      </c>
      <c r="DX226">
        <v>0.3324383333333333</v>
      </c>
      <c r="DY226">
        <v>419.9451111111111</v>
      </c>
      <c r="DZ226">
        <v>22.85295555555556</v>
      </c>
      <c r="EA226">
        <v>2.101072222222222</v>
      </c>
      <c r="EB226">
        <v>2.070948888888889</v>
      </c>
      <c r="EC226">
        <v>18.22732222222222</v>
      </c>
      <c r="ED226">
        <v>17.99745555555556</v>
      </c>
      <c r="EE226">
        <v>0.00500078</v>
      </c>
      <c r="EF226">
        <v>0</v>
      </c>
      <c r="EG226">
        <v>0</v>
      </c>
      <c r="EH226">
        <v>0</v>
      </c>
      <c r="EI226">
        <v>204.5111111111111</v>
      </c>
      <c r="EJ226">
        <v>0.00500078</v>
      </c>
      <c r="EK226">
        <v>-19.38888888888889</v>
      </c>
      <c r="EL226">
        <v>-0.7000000000000001</v>
      </c>
      <c r="EM226">
        <v>35.40233333333333</v>
      </c>
      <c r="EN226">
        <v>40.15955555555556</v>
      </c>
      <c r="EO226">
        <v>37.44422222222222</v>
      </c>
      <c r="EP226">
        <v>40.49966666666666</v>
      </c>
      <c r="EQ226">
        <v>37.93722222222222</v>
      </c>
      <c r="ER226">
        <v>0</v>
      </c>
      <c r="ES226">
        <v>0</v>
      </c>
      <c r="ET226">
        <v>0</v>
      </c>
      <c r="EU226">
        <v>1759097630.2</v>
      </c>
      <c r="EV226">
        <v>0</v>
      </c>
      <c r="EW226">
        <v>202.644</v>
      </c>
      <c r="EX226">
        <v>23.5538465334816</v>
      </c>
      <c r="EY226">
        <v>-18.85384699931515</v>
      </c>
      <c r="EZ226">
        <v>-17.424</v>
      </c>
      <c r="FA226">
        <v>15</v>
      </c>
      <c r="FB226">
        <v>0</v>
      </c>
      <c r="FC226" t="s">
        <v>422</v>
      </c>
      <c r="FD226">
        <v>1746989605.5</v>
      </c>
      <c r="FE226">
        <v>1746989593.5</v>
      </c>
      <c r="FF226">
        <v>0</v>
      </c>
      <c r="FG226">
        <v>-0.274</v>
      </c>
      <c r="FH226">
        <v>-0.002</v>
      </c>
      <c r="FI226">
        <v>2.549</v>
      </c>
      <c r="FJ226">
        <v>0.129</v>
      </c>
      <c r="FK226">
        <v>420</v>
      </c>
      <c r="FL226">
        <v>17</v>
      </c>
      <c r="FM226">
        <v>0.02</v>
      </c>
      <c r="FN226">
        <v>0.04</v>
      </c>
      <c r="FO226">
        <v>2.133065</v>
      </c>
      <c r="FP226">
        <v>0.5632872045028098</v>
      </c>
      <c r="FQ226">
        <v>0.07924697587290001</v>
      </c>
      <c r="FR226">
        <v>0</v>
      </c>
      <c r="FS226">
        <v>202.9029411764706</v>
      </c>
      <c r="FT226">
        <v>4.909090977075305</v>
      </c>
      <c r="FU226">
        <v>6.41824079315296</v>
      </c>
      <c r="FV226">
        <v>0</v>
      </c>
      <c r="FW226">
        <v>0.33338685</v>
      </c>
      <c r="FX226">
        <v>-0.01408401500938096</v>
      </c>
      <c r="FY226">
        <v>0.001873164989396287</v>
      </c>
      <c r="FZ226">
        <v>1</v>
      </c>
      <c r="GA226">
        <v>1</v>
      </c>
      <c r="GB226">
        <v>3</v>
      </c>
      <c r="GC226" t="s">
        <v>423</v>
      </c>
      <c r="GD226">
        <v>3.10273</v>
      </c>
      <c r="GE226">
        <v>2.72502</v>
      </c>
      <c r="GF226">
        <v>0.08853129999999999</v>
      </c>
      <c r="GG226">
        <v>0.088092</v>
      </c>
      <c r="GH226">
        <v>0.10526</v>
      </c>
      <c r="GI226">
        <v>0.105661</v>
      </c>
      <c r="GJ226">
        <v>23789.7</v>
      </c>
      <c r="GK226">
        <v>21595.1</v>
      </c>
      <c r="GL226">
        <v>26664.5</v>
      </c>
      <c r="GM226">
        <v>23903.4</v>
      </c>
      <c r="GN226">
        <v>38173.8</v>
      </c>
      <c r="GO226">
        <v>31588.3</v>
      </c>
      <c r="GP226">
        <v>46561.8</v>
      </c>
      <c r="GQ226">
        <v>37801.9</v>
      </c>
      <c r="GR226">
        <v>1.86593</v>
      </c>
      <c r="GS226">
        <v>1.8681</v>
      </c>
      <c r="GT226">
        <v>0.08247790000000001</v>
      </c>
      <c r="GU226">
        <v>0</v>
      </c>
      <c r="GV226">
        <v>28.6681</v>
      </c>
      <c r="GW226">
        <v>999.9</v>
      </c>
      <c r="GX226">
        <v>46.4</v>
      </c>
      <c r="GY226">
        <v>31.4</v>
      </c>
      <c r="GZ226">
        <v>23.6318</v>
      </c>
      <c r="HA226">
        <v>60.902</v>
      </c>
      <c r="HB226">
        <v>19.4952</v>
      </c>
      <c r="HC226">
        <v>1</v>
      </c>
      <c r="HD226">
        <v>0.143902</v>
      </c>
      <c r="HE226">
        <v>-1.11149</v>
      </c>
      <c r="HF226">
        <v>20.296</v>
      </c>
      <c r="HG226">
        <v>5.22088</v>
      </c>
      <c r="HH226">
        <v>11.98</v>
      </c>
      <c r="HI226">
        <v>4.9649</v>
      </c>
      <c r="HJ226">
        <v>3.27595</v>
      </c>
      <c r="HK226">
        <v>9999</v>
      </c>
      <c r="HL226">
        <v>9999</v>
      </c>
      <c r="HM226">
        <v>9999</v>
      </c>
      <c r="HN226">
        <v>37.8</v>
      </c>
      <c r="HO226">
        <v>1.86396</v>
      </c>
      <c r="HP226">
        <v>1.86012</v>
      </c>
      <c r="HQ226">
        <v>1.8584</v>
      </c>
      <c r="HR226">
        <v>1.85978</v>
      </c>
      <c r="HS226">
        <v>1.85989</v>
      </c>
      <c r="HT226">
        <v>1.85838</v>
      </c>
      <c r="HU226">
        <v>1.85745</v>
      </c>
      <c r="HV226">
        <v>1.85242</v>
      </c>
      <c r="HW226">
        <v>0</v>
      </c>
      <c r="HX226">
        <v>0</v>
      </c>
      <c r="HY226">
        <v>0</v>
      </c>
      <c r="HZ226">
        <v>0</v>
      </c>
      <c r="IA226" t="s">
        <v>424</v>
      </c>
      <c r="IB226" t="s">
        <v>425</v>
      </c>
      <c r="IC226" t="s">
        <v>426</v>
      </c>
      <c r="ID226" t="s">
        <v>426</v>
      </c>
      <c r="IE226" t="s">
        <v>426</v>
      </c>
      <c r="IF226" t="s">
        <v>426</v>
      </c>
      <c r="IG226">
        <v>0</v>
      </c>
      <c r="IH226">
        <v>100</v>
      </c>
      <c r="II226">
        <v>100</v>
      </c>
      <c r="IJ226">
        <v>-0.894</v>
      </c>
      <c r="IK226">
        <v>0.3187</v>
      </c>
      <c r="IL226">
        <v>-0.819046093373875</v>
      </c>
      <c r="IM226">
        <v>-0.0008311593448893811</v>
      </c>
      <c r="IN226">
        <v>1.768286430498992E-06</v>
      </c>
      <c r="IO226">
        <v>-5.176383660599935E-10</v>
      </c>
      <c r="IP226">
        <v>0.01793090377665582</v>
      </c>
      <c r="IQ226">
        <v>0.002652576625932546</v>
      </c>
      <c r="IR226">
        <v>0.0004569377311329863</v>
      </c>
      <c r="IS226">
        <v>1.003524486243527E-07</v>
      </c>
      <c r="IT226">
        <v>2</v>
      </c>
      <c r="IU226">
        <v>1975</v>
      </c>
      <c r="IV226">
        <v>1</v>
      </c>
      <c r="IW226">
        <v>26</v>
      </c>
      <c r="IX226">
        <v>201800.5</v>
      </c>
      <c r="IY226">
        <v>201800.7</v>
      </c>
      <c r="IZ226">
        <v>1.09619</v>
      </c>
      <c r="JA226">
        <v>2.63306</v>
      </c>
      <c r="JB226">
        <v>1.49658</v>
      </c>
      <c r="JC226">
        <v>2.34863</v>
      </c>
      <c r="JD226">
        <v>1.54907</v>
      </c>
      <c r="JE226">
        <v>2.3645</v>
      </c>
      <c r="JF226">
        <v>36.3635</v>
      </c>
      <c r="JG226">
        <v>24.1926</v>
      </c>
      <c r="JH226">
        <v>18</v>
      </c>
      <c r="JI226">
        <v>482.169</v>
      </c>
      <c r="JJ226">
        <v>498.366</v>
      </c>
      <c r="JK226">
        <v>30.2372</v>
      </c>
      <c r="JL226">
        <v>29.1436</v>
      </c>
      <c r="JM226">
        <v>29.9999</v>
      </c>
      <c r="JN226">
        <v>29.3442</v>
      </c>
      <c r="JO226">
        <v>29.3358</v>
      </c>
      <c r="JP226">
        <v>22.0364</v>
      </c>
      <c r="JQ226">
        <v>0</v>
      </c>
      <c r="JR226">
        <v>100</v>
      </c>
      <c r="JS226">
        <v>30.2268</v>
      </c>
      <c r="JT226">
        <v>420</v>
      </c>
      <c r="JU226">
        <v>23.1383</v>
      </c>
      <c r="JV226">
        <v>101.804</v>
      </c>
      <c r="JW226">
        <v>91.1789</v>
      </c>
    </row>
    <row r="227" spans="1:283">
      <c r="A227">
        <v>209</v>
      </c>
      <c r="B227">
        <v>1759097639.5</v>
      </c>
      <c r="C227">
        <v>3646.5</v>
      </c>
      <c r="D227" t="s">
        <v>849</v>
      </c>
      <c r="E227" t="s">
        <v>850</v>
      </c>
      <c r="F227">
        <v>5</v>
      </c>
      <c r="G227" t="s">
        <v>794</v>
      </c>
      <c r="H227">
        <v>1759097636.5</v>
      </c>
      <c r="I227">
        <f>(J227)/1000</f>
        <v>0</v>
      </c>
      <c r="J227">
        <f>1000*DJ227*AH227*(DF227-DG227)/(100*CY227*(1000-AH227*DF227))</f>
        <v>0</v>
      </c>
      <c r="K227">
        <f>DJ227*AH227*(DE227-DD227*(1000-AH227*DG227)/(1000-AH227*DF227))/(100*CY227)</f>
        <v>0</v>
      </c>
      <c r="L227">
        <f>DD227 - IF(AH227&gt;1, K227*CY227*100.0/(AJ227), 0)</f>
        <v>0</v>
      </c>
      <c r="M227">
        <f>((S227-I227/2)*L227-K227)/(S227+I227/2)</f>
        <v>0</v>
      </c>
      <c r="N227">
        <f>M227*(DK227+DL227)/1000.0</f>
        <v>0</v>
      </c>
      <c r="O227">
        <f>(DD227 - IF(AH227&gt;1, K227*CY227*100.0/(AJ227), 0))*(DK227+DL227)/1000.0</f>
        <v>0</v>
      </c>
      <c r="P227">
        <f>2.0/((1/R227-1/Q227)+SIGN(R227)*SQRT((1/R227-1/Q227)*(1/R227-1/Q227) + 4*CZ227/((CZ227+1)*(CZ227+1))*(2*1/R227*1/Q227-1/Q227*1/Q227)))</f>
        <v>0</v>
      </c>
      <c r="Q227">
        <f>IF(LEFT(DA227,1)&lt;&gt;"0",IF(LEFT(DA227,1)="1",3.0,DB227),$D$5+$E$5*(DR227*DK227/($K$5*1000))+$F$5*(DR227*DK227/($K$5*1000))*MAX(MIN(CY227,$J$5),$I$5)*MAX(MIN(CY227,$J$5),$I$5)+$G$5*MAX(MIN(CY227,$J$5),$I$5)*(DR227*DK227/($K$5*1000))+$H$5*(DR227*DK227/($K$5*1000))*(DR227*DK227/($K$5*1000)))</f>
        <v>0</v>
      </c>
      <c r="R227">
        <f>I227*(1000-(1000*0.61365*exp(17.502*V227/(240.97+V227))/(DK227+DL227)+DF227)/2)/(1000*0.61365*exp(17.502*V227/(240.97+V227))/(DK227+DL227)-DF227)</f>
        <v>0</v>
      </c>
      <c r="S227">
        <f>1/((CZ227+1)/(P227/1.6)+1/(Q227/1.37)) + CZ227/((CZ227+1)/(P227/1.6) + CZ227/(Q227/1.37))</f>
        <v>0</v>
      </c>
      <c r="T227">
        <f>(CU227*CX227)</f>
        <v>0</v>
      </c>
      <c r="U227">
        <f>(DM227+(T227+2*0.95*5.67E-8*(((DM227+$B$9)+273)^4-(DM227+273)^4)-44100*I227)/(1.84*29.3*Q227+8*0.95*5.67E-8*(DM227+273)^3))</f>
        <v>0</v>
      </c>
      <c r="V227">
        <f>($C$9*DN227+$D$9*DO227+$E$9*U227)</f>
        <v>0</v>
      </c>
      <c r="W227">
        <f>0.61365*exp(17.502*V227/(240.97+V227))</f>
        <v>0</v>
      </c>
      <c r="X227">
        <f>(Y227/Z227*100)</f>
        <v>0</v>
      </c>
      <c r="Y227">
        <f>DF227*(DK227+DL227)/1000</f>
        <v>0</v>
      </c>
      <c r="Z227">
        <f>0.61365*exp(17.502*DM227/(240.97+DM227))</f>
        <v>0</v>
      </c>
      <c r="AA227">
        <f>(W227-DF227*(DK227+DL227)/1000)</f>
        <v>0</v>
      </c>
      <c r="AB227">
        <f>(-I227*44100)</f>
        <v>0</v>
      </c>
      <c r="AC227">
        <f>2*29.3*Q227*0.92*(DM227-V227)</f>
        <v>0</v>
      </c>
      <c r="AD227">
        <f>2*0.95*5.67E-8*(((DM227+$B$9)+273)^4-(V227+273)^4)</f>
        <v>0</v>
      </c>
      <c r="AE227">
        <f>T227+AD227+AB227+AC227</f>
        <v>0</v>
      </c>
      <c r="AF227">
        <v>1</v>
      </c>
      <c r="AG227">
        <v>0</v>
      </c>
      <c r="AH227">
        <f>IF(AF227*$H$15&gt;=AJ227,1.0,(AJ227/(AJ227-AF227*$H$15)))</f>
        <v>0</v>
      </c>
      <c r="AI227">
        <f>(AH227-1)*100</f>
        <v>0</v>
      </c>
      <c r="AJ227">
        <f>MAX(0,($B$15+$C$15*DR227)/(1+$D$15*DR227)*DK227/(DM227+273)*$E$15)</f>
        <v>0</v>
      </c>
      <c r="AK227" t="s">
        <v>420</v>
      </c>
      <c r="AL227" t="s">
        <v>420</v>
      </c>
      <c r="AM227">
        <v>0</v>
      </c>
      <c r="AN227">
        <v>0</v>
      </c>
      <c r="AO227">
        <f>1-AM227/AN227</f>
        <v>0</v>
      </c>
      <c r="AP227">
        <v>0</v>
      </c>
      <c r="AQ227" t="s">
        <v>420</v>
      </c>
      <c r="AR227" t="s">
        <v>420</v>
      </c>
      <c r="AS227">
        <v>0</v>
      </c>
      <c r="AT227">
        <v>0</v>
      </c>
      <c r="AU227">
        <f>1-AS227/AT227</f>
        <v>0</v>
      </c>
      <c r="AV227">
        <v>0.5</v>
      </c>
      <c r="AW227">
        <f>CV227</f>
        <v>0</v>
      </c>
      <c r="AX227">
        <f>K227</f>
        <v>0</v>
      </c>
      <c r="AY227">
        <f>AU227*AV227*AW227</f>
        <v>0</v>
      </c>
      <c r="AZ227">
        <f>(AX227-AP227)/AW227</f>
        <v>0</v>
      </c>
      <c r="BA227">
        <f>(AN227-AT227)/AT227</f>
        <v>0</v>
      </c>
      <c r="BB227">
        <f>AM227/(AO227+AM227/AT227)</f>
        <v>0</v>
      </c>
      <c r="BC227" t="s">
        <v>420</v>
      </c>
      <c r="BD227">
        <v>0</v>
      </c>
      <c r="BE227">
        <f>IF(BD227&lt;&gt;0, BD227, BB227)</f>
        <v>0</v>
      </c>
      <c r="BF227">
        <f>1-BE227/AT227</f>
        <v>0</v>
      </c>
      <c r="BG227">
        <f>(AT227-AS227)/(AT227-BE227)</f>
        <v>0</v>
      </c>
      <c r="BH227">
        <f>(AN227-AT227)/(AN227-BE227)</f>
        <v>0</v>
      </c>
      <c r="BI227">
        <f>(AT227-AS227)/(AT227-AM227)</f>
        <v>0</v>
      </c>
      <c r="BJ227">
        <f>(AN227-AT227)/(AN227-AM227)</f>
        <v>0</v>
      </c>
      <c r="BK227">
        <f>(BG227*BE227/AS227)</f>
        <v>0</v>
      </c>
      <c r="BL227">
        <f>(1-BK227)</f>
        <v>0</v>
      </c>
      <c r="CU227">
        <f>$B$13*DS227+$C$13*DT227+$F$13*EE227*(1-EH227)</f>
        <v>0</v>
      </c>
      <c r="CV227">
        <f>CU227*CW227</f>
        <v>0</v>
      </c>
      <c r="CW227">
        <f>($B$13*$D$11+$C$13*$D$11+$F$13*((ER227+EJ227)/MAX(ER227+EJ227+ES227, 0.1)*$I$11+ES227/MAX(ER227+EJ227+ES227, 0.1)*$J$11))/($B$13+$C$13+$F$13)</f>
        <v>0</v>
      </c>
      <c r="CX227">
        <f>($B$13*$K$11+$C$13*$K$11+$F$13*((ER227+EJ227)/MAX(ER227+EJ227+ES227, 0.1)*$P$11+ES227/MAX(ER227+EJ227+ES227, 0.1)*$Q$11))/($B$13+$C$13+$F$13)</f>
        <v>0</v>
      </c>
      <c r="CY227">
        <v>2.18</v>
      </c>
      <c r="CZ227">
        <v>0.5</v>
      </c>
      <c r="DA227" t="s">
        <v>421</v>
      </c>
      <c r="DB227">
        <v>2</v>
      </c>
      <c r="DC227">
        <v>1759097636.5</v>
      </c>
      <c r="DD227">
        <v>422.1052222222222</v>
      </c>
      <c r="DE227">
        <v>419.95</v>
      </c>
      <c r="DF227">
        <v>23.1845</v>
      </c>
      <c r="DG227">
        <v>22.85235555555555</v>
      </c>
      <c r="DH227">
        <v>422.9985555555556</v>
      </c>
      <c r="DI227">
        <v>22.86582222222222</v>
      </c>
      <c r="DJ227">
        <v>499.9346666666667</v>
      </c>
      <c r="DK227">
        <v>90.62114444444444</v>
      </c>
      <c r="DL227">
        <v>0.06672276666666666</v>
      </c>
      <c r="DM227">
        <v>29.89713333333334</v>
      </c>
      <c r="DN227">
        <v>30.01251111111112</v>
      </c>
      <c r="DO227">
        <v>999.9000000000001</v>
      </c>
      <c r="DP227">
        <v>0</v>
      </c>
      <c r="DQ227">
        <v>0</v>
      </c>
      <c r="DR227">
        <v>9996.095555555556</v>
      </c>
      <c r="DS227">
        <v>0</v>
      </c>
      <c r="DT227">
        <v>2.91428</v>
      </c>
      <c r="DU227">
        <v>2.155281111111111</v>
      </c>
      <c r="DV227">
        <v>432.1237777777778</v>
      </c>
      <c r="DW227">
        <v>429.7712222222222</v>
      </c>
      <c r="DX227">
        <v>0.3321313333333333</v>
      </c>
      <c r="DY227">
        <v>419.95</v>
      </c>
      <c r="DZ227">
        <v>22.85235555555555</v>
      </c>
      <c r="EA227">
        <v>2.101005555555555</v>
      </c>
      <c r="EB227">
        <v>2.070907777777778</v>
      </c>
      <c r="EC227">
        <v>18.22681111111111</v>
      </c>
      <c r="ED227">
        <v>17.99715555555555</v>
      </c>
      <c r="EE227">
        <v>0.00500078</v>
      </c>
      <c r="EF227">
        <v>0</v>
      </c>
      <c r="EG227">
        <v>0</v>
      </c>
      <c r="EH227">
        <v>0</v>
      </c>
      <c r="EI227">
        <v>205.5444444444445</v>
      </c>
      <c r="EJ227">
        <v>0.00500078</v>
      </c>
      <c r="EK227">
        <v>-20.25555555555556</v>
      </c>
      <c r="EL227">
        <v>-0.3888888888888889</v>
      </c>
      <c r="EM227">
        <v>35.42333333333332</v>
      </c>
      <c r="EN227">
        <v>40.215</v>
      </c>
      <c r="EO227">
        <v>37.44433333333333</v>
      </c>
      <c r="EP227">
        <v>40.58311111111111</v>
      </c>
      <c r="EQ227">
        <v>37.84</v>
      </c>
      <c r="ER227">
        <v>0</v>
      </c>
      <c r="ES227">
        <v>0</v>
      </c>
      <c r="ET227">
        <v>0</v>
      </c>
      <c r="EU227">
        <v>1759097632</v>
      </c>
      <c r="EV227">
        <v>0</v>
      </c>
      <c r="EW227">
        <v>202.9846153846154</v>
      </c>
      <c r="EX227">
        <v>35.870085616072</v>
      </c>
      <c r="EY227">
        <v>-21.35384679627532</v>
      </c>
      <c r="EZ227">
        <v>-17.57692307692308</v>
      </c>
      <c r="FA227">
        <v>15</v>
      </c>
      <c r="FB227">
        <v>0</v>
      </c>
      <c r="FC227" t="s">
        <v>422</v>
      </c>
      <c r="FD227">
        <v>1746989605.5</v>
      </c>
      <c r="FE227">
        <v>1746989593.5</v>
      </c>
      <c r="FF227">
        <v>0</v>
      </c>
      <c r="FG227">
        <v>-0.274</v>
      </c>
      <c r="FH227">
        <v>-0.002</v>
      </c>
      <c r="FI227">
        <v>2.549</v>
      </c>
      <c r="FJ227">
        <v>0.129</v>
      </c>
      <c r="FK227">
        <v>420</v>
      </c>
      <c r="FL227">
        <v>17</v>
      </c>
      <c r="FM227">
        <v>0.02</v>
      </c>
      <c r="FN227">
        <v>0.04</v>
      </c>
      <c r="FO227">
        <v>2.146737804878049</v>
      </c>
      <c r="FP227">
        <v>0.3437542160278733</v>
      </c>
      <c r="FQ227">
        <v>0.06880339063937273</v>
      </c>
      <c r="FR227">
        <v>1</v>
      </c>
      <c r="FS227">
        <v>203.2647058823529</v>
      </c>
      <c r="FT227">
        <v>6.475172020911215</v>
      </c>
      <c r="FU227">
        <v>6.469288639543773</v>
      </c>
      <c r="FV227">
        <v>0</v>
      </c>
      <c r="FW227">
        <v>0.3330417073170732</v>
      </c>
      <c r="FX227">
        <v>-0.01271266202090551</v>
      </c>
      <c r="FY227">
        <v>0.001814316188377831</v>
      </c>
      <c r="FZ227">
        <v>1</v>
      </c>
      <c r="GA227">
        <v>2</v>
      </c>
      <c r="GB227">
        <v>3</v>
      </c>
      <c r="GC227" t="s">
        <v>429</v>
      </c>
      <c r="GD227">
        <v>3.10294</v>
      </c>
      <c r="GE227">
        <v>2.72484</v>
      </c>
      <c r="GF227">
        <v>0.0885379</v>
      </c>
      <c r="GG227">
        <v>0.08810419999999999</v>
      </c>
      <c r="GH227">
        <v>0.10526</v>
      </c>
      <c r="GI227">
        <v>0.105663</v>
      </c>
      <c r="GJ227">
        <v>23789.6</v>
      </c>
      <c r="GK227">
        <v>21594.9</v>
      </c>
      <c r="GL227">
        <v>26664.7</v>
      </c>
      <c r="GM227">
        <v>23903.5</v>
      </c>
      <c r="GN227">
        <v>38173.9</v>
      </c>
      <c r="GO227">
        <v>31588.2</v>
      </c>
      <c r="GP227">
        <v>46561.8</v>
      </c>
      <c r="GQ227">
        <v>37801.9</v>
      </c>
      <c r="GR227">
        <v>1.86612</v>
      </c>
      <c r="GS227">
        <v>1.86773</v>
      </c>
      <c r="GT227">
        <v>0.08251890000000001</v>
      </c>
      <c r="GU227">
        <v>0</v>
      </c>
      <c r="GV227">
        <v>28.6669</v>
      </c>
      <c r="GW227">
        <v>999.9</v>
      </c>
      <c r="GX227">
        <v>46.4</v>
      </c>
      <c r="GY227">
        <v>31.4</v>
      </c>
      <c r="GZ227">
        <v>23.6311</v>
      </c>
      <c r="HA227">
        <v>61.122</v>
      </c>
      <c r="HB227">
        <v>19.4351</v>
      </c>
      <c r="HC227">
        <v>1</v>
      </c>
      <c r="HD227">
        <v>0.143905</v>
      </c>
      <c r="HE227">
        <v>-1.09307</v>
      </c>
      <c r="HF227">
        <v>20.2962</v>
      </c>
      <c r="HG227">
        <v>5.22103</v>
      </c>
      <c r="HH227">
        <v>11.98</v>
      </c>
      <c r="HI227">
        <v>4.9648</v>
      </c>
      <c r="HJ227">
        <v>3.2759</v>
      </c>
      <c r="HK227">
        <v>9999</v>
      </c>
      <c r="HL227">
        <v>9999</v>
      </c>
      <c r="HM227">
        <v>9999</v>
      </c>
      <c r="HN227">
        <v>37.8</v>
      </c>
      <c r="HO227">
        <v>1.86397</v>
      </c>
      <c r="HP227">
        <v>1.86011</v>
      </c>
      <c r="HQ227">
        <v>1.85838</v>
      </c>
      <c r="HR227">
        <v>1.85977</v>
      </c>
      <c r="HS227">
        <v>1.85989</v>
      </c>
      <c r="HT227">
        <v>1.85837</v>
      </c>
      <c r="HU227">
        <v>1.85745</v>
      </c>
      <c r="HV227">
        <v>1.85242</v>
      </c>
      <c r="HW227">
        <v>0</v>
      </c>
      <c r="HX227">
        <v>0</v>
      </c>
      <c r="HY227">
        <v>0</v>
      </c>
      <c r="HZ227">
        <v>0</v>
      </c>
      <c r="IA227" t="s">
        <v>424</v>
      </c>
      <c r="IB227" t="s">
        <v>425</v>
      </c>
      <c r="IC227" t="s">
        <v>426</v>
      </c>
      <c r="ID227" t="s">
        <v>426</v>
      </c>
      <c r="IE227" t="s">
        <v>426</v>
      </c>
      <c r="IF227" t="s">
        <v>426</v>
      </c>
      <c r="IG227">
        <v>0</v>
      </c>
      <c r="IH227">
        <v>100</v>
      </c>
      <c r="II227">
        <v>100</v>
      </c>
      <c r="IJ227">
        <v>-0.893</v>
      </c>
      <c r="IK227">
        <v>0.3187</v>
      </c>
      <c r="IL227">
        <v>-0.819046093373875</v>
      </c>
      <c r="IM227">
        <v>-0.0008311593448893811</v>
      </c>
      <c r="IN227">
        <v>1.768286430498992E-06</v>
      </c>
      <c r="IO227">
        <v>-5.176383660599935E-10</v>
      </c>
      <c r="IP227">
        <v>0.01793090377665582</v>
      </c>
      <c r="IQ227">
        <v>0.002652576625932546</v>
      </c>
      <c r="IR227">
        <v>0.0004569377311329863</v>
      </c>
      <c r="IS227">
        <v>1.003524486243527E-07</v>
      </c>
      <c r="IT227">
        <v>2</v>
      </c>
      <c r="IU227">
        <v>1975</v>
      </c>
      <c r="IV227">
        <v>1</v>
      </c>
      <c r="IW227">
        <v>26</v>
      </c>
      <c r="IX227">
        <v>201800.6</v>
      </c>
      <c r="IY227">
        <v>201800.8</v>
      </c>
      <c r="IZ227">
        <v>1.09497</v>
      </c>
      <c r="JA227">
        <v>2.61963</v>
      </c>
      <c r="JB227">
        <v>1.49658</v>
      </c>
      <c r="JC227">
        <v>2.34863</v>
      </c>
      <c r="JD227">
        <v>1.54907</v>
      </c>
      <c r="JE227">
        <v>2.46216</v>
      </c>
      <c r="JF227">
        <v>36.3635</v>
      </c>
      <c r="JG227">
        <v>24.1926</v>
      </c>
      <c r="JH227">
        <v>18</v>
      </c>
      <c r="JI227">
        <v>482.286</v>
      </c>
      <c r="JJ227">
        <v>498.116</v>
      </c>
      <c r="JK227">
        <v>30.2338</v>
      </c>
      <c r="JL227">
        <v>29.1436</v>
      </c>
      <c r="JM227">
        <v>29.9999</v>
      </c>
      <c r="JN227">
        <v>29.3442</v>
      </c>
      <c r="JO227">
        <v>29.3358</v>
      </c>
      <c r="JP227">
        <v>22.0354</v>
      </c>
      <c r="JQ227">
        <v>0</v>
      </c>
      <c r="JR227">
        <v>100</v>
      </c>
      <c r="JS227">
        <v>30.2268</v>
      </c>
      <c r="JT227">
        <v>420</v>
      </c>
      <c r="JU227">
        <v>23.1383</v>
      </c>
      <c r="JV227">
        <v>101.804</v>
      </c>
      <c r="JW227">
        <v>91.179</v>
      </c>
    </row>
    <row r="228" spans="1:283">
      <c r="A228">
        <v>210</v>
      </c>
      <c r="B228">
        <v>1759097641.5</v>
      </c>
      <c r="C228">
        <v>3648.5</v>
      </c>
      <c r="D228" t="s">
        <v>851</v>
      </c>
      <c r="E228" t="s">
        <v>852</v>
      </c>
      <c r="F228">
        <v>5</v>
      </c>
      <c r="G228" t="s">
        <v>794</v>
      </c>
      <c r="H228">
        <v>1759097638.5</v>
      </c>
      <c r="I228">
        <f>(J228)/1000</f>
        <v>0</v>
      </c>
      <c r="J228">
        <f>1000*DJ228*AH228*(DF228-DG228)/(100*CY228*(1000-AH228*DF228))</f>
        <v>0</v>
      </c>
      <c r="K228">
        <f>DJ228*AH228*(DE228-DD228*(1000-AH228*DG228)/(1000-AH228*DF228))/(100*CY228)</f>
        <v>0</v>
      </c>
      <c r="L228">
        <f>DD228 - IF(AH228&gt;1, K228*CY228*100.0/(AJ228), 0)</f>
        <v>0</v>
      </c>
      <c r="M228">
        <f>((S228-I228/2)*L228-K228)/(S228+I228/2)</f>
        <v>0</v>
      </c>
      <c r="N228">
        <f>M228*(DK228+DL228)/1000.0</f>
        <v>0</v>
      </c>
      <c r="O228">
        <f>(DD228 - IF(AH228&gt;1, K228*CY228*100.0/(AJ228), 0))*(DK228+DL228)/1000.0</f>
        <v>0</v>
      </c>
      <c r="P228">
        <f>2.0/((1/R228-1/Q228)+SIGN(R228)*SQRT((1/R228-1/Q228)*(1/R228-1/Q228) + 4*CZ228/((CZ228+1)*(CZ228+1))*(2*1/R228*1/Q228-1/Q228*1/Q228)))</f>
        <v>0</v>
      </c>
      <c r="Q228">
        <f>IF(LEFT(DA228,1)&lt;&gt;"0",IF(LEFT(DA228,1)="1",3.0,DB228),$D$5+$E$5*(DR228*DK228/($K$5*1000))+$F$5*(DR228*DK228/($K$5*1000))*MAX(MIN(CY228,$J$5),$I$5)*MAX(MIN(CY228,$J$5),$I$5)+$G$5*MAX(MIN(CY228,$J$5),$I$5)*(DR228*DK228/($K$5*1000))+$H$5*(DR228*DK228/($K$5*1000))*(DR228*DK228/($K$5*1000)))</f>
        <v>0</v>
      </c>
      <c r="R228">
        <f>I228*(1000-(1000*0.61365*exp(17.502*V228/(240.97+V228))/(DK228+DL228)+DF228)/2)/(1000*0.61365*exp(17.502*V228/(240.97+V228))/(DK228+DL228)-DF228)</f>
        <v>0</v>
      </c>
      <c r="S228">
        <f>1/((CZ228+1)/(P228/1.6)+1/(Q228/1.37)) + CZ228/((CZ228+1)/(P228/1.6) + CZ228/(Q228/1.37))</f>
        <v>0</v>
      </c>
      <c r="T228">
        <f>(CU228*CX228)</f>
        <v>0</v>
      </c>
      <c r="U228">
        <f>(DM228+(T228+2*0.95*5.67E-8*(((DM228+$B$9)+273)^4-(DM228+273)^4)-44100*I228)/(1.84*29.3*Q228+8*0.95*5.67E-8*(DM228+273)^3))</f>
        <v>0</v>
      </c>
      <c r="V228">
        <f>($C$9*DN228+$D$9*DO228+$E$9*U228)</f>
        <v>0</v>
      </c>
      <c r="W228">
        <f>0.61365*exp(17.502*V228/(240.97+V228))</f>
        <v>0</v>
      </c>
      <c r="X228">
        <f>(Y228/Z228*100)</f>
        <v>0</v>
      </c>
      <c r="Y228">
        <f>DF228*(DK228+DL228)/1000</f>
        <v>0</v>
      </c>
      <c r="Z228">
        <f>0.61365*exp(17.502*DM228/(240.97+DM228))</f>
        <v>0</v>
      </c>
      <c r="AA228">
        <f>(W228-DF228*(DK228+DL228)/1000)</f>
        <v>0</v>
      </c>
      <c r="AB228">
        <f>(-I228*44100)</f>
        <v>0</v>
      </c>
      <c r="AC228">
        <f>2*29.3*Q228*0.92*(DM228-V228)</f>
        <v>0</v>
      </c>
      <c r="AD228">
        <f>2*0.95*5.67E-8*(((DM228+$B$9)+273)^4-(V228+273)^4)</f>
        <v>0</v>
      </c>
      <c r="AE228">
        <f>T228+AD228+AB228+AC228</f>
        <v>0</v>
      </c>
      <c r="AF228">
        <v>1</v>
      </c>
      <c r="AG228">
        <v>0</v>
      </c>
      <c r="AH228">
        <f>IF(AF228*$H$15&gt;=AJ228,1.0,(AJ228/(AJ228-AF228*$H$15)))</f>
        <v>0</v>
      </c>
      <c r="AI228">
        <f>(AH228-1)*100</f>
        <v>0</v>
      </c>
      <c r="AJ228">
        <f>MAX(0,($B$15+$C$15*DR228)/(1+$D$15*DR228)*DK228/(DM228+273)*$E$15)</f>
        <v>0</v>
      </c>
      <c r="AK228" t="s">
        <v>420</v>
      </c>
      <c r="AL228" t="s">
        <v>420</v>
      </c>
      <c r="AM228">
        <v>0</v>
      </c>
      <c r="AN228">
        <v>0</v>
      </c>
      <c r="AO228">
        <f>1-AM228/AN228</f>
        <v>0</v>
      </c>
      <c r="AP228">
        <v>0</v>
      </c>
      <c r="AQ228" t="s">
        <v>420</v>
      </c>
      <c r="AR228" t="s">
        <v>420</v>
      </c>
      <c r="AS228">
        <v>0</v>
      </c>
      <c r="AT228">
        <v>0</v>
      </c>
      <c r="AU228">
        <f>1-AS228/AT228</f>
        <v>0</v>
      </c>
      <c r="AV228">
        <v>0.5</v>
      </c>
      <c r="AW228">
        <f>CV228</f>
        <v>0</v>
      </c>
      <c r="AX228">
        <f>K228</f>
        <v>0</v>
      </c>
      <c r="AY228">
        <f>AU228*AV228*AW228</f>
        <v>0</v>
      </c>
      <c r="AZ228">
        <f>(AX228-AP228)/AW228</f>
        <v>0</v>
      </c>
      <c r="BA228">
        <f>(AN228-AT228)/AT228</f>
        <v>0</v>
      </c>
      <c r="BB228">
        <f>AM228/(AO228+AM228/AT228)</f>
        <v>0</v>
      </c>
      <c r="BC228" t="s">
        <v>420</v>
      </c>
      <c r="BD228">
        <v>0</v>
      </c>
      <c r="BE228">
        <f>IF(BD228&lt;&gt;0, BD228, BB228)</f>
        <v>0</v>
      </c>
      <c r="BF228">
        <f>1-BE228/AT228</f>
        <v>0</v>
      </c>
      <c r="BG228">
        <f>(AT228-AS228)/(AT228-BE228)</f>
        <v>0</v>
      </c>
      <c r="BH228">
        <f>(AN228-AT228)/(AN228-BE228)</f>
        <v>0</v>
      </c>
      <c r="BI228">
        <f>(AT228-AS228)/(AT228-AM228)</f>
        <v>0</v>
      </c>
      <c r="BJ228">
        <f>(AN228-AT228)/(AN228-AM228)</f>
        <v>0</v>
      </c>
      <c r="BK228">
        <f>(BG228*BE228/AS228)</f>
        <v>0</v>
      </c>
      <c r="BL228">
        <f>(1-BK228)</f>
        <v>0</v>
      </c>
      <c r="CU228">
        <f>$B$13*DS228+$C$13*DT228+$F$13*EE228*(1-EH228)</f>
        <v>0</v>
      </c>
      <c r="CV228">
        <f>CU228*CW228</f>
        <v>0</v>
      </c>
      <c r="CW228">
        <f>($B$13*$D$11+$C$13*$D$11+$F$13*((ER228+EJ228)/MAX(ER228+EJ228+ES228, 0.1)*$I$11+ES228/MAX(ER228+EJ228+ES228, 0.1)*$J$11))/($B$13+$C$13+$F$13)</f>
        <v>0</v>
      </c>
      <c r="CX228">
        <f>($B$13*$K$11+$C$13*$K$11+$F$13*((ER228+EJ228)/MAX(ER228+EJ228+ES228, 0.1)*$P$11+ES228/MAX(ER228+EJ228+ES228, 0.1)*$Q$11))/($B$13+$C$13+$F$13)</f>
        <v>0</v>
      </c>
      <c r="CY228">
        <v>2.18</v>
      </c>
      <c r="CZ228">
        <v>0.5</v>
      </c>
      <c r="DA228" t="s">
        <v>421</v>
      </c>
      <c r="DB228">
        <v>2</v>
      </c>
      <c r="DC228">
        <v>1759097638.5</v>
      </c>
      <c r="DD228">
        <v>422.1217777777778</v>
      </c>
      <c r="DE228">
        <v>419.9657777777777</v>
      </c>
      <c r="DF228">
        <v>23.18433333333333</v>
      </c>
      <c r="DG228">
        <v>22.85236666666666</v>
      </c>
      <c r="DH228">
        <v>423.015</v>
      </c>
      <c r="DI228">
        <v>22.86565555555556</v>
      </c>
      <c r="DJ228">
        <v>499.9867777777778</v>
      </c>
      <c r="DK228">
        <v>90.62114444444444</v>
      </c>
      <c r="DL228">
        <v>0.06671824444444444</v>
      </c>
      <c r="DM228">
        <v>29.89651111111111</v>
      </c>
      <c r="DN228">
        <v>30.0109</v>
      </c>
      <c r="DO228">
        <v>999.9000000000001</v>
      </c>
      <c r="DP228">
        <v>0</v>
      </c>
      <c r="DQ228">
        <v>0</v>
      </c>
      <c r="DR228">
        <v>9999.992222222221</v>
      </c>
      <c r="DS228">
        <v>0</v>
      </c>
      <c r="DT228">
        <v>2.91428</v>
      </c>
      <c r="DU228">
        <v>2.156064444444445</v>
      </c>
      <c r="DV228">
        <v>432.1405555555555</v>
      </c>
      <c r="DW228">
        <v>429.7872222222222</v>
      </c>
      <c r="DX228">
        <v>0.3319741111111111</v>
      </c>
      <c r="DY228">
        <v>419.9657777777777</v>
      </c>
      <c r="DZ228">
        <v>22.85236666666666</v>
      </c>
      <c r="EA228">
        <v>2.100991111111111</v>
      </c>
      <c r="EB228">
        <v>2.070907777777778</v>
      </c>
      <c r="EC228">
        <v>18.22671111111111</v>
      </c>
      <c r="ED228">
        <v>17.99716666666667</v>
      </c>
      <c r="EE228">
        <v>0.00500078</v>
      </c>
      <c r="EF228">
        <v>0</v>
      </c>
      <c r="EG228">
        <v>0</v>
      </c>
      <c r="EH228">
        <v>0</v>
      </c>
      <c r="EI228">
        <v>206.6111111111111</v>
      </c>
      <c r="EJ228">
        <v>0.00500078</v>
      </c>
      <c r="EK228">
        <v>-21.16666666666667</v>
      </c>
      <c r="EL228">
        <v>-0.6222222222222222</v>
      </c>
      <c r="EM228">
        <v>35.45122222222223</v>
      </c>
      <c r="EN228">
        <v>40.25666666666667</v>
      </c>
      <c r="EO228">
        <v>37.54166666666666</v>
      </c>
      <c r="EP228">
        <v>40.618</v>
      </c>
      <c r="EQ228">
        <v>37.77055555555555</v>
      </c>
      <c r="ER228">
        <v>0</v>
      </c>
      <c r="ES228">
        <v>0</v>
      </c>
      <c r="ET228">
        <v>0</v>
      </c>
      <c r="EU228">
        <v>1759097634.4</v>
      </c>
      <c r="EV228">
        <v>0</v>
      </c>
      <c r="EW228">
        <v>203.5115384615384</v>
      </c>
      <c r="EX228">
        <v>24.9333335114441</v>
      </c>
      <c r="EY228">
        <v>-4.800000640088252</v>
      </c>
      <c r="EZ228">
        <v>-18.55384615384616</v>
      </c>
      <c r="FA228">
        <v>15</v>
      </c>
      <c r="FB228">
        <v>0</v>
      </c>
      <c r="FC228" t="s">
        <v>422</v>
      </c>
      <c r="FD228">
        <v>1746989605.5</v>
      </c>
      <c r="FE228">
        <v>1746989593.5</v>
      </c>
      <c r="FF228">
        <v>0</v>
      </c>
      <c r="FG228">
        <v>-0.274</v>
      </c>
      <c r="FH228">
        <v>-0.002</v>
      </c>
      <c r="FI228">
        <v>2.549</v>
      </c>
      <c r="FJ228">
        <v>0.129</v>
      </c>
      <c r="FK228">
        <v>420</v>
      </c>
      <c r="FL228">
        <v>17</v>
      </c>
      <c r="FM228">
        <v>0.02</v>
      </c>
      <c r="FN228">
        <v>0.04</v>
      </c>
      <c r="FO228">
        <v>2.15869025</v>
      </c>
      <c r="FP228">
        <v>0.1290372607879907</v>
      </c>
      <c r="FQ228">
        <v>0.05617011578622126</v>
      </c>
      <c r="FR228">
        <v>1</v>
      </c>
      <c r="FS228">
        <v>203.9529411764706</v>
      </c>
      <c r="FT228">
        <v>15.07410246978772</v>
      </c>
      <c r="FU228">
        <v>6.795250733118798</v>
      </c>
      <c r="FV228">
        <v>0</v>
      </c>
      <c r="FW228">
        <v>0.3327074</v>
      </c>
      <c r="FX228">
        <v>-0.009396607879925968</v>
      </c>
      <c r="FY228">
        <v>0.001585633797571172</v>
      </c>
      <c r="FZ228">
        <v>1</v>
      </c>
      <c r="GA228">
        <v>2</v>
      </c>
      <c r="GB228">
        <v>3</v>
      </c>
      <c r="GC228" t="s">
        <v>429</v>
      </c>
      <c r="GD228">
        <v>3.10304</v>
      </c>
      <c r="GE228">
        <v>2.72456</v>
      </c>
      <c r="GF228">
        <v>0.088536</v>
      </c>
      <c r="GG228">
        <v>0.08809549999999999</v>
      </c>
      <c r="GH228">
        <v>0.105259</v>
      </c>
      <c r="GI228">
        <v>0.105662</v>
      </c>
      <c r="GJ228">
        <v>23789.7</v>
      </c>
      <c r="GK228">
        <v>21595.1</v>
      </c>
      <c r="GL228">
        <v>26664.7</v>
      </c>
      <c r="GM228">
        <v>23903.5</v>
      </c>
      <c r="GN228">
        <v>38174</v>
      </c>
      <c r="GO228">
        <v>31588.1</v>
      </c>
      <c r="GP228">
        <v>46561.9</v>
      </c>
      <c r="GQ228">
        <v>37801.7</v>
      </c>
      <c r="GR228">
        <v>1.86607</v>
      </c>
      <c r="GS228">
        <v>1.86745</v>
      </c>
      <c r="GT228">
        <v>0.08258600000000001</v>
      </c>
      <c r="GU228">
        <v>0</v>
      </c>
      <c r="GV228">
        <v>28.6657</v>
      </c>
      <c r="GW228">
        <v>999.9</v>
      </c>
      <c r="GX228">
        <v>46.4</v>
      </c>
      <c r="GY228">
        <v>31.4</v>
      </c>
      <c r="GZ228">
        <v>23.6325</v>
      </c>
      <c r="HA228">
        <v>61.132</v>
      </c>
      <c r="HB228">
        <v>19.5072</v>
      </c>
      <c r="HC228">
        <v>1</v>
      </c>
      <c r="HD228">
        <v>0.143666</v>
      </c>
      <c r="HE228">
        <v>-1.09422</v>
      </c>
      <c r="HF228">
        <v>20.2962</v>
      </c>
      <c r="HG228">
        <v>5.22103</v>
      </c>
      <c r="HH228">
        <v>11.98</v>
      </c>
      <c r="HI228">
        <v>4.9648</v>
      </c>
      <c r="HJ228">
        <v>3.27593</v>
      </c>
      <c r="HK228">
        <v>9999</v>
      </c>
      <c r="HL228">
        <v>9999</v>
      </c>
      <c r="HM228">
        <v>9999</v>
      </c>
      <c r="HN228">
        <v>37.8</v>
      </c>
      <c r="HO228">
        <v>1.86397</v>
      </c>
      <c r="HP228">
        <v>1.86012</v>
      </c>
      <c r="HQ228">
        <v>1.85838</v>
      </c>
      <c r="HR228">
        <v>1.85976</v>
      </c>
      <c r="HS228">
        <v>1.85989</v>
      </c>
      <c r="HT228">
        <v>1.85837</v>
      </c>
      <c r="HU228">
        <v>1.85745</v>
      </c>
      <c r="HV228">
        <v>1.85242</v>
      </c>
      <c r="HW228">
        <v>0</v>
      </c>
      <c r="HX228">
        <v>0</v>
      </c>
      <c r="HY228">
        <v>0</v>
      </c>
      <c r="HZ228">
        <v>0</v>
      </c>
      <c r="IA228" t="s">
        <v>424</v>
      </c>
      <c r="IB228" t="s">
        <v>425</v>
      </c>
      <c r="IC228" t="s">
        <v>426</v>
      </c>
      <c r="ID228" t="s">
        <v>426</v>
      </c>
      <c r="IE228" t="s">
        <v>426</v>
      </c>
      <c r="IF228" t="s">
        <v>426</v>
      </c>
      <c r="IG228">
        <v>0</v>
      </c>
      <c r="IH228">
        <v>100</v>
      </c>
      <c r="II228">
        <v>100</v>
      </c>
      <c r="IJ228">
        <v>-0.893</v>
      </c>
      <c r="IK228">
        <v>0.3187</v>
      </c>
      <c r="IL228">
        <v>-0.819046093373875</v>
      </c>
      <c r="IM228">
        <v>-0.0008311593448893811</v>
      </c>
      <c r="IN228">
        <v>1.768286430498992E-06</v>
      </c>
      <c r="IO228">
        <v>-5.176383660599935E-10</v>
      </c>
      <c r="IP228">
        <v>0.01793090377665582</v>
      </c>
      <c r="IQ228">
        <v>0.002652576625932546</v>
      </c>
      <c r="IR228">
        <v>0.0004569377311329863</v>
      </c>
      <c r="IS228">
        <v>1.003524486243527E-07</v>
      </c>
      <c r="IT228">
        <v>2</v>
      </c>
      <c r="IU228">
        <v>1975</v>
      </c>
      <c r="IV228">
        <v>1</v>
      </c>
      <c r="IW228">
        <v>26</v>
      </c>
      <c r="IX228">
        <v>201800.6</v>
      </c>
      <c r="IY228">
        <v>201800.8</v>
      </c>
      <c r="IZ228">
        <v>1.09619</v>
      </c>
      <c r="JA228">
        <v>2.62085</v>
      </c>
      <c r="JB228">
        <v>1.49658</v>
      </c>
      <c r="JC228">
        <v>2.34863</v>
      </c>
      <c r="JD228">
        <v>1.54907</v>
      </c>
      <c r="JE228">
        <v>2.47314</v>
      </c>
      <c r="JF228">
        <v>36.3635</v>
      </c>
      <c r="JG228">
        <v>24.2013</v>
      </c>
      <c r="JH228">
        <v>18</v>
      </c>
      <c r="JI228">
        <v>482.257</v>
      </c>
      <c r="JJ228">
        <v>497.933</v>
      </c>
      <c r="JK228">
        <v>30.229</v>
      </c>
      <c r="JL228">
        <v>29.1436</v>
      </c>
      <c r="JM228">
        <v>29.9999</v>
      </c>
      <c r="JN228">
        <v>29.3442</v>
      </c>
      <c r="JO228">
        <v>29.3358</v>
      </c>
      <c r="JP228">
        <v>22.0392</v>
      </c>
      <c r="JQ228">
        <v>0</v>
      </c>
      <c r="JR228">
        <v>100</v>
      </c>
      <c r="JS228">
        <v>30.2161</v>
      </c>
      <c r="JT228">
        <v>420</v>
      </c>
      <c r="JU228">
        <v>23.1383</v>
      </c>
      <c r="JV228">
        <v>101.804</v>
      </c>
      <c r="JW228">
        <v>91.1788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2025-09-28T22:15:53Z</dcterms:created>
  <dcterms:modified xsi:type="dcterms:W3CDTF">2025-09-28T22:15:53Z</dcterms:modified>
</cp:coreProperties>
</file>