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<sst xmlns="http://schemas.openxmlformats.org/spreadsheetml/2006/main" count="10136" uniqueCount="1212">
  <si>
    <t>File opened</t>
  </si>
  <si>
    <t>2025-10-01 18:13:54</t>
  </si>
  <si>
    <t>Console s/n</t>
  </si>
  <si>
    <t>68C-901364</t>
  </si>
  <si>
    <t>Console ver</t>
  </si>
  <si>
    <t>Bluestem v.2.1.11</t>
  </si>
  <si>
    <t>Scripts ver</t>
  </si>
  <si>
    <t>2023.02  2.1.11, Jun 2023</t>
  </si>
  <si>
    <t>Head s/n</t>
  </si>
  <si>
    <t>68H-581364</t>
  </si>
  <si>
    <t>Head ver</t>
  </si>
  <si>
    <t>1.4.23</t>
  </si>
  <si>
    <t>Head cal</t>
  </si>
  <si>
    <t>{"ssa_ref": "45138", "h2obspan2a": "0.0647193", "h2oaspan2a": "0.0642495", "co2aspan2a": "0.300986", "co2bspan1": "1.00051", "flowazero": "0.29401", "flowbzero": "0.28105", "co2aspan1": "1.00063", "co2aspan2": "-0.0352407", "co2bzero": "0.901409", "oxygen": "21", "chamberpressurezero": "2.62959", "co2azero": "0.900515", "ssb_ref": "50169", "h2obspanconc1": "11.69", "h2oaspanconc2": "0", "co2aspan2b": "0.297984", "h2obspan2b": "0.0654872", "co2aspanconc2": "301.4", "h2obspanconc2": "0", "h2oaspanconc1": "11.69", "co2bspan2": "-0.0354637", "h2obspan1": "1.01187", "h2oazero": "1.10043", "co2bspanconc1": "2473", "h2oaspan1": "1.01062", "h2obzero": "1.10982", "co2bspan2a": "0.300636", "h2oaspan2b": "0.0649319", "co2bspanconc2": "301.4", "h2obspan2": "0", "co2bspan2b": "0.297586", "tbzero": "0.339216", "tazero": "0.20418", "co2aspanconc1": "2473", "flowmeterzero": "2.49091", "h2oaspan2": "0"}</t>
  </si>
  <si>
    <t>Factory cal date</t>
  </si>
  <si>
    <t>19 Oct 2023</t>
  </si>
  <si>
    <t>CO2 rangematch</t>
  </si>
  <si>
    <t>Wed Oct  1 09:13</t>
  </si>
  <si>
    <t>H2O rangematch</t>
  </si>
  <si>
    <t>Wed Oct  1 09:20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</si>
  <si>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</si>
  <si>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</si>
  <si>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</si>
  <si>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</si>
  <si>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</si>
  <si>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</si>
  <si>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</si>
  <si>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</si>
  <si>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</si>
  <si>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18:13:54</t>
  </si>
  <si>
    <t>Stability Definition:	ΔH2O (Meas2): Slp&lt;0.1 Per=20	ΔCO2 (Meas2): Slp&lt;0.5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</si>
  <si>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</si>
  <si>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</si>
  <si>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</si>
  <si>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</si>
  <si>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</si>
  <si>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</si>
  <si>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</si>
  <si>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</si>
  <si>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</si>
  <si>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</si>
  <si>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</si>
  <si>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</si>
  <si>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</si>
  <si>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</si>
  <si>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</si>
  <si>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</si>
  <si>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</si>
  <si>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</si>
  <si>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</si>
  <si>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</si>
  <si>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</si>
  <si>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</si>
  <si>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</si>
  <si>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</si>
  <si>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</si>
  <si>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</si>
  <si>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</si>
  <si>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</si>
  <si>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</si>
  <si>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</si>
  <si>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</si>
  <si>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</si>
  <si>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</si>
  <si>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</si>
  <si>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</si>
  <si>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</si>
  <si>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</si>
  <si>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</si>
  <si>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</si>
  <si>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</si>
  <si>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</si>
  <si>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</si>
  <si>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</si>
  <si>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</si>
  <si>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</si>
  <si>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</si>
  <si>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</si>
  <si>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</si>
  <si>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</si>
  <si>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</si>
  <si>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</si>
  <si>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4.68419 187.07 359.256 645.266 880.165 1089.39 1256.53 1411.4</t>
  </si>
  <si>
    <t>Fs_true</t>
  </si>
  <si>
    <t>-0.369804 211.985 379.28 618.026 799.563 1006.3 1201.22 1401.25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</si>
  <si>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</si>
  <si>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</si>
  <si>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</si>
  <si>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</si>
  <si>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</si>
  <si>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</si>
  <si>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</si>
  <si>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</si>
  <si>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</si>
  <si>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</si>
  <si>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</si>
  <si>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</si>
  <si>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</si>
  <si>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</si>
  <si>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</si>
  <si>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</si>
  <si>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</si>
  <si>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</si>
  <si>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</si>
  <si>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</si>
  <si>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</si>
  <si>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</si>
  <si>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</si>
  <si>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</si>
  <si>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</si>
  <si>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</si>
  <si>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</si>
  <si>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</si>
  <si>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</si>
  <si>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</si>
  <si>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</si>
  <si>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</si>
  <si>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</si>
  <si>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</si>
  <si>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</si>
  <si>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</si>
  <si>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</si>
  <si>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</si>
  <si>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</si>
  <si>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</si>
  <si>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</si>
  <si>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</si>
  <si>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</si>
  <si>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</si>
  <si>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</si>
  <si>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</si>
  <si>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</si>
  <si>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</si>
  <si>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</si>
  <si>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</si>
  <si>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</si>
  <si>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</si>
  <si>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</si>
  <si>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</si>
  <si>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</si>
  <si>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</si>
  <si>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</si>
  <si>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</si>
  <si>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</si>
  <si>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</si>
  <si>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</si>
  <si>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</si>
  <si>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</si>
  <si>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</si>
  <si>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</si>
  <si>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</si>
  <si>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</si>
  <si>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</si>
  <si>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</si>
  <si>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</si>
  <si>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</si>
  <si>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</si>
  <si>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</si>
  <si>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</si>
  <si>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</si>
  <si>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</si>
  <si>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</si>
  <si>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</si>
  <si>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</si>
  <si>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</si>
  <si>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</si>
  <si>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</si>
  <si>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</si>
  <si>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</si>
  <si>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</si>
  <si>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</si>
  <si>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</si>
  <si>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</si>
  <si>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</si>
  <si>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</si>
  <si>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</si>
  <si>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</si>
  <si>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</si>
  <si>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</si>
  <si>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</si>
  <si>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</si>
  <si>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</si>
  <si>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</si>
  <si>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</si>
  <si>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</si>
  <si>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</si>
  <si>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</si>
  <si>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</si>
  <si>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</si>
  <si>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</si>
  <si>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</si>
  <si>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</si>
  <si>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</si>
  <si>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</si>
  <si>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</si>
  <si>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</si>
  <si>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</si>
  <si>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</si>
  <si>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</si>
  <si>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</si>
  <si>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</si>
  <si>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</si>
  <si>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</si>
  <si>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</si>
  <si>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</si>
  <si>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</si>
  <si>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</si>
  <si>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</si>
  <si>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</si>
  <si>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</si>
  <si>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</si>
  <si>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</si>
  <si>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</si>
  <si>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</si>
  <si>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</si>
  <si>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</si>
  <si>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</si>
  <si>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</si>
  <si>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</si>
  <si>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</si>
  <si>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</si>
  <si>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</si>
  <si>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</si>
  <si>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</si>
  <si>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</si>
  <si>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</si>
  <si>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</si>
  <si>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</si>
  <si>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</si>
  <si>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</si>
  <si>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</si>
  <si>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</si>
  <si>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</si>
  <si>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</si>
  <si>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</si>
  <si>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</si>
  <si>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</si>
  <si>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</si>
  <si>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</si>
  <si>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</si>
  <si>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</si>
  <si>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</si>
  <si>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</si>
  <si>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</si>
  <si>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</si>
  <si>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</si>
  <si>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</si>
  <si>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</si>
  <si>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</si>
  <si>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</si>
  <si>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</si>
  <si>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</si>
  <si>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</si>
  <si>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</si>
  <si>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</si>
  <si>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</si>
  <si>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</si>
  <si>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</si>
  <si>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</si>
  <si>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</si>
  <si>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</si>
  <si>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</si>
  <si>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</si>
  <si>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</si>
  <si>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</si>
  <si>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</si>
  <si>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</si>
  <si>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</si>
  <si>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</si>
  <si>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</si>
  <si>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</si>
  <si>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</si>
  <si>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</si>
  <si>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</si>
  <si>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</si>
  <si>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</si>
  <si>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</si>
  <si>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</si>
  <si>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</si>
  <si>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</si>
  <si>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</si>
  <si>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</si>
  <si>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</si>
  <si>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</si>
  <si>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</si>
  <si>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</si>
  <si>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</si>
  <si>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</si>
  <si>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</si>
  <si>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</si>
  <si>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</si>
  <si>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</si>
  <si>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</si>
  <si>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</si>
  <si>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</si>
  <si>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</si>
  <si>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</si>
  <si>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</si>
  <si>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</si>
  <si>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</si>
  <si>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</si>
  <si>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</si>
  <si>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</si>
  <si>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</si>
  <si>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</si>
  <si>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</si>
  <si>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</si>
  <si>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</si>
  <si>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</si>
  <si>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</si>
  <si>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</si>
  <si>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</si>
  <si>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</si>
  <si>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</si>
  <si>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</si>
  <si>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</si>
  <si>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</si>
  <si>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</si>
  <si>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</si>
  <si>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</si>
  <si>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</si>
  <si>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</si>
  <si>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</si>
  <si>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</si>
  <si>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</si>
  <si>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</si>
  <si>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</si>
  <si>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</si>
  <si>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</si>
  <si>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</si>
  <si>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</si>
  <si>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</si>
  <si>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</si>
  <si>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</si>
  <si>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</si>
  <si>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</si>
  <si>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</si>
  <si>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</si>
  <si>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</si>
  <si>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</si>
  <si>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</si>
  <si>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</si>
  <si>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</si>
  <si>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</si>
  <si>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</si>
  <si>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</si>
  <si>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</si>
  <si>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</si>
  <si>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</si>
  <si>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</si>
  <si>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</si>
  <si>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</si>
  <si>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</si>
  <si>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</si>
  <si>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</si>
  <si>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</si>
  <si>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</si>
  <si>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</si>
  <si>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</si>
  <si>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</si>
  <si>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</si>
  <si>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</si>
  <si>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</si>
  <si>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</si>
  <si>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</si>
  <si>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</si>
  <si>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</si>
  <si>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</si>
  <si>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</si>
  <si>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</si>
  <si>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</si>
  <si>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</si>
  <si>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</si>
  <si>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</si>
  <si>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</si>
  <si>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</si>
  <si>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</si>
  <si>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</si>
  <si>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</si>
  <si>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</si>
  <si>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</si>
  <si>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</si>
  <si>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</si>
  <si>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</si>
  <si>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</si>
  <si>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</si>
  <si>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</si>
  <si>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</si>
  <si>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</si>
  <si>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</si>
  <si>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</si>
  <si>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</si>
  <si>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</si>
  <si>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</si>
  <si>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</si>
  <si>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</si>
  <si>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</si>
  <si>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</si>
  <si>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</si>
  <si>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</si>
  <si>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</si>
  <si>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</si>
  <si>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</si>
  <si>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</si>
  <si>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</si>
  <si>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</si>
  <si>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</si>
  <si>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</si>
  <si>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</si>
  <si>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</si>
  <si>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</si>
  <si>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</si>
  <si>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</si>
  <si>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</si>
  <si>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</si>
  <si>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</si>
  <si>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20251001 18:24:02</t>
  </si>
  <si>
    <t>18:24:02</t>
  </si>
  <si>
    <t>69</t>
  </si>
  <si>
    <t>ozzie</t>
  </si>
  <si>
    <t>-</t>
  </si>
  <si>
    <t>0: Broadleaf</t>
  </si>
  <si>
    <t>--:--:--</t>
  </si>
  <si>
    <t>1/2</t>
  </si>
  <si>
    <t>11111111</t>
  </si>
  <si>
    <t>oooooooo</t>
  </si>
  <si>
    <t>off</t>
  </si>
  <si>
    <t>20251001 18:24:05</t>
  </si>
  <si>
    <t>18:24:05</t>
  </si>
  <si>
    <t>20251001 18:24:07</t>
  </si>
  <si>
    <t>18:24:07</t>
  </si>
  <si>
    <t>20251001 18:24:09</t>
  </si>
  <si>
    <t>18:24:09</t>
  </si>
  <si>
    <t>20251001 18:24:11</t>
  </si>
  <si>
    <t>18:24:11</t>
  </si>
  <si>
    <t>20251001 18:24:13</t>
  </si>
  <si>
    <t>18:24:13</t>
  </si>
  <si>
    <t>20251001 18:24:15</t>
  </si>
  <si>
    <t>18:24:15</t>
  </si>
  <si>
    <t>20251001 18:24:18</t>
  </si>
  <si>
    <t>18:24:18</t>
  </si>
  <si>
    <t>20251001 18:24:20</t>
  </si>
  <si>
    <t>18:24:20</t>
  </si>
  <si>
    <t>20251001 18:24:22</t>
  </si>
  <si>
    <t>18:24:22</t>
  </si>
  <si>
    <t>20251001 18:24:24</t>
  </si>
  <si>
    <t>18:24:24</t>
  </si>
  <si>
    <t>20251001 18:24:26</t>
  </si>
  <si>
    <t>18:24:26</t>
  </si>
  <si>
    <t>2/2</t>
  </si>
  <si>
    <t>20251001 18:24:28</t>
  </si>
  <si>
    <t>18:24:28</t>
  </si>
  <si>
    <t>20251001 18:24:30</t>
  </si>
  <si>
    <t>18:24:30</t>
  </si>
  <si>
    <t>20251001 18:24:32</t>
  </si>
  <si>
    <t>18:24:32</t>
  </si>
  <si>
    <t>20251001 18:24:34</t>
  </si>
  <si>
    <t>18:24:34</t>
  </si>
  <si>
    <t>20251001 18:24:36</t>
  </si>
  <si>
    <t>18:24:36</t>
  </si>
  <si>
    <t>20251001 18:24:38</t>
  </si>
  <si>
    <t>18:24:38</t>
  </si>
  <si>
    <t>20251001 18:24:40</t>
  </si>
  <si>
    <t>18:24:40</t>
  </si>
  <si>
    <t>20251001 18:24:42</t>
  </si>
  <si>
    <t>18:24:42</t>
  </si>
  <si>
    <t>20251001 18:24:44</t>
  </si>
  <si>
    <t>18:24:44</t>
  </si>
  <si>
    <t>20251001 18:24:46</t>
  </si>
  <si>
    <t>18:24:46</t>
  </si>
  <si>
    <t>20251001 18:24:48</t>
  </si>
  <si>
    <t>18:24:48</t>
  </si>
  <si>
    <t>20251001 18:24:50</t>
  </si>
  <si>
    <t>18:24:50</t>
  </si>
  <si>
    <t>20251001 18:24:52</t>
  </si>
  <si>
    <t>18:24:52</t>
  </si>
  <si>
    <t>20251001 18:24:54</t>
  </si>
  <si>
    <t>18:24:54</t>
  </si>
  <si>
    <t>20251001 18:24:56</t>
  </si>
  <si>
    <t>18:24:56</t>
  </si>
  <si>
    <t>20251001 18:24:57</t>
  </si>
  <si>
    <t>18:24:57</t>
  </si>
  <si>
    <t>20251001 18:24:59</t>
  </si>
  <si>
    <t>18:24:59</t>
  </si>
  <si>
    <t>20251001 18:31:21</t>
  </si>
  <si>
    <t>18:31:21</t>
  </si>
  <si>
    <t>71</t>
  </si>
  <si>
    <t>20251001 18:31:23</t>
  </si>
  <si>
    <t>18:31:23</t>
  </si>
  <si>
    <t>20251001 18:31:25</t>
  </si>
  <si>
    <t>18:31:25</t>
  </si>
  <si>
    <t>20251001 18:31:28</t>
  </si>
  <si>
    <t>18:31:28</t>
  </si>
  <si>
    <t>20251001 18:31:30</t>
  </si>
  <si>
    <t>18:31:30</t>
  </si>
  <si>
    <t>20251001 18:31:32</t>
  </si>
  <si>
    <t>18:31:32</t>
  </si>
  <si>
    <t>20251001 18:31:34</t>
  </si>
  <si>
    <t>18:31:34</t>
  </si>
  <si>
    <t>20251001 18:31:36</t>
  </si>
  <si>
    <t>18:31:36</t>
  </si>
  <si>
    <t>20251001 18:31:38</t>
  </si>
  <si>
    <t>18:31:38</t>
  </si>
  <si>
    <t>20251001 18:31:40</t>
  </si>
  <si>
    <t>18:31:40</t>
  </si>
  <si>
    <t>20251001 18:31:42</t>
  </si>
  <si>
    <t>18:31:42</t>
  </si>
  <si>
    <t>20251001 18:31:44</t>
  </si>
  <si>
    <t>18:31:44</t>
  </si>
  <si>
    <t>20251001 18:31:46</t>
  </si>
  <si>
    <t>18:31:46</t>
  </si>
  <si>
    <t>20251001 18:31:48</t>
  </si>
  <si>
    <t>18:31:48</t>
  </si>
  <si>
    <t>20251001 18:31:50</t>
  </si>
  <si>
    <t>18:31:50</t>
  </si>
  <si>
    <t>20251001 18:31:52</t>
  </si>
  <si>
    <t>18:31:52</t>
  </si>
  <si>
    <t>20251001 18:31:54</t>
  </si>
  <si>
    <t>18:31:54</t>
  </si>
  <si>
    <t>20251001 18:31:56</t>
  </si>
  <si>
    <t>18:31:56</t>
  </si>
  <si>
    <t>20251001 18:31:58</t>
  </si>
  <si>
    <t>18:31:58</t>
  </si>
  <si>
    <t>20251001 18:32:00</t>
  </si>
  <si>
    <t>18:32:00</t>
  </si>
  <si>
    <t>20251001 18:32:01</t>
  </si>
  <si>
    <t>18:32:01</t>
  </si>
  <si>
    <t>20251001 18:32:03</t>
  </si>
  <si>
    <t>18:32:03</t>
  </si>
  <si>
    <t>20251001 18:32:05</t>
  </si>
  <si>
    <t>18:32:05</t>
  </si>
  <si>
    <t>20251001 18:32:07</t>
  </si>
  <si>
    <t>18:32:07</t>
  </si>
  <si>
    <t>20251001 18:32:09</t>
  </si>
  <si>
    <t>18:32:09</t>
  </si>
  <si>
    <t>20251001 18:32:11</t>
  </si>
  <si>
    <t>18:32:11</t>
  </si>
  <si>
    <t>20251001 18:32:13</t>
  </si>
  <si>
    <t>18:32:13</t>
  </si>
  <si>
    <t>20251001 18:32:15</t>
  </si>
  <si>
    <t>18:32:15</t>
  </si>
  <si>
    <t>20251001 18:32:17</t>
  </si>
  <si>
    <t>18:32:17</t>
  </si>
  <si>
    <t>20251001 18:32:19</t>
  </si>
  <si>
    <t>18:32:19</t>
  </si>
  <si>
    <t>20251001 18:38:58</t>
  </si>
  <si>
    <t>18:38:58</t>
  </si>
  <si>
    <t>128</t>
  </si>
  <si>
    <t>20251001 18:39:00</t>
  </si>
  <si>
    <t>18:39:00</t>
  </si>
  <si>
    <t>20251001 18:39:02</t>
  </si>
  <si>
    <t>18:39:02</t>
  </si>
  <si>
    <t>20251001 18:39:04</t>
  </si>
  <si>
    <t>18:39:04</t>
  </si>
  <si>
    <t>20251001 18:39:06</t>
  </si>
  <si>
    <t>18:39:06</t>
  </si>
  <si>
    <t>20251001 18:39:08</t>
  </si>
  <si>
    <t>18:39:08</t>
  </si>
  <si>
    <t>20251001 18:39:10</t>
  </si>
  <si>
    <t>18:39:10</t>
  </si>
  <si>
    <t>20251001 18:39:12</t>
  </si>
  <si>
    <t>18:39:12</t>
  </si>
  <si>
    <t>20251001 18:39:14</t>
  </si>
  <si>
    <t>18:39:14</t>
  </si>
  <si>
    <t>20251001 18:39:16</t>
  </si>
  <si>
    <t>18:39:16</t>
  </si>
  <si>
    <t>20251001 18:39:18</t>
  </si>
  <si>
    <t>18:39:18</t>
  </si>
  <si>
    <t>20251001 18:39:20</t>
  </si>
  <si>
    <t>18:39:20</t>
  </si>
  <si>
    <t>20251001 18:39:22</t>
  </si>
  <si>
    <t>18:39:22</t>
  </si>
  <si>
    <t>20251001 18:39:24</t>
  </si>
  <si>
    <t>18:39:24</t>
  </si>
  <si>
    <t>20251001 18:39:26</t>
  </si>
  <si>
    <t>18:39:26</t>
  </si>
  <si>
    <t>20251001 18:39:28</t>
  </si>
  <si>
    <t>18:39:28</t>
  </si>
  <si>
    <t>20251001 18:39:30</t>
  </si>
  <si>
    <t>18:39:30</t>
  </si>
  <si>
    <t>20251001 18:39:32</t>
  </si>
  <si>
    <t>18:39:32</t>
  </si>
  <si>
    <t>20251001 18:39:34</t>
  </si>
  <si>
    <t>18:39:34</t>
  </si>
  <si>
    <t>20251001 18:39:36</t>
  </si>
  <si>
    <t>18:39:36</t>
  </si>
  <si>
    <t>20251001 18:39:38</t>
  </si>
  <si>
    <t>18:39:38</t>
  </si>
  <si>
    <t>20251001 18:39:40</t>
  </si>
  <si>
    <t>18:39:40</t>
  </si>
  <si>
    <t>20251001 18:39:42</t>
  </si>
  <si>
    <t>18:39:42</t>
  </si>
  <si>
    <t>20251001 18:39:44</t>
  </si>
  <si>
    <t>18:39:44</t>
  </si>
  <si>
    <t>20251001 18:39:46</t>
  </si>
  <si>
    <t>18:39:46</t>
  </si>
  <si>
    <t>20251001 18:39:48</t>
  </si>
  <si>
    <t>18:39:48</t>
  </si>
  <si>
    <t>20251001 18:39:50</t>
  </si>
  <si>
    <t>18:39:50</t>
  </si>
  <si>
    <t>20251001 18:39:52</t>
  </si>
  <si>
    <t>18:39:52</t>
  </si>
  <si>
    <t>20251001 18:39:54</t>
  </si>
  <si>
    <t>18:39:54</t>
  </si>
  <si>
    <t>20251001 18:39:56</t>
  </si>
  <si>
    <t>18:39:56</t>
  </si>
  <si>
    <t>20251001 18:44:56</t>
  </si>
  <si>
    <t>18:44:56</t>
  </si>
  <si>
    <t>74</t>
  </si>
  <si>
    <t>20251001 18:44:58</t>
  </si>
  <si>
    <t>18:44:58</t>
  </si>
  <si>
    <t>20251001 18:45:01</t>
  </si>
  <si>
    <t>18:45:01</t>
  </si>
  <si>
    <t>20251001 18:45:03</t>
  </si>
  <si>
    <t>18:45:03</t>
  </si>
  <si>
    <t>20251001 18:45:05</t>
  </si>
  <si>
    <t>18:45:05</t>
  </si>
  <si>
    <t>20251001 18:45:07</t>
  </si>
  <si>
    <t>18:45:07</t>
  </si>
  <si>
    <t>20251001 18:45:09</t>
  </si>
  <si>
    <t>18:45:09</t>
  </si>
  <si>
    <t>20251001 18:45:11</t>
  </si>
  <si>
    <t>18:45:11</t>
  </si>
  <si>
    <t>20251001 18:45:13</t>
  </si>
  <si>
    <t>18:45:13</t>
  </si>
  <si>
    <t>20251001 18:45:15</t>
  </si>
  <si>
    <t>18:45:15</t>
  </si>
  <si>
    <t>20251001 18:45:17</t>
  </si>
  <si>
    <t>18:45:17</t>
  </si>
  <si>
    <t>20251001 18:45:19</t>
  </si>
  <si>
    <t>18:45:19</t>
  </si>
  <si>
    <t>20251001 18:45:21</t>
  </si>
  <si>
    <t>18:45:21</t>
  </si>
  <si>
    <t>20251001 18:45:23</t>
  </si>
  <si>
    <t>18:45:23</t>
  </si>
  <si>
    <t>20251001 18:45:25</t>
  </si>
  <si>
    <t>18:45:25</t>
  </si>
  <si>
    <t>20251001 18:45:27</t>
  </si>
  <si>
    <t>18:45:27</t>
  </si>
  <si>
    <t>20251001 18:45:29</t>
  </si>
  <si>
    <t>18:45:29</t>
  </si>
  <si>
    <t>20251001 18:45:31</t>
  </si>
  <si>
    <t>18:45:31</t>
  </si>
  <si>
    <t>20251001 18:45:33</t>
  </si>
  <si>
    <t>18:45:33</t>
  </si>
  <si>
    <t>20251001 18:45:35</t>
  </si>
  <si>
    <t>18:45:35</t>
  </si>
  <si>
    <t>20251001 18:45:37</t>
  </si>
  <si>
    <t>18:45:37</t>
  </si>
  <si>
    <t>20251001 18:45:39</t>
  </si>
  <si>
    <t>18:45:39</t>
  </si>
  <si>
    <t>20251001 18:45:41</t>
  </si>
  <si>
    <t>18:45:41</t>
  </si>
  <si>
    <t>20251001 18:45:43</t>
  </si>
  <si>
    <t>18:45:43</t>
  </si>
  <si>
    <t>20251001 18:45:45</t>
  </si>
  <si>
    <t>18:45:45</t>
  </si>
  <si>
    <t>20251001 18:45:47</t>
  </si>
  <si>
    <t>18:45:47</t>
  </si>
  <si>
    <t>20251001 18:45:49</t>
  </si>
  <si>
    <t>18:45:49</t>
  </si>
  <si>
    <t>20251001 18:45:51</t>
  </si>
  <si>
    <t>18:45:51</t>
  </si>
  <si>
    <t>20251001 18:45:53</t>
  </si>
  <si>
    <t>18:45:53</t>
  </si>
  <si>
    <t>20251001 18:45:55</t>
  </si>
  <si>
    <t>18:45:55</t>
  </si>
  <si>
    <t>20251001 18:51:58</t>
  </si>
  <si>
    <t>18:51:58</t>
  </si>
  <si>
    <t>121</t>
  </si>
  <si>
    <t>20251001 18:52:00</t>
  </si>
  <si>
    <t>18:52:00</t>
  </si>
  <si>
    <t>20251001 18:52:02</t>
  </si>
  <si>
    <t>18:52:02</t>
  </si>
  <si>
    <t>20251001 18:52:04</t>
  </si>
  <si>
    <t>18:52:04</t>
  </si>
  <si>
    <t>20251001 18:52:06</t>
  </si>
  <si>
    <t>18:52:06</t>
  </si>
  <si>
    <t>20251001 18:52:08</t>
  </si>
  <si>
    <t>18:52:08</t>
  </si>
  <si>
    <t>20251001 18:52:10</t>
  </si>
  <si>
    <t>18:52:10</t>
  </si>
  <si>
    <t>20251001 18:52:12</t>
  </si>
  <si>
    <t>18:52:12</t>
  </si>
  <si>
    <t>20251001 18:52:14</t>
  </si>
  <si>
    <t>18:52:14</t>
  </si>
  <si>
    <t>20251001 18:52:16</t>
  </si>
  <si>
    <t>18:52:16</t>
  </si>
  <si>
    <t>20251001 18:52:18</t>
  </si>
  <si>
    <t>18:52:18</t>
  </si>
  <si>
    <t>20251001 18:52:20</t>
  </si>
  <si>
    <t>18:52:20</t>
  </si>
  <si>
    <t>20251001 18:52:22</t>
  </si>
  <si>
    <t>18:52:22</t>
  </si>
  <si>
    <t>20251001 18:52:24</t>
  </si>
  <si>
    <t>18:52:24</t>
  </si>
  <si>
    <t>20251001 18:52:26</t>
  </si>
  <si>
    <t>18:52:26</t>
  </si>
  <si>
    <t>20251001 18:52:28</t>
  </si>
  <si>
    <t>18:52:28</t>
  </si>
  <si>
    <t>20251001 18:52:30</t>
  </si>
  <si>
    <t>18:52:30</t>
  </si>
  <si>
    <t>20251001 18:52:32</t>
  </si>
  <si>
    <t>18:52:32</t>
  </si>
  <si>
    <t>20251001 18:52:34</t>
  </si>
  <si>
    <t>18:52:34</t>
  </si>
  <si>
    <t>20251001 18:52:36</t>
  </si>
  <si>
    <t>18:52:36</t>
  </si>
  <si>
    <t>20251001 18:52:38</t>
  </si>
  <si>
    <t>18:52:38</t>
  </si>
  <si>
    <t>20251001 18:52:40</t>
  </si>
  <si>
    <t>18:52:40</t>
  </si>
  <si>
    <t>20251001 18:52:42</t>
  </si>
  <si>
    <t>18:52:42</t>
  </si>
  <si>
    <t>20251001 18:52:44</t>
  </si>
  <si>
    <t>18:52:44</t>
  </si>
  <si>
    <t>20251001 18:52:46</t>
  </si>
  <si>
    <t>18:52:46</t>
  </si>
  <si>
    <t>20251001 18:52:48</t>
  </si>
  <si>
    <t>18:52:48</t>
  </si>
  <si>
    <t>20251001 18:52:50</t>
  </si>
  <si>
    <t>18:52:50</t>
  </si>
  <si>
    <t>20251001 18:52:52</t>
  </si>
  <si>
    <t>18:52:52</t>
  </si>
  <si>
    <t>20251001 18:52:54</t>
  </si>
  <si>
    <t>18:52:54</t>
  </si>
  <si>
    <t>20251001 18:52:56</t>
  </si>
  <si>
    <t>18:52:56</t>
  </si>
  <si>
    <t>20251001 18:56:57</t>
  </si>
  <si>
    <t>18:56:57</t>
  </si>
  <si>
    <t>131</t>
  </si>
  <si>
    <t>20251001 18:56:59</t>
  </si>
  <si>
    <t>18:56:59</t>
  </si>
  <si>
    <t>20251001 18:57:01</t>
  </si>
  <si>
    <t>18:57:01</t>
  </si>
  <si>
    <t>20251001 18:57:03</t>
  </si>
  <si>
    <t>18:57:03</t>
  </si>
  <si>
    <t>20251001 18:57:05</t>
  </si>
  <si>
    <t>18:57:05</t>
  </si>
  <si>
    <t>20251001 18:57:07</t>
  </si>
  <si>
    <t>18:57:07</t>
  </si>
  <si>
    <t>20251001 18:57:09</t>
  </si>
  <si>
    <t>18:57:09</t>
  </si>
  <si>
    <t>20251001 18:57:11</t>
  </si>
  <si>
    <t>18:57:11</t>
  </si>
  <si>
    <t>20251001 18:57:14</t>
  </si>
  <si>
    <t>18:57:14</t>
  </si>
  <si>
    <t>20251001 18:57:16</t>
  </si>
  <si>
    <t>18:57:16</t>
  </si>
  <si>
    <t>20251001 18:57:18</t>
  </si>
  <si>
    <t>18:57:18</t>
  </si>
  <si>
    <t>20251001 18:57:19</t>
  </si>
  <si>
    <t>18:57:19</t>
  </si>
  <si>
    <t>20251001 18:57:21</t>
  </si>
  <si>
    <t>18:57:21</t>
  </si>
  <si>
    <t>20251001 18:57:23</t>
  </si>
  <si>
    <t>18:57:23</t>
  </si>
  <si>
    <t>20251001 18:57:26</t>
  </si>
  <si>
    <t>18:57:26</t>
  </si>
  <si>
    <t>20251001 18:57:28</t>
  </si>
  <si>
    <t>18:57:28</t>
  </si>
  <si>
    <t>20251001 18:57:30</t>
  </si>
  <si>
    <t>18:57:30</t>
  </si>
  <si>
    <t>20251001 18:57:32</t>
  </si>
  <si>
    <t>18:57:32</t>
  </si>
  <si>
    <t>20251001 18:57:34</t>
  </si>
  <si>
    <t>18:57:34</t>
  </si>
  <si>
    <t>20251001 18:57:36</t>
  </si>
  <si>
    <t>18:57:36</t>
  </si>
  <si>
    <t>20251001 18:57:38</t>
  </si>
  <si>
    <t>18:57:38</t>
  </si>
  <si>
    <t>20251001 18:57:40</t>
  </si>
  <si>
    <t>18:57:40</t>
  </si>
  <si>
    <t>20251001 18:57:42</t>
  </si>
  <si>
    <t>18:57:42</t>
  </si>
  <si>
    <t>20251001 18:57:44</t>
  </si>
  <si>
    <t>18:57:44</t>
  </si>
  <si>
    <t>20251001 18:57:46</t>
  </si>
  <si>
    <t>18:57:46</t>
  </si>
  <si>
    <t>20251001 18:57:48</t>
  </si>
  <si>
    <t>18:57:48</t>
  </si>
  <si>
    <t>20251001 18:57:50</t>
  </si>
  <si>
    <t>18:57:50</t>
  </si>
  <si>
    <t>20251001 18:57:52</t>
  </si>
  <si>
    <t>18:57:52</t>
  </si>
  <si>
    <t>20251001 18:57:54</t>
  </si>
  <si>
    <t>18:57:54</t>
  </si>
  <si>
    <t>20251001 18:57:56</t>
  </si>
  <si>
    <t>18:57:56</t>
  </si>
  <si>
    <t>20251001 19:02:30</t>
  </si>
  <si>
    <t>19:02:30</t>
  </si>
  <si>
    <t>76</t>
  </si>
  <si>
    <t>20251001 19:02:32</t>
  </si>
  <si>
    <t>19:02:32</t>
  </si>
  <si>
    <t>20251001 19:02:34</t>
  </si>
  <si>
    <t>19:02:34</t>
  </si>
  <si>
    <t>20251001 19:02:36</t>
  </si>
  <si>
    <t>19:02:36</t>
  </si>
  <si>
    <t>20251001 19:02:38</t>
  </si>
  <si>
    <t>19:02:38</t>
  </si>
  <si>
    <t>20251001 19:02:40</t>
  </si>
  <si>
    <t>19:02:40</t>
  </si>
  <si>
    <t>20251001 19:02:42</t>
  </si>
  <si>
    <t>19:02:42</t>
  </si>
  <si>
    <t>20251001 19:02:44</t>
  </si>
  <si>
    <t>19:02:44</t>
  </si>
  <si>
    <t>20251001 19:02:46</t>
  </si>
  <si>
    <t>19:02:46</t>
  </si>
  <si>
    <t>20251001 19:02:48</t>
  </si>
  <si>
    <t>19:02:48</t>
  </si>
  <si>
    <t>20251001 19:02:50</t>
  </si>
  <si>
    <t>19:02:50</t>
  </si>
  <si>
    <t>20251001 19:02:52</t>
  </si>
  <si>
    <t>19:02:52</t>
  </si>
  <si>
    <t>20251001 19:02:54</t>
  </si>
  <si>
    <t>19:02:54</t>
  </si>
  <si>
    <t>20251001 19:02:56</t>
  </si>
  <si>
    <t>19:02:56</t>
  </si>
  <si>
    <t>20251001 19:02:58</t>
  </si>
  <si>
    <t>19:02:58</t>
  </si>
  <si>
    <t>20251001 19:03:00</t>
  </si>
  <si>
    <t>19:03:00</t>
  </si>
  <si>
    <t>20251001 19:03:02</t>
  </si>
  <si>
    <t>19:03:02</t>
  </si>
  <si>
    <t>20251001 19:03:04</t>
  </si>
  <si>
    <t>19:03:04</t>
  </si>
  <si>
    <t>20251001 19:03:06</t>
  </si>
  <si>
    <t>19:03:06</t>
  </si>
  <si>
    <t>20251001 19:03:08</t>
  </si>
  <si>
    <t>19:03:08</t>
  </si>
  <si>
    <t>20251001 19:03:10</t>
  </si>
  <si>
    <t>19:03:10</t>
  </si>
  <si>
    <t>20251001 19:03:12</t>
  </si>
  <si>
    <t>19:03:12</t>
  </si>
  <si>
    <t>20251001 19:03:14</t>
  </si>
  <si>
    <t>19:03:14</t>
  </si>
  <si>
    <t>20251001 19:03:16</t>
  </si>
  <si>
    <t>19:03:16</t>
  </si>
  <si>
    <t>20251001 19:03:18</t>
  </si>
  <si>
    <t>19:03:18</t>
  </si>
  <si>
    <t>20251001 19:03:20</t>
  </si>
  <si>
    <t>19:03:20</t>
  </si>
  <si>
    <t>20251001 19:03:22</t>
  </si>
  <si>
    <t>19:03:22</t>
  </si>
  <si>
    <t>20251001 19:03:24</t>
  </si>
  <si>
    <t>19:03:24</t>
  </si>
  <si>
    <t>20251001 19:03:26</t>
  </si>
  <si>
    <t>19:03:26</t>
  </si>
  <si>
    <t>20251001 19:03:28</t>
  </si>
  <si>
    <t>19:03:28</t>
  </si>
  <si>
    <t>20251001 19:08:49</t>
  </si>
  <si>
    <t>19:08:49</t>
  </si>
  <si>
    <t>66</t>
  </si>
  <si>
    <t>20251001 19:08:51</t>
  </si>
  <si>
    <t>19:08:51</t>
  </si>
  <si>
    <t>20251001 19:08:54</t>
  </si>
  <si>
    <t>19:08:54</t>
  </si>
  <si>
    <t>20251001 19:08:56</t>
  </si>
  <si>
    <t>19:08:56</t>
  </si>
  <si>
    <t>20251001 19:08:58</t>
  </si>
  <si>
    <t>19:08:58</t>
  </si>
  <si>
    <t>20251001 19:09:00</t>
  </si>
  <si>
    <t>19:09:00</t>
  </si>
  <si>
    <t>20251001 19:09:02</t>
  </si>
  <si>
    <t>19:09:02</t>
  </si>
  <si>
    <t>20251001 19:09:04</t>
  </si>
  <si>
    <t>19:09:04</t>
  </si>
  <si>
    <t>20251001 19:09:06</t>
  </si>
  <si>
    <t>19:09:06</t>
  </si>
  <si>
    <t>20251001 19:09:08</t>
  </si>
  <si>
    <t>19:09:08</t>
  </si>
  <si>
    <t>20251001 19:09:10</t>
  </si>
  <si>
    <t>19:09:10</t>
  </si>
  <si>
    <t>20251001 19:09:12</t>
  </si>
  <si>
    <t>19:09:12</t>
  </si>
  <si>
    <t>20251001 19:09:14</t>
  </si>
  <si>
    <t>19:09:14</t>
  </si>
  <si>
    <t>20251001 19:09:16</t>
  </si>
  <si>
    <t>19:09:16</t>
  </si>
  <si>
    <t>20251001 19:09:18</t>
  </si>
  <si>
    <t>19:09:18</t>
  </si>
  <si>
    <t>20251001 19:09:20</t>
  </si>
  <si>
    <t>19:09:20</t>
  </si>
  <si>
    <t>20251001 19:09:22</t>
  </si>
  <si>
    <t>19:09:22</t>
  </si>
  <si>
    <t>20251001 19:09:24</t>
  </si>
  <si>
    <t>19:09:24</t>
  </si>
  <si>
    <t>20251001 19:09:26</t>
  </si>
  <si>
    <t>19:09:26</t>
  </si>
  <si>
    <t>20251001 19:09:28</t>
  </si>
  <si>
    <t>19:09:28</t>
  </si>
  <si>
    <t>20251001 19:09:30</t>
  </si>
  <si>
    <t>19:09:30</t>
  </si>
  <si>
    <t>20251001 19:09:32</t>
  </si>
  <si>
    <t>19:09:32</t>
  </si>
  <si>
    <t>20251001 19:09:34</t>
  </si>
  <si>
    <t>19:09:34</t>
  </si>
  <si>
    <t>20251001 19:09:36</t>
  </si>
  <si>
    <t>19:09:36</t>
  </si>
  <si>
    <t>20251001 19:09:38</t>
  </si>
  <si>
    <t>19:09:38</t>
  </si>
  <si>
    <t>20251001 19:09:40</t>
  </si>
  <si>
    <t>19:09:40</t>
  </si>
  <si>
    <t>20251001 19:09:42</t>
  </si>
  <si>
    <t>19:09:42</t>
  </si>
  <si>
    <t>20251001 19:09:44</t>
  </si>
  <si>
    <t>19:09:44</t>
  </si>
  <si>
    <t>20251001 19:09:46</t>
  </si>
  <si>
    <t>19:09:46</t>
  </si>
  <si>
    <t>20251001 19:09:48</t>
  </si>
  <si>
    <t>19:09:48</t>
  </si>
  <si>
    <t>20251001 19:15:26</t>
  </si>
  <si>
    <t>19:15:26</t>
  </si>
  <si>
    <t>105</t>
  </si>
  <si>
    <t>20251001 19:15:28</t>
  </si>
  <si>
    <t>19:15:28</t>
  </si>
  <si>
    <t>20251001 19:15:30</t>
  </si>
  <si>
    <t>19:15:30</t>
  </si>
  <si>
    <t>20251001 19:15:32</t>
  </si>
  <si>
    <t>19:15:32</t>
  </si>
  <si>
    <t>20251001 19:15:34</t>
  </si>
  <si>
    <t>19:15:34</t>
  </si>
  <si>
    <t>20251001 19:15:36</t>
  </si>
  <si>
    <t>19:15:36</t>
  </si>
  <si>
    <t>20251001 19:15:38</t>
  </si>
  <si>
    <t>19:15:38</t>
  </si>
  <si>
    <t>20251001 19:15:40</t>
  </si>
  <si>
    <t>19:15:40</t>
  </si>
  <si>
    <t>20251001 19:15:42</t>
  </si>
  <si>
    <t>19:15:42</t>
  </si>
  <si>
    <t>20251001 19:15:44</t>
  </si>
  <si>
    <t>19:15:44</t>
  </si>
  <si>
    <t>20251001 19:15:46</t>
  </si>
  <si>
    <t>19:15:46</t>
  </si>
  <si>
    <t>20251001 19:15:48</t>
  </si>
  <si>
    <t>19:15:48</t>
  </si>
  <si>
    <t>20251001 19:15:50</t>
  </si>
  <si>
    <t>19:15:50</t>
  </si>
  <si>
    <t>20251001 19:15:52</t>
  </si>
  <si>
    <t>19:15:52</t>
  </si>
  <si>
    <t>20251001 19:15:54</t>
  </si>
  <si>
    <t>19:15:54</t>
  </si>
  <si>
    <t>20251001 19:15:56</t>
  </si>
  <si>
    <t>19:15:56</t>
  </si>
  <si>
    <t>20251001 19:15:58</t>
  </si>
  <si>
    <t>19:15:58</t>
  </si>
  <si>
    <t>20251001 19:16:00</t>
  </si>
  <si>
    <t>19:16:00</t>
  </si>
  <si>
    <t>20251001 19:16:02</t>
  </si>
  <si>
    <t>19:16:02</t>
  </si>
  <si>
    <t>20251001 19:16:04</t>
  </si>
  <si>
    <t>19:16:04</t>
  </si>
  <si>
    <t>20251001 19:16:06</t>
  </si>
  <si>
    <t>19:16:06</t>
  </si>
  <si>
    <t>20251001 19:16:08</t>
  </si>
  <si>
    <t>19:16:08</t>
  </si>
  <si>
    <t>20251001 19:16:10</t>
  </si>
  <si>
    <t>19:16:10</t>
  </si>
  <si>
    <t>20251001 19:16:12</t>
  </si>
  <si>
    <t>19:16:12</t>
  </si>
  <si>
    <t>20251001 19:16:14</t>
  </si>
  <si>
    <t>19:16:14</t>
  </si>
  <si>
    <t>20251001 19:16:16</t>
  </si>
  <si>
    <t>19:16:16</t>
  </si>
  <si>
    <t>20251001 19:16:18</t>
  </si>
  <si>
    <t>19:16:18</t>
  </si>
  <si>
    <t>20251001 19:16:20</t>
  </si>
  <si>
    <t>19:16:20</t>
  </si>
  <si>
    <t>20251001 19:16:22</t>
  </si>
  <si>
    <t>19:16:22</t>
  </si>
  <si>
    <t>20251001 19:16:24</t>
  </si>
  <si>
    <t>19:16:24</t>
  </si>
  <si>
    <t>20251001 19:21:29</t>
  </si>
  <si>
    <t>19:21:29</t>
  </si>
  <si>
    <t>107</t>
  </si>
  <si>
    <t>20251001 19:21:31</t>
  </si>
  <si>
    <t>19:21:31</t>
  </si>
  <si>
    <t>20251001 19:21:33</t>
  </si>
  <si>
    <t>19:21:33</t>
  </si>
  <si>
    <t>20251001 19:21:35</t>
  </si>
  <si>
    <t>19:21:35</t>
  </si>
  <si>
    <t>20251001 19:21:37</t>
  </si>
  <si>
    <t>19:21:37</t>
  </si>
  <si>
    <t>20251001 19:21:39</t>
  </si>
  <si>
    <t>19:21:39</t>
  </si>
  <si>
    <t>20251001 19:21:42</t>
  </si>
  <si>
    <t>19:21:42</t>
  </si>
  <si>
    <t>20251001 19:21:44</t>
  </si>
  <si>
    <t>19:21:44</t>
  </si>
  <si>
    <t>20251001 19:21:46</t>
  </si>
  <si>
    <t>19:21:46</t>
  </si>
  <si>
    <t>20251001 19:21:48</t>
  </si>
  <si>
    <t>19:21:48</t>
  </si>
  <si>
    <t>20251001 19:21:50</t>
  </si>
  <si>
    <t>19:21:50</t>
  </si>
  <si>
    <t>20251001 19:21:52</t>
  </si>
  <si>
    <t>19:21:52</t>
  </si>
  <si>
    <t>20251001 19:21:54</t>
  </si>
  <si>
    <t>19:21:54</t>
  </si>
  <si>
    <t>20251001 19:21:56</t>
  </si>
  <si>
    <t>19:21:56</t>
  </si>
  <si>
    <t>20251001 19:21:58</t>
  </si>
  <si>
    <t>19:21:58</t>
  </si>
  <si>
    <t>20251001 19:22:00</t>
  </si>
  <si>
    <t>19:22:00</t>
  </si>
  <si>
    <t>20251001 19:22:02</t>
  </si>
  <si>
    <t>19:22:02</t>
  </si>
  <si>
    <t>20251001 19:22:04</t>
  </si>
  <si>
    <t>19:22:04</t>
  </si>
  <si>
    <t>20251001 19:22:06</t>
  </si>
  <si>
    <t>19:22:06</t>
  </si>
  <si>
    <t>20251001 19:22:08</t>
  </si>
  <si>
    <t>19:22:08</t>
  </si>
  <si>
    <t>20251001 19:22:10</t>
  </si>
  <si>
    <t>19:22:10</t>
  </si>
  <si>
    <t>20251001 19:22:12</t>
  </si>
  <si>
    <t>19:22:12</t>
  </si>
  <si>
    <t>20251001 19:22:14</t>
  </si>
  <si>
    <t>19:22:14</t>
  </si>
  <si>
    <t>20251001 19:22:16</t>
  </si>
  <si>
    <t>19:22:16</t>
  </si>
  <si>
    <t>20251001 19:22:19</t>
  </si>
  <si>
    <t>19:22:19</t>
  </si>
  <si>
    <t>20251001 19:22:21</t>
  </si>
  <si>
    <t>19:22:21</t>
  </si>
  <si>
    <t>20251001 19:22:23</t>
  </si>
  <si>
    <t>19:22:23</t>
  </si>
  <si>
    <t>20251001 19:22:25</t>
  </si>
  <si>
    <t>19:22:25</t>
  </si>
  <si>
    <t>20251001 19:22:28</t>
  </si>
  <si>
    <t>19:22:28</t>
  </si>
  <si>
    <t>20251001 19:27:40</t>
  </si>
  <si>
    <t>19:27:40</t>
  </si>
  <si>
    <t>108</t>
  </si>
  <si>
    <t>20251001 19:27:42</t>
  </si>
  <si>
    <t>19:27:42</t>
  </si>
  <si>
    <t>20251001 19:27:45</t>
  </si>
  <si>
    <t>19:27:45</t>
  </si>
  <si>
    <t>20251001 19:27:47</t>
  </si>
  <si>
    <t>19:27:47</t>
  </si>
  <si>
    <t>20251001 19:27:49</t>
  </si>
  <si>
    <t>19:27:49</t>
  </si>
  <si>
    <t>20251001 19:27:51</t>
  </si>
  <si>
    <t>19:27:51</t>
  </si>
  <si>
    <t>20251001 19:27:53</t>
  </si>
  <si>
    <t>19:27:53</t>
  </si>
  <si>
    <t>20251001 19:27:55</t>
  </si>
  <si>
    <t>19:27:55</t>
  </si>
  <si>
    <t>20251001 19:27:57</t>
  </si>
  <si>
    <t>19:27:57</t>
  </si>
  <si>
    <t>20251001 19:27:59</t>
  </si>
  <si>
    <t>19:27:59</t>
  </si>
  <si>
    <t>20251001 19:28:01</t>
  </si>
  <si>
    <t>19:28:01</t>
  </si>
  <si>
    <t>20251001 19:28:03</t>
  </si>
  <si>
    <t>19:28:03</t>
  </si>
  <si>
    <t>20251001 19:28:05</t>
  </si>
  <si>
    <t>19:28:05</t>
  </si>
  <si>
    <t>20251001 19:28:07</t>
  </si>
  <si>
    <t>19:28:07</t>
  </si>
  <si>
    <t>20251001 19:28:09</t>
  </si>
  <si>
    <t>19:28:09</t>
  </si>
  <si>
    <t>20251001 19:28:11</t>
  </si>
  <si>
    <t>19:28:11</t>
  </si>
  <si>
    <t>20251001 19:28:13</t>
  </si>
  <si>
    <t>19:28:13</t>
  </si>
  <si>
    <t>20251001 19:28:15</t>
  </si>
  <si>
    <t>19:28:15</t>
  </si>
  <si>
    <t>20251001 19:28:17</t>
  </si>
  <si>
    <t>19:28:17</t>
  </si>
  <si>
    <t>20251001 19:28:19</t>
  </si>
  <si>
    <t>19:28:19</t>
  </si>
  <si>
    <t>20251001 19:28:21</t>
  </si>
  <si>
    <t>19:28:21</t>
  </si>
  <si>
    <t>20251001 19:28:23</t>
  </si>
  <si>
    <t>19:28:23</t>
  </si>
  <si>
    <t>20251001 19:28:25</t>
  </si>
  <si>
    <t>19:28:25</t>
  </si>
  <si>
    <t>20251001 19:28:27</t>
  </si>
  <si>
    <t>19:28:27</t>
  </si>
  <si>
    <t>20251001 19:28:28</t>
  </si>
  <si>
    <t>19:28:28</t>
  </si>
  <si>
    <t>20251001 19:28:30</t>
  </si>
  <si>
    <t>19:28:30</t>
  </si>
  <si>
    <t>20251001 19:28:32</t>
  </si>
  <si>
    <t>19:28:32</t>
  </si>
  <si>
    <t>20251001 19:28:34</t>
  </si>
  <si>
    <t>19:28:34</t>
  </si>
  <si>
    <t>20251001 19:28:36</t>
  </si>
  <si>
    <t>19:28:36</t>
  </si>
  <si>
    <t>20251001 19:28:38</t>
  </si>
  <si>
    <t>19:28:38</t>
  </si>
  <si>
    <t>20251001 19:33:37</t>
  </si>
  <si>
    <t>19:33:37</t>
  </si>
  <si>
    <t>77</t>
  </si>
  <si>
    <t>20251001 19:33:39</t>
  </si>
  <si>
    <t>19:33:39</t>
  </si>
  <si>
    <t>20251001 19:33:42</t>
  </si>
  <si>
    <t>19:33:42</t>
  </si>
  <si>
    <t>20251001 19:33:44</t>
  </si>
  <si>
    <t>19:33:44</t>
  </si>
  <si>
    <t>20251001 19:33:46</t>
  </si>
  <si>
    <t>19:33:46</t>
  </si>
  <si>
    <t>20251001 19:33:48</t>
  </si>
  <si>
    <t>19:33:48</t>
  </si>
  <si>
    <t>20251001 19:33:50</t>
  </si>
  <si>
    <t>19:33:50</t>
  </si>
  <si>
    <t>20251001 19:33:52</t>
  </si>
  <si>
    <t>19:33:52</t>
  </si>
  <si>
    <t>20251001 19:33:54</t>
  </si>
  <si>
    <t>19:33:54</t>
  </si>
  <si>
    <t>20251001 19:33:56</t>
  </si>
  <si>
    <t>19:33:56</t>
  </si>
  <si>
    <t>20251001 19:33:58</t>
  </si>
  <si>
    <t>19:33:58</t>
  </si>
  <si>
    <t>20251001 19:34:00</t>
  </si>
  <si>
    <t>19:34:00</t>
  </si>
  <si>
    <t>20251001 19:34:02</t>
  </si>
  <si>
    <t>19:34:02</t>
  </si>
  <si>
    <t>20251001 19:34:04</t>
  </si>
  <si>
    <t>19:34:04</t>
  </si>
  <si>
    <t>20251001 19:34:06</t>
  </si>
  <si>
    <t>19:34:06</t>
  </si>
  <si>
    <t>20251001 19:34:08</t>
  </si>
  <si>
    <t>19:34:08</t>
  </si>
  <si>
    <t>20251001 19:34:10</t>
  </si>
  <si>
    <t>19:34:10</t>
  </si>
  <si>
    <t>20251001 19:34:12</t>
  </si>
  <si>
    <t>19:34:12</t>
  </si>
  <si>
    <t>20251001 19:34:15</t>
  </si>
  <si>
    <t>19:34:15</t>
  </si>
  <si>
    <t>20251001 19:34:17</t>
  </si>
  <si>
    <t>19:34:17</t>
  </si>
  <si>
    <t>20251001 19:34:19</t>
  </si>
  <si>
    <t>19:34:19</t>
  </si>
  <si>
    <t>20251001 19:34:21</t>
  </si>
  <si>
    <t>19:34:21</t>
  </si>
  <si>
    <t>20251001 19:34:23</t>
  </si>
  <si>
    <t>19:34:23</t>
  </si>
  <si>
    <t>20251001 19:34:25</t>
  </si>
  <si>
    <t>19:34:25</t>
  </si>
  <si>
    <t>20251001 19:34:27</t>
  </si>
  <si>
    <t>19:34:27</t>
  </si>
  <si>
    <t>20251001 19:34:29</t>
  </si>
  <si>
    <t>19:34:29</t>
  </si>
  <si>
    <t>20251001 19:34:31</t>
  </si>
  <si>
    <t>19:34:31</t>
  </si>
  <si>
    <t>20251001 19:34:33</t>
  </si>
  <si>
    <t>19:34:33</t>
  </si>
  <si>
    <t>20251001 19:34:35</t>
  </si>
  <si>
    <t>19:34:35</t>
  </si>
  <si>
    <t>20251001 19:39:10</t>
  </si>
  <si>
    <t>19:39:10</t>
  </si>
  <si>
    <t>97</t>
  </si>
  <si>
    <t>20251001 19:39:12</t>
  </si>
  <si>
    <t>19:39:12</t>
  </si>
  <si>
    <t>20251001 19:39:15</t>
  </si>
  <si>
    <t>19:39:15</t>
  </si>
  <si>
    <t>20251001 19:39:17</t>
  </si>
  <si>
    <t>19:39:17</t>
  </si>
  <si>
    <t>20251001 19:39:19</t>
  </si>
  <si>
    <t>19:39:19</t>
  </si>
  <si>
    <t>20251001 19:39:21</t>
  </si>
  <si>
    <t>19:39:21</t>
  </si>
  <si>
    <t>20251001 19:39:23</t>
  </si>
  <si>
    <t>19:39:23</t>
  </si>
  <si>
    <t>20251001 19:39:25</t>
  </si>
  <si>
    <t>19:39:25</t>
  </si>
  <si>
    <t>20251001 19:39:27</t>
  </si>
  <si>
    <t>19:39:27</t>
  </si>
  <si>
    <t>20251001 19:39:29</t>
  </si>
  <si>
    <t>19:39:29</t>
  </si>
  <si>
    <t>20251001 19:39:31</t>
  </si>
  <si>
    <t>19:39:31</t>
  </si>
  <si>
    <t>20251001 19:39:33</t>
  </si>
  <si>
    <t>19:39:33</t>
  </si>
  <si>
    <t>20251001 19:39:35</t>
  </si>
  <si>
    <t>19:39:35</t>
  </si>
  <si>
    <t>20251001 19:39:37</t>
  </si>
  <si>
    <t>19:39:37</t>
  </si>
  <si>
    <t>20251001 19:39:39</t>
  </si>
  <si>
    <t>19:39:39</t>
  </si>
  <si>
    <t>20251001 19:39:41</t>
  </si>
  <si>
    <t>19:39:41</t>
  </si>
  <si>
    <t>20251001 19:39:43</t>
  </si>
  <si>
    <t>19:39:43</t>
  </si>
  <si>
    <t>20251001 19:39:45</t>
  </si>
  <si>
    <t>19:39:45</t>
  </si>
  <si>
    <t>20251001 19:39:47</t>
  </si>
  <si>
    <t>19:39:47</t>
  </si>
  <si>
    <t>20251001 19:39:49</t>
  </si>
  <si>
    <t>19:39:49</t>
  </si>
  <si>
    <t>20251001 19:39:51</t>
  </si>
  <si>
    <t>19:39:51</t>
  </si>
  <si>
    <t>20251001 19:39:53</t>
  </si>
  <si>
    <t>19:39:53</t>
  </si>
  <si>
    <t>20251001 19:39:55</t>
  </si>
  <si>
    <t>19:39:55</t>
  </si>
  <si>
    <t>20251001 19:39:57</t>
  </si>
  <si>
    <t>19:39:57</t>
  </si>
  <si>
    <t>20251001 19:39:59</t>
  </si>
  <si>
    <t>19:39:59</t>
  </si>
  <si>
    <t>20251001 19:40:01</t>
  </si>
  <si>
    <t>19:40:01</t>
  </si>
  <si>
    <t>20251001 19:40:03</t>
  </si>
  <si>
    <t>19:40:03</t>
  </si>
  <si>
    <t>20251001 19:40:05</t>
  </si>
  <si>
    <t>19:40:05</t>
  </si>
  <si>
    <t>20251001 19:40:07</t>
  </si>
  <si>
    <t>19:40:07</t>
  </si>
  <si>
    <t>20251001 19:40:09</t>
  </si>
  <si>
    <t>19:40:09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</si>
</sst>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X403"/>
  <sheetViews>
    <sheetView tabSelected="1" workbookViewId="0"/>
  </sheetViews>
  <sheetFormatPr defaultRowHeight="15"/>
  <sheetData>
    <row r="2" spans="1:284">
      <c r="A2" t="s">
        <v>31</v>
      </c>
      <c r="B2" t="s">
        <v>32</v>
      </c>
      <c r="C2" t="s">
        <v>33</v>
      </c>
    </row>
    <row r="3" spans="1:284">
      <c r="B3">
        <v>4</v>
      </c>
      <c r="C3">
        <v>21</v>
      </c>
    </row>
    <row r="4" spans="1:284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4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4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4">
      <c r="B7">
        <v>0</v>
      </c>
      <c r="C7">
        <v>0</v>
      </c>
      <c r="D7">
        <v>0</v>
      </c>
      <c r="E7">
        <v>1</v>
      </c>
    </row>
    <row r="8" spans="1:284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4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4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4">
      <c r="B11">
        <v>0</v>
      </c>
      <c r="C11">
        <v>0</v>
      </c>
      <c r="D11">
        <v>0</v>
      </c>
      <c r="E11">
        <v>0</v>
      </c>
      <c r="F11">
        <v>1</v>
      </c>
    </row>
    <row r="12" spans="1:284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4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4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94</v>
      </c>
      <c r="DA14" t="s">
        <v>94</v>
      </c>
      <c r="DB14" t="s">
        <v>94</v>
      </c>
      <c r="DC14" t="s">
        <v>94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</row>
    <row r="15" spans="1:284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89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171</v>
      </c>
      <c r="CJ15" t="s">
        <v>192</v>
      </c>
      <c r="CK15" t="s">
        <v>193</v>
      </c>
      <c r="CL15" t="s">
        <v>194</v>
      </c>
      <c r="CM15" t="s">
        <v>145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115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108</v>
      </c>
      <c r="FD15" t="s">
        <v>111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</row>
    <row r="16" spans="1:284">
      <c r="B16" t="s">
        <v>385</v>
      </c>
      <c r="C16" t="s">
        <v>385</v>
      </c>
      <c r="F16" t="s">
        <v>385</v>
      </c>
      <c r="I16" t="s">
        <v>385</v>
      </c>
      <c r="J16" t="s">
        <v>386</v>
      </c>
      <c r="K16" t="s">
        <v>387</v>
      </c>
      <c r="L16" t="s">
        <v>388</v>
      </c>
      <c r="M16" t="s">
        <v>389</v>
      </c>
      <c r="N16" t="s">
        <v>389</v>
      </c>
      <c r="O16" t="s">
        <v>218</v>
      </c>
      <c r="P16" t="s">
        <v>218</v>
      </c>
      <c r="Q16" t="s">
        <v>386</v>
      </c>
      <c r="R16" t="s">
        <v>386</v>
      </c>
      <c r="S16" t="s">
        <v>386</v>
      </c>
      <c r="T16" t="s">
        <v>386</v>
      </c>
      <c r="U16" t="s">
        <v>390</v>
      </c>
      <c r="V16" t="s">
        <v>391</v>
      </c>
      <c r="W16" t="s">
        <v>391</v>
      </c>
      <c r="X16" t="s">
        <v>392</v>
      </c>
      <c r="Y16" t="s">
        <v>393</v>
      </c>
      <c r="Z16" t="s">
        <v>392</v>
      </c>
      <c r="AA16" t="s">
        <v>392</v>
      </c>
      <c r="AB16" t="s">
        <v>392</v>
      </c>
      <c r="AC16" t="s">
        <v>390</v>
      </c>
      <c r="AD16" t="s">
        <v>390</v>
      </c>
      <c r="AE16" t="s">
        <v>390</v>
      </c>
      <c r="AF16" t="s">
        <v>390</v>
      </c>
      <c r="AG16" t="s">
        <v>394</v>
      </c>
      <c r="AH16" t="s">
        <v>393</v>
      </c>
      <c r="AJ16" t="s">
        <v>393</v>
      </c>
      <c r="AK16" t="s">
        <v>394</v>
      </c>
      <c r="AQ16" t="s">
        <v>388</v>
      </c>
      <c r="AX16" t="s">
        <v>388</v>
      </c>
      <c r="AY16" t="s">
        <v>388</v>
      </c>
      <c r="AZ16" t="s">
        <v>388</v>
      </c>
      <c r="BA16" t="s">
        <v>395</v>
      </c>
      <c r="BO16" t="s">
        <v>396</v>
      </c>
      <c r="BQ16" t="s">
        <v>396</v>
      </c>
      <c r="BR16" t="s">
        <v>388</v>
      </c>
      <c r="BU16" t="s">
        <v>396</v>
      </c>
      <c r="BV16" t="s">
        <v>393</v>
      </c>
      <c r="BY16" t="s">
        <v>397</v>
      </c>
      <c r="BZ16" t="s">
        <v>397</v>
      </c>
      <c r="CB16" t="s">
        <v>398</v>
      </c>
      <c r="CC16" t="s">
        <v>396</v>
      </c>
      <c r="CE16" t="s">
        <v>396</v>
      </c>
      <c r="CF16" t="s">
        <v>388</v>
      </c>
      <c r="CJ16" t="s">
        <v>396</v>
      </c>
      <c r="CL16" t="s">
        <v>399</v>
      </c>
      <c r="CO16" t="s">
        <v>396</v>
      </c>
      <c r="CP16" t="s">
        <v>396</v>
      </c>
      <c r="CR16" t="s">
        <v>396</v>
      </c>
      <c r="CT16" t="s">
        <v>396</v>
      </c>
      <c r="CV16" t="s">
        <v>388</v>
      </c>
      <c r="CW16" t="s">
        <v>388</v>
      </c>
      <c r="CY16" t="s">
        <v>400</v>
      </c>
      <c r="CZ16" t="s">
        <v>401</v>
      </c>
      <c r="DC16" t="s">
        <v>386</v>
      </c>
      <c r="DD16" t="s">
        <v>385</v>
      </c>
      <c r="DE16" t="s">
        <v>389</v>
      </c>
      <c r="DF16" t="s">
        <v>389</v>
      </c>
      <c r="DG16" t="s">
        <v>402</v>
      </c>
      <c r="DH16" t="s">
        <v>402</v>
      </c>
      <c r="DI16" t="s">
        <v>389</v>
      </c>
      <c r="DJ16" t="s">
        <v>402</v>
      </c>
      <c r="DK16" t="s">
        <v>394</v>
      </c>
      <c r="DL16" t="s">
        <v>392</v>
      </c>
      <c r="DM16" t="s">
        <v>392</v>
      </c>
      <c r="DN16" t="s">
        <v>391</v>
      </c>
      <c r="DO16" t="s">
        <v>391</v>
      </c>
      <c r="DP16" t="s">
        <v>391</v>
      </c>
      <c r="DQ16" t="s">
        <v>391</v>
      </c>
      <c r="DR16" t="s">
        <v>391</v>
      </c>
      <c r="DS16" t="s">
        <v>403</v>
      </c>
      <c r="DT16" t="s">
        <v>388</v>
      </c>
      <c r="DU16" t="s">
        <v>388</v>
      </c>
      <c r="DV16" t="s">
        <v>389</v>
      </c>
      <c r="DW16" t="s">
        <v>389</v>
      </c>
      <c r="DX16" t="s">
        <v>389</v>
      </c>
      <c r="DY16" t="s">
        <v>402</v>
      </c>
      <c r="DZ16" t="s">
        <v>389</v>
      </c>
      <c r="EA16" t="s">
        <v>402</v>
      </c>
      <c r="EB16" t="s">
        <v>392</v>
      </c>
      <c r="EC16" t="s">
        <v>392</v>
      </c>
      <c r="ED16" t="s">
        <v>391</v>
      </c>
      <c r="EE16" t="s">
        <v>391</v>
      </c>
      <c r="EF16" t="s">
        <v>388</v>
      </c>
      <c r="EK16" t="s">
        <v>388</v>
      </c>
      <c r="EN16" t="s">
        <v>391</v>
      </c>
      <c r="EO16" t="s">
        <v>391</v>
      </c>
      <c r="EP16" t="s">
        <v>391</v>
      </c>
      <c r="EQ16" t="s">
        <v>391</v>
      </c>
      <c r="ER16" t="s">
        <v>391</v>
      </c>
      <c r="ES16" t="s">
        <v>388</v>
      </c>
      <c r="ET16" t="s">
        <v>388</v>
      </c>
      <c r="EU16" t="s">
        <v>388</v>
      </c>
      <c r="EV16" t="s">
        <v>385</v>
      </c>
      <c r="EY16" t="s">
        <v>404</v>
      </c>
      <c r="EZ16" t="s">
        <v>404</v>
      </c>
      <c r="FB16" t="s">
        <v>385</v>
      </c>
      <c r="FC16" t="s">
        <v>405</v>
      </c>
      <c r="FE16" t="s">
        <v>385</v>
      </c>
      <c r="FF16" t="s">
        <v>385</v>
      </c>
      <c r="FH16" t="s">
        <v>406</v>
      </c>
      <c r="FI16" t="s">
        <v>407</v>
      </c>
      <c r="FJ16" t="s">
        <v>406</v>
      </c>
      <c r="FK16" t="s">
        <v>407</v>
      </c>
      <c r="FL16" t="s">
        <v>406</v>
      </c>
      <c r="FM16" t="s">
        <v>407</v>
      </c>
      <c r="FN16" t="s">
        <v>393</v>
      </c>
      <c r="FO16" t="s">
        <v>393</v>
      </c>
      <c r="FP16" t="s">
        <v>389</v>
      </c>
      <c r="FQ16" t="s">
        <v>408</v>
      </c>
      <c r="FR16" t="s">
        <v>389</v>
      </c>
      <c r="FU16" t="s">
        <v>409</v>
      </c>
      <c r="FX16" t="s">
        <v>402</v>
      </c>
      <c r="FY16" t="s">
        <v>410</v>
      </c>
      <c r="FZ16" t="s">
        <v>402</v>
      </c>
      <c r="GE16" t="s">
        <v>411</v>
      </c>
      <c r="GF16" t="s">
        <v>411</v>
      </c>
      <c r="GS16" t="s">
        <v>411</v>
      </c>
      <c r="GT16" t="s">
        <v>411</v>
      </c>
      <c r="GU16" t="s">
        <v>412</v>
      </c>
      <c r="GV16" t="s">
        <v>412</v>
      </c>
      <c r="GW16" t="s">
        <v>391</v>
      </c>
      <c r="GX16" t="s">
        <v>391</v>
      </c>
      <c r="GY16" t="s">
        <v>393</v>
      </c>
      <c r="GZ16" t="s">
        <v>391</v>
      </c>
      <c r="HA16" t="s">
        <v>402</v>
      </c>
      <c r="HB16" t="s">
        <v>393</v>
      </c>
      <c r="HC16" t="s">
        <v>393</v>
      </c>
      <c r="HE16" t="s">
        <v>411</v>
      </c>
      <c r="HF16" t="s">
        <v>411</v>
      </c>
      <c r="HG16" t="s">
        <v>411</v>
      </c>
      <c r="HH16" t="s">
        <v>411</v>
      </c>
      <c r="HI16" t="s">
        <v>411</v>
      </c>
      <c r="HJ16" t="s">
        <v>411</v>
      </c>
      <c r="HK16" t="s">
        <v>411</v>
      </c>
      <c r="HL16" t="s">
        <v>413</v>
      </c>
      <c r="HM16" t="s">
        <v>413</v>
      </c>
      <c r="HN16" t="s">
        <v>414</v>
      </c>
      <c r="HO16" t="s">
        <v>413</v>
      </c>
      <c r="HP16" t="s">
        <v>411</v>
      </c>
      <c r="HQ16" t="s">
        <v>411</v>
      </c>
      <c r="HR16" t="s">
        <v>411</v>
      </c>
      <c r="HS16" t="s">
        <v>411</v>
      </c>
      <c r="HT16" t="s">
        <v>411</v>
      </c>
      <c r="HU16" t="s">
        <v>411</v>
      </c>
      <c r="HV16" t="s">
        <v>411</v>
      </c>
      <c r="HW16" t="s">
        <v>411</v>
      </c>
      <c r="HX16" t="s">
        <v>411</v>
      </c>
      <c r="HY16" t="s">
        <v>411</v>
      </c>
      <c r="HZ16" t="s">
        <v>411</v>
      </c>
      <c r="IA16" t="s">
        <v>411</v>
      </c>
      <c r="IH16" t="s">
        <v>411</v>
      </c>
      <c r="II16" t="s">
        <v>393</v>
      </c>
      <c r="IJ16" t="s">
        <v>393</v>
      </c>
      <c r="IK16" t="s">
        <v>406</v>
      </c>
      <c r="IL16" t="s">
        <v>407</v>
      </c>
      <c r="IM16" t="s">
        <v>406</v>
      </c>
      <c r="IQ16" t="s">
        <v>407</v>
      </c>
      <c r="IU16" t="s">
        <v>389</v>
      </c>
      <c r="IV16" t="s">
        <v>389</v>
      </c>
      <c r="IW16" t="s">
        <v>402</v>
      </c>
      <c r="IX16" t="s">
        <v>402</v>
      </c>
      <c r="IY16" t="s">
        <v>415</v>
      </c>
      <c r="IZ16" t="s">
        <v>415</v>
      </c>
      <c r="JA16" t="s">
        <v>411</v>
      </c>
      <c r="JB16" t="s">
        <v>411</v>
      </c>
      <c r="JC16" t="s">
        <v>411</v>
      </c>
      <c r="JD16" t="s">
        <v>411</v>
      </c>
      <c r="JE16" t="s">
        <v>411</v>
      </c>
      <c r="JF16" t="s">
        <v>411</v>
      </c>
      <c r="JG16" t="s">
        <v>391</v>
      </c>
      <c r="JH16" t="s">
        <v>411</v>
      </c>
      <c r="JJ16" t="s">
        <v>394</v>
      </c>
      <c r="JK16" t="s">
        <v>394</v>
      </c>
      <c r="JL16" t="s">
        <v>391</v>
      </c>
      <c r="JM16" t="s">
        <v>391</v>
      </c>
      <c r="JN16" t="s">
        <v>391</v>
      </c>
      <c r="JO16" t="s">
        <v>391</v>
      </c>
      <c r="JP16" t="s">
        <v>391</v>
      </c>
      <c r="JQ16" t="s">
        <v>393</v>
      </c>
      <c r="JR16" t="s">
        <v>393</v>
      </c>
      <c r="JS16" t="s">
        <v>393</v>
      </c>
      <c r="JT16" t="s">
        <v>391</v>
      </c>
      <c r="JU16" t="s">
        <v>389</v>
      </c>
      <c r="JV16" t="s">
        <v>402</v>
      </c>
      <c r="JW16" t="s">
        <v>393</v>
      </c>
      <c r="JX16" t="s">
        <v>393</v>
      </c>
    </row>
    <row r="17" spans="1:284">
      <c r="A17">
        <v>1</v>
      </c>
      <c r="B17">
        <v>1759361042.1</v>
      </c>
      <c r="C17">
        <v>0</v>
      </c>
      <c r="D17" t="s">
        <v>416</v>
      </c>
      <c r="E17" t="s">
        <v>417</v>
      </c>
      <c r="F17">
        <v>5</v>
      </c>
      <c r="G17" t="s">
        <v>418</v>
      </c>
      <c r="H17" t="s">
        <v>419</v>
      </c>
      <c r="I17">
        <v>1759361038.6</v>
      </c>
      <c r="J17">
        <f>(K17)/1000</f>
        <v>0</v>
      </c>
      <c r="K17">
        <f>1000*DK17*AI17*(DG17-DH17)/(100*CZ17*(1000-AI17*DG17))</f>
        <v>0</v>
      </c>
      <c r="L17">
        <f>DK17*AI17*(DF17-DE17*(1000-AI17*DH17)/(1000-AI17*DG17))/(100*CZ17)</f>
        <v>0</v>
      </c>
      <c r="M17">
        <f>DE17 - IF(AI17&gt;1, L17*CZ17*100.0/(AK17), 0)</f>
        <v>0</v>
      </c>
      <c r="N17">
        <f>((T17-J17/2)*M17-L17)/(T17+J17/2)</f>
        <v>0</v>
      </c>
      <c r="O17">
        <f>N17*(DL17+DM17)/1000.0</f>
        <v>0</v>
      </c>
      <c r="P17">
        <f>(DE17 - IF(AI17&gt;1, L17*CZ17*100.0/(AK17), 0))*(DL17+DM17)/1000.0</f>
        <v>0</v>
      </c>
      <c r="Q17">
        <f>2.0/((1/S17-1/R17)+SIGN(S17)*SQRT((1/S17-1/R17)*(1/S17-1/R17) + 4*DA17/((DA17+1)*(DA17+1))*(2*1/S17*1/R17-1/R17*1/R17)))</f>
        <v>0</v>
      </c>
      <c r="R17">
        <f>IF(LEFT(DB17,1)&lt;&gt;"0",IF(LEFT(DB17,1)="1",3.0,DC17),$D$5+$E$5*(DS17*DL17/($K$5*1000))+$F$5*(DS17*DL17/($K$5*1000))*MAX(MIN(CZ17,$J$5),$I$5)*MAX(MIN(CZ17,$J$5),$I$5)+$G$5*MAX(MIN(CZ17,$J$5),$I$5)*(DS17*DL17/($K$5*1000))+$H$5*(DS17*DL17/($K$5*1000))*(DS17*DL17/($K$5*1000)))</f>
        <v>0</v>
      </c>
      <c r="S17">
        <f>J17*(1000-(1000*0.61365*exp(17.502*W17/(240.97+W17))/(DL17+DM17)+DG17)/2)/(1000*0.61365*exp(17.502*W17/(240.97+W17))/(DL17+DM17)-DG17)</f>
        <v>0</v>
      </c>
      <c r="T17">
        <f>1/((DA17+1)/(Q17/1.6)+1/(R17/1.37)) + DA17/((DA17+1)/(Q17/1.6) + DA17/(R17/1.37))</f>
        <v>0</v>
      </c>
      <c r="U17">
        <f>(CV17*CY17)</f>
        <v>0</v>
      </c>
      <c r="V17">
        <f>(DN17+(U17+2*0.95*5.67E-8*(((DN17+$B$7)+273)^4-(DN17+273)^4)-44100*J17)/(1.84*29.3*R17+8*0.95*5.67E-8*(DN17+273)^3))</f>
        <v>0</v>
      </c>
      <c r="W17">
        <f>($C$7*DO17+$D$7*DP17+$E$7*V17)</f>
        <v>0</v>
      </c>
      <c r="X17">
        <f>0.61365*exp(17.502*W17/(240.97+W17))</f>
        <v>0</v>
      </c>
      <c r="Y17">
        <f>(Z17/AA17*100)</f>
        <v>0</v>
      </c>
      <c r="Z17">
        <f>DG17*(DL17+DM17)/1000</f>
        <v>0</v>
      </c>
      <c r="AA17">
        <f>0.61365*exp(17.502*DN17/(240.97+DN17))</f>
        <v>0</v>
      </c>
      <c r="AB17">
        <f>(X17-DG17*(DL17+DM17)/1000)</f>
        <v>0</v>
      </c>
      <c r="AC17">
        <f>(-J17*44100)</f>
        <v>0</v>
      </c>
      <c r="AD17">
        <f>2*29.3*R17*0.92*(DN17-W17)</f>
        <v>0</v>
      </c>
      <c r="AE17">
        <f>2*0.95*5.67E-8*(((DN17+$B$7)+273)^4-(W17+273)^4)</f>
        <v>0</v>
      </c>
      <c r="AF17">
        <f>U17+AE17+AC17+AD17</f>
        <v>0</v>
      </c>
      <c r="AG17">
        <v>3</v>
      </c>
      <c r="AH17">
        <v>1</v>
      </c>
      <c r="AI17">
        <f>IF(AG17*$H$13&gt;=AK17,1.0,(AK17/(AK17-AG17*$H$13)))</f>
        <v>0</v>
      </c>
      <c r="AJ17">
        <f>(AI17-1)*100</f>
        <v>0</v>
      </c>
      <c r="AK17">
        <f>MAX(0,($B$13+$C$13*DS17)/(1+$D$13*DS17)*DL17/(DN17+273)*$E$13)</f>
        <v>0</v>
      </c>
      <c r="AL17" t="s">
        <v>420</v>
      </c>
      <c r="AM17" t="s">
        <v>420</v>
      </c>
      <c r="AN17">
        <v>0</v>
      </c>
      <c r="AO17">
        <v>0</v>
      </c>
      <c r="AP17">
        <f>1-AN17/AO17</f>
        <v>0</v>
      </c>
      <c r="AQ17">
        <v>0</v>
      </c>
      <c r="AR17" t="s">
        <v>420</v>
      </c>
      <c r="AS17" t="s">
        <v>420</v>
      </c>
      <c r="AT17">
        <v>0</v>
      </c>
      <c r="AU17">
        <v>0</v>
      </c>
      <c r="AV17">
        <f>1-AT17/AU17</f>
        <v>0</v>
      </c>
      <c r="AW17">
        <v>0.5</v>
      </c>
      <c r="AX17">
        <f>CW17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420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CV17">
        <f>$B$11*DT17+$C$11*DU17+$F$11*EF17*(1-EI17)</f>
        <v>0</v>
      </c>
      <c r="CW17">
        <f>CV17*CX17</f>
        <v>0</v>
      </c>
      <c r="CX17">
        <f>($B$11*$D$9+$C$11*$D$9+$F$11*((ES17+EK17)/MAX(ES17+EK17+ET17, 0.1)*$I$9+ET17/MAX(ES17+EK17+ET17, 0.1)*$J$9))/($B$11+$C$11+$F$11)</f>
        <v>0</v>
      </c>
      <c r="CY17">
        <f>($B$11*$K$9+$C$11*$K$9+$F$11*((ES17+EK17)/MAX(ES17+EK17+ET17, 0.1)*$P$9+ET17/MAX(ES17+EK17+ET17, 0.1)*$Q$9))/($B$11+$C$11+$F$11)</f>
        <v>0</v>
      </c>
      <c r="CZ17">
        <v>5.97</v>
      </c>
      <c r="DA17">
        <v>0.5</v>
      </c>
      <c r="DB17" t="s">
        <v>421</v>
      </c>
      <c r="DC17">
        <v>2</v>
      </c>
      <c r="DD17">
        <v>1759361038.6</v>
      </c>
      <c r="DE17">
        <v>420.9645</v>
      </c>
      <c r="DF17">
        <v>419.980833333333</v>
      </c>
      <c r="DG17">
        <v>24.5538833333333</v>
      </c>
      <c r="DH17">
        <v>24.2374833333333</v>
      </c>
      <c r="DI17">
        <v>418.982166666667</v>
      </c>
      <c r="DJ17">
        <v>24.1469666666667</v>
      </c>
      <c r="DK17">
        <v>499.998666666667</v>
      </c>
      <c r="DL17">
        <v>90.3032666666667</v>
      </c>
      <c r="DM17">
        <v>0.0332414166666667</v>
      </c>
      <c r="DN17">
        <v>30.7095666666667</v>
      </c>
      <c r="DO17">
        <v>30.04015</v>
      </c>
      <c r="DP17">
        <v>999.9</v>
      </c>
      <c r="DQ17">
        <v>0</v>
      </c>
      <c r="DR17">
        <v>0</v>
      </c>
      <c r="DS17">
        <v>10031.8833333333</v>
      </c>
      <c r="DT17">
        <v>0</v>
      </c>
      <c r="DU17">
        <v>0.27582</v>
      </c>
      <c r="DV17">
        <v>0.983668333333333</v>
      </c>
      <c r="DW17">
        <v>431.561</v>
      </c>
      <c r="DX17">
        <v>430.413</v>
      </c>
      <c r="DY17">
        <v>0.316440166666667</v>
      </c>
      <c r="DZ17">
        <v>419.980833333333</v>
      </c>
      <c r="EA17">
        <v>24.2374833333333</v>
      </c>
      <c r="EB17">
        <v>2.21729833333333</v>
      </c>
      <c r="EC17">
        <v>2.18872166666667</v>
      </c>
      <c r="ED17">
        <v>19.08785</v>
      </c>
      <c r="EE17">
        <v>18.8800333333333</v>
      </c>
      <c r="EF17">
        <v>0.00500059</v>
      </c>
      <c r="EG17">
        <v>0</v>
      </c>
      <c r="EH17">
        <v>0</v>
      </c>
      <c r="EI17">
        <v>0</v>
      </c>
      <c r="EJ17">
        <v>769.516666666667</v>
      </c>
      <c r="EK17">
        <v>0.00500059</v>
      </c>
      <c r="EL17">
        <v>-7</v>
      </c>
      <c r="EM17">
        <v>-0.633333333333333</v>
      </c>
      <c r="EN17">
        <v>35.8016666666667</v>
      </c>
      <c r="EO17">
        <v>38.75</v>
      </c>
      <c r="EP17">
        <v>37.062</v>
      </c>
      <c r="EQ17">
        <v>38.75</v>
      </c>
      <c r="ER17">
        <v>38</v>
      </c>
      <c r="ES17">
        <v>0</v>
      </c>
      <c r="ET17">
        <v>0</v>
      </c>
      <c r="EU17">
        <v>0</v>
      </c>
      <c r="EV17">
        <v>1759361043.1</v>
      </c>
      <c r="EW17">
        <v>0</v>
      </c>
      <c r="EX17">
        <v>769.46</v>
      </c>
      <c r="EY17">
        <v>4.86153863901332</v>
      </c>
      <c r="EZ17">
        <v>9.48461518068989</v>
      </c>
      <c r="FA17">
        <v>-9.8</v>
      </c>
      <c r="FB17">
        <v>15</v>
      </c>
      <c r="FC17">
        <v>0</v>
      </c>
      <c r="FD17" t="s">
        <v>422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1.00255890476191</v>
      </c>
      <c r="FQ17">
        <v>-0.186887844155843</v>
      </c>
      <c r="FR17">
        <v>0.0319778133456914</v>
      </c>
      <c r="FS17">
        <v>1</v>
      </c>
      <c r="FT17">
        <v>769.985294117647</v>
      </c>
      <c r="FU17">
        <v>-6.42475177358347</v>
      </c>
      <c r="FV17">
        <v>5.15022171726852</v>
      </c>
      <c r="FW17">
        <v>-1</v>
      </c>
      <c r="FX17">
        <v>0.336567428571429</v>
      </c>
      <c r="FY17">
        <v>-0.138105272727273</v>
      </c>
      <c r="FZ17">
        <v>0.0151998535944435</v>
      </c>
      <c r="GA17">
        <v>0</v>
      </c>
      <c r="GB17">
        <v>1</v>
      </c>
      <c r="GC17">
        <v>2</v>
      </c>
      <c r="GD17" t="s">
        <v>423</v>
      </c>
      <c r="GE17">
        <v>3.13291</v>
      </c>
      <c r="GF17">
        <v>2.71141</v>
      </c>
      <c r="GG17">
        <v>0.0892947</v>
      </c>
      <c r="GH17">
        <v>0.0895952</v>
      </c>
      <c r="GI17">
        <v>0.104166</v>
      </c>
      <c r="GJ17">
        <v>0.104018</v>
      </c>
      <c r="GK17">
        <v>34249.1</v>
      </c>
      <c r="GL17">
        <v>36656.3</v>
      </c>
      <c r="GM17">
        <v>34030.2</v>
      </c>
      <c r="GN17">
        <v>36460.4</v>
      </c>
      <c r="GO17">
        <v>43062.8</v>
      </c>
      <c r="GP17">
        <v>46896</v>
      </c>
      <c r="GQ17">
        <v>53096.6</v>
      </c>
      <c r="GR17">
        <v>58273.3</v>
      </c>
      <c r="GS17">
        <v>1.93582</v>
      </c>
      <c r="GT17">
        <v>1.77632</v>
      </c>
      <c r="GU17">
        <v>0.0711009</v>
      </c>
      <c r="GV17">
        <v>0</v>
      </c>
      <c r="GW17">
        <v>28.8777</v>
      </c>
      <c r="GX17">
        <v>999.9</v>
      </c>
      <c r="GY17">
        <v>58.32</v>
      </c>
      <c r="GZ17">
        <v>30.635</v>
      </c>
      <c r="HA17">
        <v>28.5358</v>
      </c>
      <c r="HB17">
        <v>54.58</v>
      </c>
      <c r="HC17">
        <v>44.2788</v>
      </c>
      <c r="HD17">
        <v>1</v>
      </c>
      <c r="HE17">
        <v>0.136029</v>
      </c>
      <c r="HF17">
        <v>-1.11729</v>
      </c>
      <c r="HG17">
        <v>20.1292</v>
      </c>
      <c r="HH17">
        <v>5.19857</v>
      </c>
      <c r="HI17">
        <v>12.0043</v>
      </c>
      <c r="HJ17">
        <v>4.97545</v>
      </c>
      <c r="HK17">
        <v>3.294</v>
      </c>
      <c r="HL17">
        <v>9999</v>
      </c>
      <c r="HM17">
        <v>9999</v>
      </c>
      <c r="HN17">
        <v>999.9</v>
      </c>
      <c r="HO17">
        <v>9999</v>
      </c>
      <c r="HP17">
        <v>1.86325</v>
      </c>
      <c r="HQ17">
        <v>1.86813</v>
      </c>
      <c r="HR17">
        <v>1.86784</v>
      </c>
      <c r="HS17">
        <v>1.86905</v>
      </c>
      <c r="HT17">
        <v>1.86983</v>
      </c>
      <c r="HU17">
        <v>1.86591</v>
      </c>
      <c r="HV17">
        <v>1.86699</v>
      </c>
      <c r="HW17">
        <v>1.86844</v>
      </c>
      <c r="HX17">
        <v>5</v>
      </c>
      <c r="HY17">
        <v>0</v>
      </c>
      <c r="HZ17">
        <v>0</v>
      </c>
      <c r="IA17">
        <v>0</v>
      </c>
      <c r="IB17" t="s">
        <v>424</v>
      </c>
      <c r="IC17" t="s">
        <v>425</v>
      </c>
      <c r="ID17" t="s">
        <v>426</v>
      </c>
      <c r="IE17" t="s">
        <v>426</v>
      </c>
      <c r="IF17" t="s">
        <v>426</v>
      </c>
      <c r="IG17" t="s">
        <v>426</v>
      </c>
      <c r="IH17">
        <v>0</v>
      </c>
      <c r="II17">
        <v>100</v>
      </c>
      <c r="IJ17">
        <v>100</v>
      </c>
      <c r="IK17">
        <v>1.982</v>
      </c>
      <c r="IL17">
        <v>0.4065</v>
      </c>
      <c r="IM17">
        <v>0.591063205497763</v>
      </c>
      <c r="IN17">
        <v>0.00362635438953289</v>
      </c>
      <c r="IO17">
        <v>-8.50754122937555e-07</v>
      </c>
      <c r="IP17">
        <v>2.87264459290622e-10</v>
      </c>
      <c r="IQ17">
        <v>-0.103101814204982</v>
      </c>
      <c r="IR17">
        <v>-0.017656537129445</v>
      </c>
      <c r="IS17">
        <v>0.00217271289782075</v>
      </c>
      <c r="IT17">
        <v>-2.34727275410467e-05</v>
      </c>
      <c r="IU17">
        <v>4</v>
      </c>
      <c r="IV17">
        <v>2183</v>
      </c>
      <c r="IW17">
        <v>1</v>
      </c>
      <c r="IX17">
        <v>27</v>
      </c>
      <c r="IY17">
        <v>29322684</v>
      </c>
      <c r="IZ17">
        <v>29322684</v>
      </c>
      <c r="JA17">
        <v>0.98999</v>
      </c>
      <c r="JB17">
        <v>2.61475</v>
      </c>
      <c r="JC17">
        <v>1.54785</v>
      </c>
      <c r="JD17">
        <v>2.31323</v>
      </c>
      <c r="JE17">
        <v>1.64673</v>
      </c>
      <c r="JF17">
        <v>2.37061</v>
      </c>
      <c r="JG17">
        <v>33.7381</v>
      </c>
      <c r="JH17">
        <v>24.2188</v>
      </c>
      <c r="JI17">
        <v>18</v>
      </c>
      <c r="JJ17">
        <v>500.377</v>
      </c>
      <c r="JK17">
        <v>397.588</v>
      </c>
      <c r="JL17">
        <v>31.2982</v>
      </c>
      <c r="JM17">
        <v>29.1294</v>
      </c>
      <c r="JN17">
        <v>29.9999</v>
      </c>
      <c r="JO17">
        <v>29.1114</v>
      </c>
      <c r="JP17">
        <v>29.059</v>
      </c>
      <c r="JQ17">
        <v>19.8344</v>
      </c>
      <c r="JR17">
        <v>21.1488</v>
      </c>
      <c r="JS17">
        <v>48.6251</v>
      </c>
      <c r="JT17">
        <v>31.2837</v>
      </c>
      <c r="JU17">
        <v>420</v>
      </c>
      <c r="JV17">
        <v>24.2155</v>
      </c>
      <c r="JW17">
        <v>96.5115</v>
      </c>
      <c r="JX17">
        <v>94.4146</v>
      </c>
    </row>
    <row r="18" spans="1:284">
      <c r="A18">
        <v>2</v>
      </c>
      <c r="B18">
        <v>1759361045.1</v>
      </c>
      <c r="C18">
        <v>3</v>
      </c>
      <c r="D18" t="s">
        <v>427</v>
      </c>
      <c r="E18" t="s">
        <v>428</v>
      </c>
      <c r="F18">
        <v>5</v>
      </c>
      <c r="G18" t="s">
        <v>418</v>
      </c>
      <c r="H18" t="s">
        <v>419</v>
      </c>
      <c r="I18">
        <v>1759361041.5</v>
      </c>
      <c r="J18">
        <f>(K18)/1000</f>
        <v>0</v>
      </c>
      <c r="K18">
        <f>1000*DK18*AI18*(DG18-DH18)/(100*CZ18*(1000-AI18*DG18))</f>
        <v>0</v>
      </c>
      <c r="L18">
        <f>DK18*AI18*(DF18-DE18*(1000-AI18*DH18)/(1000-AI18*DG18))/(100*CZ18)</f>
        <v>0</v>
      </c>
      <c r="M18">
        <f>DE18 - IF(AI18&gt;1, L18*CZ18*100.0/(AK18), 0)</f>
        <v>0</v>
      </c>
      <c r="N18">
        <f>((T18-J18/2)*M18-L18)/(T18+J18/2)</f>
        <v>0</v>
      </c>
      <c r="O18">
        <f>N18*(DL18+DM18)/1000.0</f>
        <v>0</v>
      </c>
      <c r="P18">
        <f>(DE18 - IF(AI18&gt;1, L18*CZ18*100.0/(AK18), 0))*(DL18+DM18)/1000.0</f>
        <v>0</v>
      </c>
      <c r="Q18">
        <f>2.0/((1/S18-1/R18)+SIGN(S18)*SQRT((1/S18-1/R18)*(1/S18-1/R18) + 4*DA18/((DA18+1)*(DA18+1))*(2*1/S18*1/R18-1/R18*1/R18)))</f>
        <v>0</v>
      </c>
      <c r="R18">
        <f>IF(LEFT(DB18,1)&lt;&gt;"0",IF(LEFT(DB18,1)="1",3.0,DC18),$D$5+$E$5*(DS18*DL18/($K$5*1000))+$F$5*(DS18*DL18/($K$5*1000))*MAX(MIN(CZ18,$J$5),$I$5)*MAX(MIN(CZ18,$J$5),$I$5)+$G$5*MAX(MIN(CZ18,$J$5),$I$5)*(DS18*DL18/($K$5*1000))+$H$5*(DS18*DL18/($K$5*1000))*(DS18*DL18/($K$5*1000)))</f>
        <v>0</v>
      </c>
      <c r="S18">
        <f>J18*(1000-(1000*0.61365*exp(17.502*W18/(240.97+W18))/(DL18+DM18)+DG18)/2)/(1000*0.61365*exp(17.502*W18/(240.97+W18))/(DL18+DM18)-DG18)</f>
        <v>0</v>
      </c>
      <c r="T18">
        <f>1/((DA18+1)/(Q18/1.6)+1/(R18/1.37)) + DA18/((DA18+1)/(Q18/1.6) + DA18/(R18/1.37))</f>
        <v>0</v>
      </c>
      <c r="U18">
        <f>(CV18*CY18)</f>
        <v>0</v>
      </c>
      <c r="V18">
        <f>(DN18+(U18+2*0.95*5.67E-8*(((DN18+$B$7)+273)^4-(DN18+273)^4)-44100*J18)/(1.84*29.3*R18+8*0.95*5.67E-8*(DN18+273)^3))</f>
        <v>0</v>
      </c>
      <c r="W18">
        <f>($C$7*DO18+$D$7*DP18+$E$7*V18)</f>
        <v>0</v>
      </c>
      <c r="X18">
        <f>0.61365*exp(17.502*W18/(240.97+W18))</f>
        <v>0</v>
      </c>
      <c r="Y18">
        <f>(Z18/AA18*100)</f>
        <v>0</v>
      </c>
      <c r="Z18">
        <f>DG18*(DL18+DM18)/1000</f>
        <v>0</v>
      </c>
      <c r="AA18">
        <f>0.61365*exp(17.502*DN18/(240.97+DN18))</f>
        <v>0</v>
      </c>
      <c r="AB18">
        <f>(X18-DG18*(DL18+DM18)/1000)</f>
        <v>0</v>
      </c>
      <c r="AC18">
        <f>(-J18*44100)</f>
        <v>0</v>
      </c>
      <c r="AD18">
        <f>2*29.3*R18*0.92*(DN18-W18)</f>
        <v>0</v>
      </c>
      <c r="AE18">
        <f>2*0.95*5.67E-8*(((DN18+$B$7)+273)^4-(W18+273)^4)</f>
        <v>0</v>
      </c>
      <c r="AF18">
        <f>U18+AE18+AC18+AD18</f>
        <v>0</v>
      </c>
      <c r="AG18">
        <v>3</v>
      </c>
      <c r="AH18">
        <v>1</v>
      </c>
      <c r="AI18">
        <f>IF(AG18*$H$13&gt;=AK18,1.0,(AK18/(AK18-AG18*$H$13)))</f>
        <v>0</v>
      </c>
      <c r="AJ18">
        <f>(AI18-1)*100</f>
        <v>0</v>
      </c>
      <c r="AK18">
        <f>MAX(0,($B$13+$C$13*DS18)/(1+$D$13*DS18)*DL18/(DN18+273)*$E$13)</f>
        <v>0</v>
      </c>
      <c r="AL18" t="s">
        <v>420</v>
      </c>
      <c r="AM18" t="s">
        <v>420</v>
      </c>
      <c r="AN18">
        <v>0</v>
      </c>
      <c r="AO18">
        <v>0</v>
      </c>
      <c r="AP18">
        <f>1-AN18/AO18</f>
        <v>0</v>
      </c>
      <c r="AQ18">
        <v>0</v>
      </c>
      <c r="AR18" t="s">
        <v>420</v>
      </c>
      <c r="AS18" t="s">
        <v>420</v>
      </c>
      <c r="AT18">
        <v>0</v>
      </c>
      <c r="AU18">
        <v>0</v>
      </c>
      <c r="AV18">
        <f>1-AT18/AU18</f>
        <v>0</v>
      </c>
      <c r="AW18">
        <v>0.5</v>
      </c>
      <c r="AX18">
        <f>CW18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420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CV18">
        <f>$B$11*DT18+$C$11*DU18+$F$11*EF18*(1-EI18)</f>
        <v>0</v>
      </c>
      <c r="CW18">
        <f>CV18*CX18</f>
        <v>0</v>
      </c>
      <c r="CX18">
        <f>($B$11*$D$9+$C$11*$D$9+$F$11*((ES18+EK18)/MAX(ES18+EK18+ET18, 0.1)*$I$9+ET18/MAX(ES18+EK18+ET18, 0.1)*$J$9))/($B$11+$C$11+$F$11)</f>
        <v>0</v>
      </c>
      <c r="CY18">
        <f>($B$11*$K$9+$C$11*$K$9+$F$11*((ES18+EK18)/MAX(ES18+EK18+ET18, 0.1)*$P$9+ET18/MAX(ES18+EK18+ET18, 0.1)*$Q$9))/($B$11+$C$11+$F$11)</f>
        <v>0</v>
      </c>
      <c r="CZ18">
        <v>5.97</v>
      </c>
      <c r="DA18">
        <v>0.5</v>
      </c>
      <c r="DB18" t="s">
        <v>421</v>
      </c>
      <c r="DC18">
        <v>2</v>
      </c>
      <c r="DD18">
        <v>1759361041.5</v>
      </c>
      <c r="DE18">
        <v>420.9774</v>
      </c>
      <c r="DF18">
        <v>419.9874</v>
      </c>
      <c r="DG18">
        <v>24.5466</v>
      </c>
      <c r="DH18">
        <v>24.23476</v>
      </c>
      <c r="DI18">
        <v>418.9952</v>
      </c>
      <c r="DJ18">
        <v>24.14</v>
      </c>
      <c r="DK18">
        <v>500.0496</v>
      </c>
      <c r="DL18">
        <v>90.30374</v>
      </c>
      <c r="DM18">
        <v>0.03315032</v>
      </c>
      <c r="DN18">
        <v>30.70678</v>
      </c>
      <c r="DO18">
        <v>30.03848</v>
      </c>
      <c r="DP18">
        <v>999.9</v>
      </c>
      <c r="DQ18">
        <v>0</v>
      </c>
      <c r="DR18">
        <v>0</v>
      </c>
      <c r="DS18">
        <v>10026</v>
      </c>
      <c r="DT18">
        <v>0</v>
      </c>
      <c r="DU18">
        <v>0.27582</v>
      </c>
      <c r="DV18">
        <v>0.9901126</v>
      </c>
      <c r="DW18">
        <v>431.571</v>
      </c>
      <c r="DX18">
        <v>430.4184</v>
      </c>
      <c r="DY18">
        <v>0.311857</v>
      </c>
      <c r="DZ18">
        <v>419.9874</v>
      </c>
      <c r="EA18">
        <v>24.23476</v>
      </c>
      <c r="EB18">
        <v>2.216652</v>
      </c>
      <c r="EC18">
        <v>2.188488</v>
      </c>
      <c r="ED18">
        <v>19.08318</v>
      </c>
      <c r="EE18">
        <v>18.87832</v>
      </c>
      <c r="EF18">
        <v>0.00500059</v>
      </c>
      <c r="EG18">
        <v>0</v>
      </c>
      <c r="EH18">
        <v>0</v>
      </c>
      <c r="EI18">
        <v>0</v>
      </c>
      <c r="EJ18">
        <v>771.76</v>
      </c>
      <c r="EK18">
        <v>0.00500059</v>
      </c>
      <c r="EL18">
        <v>-12.28</v>
      </c>
      <c r="EM18">
        <v>-1.5</v>
      </c>
      <c r="EN18">
        <v>35.7748</v>
      </c>
      <c r="EO18">
        <v>38.75</v>
      </c>
      <c r="EP18">
        <v>37.0372</v>
      </c>
      <c r="EQ18">
        <v>38.7248</v>
      </c>
      <c r="ER18">
        <v>38</v>
      </c>
      <c r="ES18">
        <v>0</v>
      </c>
      <c r="ET18">
        <v>0</v>
      </c>
      <c r="EU18">
        <v>0</v>
      </c>
      <c r="EV18">
        <v>1759361046.1</v>
      </c>
      <c r="EW18">
        <v>0</v>
      </c>
      <c r="EX18">
        <v>770.626923076923</v>
      </c>
      <c r="EY18">
        <v>22.3760685263381</v>
      </c>
      <c r="EZ18">
        <v>-10.5914531258828</v>
      </c>
      <c r="FA18">
        <v>-10.4692307692308</v>
      </c>
      <c r="FB18">
        <v>15</v>
      </c>
      <c r="FC18">
        <v>0</v>
      </c>
      <c r="FD18" t="s">
        <v>422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0.999520380952381</v>
      </c>
      <c r="FQ18">
        <v>-0.158262</v>
      </c>
      <c r="FR18">
        <v>0.0314910657148163</v>
      </c>
      <c r="FS18">
        <v>1</v>
      </c>
      <c r="FT18">
        <v>770.038235294118</v>
      </c>
      <c r="FU18">
        <v>-7.13368990820162</v>
      </c>
      <c r="FV18">
        <v>5.02780590117904</v>
      </c>
      <c r="FW18">
        <v>-1</v>
      </c>
      <c r="FX18">
        <v>0.333304666666667</v>
      </c>
      <c r="FY18">
        <v>-0.16253812987013</v>
      </c>
      <c r="FZ18">
        <v>0.0165627079806049</v>
      </c>
      <c r="GA18">
        <v>0</v>
      </c>
      <c r="GB18">
        <v>1</v>
      </c>
      <c r="GC18">
        <v>2</v>
      </c>
      <c r="GD18" t="s">
        <v>423</v>
      </c>
      <c r="GE18">
        <v>3.13286</v>
      </c>
      <c r="GF18">
        <v>2.71085</v>
      </c>
      <c r="GG18">
        <v>0.0892873</v>
      </c>
      <c r="GH18">
        <v>0.0895912</v>
      </c>
      <c r="GI18">
        <v>0.104145</v>
      </c>
      <c r="GJ18">
        <v>0.104</v>
      </c>
      <c r="GK18">
        <v>34249.3</v>
      </c>
      <c r="GL18">
        <v>36656.5</v>
      </c>
      <c r="GM18">
        <v>34030.1</v>
      </c>
      <c r="GN18">
        <v>36460.5</v>
      </c>
      <c r="GO18">
        <v>43063.6</v>
      </c>
      <c r="GP18">
        <v>46897.2</v>
      </c>
      <c r="GQ18">
        <v>53096.4</v>
      </c>
      <c r="GR18">
        <v>58273.4</v>
      </c>
      <c r="GS18">
        <v>1.93598</v>
      </c>
      <c r="GT18">
        <v>1.77628</v>
      </c>
      <c r="GU18">
        <v>0.0707805</v>
      </c>
      <c r="GV18">
        <v>0</v>
      </c>
      <c r="GW18">
        <v>28.8826</v>
      </c>
      <c r="GX18">
        <v>999.9</v>
      </c>
      <c r="GY18">
        <v>58.32</v>
      </c>
      <c r="GZ18">
        <v>30.625</v>
      </c>
      <c r="HA18">
        <v>28.5173</v>
      </c>
      <c r="HB18">
        <v>55.39</v>
      </c>
      <c r="HC18">
        <v>44.5192</v>
      </c>
      <c r="HD18">
        <v>1</v>
      </c>
      <c r="HE18">
        <v>0.135996</v>
      </c>
      <c r="HF18">
        <v>-1.13089</v>
      </c>
      <c r="HG18">
        <v>20.1292</v>
      </c>
      <c r="HH18">
        <v>5.19872</v>
      </c>
      <c r="HI18">
        <v>12.0043</v>
      </c>
      <c r="HJ18">
        <v>4.97545</v>
      </c>
      <c r="HK18">
        <v>3.294</v>
      </c>
      <c r="HL18">
        <v>9999</v>
      </c>
      <c r="HM18">
        <v>9999</v>
      </c>
      <c r="HN18">
        <v>999.9</v>
      </c>
      <c r="HO18">
        <v>9999</v>
      </c>
      <c r="HP18">
        <v>1.86325</v>
      </c>
      <c r="HQ18">
        <v>1.86813</v>
      </c>
      <c r="HR18">
        <v>1.86785</v>
      </c>
      <c r="HS18">
        <v>1.86905</v>
      </c>
      <c r="HT18">
        <v>1.86984</v>
      </c>
      <c r="HU18">
        <v>1.86588</v>
      </c>
      <c r="HV18">
        <v>1.86699</v>
      </c>
      <c r="HW18">
        <v>1.86844</v>
      </c>
      <c r="HX18">
        <v>5</v>
      </c>
      <c r="HY18">
        <v>0</v>
      </c>
      <c r="HZ18">
        <v>0</v>
      </c>
      <c r="IA18">
        <v>0</v>
      </c>
      <c r="IB18" t="s">
        <v>424</v>
      </c>
      <c r="IC18" t="s">
        <v>425</v>
      </c>
      <c r="ID18" t="s">
        <v>426</v>
      </c>
      <c r="IE18" t="s">
        <v>426</v>
      </c>
      <c r="IF18" t="s">
        <v>426</v>
      </c>
      <c r="IG18" t="s">
        <v>426</v>
      </c>
      <c r="IH18">
        <v>0</v>
      </c>
      <c r="II18">
        <v>100</v>
      </c>
      <c r="IJ18">
        <v>100</v>
      </c>
      <c r="IK18">
        <v>1.982</v>
      </c>
      <c r="IL18">
        <v>0.4062</v>
      </c>
      <c r="IM18">
        <v>0.591063205497763</v>
      </c>
      <c r="IN18">
        <v>0.00362635438953289</v>
      </c>
      <c r="IO18">
        <v>-8.50754122937555e-07</v>
      </c>
      <c r="IP18">
        <v>2.87264459290622e-10</v>
      </c>
      <c r="IQ18">
        <v>-0.103101814204982</v>
      </c>
      <c r="IR18">
        <v>-0.017656537129445</v>
      </c>
      <c r="IS18">
        <v>0.00217271289782075</v>
      </c>
      <c r="IT18">
        <v>-2.34727275410467e-05</v>
      </c>
      <c r="IU18">
        <v>4</v>
      </c>
      <c r="IV18">
        <v>2183</v>
      </c>
      <c r="IW18">
        <v>1</v>
      </c>
      <c r="IX18">
        <v>27</v>
      </c>
      <c r="IY18">
        <v>29322684.1</v>
      </c>
      <c r="IZ18">
        <v>29322684.1</v>
      </c>
      <c r="JA18">
        <v>0.98999</v>
      </c>
      <c r="JB18">
        <v>2.61963</v>
      </c>
      <c r="JC18">
        <v>1.54785</v>
      </c>
      <c r="JD18">
        <v>2.31201</v>
      </c>
      <c r="JE18">
        <v>1.64551</v>
      </c>
      <c r="JF18">
        <v>2.26807</v>
      </c>
      <c r="JG18">
        <v>33.7381</v>
      </c>
      <c r="JH18">
        <v>24.2101</v>
      </c>
      <c r="JI18">
        <v>18</v>
      </c>
      <c r="JJ18">
        <v>500.469</v>
      </c>
      <c r="JK18">
        <v>397.561</v>
      </c>
      <c r="JL18">
        <v>31.2717</v>
      </c>
      <c r="JM18">
        <v>29.1285</v>
      </c>
      <c r="JN18">
        <v>29.9999</v>
      </c>
      <c r="JO18">
        <v>29.1105</v>
      </c>
      <c r="JP18">
        <v>29.059</v>
      </c>
      <c r="JQ18">
        <v>19.8341</v>
      </c>
      <c r="JR18">
        <v>21.1488</v>
      </c>
      <c r="JS18">
        <v>49.0022</v>
      </c>
      <c r="JT18">
        <v>31.2451</v>
      </c>
      <c r="JU18">
        <v>420</v>
      </c>
      <c r="JV18">
        <v>24.2155</v>
      </c>
      <c r="JW18">
        <v>96.5113</v>
      </c>
      <c r="JX18">
        <v>94.4148</v>
      </c>
    </row>
    <row r="19" spans="1:284">
      <c r="A19">
        <v>3</v>
      </c>
      <c r="B19">
        <v>1759361047.1</v>
      </c>
      <c r="C19">
        <v>5</v>
      </c>
      <c r="D19" t="s">
        <v>429</v>
      </c>
      <c r="E19" t="s">
        <v>430</v>
      </c>
      <c r="F19">
        <v>5</v>
      </c>
      <c r="G19" t="s">
        <v>418</v>
      </c>
      <c r="H19" t="s">
        <v>419</v>
      </c>
      <c r="I19">
        <v>1759361044.43333</v>
      </c>
      <c r="J19">
        <f>(K19)/1000</f>
        <v>0</v>
      </c>
      <c r="K19">
        <f>1000*DK19*AI19*(DG19-DH19)/(100*CZ19*(1000-AI19*DG19))</f>
        <v>0</v>
      </c>
      <c r="L19">
        <f>DK19*AI19*(DF19-DE19*(1000-AI19*DH19)/(1000-AI19*DG19))/(100*CZ19)</f>
        <v>0</v>
      </c>
      <c r="M19">
        <f>DE19 - IF(AI19&gt;1, L19*CZ19*100.0/(AK19), 0)</f>
        <v>0</v>
      </c>
      <c r="N19">
        <f>((T19-J19/2)*M19-L19)/(T19+J19/2)</f>
        <v>0</v>
      </c>
      <c r="O19">
        <f>N19*(DL19+DM19)/1000.0</f>
        <v>0</v>
      </c>
      <c r="P19">
        <f>(DE19 - IF(AI19&gt;1, L19*CZ19*100.0/(AK19), 0))*(DL19+DM19)/1000.0</f>
        <v>0</v>
      </c>
      <c r="Q19">
        <f>2.0/((1/S19-1/R19)+SIGN(S19)*SQRT((1/S19-1/R19)*(1/S19-1/R19) + 4*DA19/((DA19+1)*(DA19+1))*(2*1/S19*1/R19-1/R19*1/R19)))</f>
        <v>0</v>
      </c>
      <c r="R19">
        <f>IF(LEFT(DB19,1)&lt;&gt;"0",IF(LEFT(DB19,1)="1",3.0,DC19),$D$5+$E$5*(DS19*DL19/($K$5*1000))+$F$5*(DS19*DL19/($K$5*1000))*MAX(MIN(CZ19,$J$5),$I$5)*MAX(MIN(CZ19,$J$5),$I$5)+$G$5*MAX(MIN(CZ19,$J$5),$I$5)*(DS19*DL19/($K$5*1000))+$H$5*(DS19*DL19/($K$5*1000))*(DS19*DL19/($K$5*1000)))</f>
        <v>0</v>
      </c>
      <c r="S19">
        <f>J19*(1000-(1000*0.61365*exp(17.502*W19/(240.97+W19))/(DL19+DM19)+DG19)/2)/(1000*0.61365*exp(17.502*W19/(240.97+W19))/(DL19+DM19)-DG19)</f>
        <v>0</v>
      </c>
      <c r="T19">
        <f>1/((DA19+1)/(Q19/1.6)+1/(R19/1.37)) + DA19/((DA19+1)/(Q19/1.6) + DA19/(R19/1.37))</f>
        <v>0</v>
      </c>
      <c r="U19">
        <f>(CV19*CY19)</f>
        <v>0</v>
      </c>
      <c r="V19">
        <f>(DN19+(U19+2*0.95*5.67E-8*(((DN19+$B$7)+273)^4-(DN19+273)^4)-44100*J19)/(1.84*29.3*R19+8*0.95*5.67E-8*(DN19+273)^3))</f>
        <v>0</v>
      </c>
      <c r="W19">
        <f>($C$7*DO19+$D$7*DP19+$E$7*V19)</f>
        <v>0</v>
      </c>
      <c r="X19">
        <f>0.61365*exp(17.502*W19/(240.97+W19))</f>
        <v>0</v>
      </c>
      <c r="Y19">
        <f>(Z19/AA19*100)</f>
        <v>0</v>
      </c>
      <c r="Z19">
        <f>DG19*(DL19+DM19)/1000</f>
        <v>0</v>
      </c>
      <c r="AA19">
        <f>0.61365*exp(17.502*DN19/(240.97+DN19))</f>
        <v>0</v>
      </c>
      <c r="AB19">
        <f>(X19-DG19*(DL19+DM19)/1000)</f>
        <v>0</v>
      </c>
      <c r="AC19">
        <f>(-J19*44100)</f>
        <v>0</v>
      </c>
      <c r="AD19">
        <f>2*29.3*R19*0.92*(DN19-W19)</f>
        <v>0</v>
      </c>
      <c r="AE19">
        <f>2*0.95*5.67E-8*(((DN19+$B$7)+273)^4-(W19+273)^4)</f>
        <v>0</v>
      </c>
      <c r="AF19">
        <f>U19+AE19+AC19+AD19</f>
        <v>0</v>
      </c>
      <c r="AG19">
        <v>3</v>
      </c>
      <c r="AH19">
        <v>1</v>
      </c>
      <c r="AI19">
        <f>IF(AG19*$H$13&gt;=AK19,1.0,(AK19/(AK19-AG19*$H$13)))</f>
        <v>0</v>
      </c>
      <c r="AJ19">
        <f>(AI19-1)*100</f>
        <v>0</v>
      </c>
      <c r="AK19">
        <f>MAX(0,($B$13+$C$13*DS19)/(1+$D$13*DS19)*DL19/(DN19+273)*$E$13)</f>
        <v>0</v>
      </c>
      <c r="AL19" t="s">
        <v>420</v>
      </c>
      <c r="AM19" t="s">
        <v>420</v>
      </c>
      <c r="AN19">
        <v>0</v>
      </c>
      <c r="AO19">
        <v>0</v>
      </c>
      <c r="AP19">
        <f>1-AN19/AO19</f>
        <v>0</v>
      </c>
      <c r="AQ19">
        <v>0</v>
      </c>
      <c r="AR19" t="s">
        <v>420</v>
      </c>
      <c r="AS19" t="s">
        <v>420</v>
      </c>
      <c r="AT19">
        <v>0</v>
      </c>
      <c r="AU19">
        <v>0</v>
      </c>
      <c r="AV19">
        <f>1-AT19/AU19</f>
        <v>0</v>
      </c>
      <c r="AW19">
        <v>0.5</v>
      </c>
      <c r="AX19">
        <f>CW19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420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CV19">
        <f>$B$11*DT19+$C$11*DU19+$F$11*EF19*(1-EI19)</f>
        <v>0</v>
      </c>
      <c r="CW19">
        <f>CV19*CX19</f>
        <v>0</v>
      </c>
      <c r="CX19">
        <f>($B$11*$D$9+$C$11*$D$9+$F$11*((ES19+EK19)/MAX(ES19+EK19+ET19, 0.1)*$I$9+ET19/MAX(ES19+EK19+ET19, 0.1)*$J$9))/($B$11+$C$11+$F$11)</f>
        <v>0</v>
      </c>
      <c r="CY19">
        <f>($B$11*$K$9+$C$11*$K$9+$F$11*((ES19+EK19)/MAX(ES19+EK19+ET19, 0.1)*$P$9+ET19/MAX(ES19+EK19+ET19, 0.1)*$Q$9))/($B$11+$C$11+$F$11)</f>
        <v>0</v>
      </c>
      <c r="CZ19">
        <v>5.97</v>
      </c>
      <c r="DA19">
        <v>0.5</v>
      </c>
      <c r="DB19" t="s">
        <v>421</v>
      </c>
      <c r="DC19">
        <v>2</v>
      </c>
      <c r="DD19">
        <v>1759361044.43333</v>
      </c>
      <c r="DE19">
        <v>420.981333333333</v>
      </c>
      <c r="DF19">
        <v>419.975333333333</v>
      </c>
      <c r="DG19">
        <v>24.5396666666667</v>
      </c>
      <c r="DH19">
        <v>24.2307333333333</v>
      </c>
      <c r="DI19">
        <v>418.999333333333</v>
      </c>
      <c r="DJ19">
        <v>24.1334</v>
      </c>
      <c r="DK19">
        <v>500.072333333333</v>
      </c>
      <c r="DL19">
        <v>90.3041666666667</v>
      </c>
      <c r="DM19">
        <v>0.0331870333333333</v>
      </c>
      <c r="DN19">
        <v>30.7043666666667</v>
      </c>
      <c r="DO19">
        <v>30.0355</v>
      </c>
      <c r="DP19">
        <v>999.9</v>
      </c>
      <c r="DQ19">
        <v>0</v>
      </c>
      <c r="DR19">
        <v>0</v>
      </c>
      <c r="DS19">
        <v>9985</v>
      </c>
      <c r="DT19">
        <v>0</v>
      </c>
      <c r="DU19">
        <v>0.27582</v>
      </c>
      <c r="DV19">
        <v>1.00624666666667</v>
      </c>
      <c r="DW19">
        <v>431.572</v>
      </c>
      <c r="DX19">
        <v>430.404333333333</v>
      </c>
      <c r="DY19">
        <v>0.308925666666667</v>
      </c>
      <c r="DZ19">
        <v>419.975333333333</v>
      </c>
      <c r="EA19">
        <v>24.2307333333333</v>
      </c>
      <c r="EB19">
        <v>2.21603666666667</v>
      </c>
      <c r="EC19">
        <v>2.18814</v>
      </c>
      <c r="ED19">
        <v>19.0787333333333</v>
      </c>
      <c r="EE19">
        <v>18.8757333333333</v>
      </c>
      <c r="EF19">
        <v>0.00500059</v>
      </c>
      <c r="EG19">
        <v>0</v>
      </c>
      <c r="EH19">
        <v>0</v>
      </c>
      <c r="EI19">
        <v>0</v>
      </c>
      <c r="EJ19">
        <v>773.133333333333</v>
      </c>
      <c r="EK19">
        <v>0.00500059</v>
      </c>
      <c r="EL19">
        <v>-13</v>
      </c>
      <c r="EM19">
        <v>-1.36666666666667</v>
      </c>
      <c r="EN19">
        <v>35.75</v>
      </c>
      <c r="EO19">
        <v>38.729</v>
      </c>
      <c r="EP19">
        <v>37</v>
      </c>
      <c r="EQ19">
        <v>38.687</v>
      </c>
      <c r="ER19">
        <v>38</v>
      </c>
      <c r="ES19">
        <v>0</v>
      </c>
      <c r="ET19">
        <v>0</v>
      </c>
      <c r="EU19">
        <v>0</v>
      </c>
      <c r="EV19">
        <v>1759361047.9</v>
      </c>
      <c r="EW19">
        <v>0</v>
      </c>
      <c r="EX19">
        <v>770.376</v>
      </c>
      <c r="EY19">
        <v>17.9384616823161</v>
      </c>
      <c r="EZ19">
        <v>-4.58461537365847</v>
      </c>
      <c r="FA19">
        <v>-10.108</v>
      </c>
      <c r="FB19">
        <v>15</v>
      </c>
      <c r="FC19">
        <v>0</v>
      </c>
      <c r="FD19" t="s">
        <v>422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0.99421385</v>
      </c>
      <c r="FQ19">
        <v>0.014316857142856</v>
      </c>
      <c r="FR19">
        <v>0.028436420506588</v>
      </c>
      <c r="FS19">
        <v>1</v>
      </c>
      <c r="FT19">
        <v>770.297058823529</v>
      </c>
      <c r="FU19">
        <v>15.0664629137719</v>
      </c>
      <c r="FV19">
        <v>5.04966424592169</v>
      </c>
      <c r="FW19">
        <v>-1</v>
      </c>
      <c r="FX19">
        <v>0.324653</v>
      </c>
      <c r="FY19">
        <v>-0.133994706766918</v>
      </c>
      <c r="FZ19">
        <v>0.0131518773906998</v>
      </c>
      <c r="GA19">
        <v>0</v>
      </c>
      <c r="GB19">
        <v>1</v>
      </c>
      <c r="GC19">
        <v>2</v>
      </c>
      <c r="GD19" t="s">
        <v>423</v>
      </c>
      <c r="GE19">
        <v>3.13277</v>
      </c>
      <c r="GF19">
        <v>2.7111</v>
      </c>
      <c r="GG19">
        <v>0.0892904</v>
      </c>
      <c r="GH19">
        <v>0.0895962</v>
      </c>
      <c r="GI19">
        <v>0.104137</v>
      </c>
      <c r="GJ19">
        <v>0.103996</v>
      </c>
      <c r="GK19">
        <v>34249.3</v>
      </c>
      <c r="GL19">
        <v>36656.2</v>
      </c>
      <c r="GM19">
        <v>34030.2</v>
      </c>
      <c r="GN19">
        <v>36460.4</v>
      </c>
      <c r="GO19">
        <v>43064.2</v>
      </c>
      <c r="GP19">
        <v>46897.3</v>
      </c>
      <c r="GQ19">
        <v>53096.6</v>
      </c>
      <c r="GR19">
        <v>58273.3</v>
      </c>
      <c r="GS19">
        <v>1.93592</v>
      </c>
      <c r="GT19">
        <v>1.77647</v>
      </c>
      <c r="GU19">
        <v>0.0705943</v>
      </c>
      <c r="GV19">
        <v>0</v>
      </c>
      <c r="GW19">
        <v>28.8857</v>
      </c>
      <c r="GX19">
        <v>999.9</v>
      </c>
      <c r="GY19">
        <v>58.32</v>
      </c>
      <c r="GZ19">
        <v>30.655</v>
      </c>
      <c r="HA19">
        <v>28.5662</v>
      </c>
      <c r="HB19">
        <v>55.37</v>
      </c>
      <c r="HC19">
        <v>44.3109</v>
      </c>
      <c r="HD19">
        <v>1</v>
      </c>
      <c r="HE19">
        <v>0.135991</v>
      </c>
      <c r="HF19">
        <v>-1.10671</v>
      </c>
      <c r="HG19">
        <v>20.1293</v>
      </c>
      <c r="HH19">
        <v>5.19872</v>
      </c>
      <c r="HI19">
        <v>12.0041</v>
      </c>
      <c r="HJ19">
        <v>4.9756</v>
      </c>
      <c r="HK19">
        <v>3.294</v>
      </c>
      <c r="HL19">
        <v>9999</v>
      </c>
      <c r="HM19">
        <v>9999</v>
      </c>
      <c r="HN19">
        <v>999.9</v>
      </c>
      <c r="HO19">
        <v>9999</v>
      </c>
      <c r="HP19">
        <v>1.86325</v>
      </c>
      <c r="HQ19">
        <v>1.86813</v>
      </c>
      <c r="HR19">
        <v>1.86785</v>
      </c>
      <c r="HS19">
        <v>1.86905</v>
      </c>
      <c r="HT19">
        <v>1.86985</v>
      </c>
      <c r="HU19">
        <v>1.86589</v>
      </c>
      <c r="HV19">
        <v>1.86699</v>
      </c>
      <c r="HW19">
        <v>1.86844</v>
      </c>
      <c r="HX19">
        <v>5</v>
      </c>
      <c r="HY19">
        <v>0</v>
      </c>
      <c r="HZ19">
        <v>0</v>
      </c>
      <c r="IA19">
        <v>0</v>
      </c>
      <c r="IB19" t="s">
        <v>424</v>
      </c>
      <c r="IC19" t="s">
        <v>425</v>
      </c>
      <c r="ID19" t="s">
        <v>426</v>
      </c>
      <c r="IE19" t="s">
        <v>426</v>
      </c>
      <c r="IF19" t="s">
        <v>426</v>
      </c>
      <c r="IG19" t="s">
        <v>426</v>
      </c>
      <c r="IH19">
        <v>0</v>
      </c>
      <c r="II19">
        <v>100</v>
      </c>
      <c r="IJ19">
        <v>100</v>
      </c>
      <c r="IK19">
        <v>1.982</v>
      </c>
      <c r="IL19">
        <v>0.4061</v>
      </c>
      <c r="IM19">
        <v>0.591063205497763</v>
      </c>
      <c r="IN19">
        <v>0.00362635438953289</v>
      </c>
      <c r="IO19">
        <v>-8.50754122937555e-07</v>
      </c>
      <c r="IP19">
        <v>2.87264459290622e-10</v>
      </c>
      <c r="IQ19">
        <v>-0.103101814204982</v>
      </c>
      <c r="IR19">
        <v>-0.017656537129445</v>
      </c>
      <c r="IS19">
        <v>0.00217271289782075</v>
      </c>
      <c r="IT19">
        <v>-2.34727275410467e-05</v>
      </c>
      <c r="IU19">
        <v>4</v>
      </c>
      <c r="IV19">
        <v>2183</v>
      </c>
      <c r="IW19">
        <v>1</v>
      </c>
      <c r="IX19">
        <v>27</v>
      </c>
      <c r="IY19">
        <v>29322684.1</v>
      </c>
      <c r="IZ19">
        <v>29322684.1</v>
      </c>
      <c r="JA19">
        <v>0.98999</v>
      </c>
      <c r="JB19">
        <v>2.6123</v>
      </c>
      <c r="JC19">
        <v>1.54785</v>
      </c>
      <c r="JD19">
        <v>2.31201</v>
      </c>
      <c r="JE19">
        <v>1.64551</v>
      </c>
      <c r="JF19">
        <v>2.38281</v>
      </c>
      <c r="JG19">
        <v>33.7381</v>
      </c>
      <c r="JH19">
        <v>24.2188</v>
      </c>
      <c r="JI19">
        <v>18</v>
      </c>
      <c r="JJ19">
        <v>500.424</v>
      </c>
      <c r="JK19">
        <v>397.67</v>
      </c>
      <c r="JL19">
        <v>31.2546</v>
      </c>
      <c r="JM19">
        <v>29.1285</v>
      </c>
      <c r="JN19">
        <v>29.9999</v>
      </c>
      <c r="JO19">
        <v>29.1092</v>
      </c>
      <c r="JP19">
        <v>29.059</v>
      </c>
      <c r="JQ19">
        <v>19.8351</v>
      </c>
      <c r="JR19">
        <v>21.1488</v>
      </c>
      <c r="JS19">
        <v>49.0022</v>
      </c>
      <c r="JT19">
        <v>31.2451</v>
      </c>
      <c r="JU19">
        <v>420</v>
      </c>
      <c r="JV19">
        <v>24.2155</v>
      </c>
      <c r="JW19">
        <v>96.5116</v>
      </c>
      <c r="JX19">
        <v>94.4145</v>
      </c>
    </row>
    <row r="20" spans="1:284">
      <c r="A20">
        <v>4</v>
      </c>
      <c r="B20">
        <v>1759361049.1</v>
      </c>
      <c r="C20">
        <v>7</v>
      </c>
      <c r="D20" t="s">
        <v>431</v>
      </c>
      <c r="E20" t="s">
        <v>432</v>
      </c>
      <c r="F20">
        <v>5</v>
      </c>
      <c r="G20" t="s">
        <v>418</v>
      </c>
      <c r="H20" t="s">
        <v>419</v>
      </c>
      <c r="I20">
        <v>1759361045.35</v>
      </c>
      <c r="J20">
        <f>(K20)/1000</f>
        <v>0</v>
      </c>
      <c r="K20">
        <f>1000*DK20*AI20*(DG20-DH20)/(100*CZ20*(1000-AI20*DG20))</f>
        <v>0</v>
      </c>
      <c r="L20">
        <f>DK20*AI20*(DF20-DE20*(1000-AI20*DH20)/(1000-AI20*DG20))/(100*CZ20)</f>
        <v>0</v>
      </c>
      <c r="M20">
        <f>DE20 - IF(AI20&gt;1, L20*CZ20*100.0/(AK20), 0)</f>
        <v>0</v>
      </c>
      <c r="N20">
        <f>((T20-J20/2)*M20-L20)/(T20+J20/2)</f>
        <v>0</v>
      </c>
      <c r="O20">
        <f>N20*(DL20+DM20)/1000.0</f>
        <v>0</v>
      </c>
      <c r="P20">
        <f>(DE20 - IF(AI20&gt;1, L20*CZ20*100.0/(AK20), 0))*(DL20+DM20)/1000.0</f>
        <v>0</v>
      </c>
      <c r="Q20">
        <f>2.0/((1/S20-1/R20)+SIGN(S20)*SQRT((1/S20-1/R20)*(1/S20-1/R20) + 4*DA20/((DA20+1)*(DA20+1))*(2*1/S20*1/R20-1/R20*1/R20)))</f>
        <v>0</v>
      </c>
      <c r="R20">
        <f>IF(LEFT(DB20,1)&lt;&gt;"0",IF(LEFT(DB20,1)="1",3.0,DC20),$D$5+$E$5*(DS20*DL20/($K$5*1000))+$F$5*(DS20*DL20/($K$5*1000))*MAX(MIN(CZ20,$J$5),$I$5)*MAX(MIN(CZ20,$J$5),$I$5)+$G$5*MAX(MIN(CZ20,$J$5),$I$5)*(DS20*DL20/($K$5*1000))+$H$5*(DS20*DL20/($K$5*1000))*(DS20*DL20/($K$5*1000)))</f>
        <v>0</v>
      </c>
      <c r="S20">
        <f>J20*(1000-(1000*0.61365*exp(17.502*W20/(240.97+W20))/(DL20+DM20)+DG20)/2)/(1000*0.61365*exp(17.502*W20/(240.97+W20))/(DL20+DM20)-DG20)</f>
        <v>0</v>
      </c>
      <c r="T20">
        <f>1/((DA20+1)/(Q20/1.6)+1/(R20/1.37)) + DA20/((DA20+1)/(Q20/1.6) + DA20/(R20/1.37))</f>
        <v>0</v>
      </c>
      <c r="U20">
        <f>(CV20*CY20)</f>
        <v>0</v>
      </c>
      <c r="V20">
        <f>(DN20+(U20+2*0.95*5.67E-8*(((DN20+$B$7)+273)^4-(DN20+273)^4)-44100*J20)/(1.84*29.3*R20+8*0.95*5.67E-8*(DN20+273)^3))</f>
        <v>0</v>
      </c>
      <c r="W20">
        <f>($C$7*DO20+$D$7*DP20+$E$7*V20)</f>
        <v>0</v>
      </c>
      <c r="X20">
        <f>0.61365*exp(17.502*W20/(240.97+W20))</f>
        <v>0</v>
      </c>
      <c r="Y20">
        <f>(Z20/AA20*100)</f>
        <v>0</v>
      </c>
      <c r="Z20">
        <f>DG20*(DL20+DM20)/1000</f>
        <v>0</v>
      </c>
      <c r="AA20">
        <f>0.61365*exp(17.502*DN20/(240.97+DN20))</f>
        <v>0</v>
      </c>
      <c r="AB20">
        <f>(X20-DG20*(DL20+DM20)/1000)</f>
        <v>0</v>
      </c>
      <c r="AC20">
        <f>(-J20*44100)</f>
        <v>0</v>
      </c>
      <c r="AD20">
        <f>2*29.3*R20*0.92*(DN20-W20)</f>
        <v>0</v>
      </c>
      <c r="AE20">
        <f>2*0.95*5.67E-8*(((DN20+$B$7)+273)^4-(W20+273)^4)</f>
        <v>0</v>
      </c>
      <c r="AF20">
        <f>U20+AE20+AC20+AD20</f>
        <v>0</v>
      </c>
      <c r="AG20">
        <v>3</v>
      </c>
      <c r="AH20">
        <v>1</v>
      </c>
      <c r="AI20">
        <f>IF(AG20*$H$13&gt;=AK20,1.0,(AK20/(AK20-AG20*$H$13)))</f>
        <v>0</v>
      </c>
      <c r="AJ20">
        <f>(AI20-1)*100</f>
        <v>0</v>
      </c>
      <c r="AK20">
        <f>MAX(0,($B$13+$C$13*DS20)/(1+$D$13*DS20)*DL20/(DN20+273)*$E$13)</f>
        <v>0</v>
      </c>
      <c r="AL20" t="s">
        <v>420</v>
      </c>
      <c r="AM20" t="s">
        <v>420</v>
      </c>
      <c r="AN20">
        <v>0</v>
      </c>
      <c r="AO20">
        <v>0</v>
      </c>
      <c r="AP20">
        <f>1-AN20/AO20</f>
        <v>0</v>
      </c>
      <c r="AQ20">
        <v>0</v>
      </c>
      <c r="AR20" t="s">
        <v>420</v>
      </c>
      <c r="AS20" t="s">
        <v>420</v>
      </c>
      <c r="AT20">
        <v>0</v>
      </c>
      <c r="AU20">
        <v>0</v>
      </c>
      <c r="AV20">
        <f>1-AT20/AU20</f>
        <v>0</v>
      </c>
      <c r="AW20">
        <v>0.5</v>
      </c>
      <c r="AX20">
        <f>CW20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420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CV20">
        <f>$B$11*DT20+$C$11*DU20+$F$11*EF20*(1-EI20)</f>
        <v>0</v>
      </c>
      <c r="CW20">
        <f>CV20*CX20</f>
        <v>0</v>
      </c>
      <c r="CX20">
        <f>($B$11*$D$9+$C$11*$D$9+$F$11*((ES20+EK20)/MAX(ES20+EK20+ET20, 0.1)*$I$9+ET20/MAX(ES20+EK20+ET20, 0.1)*$J$9))/($B$11+$C$11+$F$11)</f>
        <v>0</v>
      </c>
      <c r="CY20">
        <f>($B$11*$K$9+$C$11*$K$9+$F$11*((ES20+EK20)/MAX(ES20+EK20+ET20, 0.1)*$P$9+ET20/MAX(ES20+EK20+ET20, 0.1)*$Q$9))/($B$11+$C$11+$F$11)</f>
        <v>0</v>
      </c>
      <c r="CZ20">
        <v>5.97</v>
      </c>
      <c r="DA20">
        <v>0.5</v>
      </c>
      <c r="DB20" t="s">
        <v>421</v>
      </c>
      <c r="DC20">
        <v>2</v>
      </c>
      <c r="DD20">
        <v>1759361045.35</v>
      </c>
      <c r="DE20">
        <v>420.97825</v>
      </c>
      <c r="DF20">
        <v>419.9785</v>
      </c>
      <c r="DG20">
        <v>24.53795</v>
      </c>
      <c r="DH20">
        <v>24.230775</v>
      </c>
      <c r="DI20">
        <v>418.99625</v>
      </c>
      <c r="DJ20">
        <v>24.13175</v>
      </c>
      <c r="DK20">
        <v>500.04775</v>
      </c>
      <c r="DL20">
        <v>90.304175</v>
      </c>
      <c r="DM20">
        <v>0.0333444</v>
      </c>
      <c r="DN20">
        <v>30.703375</v>
      </c>
      <c r="DO20">
        <v>30.036175</v>
      </c>
      <c r="DP20">
        <v>999.9</v>
      </c>
      <c r="DQ20">
        <v>0</v>
      </c>
      <c r="DR20">
        <v>0</v>
      </c>
      <c r="DS20">
        <v>9973.125</v>
      </c>
      <c r="DT20">
        <v>0</v>
      </c>
      <c r="DU20">
        <v>0.27582</v>
      </c>
      <c r="DV20">
        <v>1.0000845</v>
      </c>
      <c r="DW20">
        <v>431.56825</v>
      </c>
      <c r="DX20">
        <v>430.4075</v>
      </c>
      <c r="DY20">
        <v>0.3071675</v>
      </c>
      <c r="DZ20">
        <v>419.9785</v>
      </c>
      <c r="EA20">
        <v>24.230775</v>
      </c>
      <c r="EB20">
        <v>2.21588</v>
      </c>
      <c r="EC20">
        <v>2.1881425</v>
      </c>
      <c r="ED20">
        <v>19.0776</v>
      </c>
      <c r="EE20">
        <v>18.87575</v>
      </c>
      <c r="EF20">
        <v>0.00500059</v>
      </c>
      <c r="EG20">
        <v>0</v>
      </c>
      <c r="EH20">
        <v>0</v>
      </c>
      <c r="EI20">
        <v>0</v>
      </c>
      <c r="EJ20">
        <v>774.7</v>
      </c>
      <c r="EK20">
        <v>0.00500059</v>
      </c>
      <c r="EL20">
        <v>-13.625</v>
      </c>
      <c r="EM20">
        <v>-1</v>
      </c>
      <c r="EN20">
        <v>35.75</v>
      </c>
      <c r="EO20">
        <v>38.7185</v>
      </c>
      <c r="EP20">
        <v>37</v>
      </c>
      <c r="EQ20">
        <v>38.687</v>
      </c>
      <c r="ER20">
        <v>37.98425</v>
      </c>
      <c r="ES20">
        <v>0</v>
      </c>
      <c r="ET20">
        <v>0</v>
      </c>
      <c r="EU20">
        <v>0</v>
      </c>
      <c r="EV20">
        <v>1759361050.3</v>
      </c>
      <c r="EW20">
        <v>0</v>
      </c>
      <c r="EX20">
        <v>771.544</v>
      </c>
      <c r="EY20">
        <v>22.2230771010421</v>
      </c>
      <c r="EZ20">
        <v>1.63076928893959</v>
      </c>
      <c r="FA20">
        <v>-10.332</v>
      </c>
      <c r="FB20">
        <v>15</v>
      </c>
      <c r="FC20">
        <v>0</v>
      </c>
      <c r="FD20" t="s">
        <v>422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0.9872375</v>
      </c>
      <c r="FQ20">
        <v>0.0516747067669185</v>
      </c>
      <c r="FR20">
        <v>0.0259285192645087</v>
      </c>
      <c r="FS20">
        <v>1</v>
      </c>
      <c r="FT20">
        <v>770.332352941176</v>
      </c>
      <c r="FU20">
        <v>7.93430096676636</v>
      </c>
      <c r="FV20">
        <v>4.80531082352918</v>
      </c>
      <c r="FW20">
        <v>-1</v>
      </c>
      <c r="FX20">
        <v>0.3206321</v>
      </c>
      <c r="FY20">
        <v>-0.113897593984962</v>
      </c>
      <c r="FZ20">
        <v>0.0113232026163096</v>
      </c>
      <c r="GA20">
        <v>0</v>
      </c>
      <c r="GB20">
        <v>1</v>
      </c>
      <c r="GC20">
        <v>2</v>
      </c>
      <c r="GD20" t="s">
        <v>423</v>
      </c>
      <c r="GE20">
        <v>3.13276</v>
      </c>
      <c r="GF20">
        <v>2.71137</v>
      </c>
      <c r="GG20">
        <v>0.0892903</v>
      </c>
      <c r="GH20">
        <v>0.0895953</v>
      </c>
      <c r="GI20">
        <v>0.104126</v>
      </c>
      <c r="GJ20">
        <v>0.104024</v>
      </c>
      <c r="GK20">
        <v>34249.3</v>
      </c>
      <c r="GL20">
        <v>36656.3</v>
      </c>
      <c r="GM20">
        <v>34030.2</v>
      </c>
      <c r="GN20">
        <v>36460.4</v>
      </c>
      <c r="GO20">
        <v>43064.7</v>
      </c>
      <c r="GP20">
        <v>46895.8</v>
      </c>
      <c r="GQ20">
        <v>53096.5</v>
      </c>
      <c r="GR20">
        <v>58273.3</v>
      </c>
      <c r="GS20">
        <v>1.9357</v>
      </c>
      <c r="GT20">
        <v>1.77687</v>
      </c>
      <c r="GU20">
        <v>0.0706911</v>
      </c>
      <c r="GV20">
        <v>0</v>
      </c>
      <c r="GW20">
        <v>28.8882</v>
      </c>
      <c r="GX20">
        <v>999.9</v>
      </c>
      <c r="GY20">
        <v>58.32</v>
      </c>
      <c r="GZ20">
        <v>30.655</v>
      </c>
      <c r="HA20">
        <v>28.5688</v>
      </c>
      <c r="HB20">
        <v>54.78</v>
      </c>
      <c r="HC20">
        <v>44.3269</v>
      </c>
      <c r="HD20">
        <v>1</v>
      </c>
      <c r="HE20">
        <v>0.136019</v>
      </c>
      <c r="HF20">
        <v>-1.13735</v>
      </c>
      <c r="HG20">
        <v>20.129</v>
      </c>
      <c r="HH20">
        <v>5.19857</v>
      </c>
      <c r="HI20">
        <v>12.004</v>
      </c>
      <c r="HJ20">
        <v>4.9756</v>
      </c>
      <c r="HK20">
        <v>3.294</v>
      </c>
      <c r="HL20">
        <v>9999</v>
      </c>
      <c r="HM20">
        <v>9999</v>
      </c>
      <c r="HN20">
        <v>999.9</v>
      </c>
      <c r="HO20">
        <v>9999</v>
      </c>
      <c r="HP20">
        <v>1.86325</v>
      </c>
      <c r="HQ20">
        <v>1.86813</v>
      </c>
      <c r="HR20">
        <v>1.86784</v>
      </c>
      <c r="HS20">
        <v>1.86905</v>
      </c>
      <c r="HT20">
        <v>1.86985</v>
      </c>
      <c r="HU20">
        <v>1.86589</v>
      </c>
      <c r="HV20">
        <v>1.86699</v>
      </c>
      <c r="HW20">
        <v>1.86844</v>
      </c>
      <c r="HX20">
        <v>5</v>
      </c>
      <c r="HY20">
        <v>0</v>
      </c>
      <c r="HZ20">
        <v>0</v>
      </c>
      <c r="IA20">
        <v>0</v>
      </c>
      <c r="IB20" t="s">
        <v>424</v>
      </c>
      <c r="IC20" t="s">
        <v>425</v>
      </c>
      <c r="ID20" t="s">
        <v>426</v>
      </c>
      <c r="IE20" t="s">
        <v>426</v>
      </c>
      <c r="IF20" t="s">
        <v>426</v>
      </c>
      <c r="IG20" t="s">
        <v>426</v>
      </c>
      <c r="IH20">
        <v>0</v>
      </c>
      <c r="II20">
        <v>100</v>
      </c>
      <c r="IJ20">
        <v>100</v>
      </c>
      <c r="IK20">
        <v>1.982</v>
      </c>
      <c r="IL20">
        <v>0.4059</v>
      </c>
      <c r="IM20">
        <v>0.591063205497763</v>
      </c>
      <c r="IN20">
        <v>0.00362635438953289</v>
      </c>
      <c r="IO20">
        <v>-8.50754122937555e-07</v>
      </c>
      <c r="IP20">
        <v>2.87264459290622e-10</v>
      </c>
      <c r="IQ20">
        <v>-0.103101814204982</v>
      </c>
      <c r="IR20">
        <v>-0.017656537129445</v>
      </c>
      <c r="IS20">
        <v>0.00217271289782075</v>
      </c>
      <c r="IT20">
        <v>-2.34727275410467e-05</v>
      </c>
      <c r="IU20">
        <v>4</v>
      </c>
      <c r="IV20">
        <v>2183</v>
      </c>
      <c r="IW20">
        <v>1</v>
      </c>
      <c r="IX20">
        <v>27</v>
      </c>
      <c r="IY20">
        <v>29322684.2</v>
      </c>
      <c r="IZ20">
        <v>29322684.2</v>
      </c>
      <c r="JA20">
        <v>0.98999</v>
      </c>
      <c r="JB20">
        <v>2.60864</v>
      </c>
      <c r="JC20">
        <v>1.54785</v>
      </c>
      <c r="JD20">
        <v>2.31323</v>
      </c>
      <c r="JE20">
        <v>1.64551</v>
      </c>
      <c r="JF20">
        <v>2.34863</v>
      </c>
      <c r="JG20">
        <v>33.7381</v>
      </c>
      <c r="JH20">
        <v>24.2188</v>
      </c>
      <c r="JI20">
        <v>18</v>
      </c>
      <c r="JJ20">
        <v>500.272</v>
      </c>
      <c r="JK20">
        <v>397.89</v>
      </c>
      <c r="JL20">
        <v>31.2375</v>
      </c>
      <c r="JM20">
        <v>29.1285</v>
      </c>
      <c r="JN20">
        <v>30</v>
      </c>
      <c r="JO20">
        <v>29.1089</v>
      </c>
      <c r="JP20">
        <v>29.059</v>
      </c>
      <c r="JQ20">
        <v>19.8346</v>
      </c>
      <c r="JR20">
        <v>21.1488</v>
      </c>
      <c r="JS20">
        <v>49.0022</v>
      </c>
      <c r="JT20">
        <v>31.2089</v>
      </c>
      <c r="JU20">
        <v>420</v>
      </c>
      <c r="JV20">
        <v>24.2155</v>
      </c>
      <c r="JW20">
        <v>96.5115</v>
      </c>
      <c r="JX20">
        <v>94.4146</v>
      </c>
    </row>
    <row r="21" spans="1:284">
      <c r="A21">
        <v>5</v>
      </c>
      <c r="B21">
        <v>1759361051.1</v>
      </c>
      <c r="C21">
        <v>9</v>
      </c>
      <c r="D21" t="s">
        <v>433</v>
      </c>
      <c r="E21" t="s">
        <v>434</v>
      </c>
      <c r="F21">
        <v>5</v>
      </c>
      <c r="G21" t="s">
        <v>418</v>
      </c>
      <c r="H21" t="s">
        <v>419</v>
      </c>
      <c r="I21">
        <v>1759361048.1</v>
      </c>
      <c r="J21">
        <f>(K21)/1000</f>
        <v>0</v>
      </c>
      <c r="K21">
        <f>1000*DK21*AI21*(DG21-DH21)/(100*CZ21*(1000-AI21*DG21))</f>
        <v>0</v>
      </c>
      <c r="L21">
        <f>DK21*AI21*(DF21-DE21*(1000-AI21*DH21)/(1000-AI21*DG21))/(100*CZ21)</f>
        <v>0</v>
      </c>
      <c r="M21">
        <f>DE21 - IF(AI21&gt;1, L21*CZ21*100.0/(AK21), 0)</f>
        <v>0</v>
      </c>
      <c r="N21">
        <f>((T21-J21/2)*M21-L21)/(T21+J21/2)</f>
        <v>0</v>
      </c>
      <c r="O21">
        <f>N21*(DL21+DM21)/1000.0</f>
        <v>0</v>
      </c>
      <c r="P21">
        <f>(DE21 - IF(AI21&gt;1, L21*CZ21*100.0/(AK21), 0))*(DL21+DM21)/1000.0</f>
        <v>0</v>
      </c>
      <c r="Q21">
        <f>2.0/((1/S21-1/R21)+SIGN(S21)*SQRT((1/S21-1/R21)*(1/S21-1/R21) + 4*DA21/((DA21+1)*(DA21+1))*(2*1/S21*1/R21-1/R21*1/R21)))</f>
        <v>0</v>
      </c>
      <c r="R21">
        <f>IF(LEFT(DB21,1)&lt;&gt;"0",IF(LEFT(DB21,1)="1",3.0,DC21),$D$5+$E$5*(DS21*DL21/($K$5*1000))+$F$5*(DS21*DL21/($K$5*1000))*MAX(MIN(CZ21,$J$5),$I$5)*MAX(MIN(CZ21,$J$5),$I$5)+$G$5*MAX(MIN(CZ21,$J$5),$I$5)*(DS21*DL21/($K$5*1000))+$H$5*(DS21*DL21/($K$5*1000))*(DS21*DL21/($K$5*1000)))</f>
        <v>0</v>
      </c>
      <c r="S21">
        <f>J21*(1000-(1000*0.61365*exp(17.502*W21/(240.97+W21))/(DL21+DM21)+DG21)/2)/(1000*0.61365*exp(17.502*W21/(240.97+W21))/(DL21+DM21)-DG21)</f>
        <v>0</v>
      </c>
      <c r="T21">
        <f>1/((DA21+1)/(Q21/1.6)+1/(R21/1.37)) + DA21/((DA21+1)/(Q21/1.6) + DA21/(R21/1.37))</f>
        <v>0</v>
      </c>
      <c r="U21">
        <f>(CV21*CY21)</f>
        <v>0</v>
      </c>
      <c r="V21">
        <f>(DN21+(U21+2*0.95*5.67E-8*(((DN21+$B$7)+273)^4-(DN21+273)^4)-44100*J21)/(1.84*29.3*R21+8*0.95*5.67E-8*(DN21+273)^3))</f>
        <v>0</v>
      </c>
      <c r="W21">
        <f>($C$7*DO21+$D$7*DP21+$E$7*V21)</f>
        <v>0</v>
      </c>
      <c r="X21">
        <f>0.61365*exp(17.502*W21/(240.97+W21))</f>
        <v>0</v>
      </c>
      <c r="Y21">
        <f>(Z21/AA21*100)</f>
        <v>0</v>
      </c>
      <c r="Z21">
        <f>DG21*(DL21+DM21)/1000</f>
        <v>0</v>
      </c>
      <c r="AA21">
        <f>0.61365*exp(17.502*DN21/(240.97+DN21))</f>
        <v>0</v>
      </c>
      <c r="AB21">
        <f>(X21-DG21*(DL21+DM21)/1000)</f>
        <v>0</v>
      </c>
      <c r="AC21">
        <f>(-J21*44100)</f>
        <v>0</v>
      </c>
      <c r="AD21">
        <f>2*29.3*R21*0.92*(DN21-W21)</f>
        <v>0</v>
      </c>
      <c r="AE21">
        <f>2*0.95*5.67E-8*(((DN21+$B$7)+273)^4-(W21+273)^4)</f>
        <v>0</v>
      </c>
      <c r="AF21">
        <f>U21+AE21+AC21+AD21</f>
        <v>0</v>
      </c>
      <c r="AG21">
        <v>3</v>
      </c>
      <c r="AH21">
        <v>1</v>
      </c>
      <c r="AI21">
        <f>IF(AG21*$H$13&gt;=AK21,1.0,(AK21/(AK21-AG21*$H$13)))</f>
        <v>0</v>
      </c>
      <c r="AJ21">
        <f>(AI21-1)*100</f>
        <v>0</v>
      </c>
      <c r="AK21">
        <f>MAX(0,($B$13+$C$13*DS21)/(1+$D$13*DS21)*DL21/(DN21+273)*$E$13)</f>
        <v>0</v>
      </c>
      <c r="AL21" t="s">
        <v>420</v>
      </c>
      <c r="AM21" t="s">
        <v>420</v>
      </c>
      <c r="AN21">
        <v>0</v>
      </c>
      <c r="AO21">
        <v>0</v>
      </c>
      <c r="AP21">
        <f>1-AN21/AO21</f>
        <v>0</v>
      </c>
      <c r="AQ21">
        <v>0</v>
      </c>
      <c r="AR21" t="s">
        <v>420</v>
      </c>
      <c r="AS21" t="s">
        <v>420</v>
      </c>
      <c r="AT21">
        <v>0</v>
      </c>
      <c r="AU21">
        <v>0</v>
      </c>
      <c r="AV21">
        <f>1-AT21/AU21</f>
        <v>0</v>
      </c>
      <c r="AW21">
        <v>0.5</v>
      </c>
      <c r="AX21">
        <f>CW21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420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CV21">
        <f>$B$11*DT21+$C$11*DU21+$F$11*EF21*(1-EI21)</f>
        <v>0</v>
      </c>
      <c r="CW21">
        <f>CV21*CX21</f>
        <v>0</v>
      </c>
      <c r="CX21">
        <f>($B$11*$D$9+$C$11*$D$9+$F$11*((ES21+EK21)/MAX(ES21+EK21+ET21, 0.1)*$I$9+ET21/MAX(ES21+EK21+ET21, 0.1)*$J$9))/($B$11+$C$11+$F$11)</f>
        <v>0</v>
      </c>
      <c r="CY21">
        <f>($B$11*$K$9+$C$11*$K$9+$F$11*((ES21+EK21)/MAX(ES21+EK21+ET21, 0.1)*$P$9+ET21/MAX(ES21+EK21+ET21, 0.1)*$Q$9))/($B$11+$C$11+$F$11)</f>
        <v>0</v>
      </c>
      <c r="CZ21">
        <v>5.97</v>
      </c>
      <c r="DA21">
        <v>0.5</v>
      </c>
      <c r="DB21" t="s">
        <v>421</v>
      </c>
      <c r="DC21">
        <v>2</v>
      </c>
      <c r="DD21">
        <v>1759361048.1</v>
      </c>
      <c r="DE21">
        <v>420.974333333333</v>
      </c>
      <c r="DF21">
        <v>419.995</v>
      </c>
      <c r="DG21">
        <v>24.533</v>
      </c>
      <c r="DH21">
        <v>24.2346666666667</v>
      </c>
      <c r="DI21">
        <v>418.992333333333</v>
      </c>
      <c r="DJ21">
        <v>24.127</v>
      </c>
      <c r="DK21">
        <v>499.962333333333</v>
      </c>
      <c r="DL21">
        <v>90.3037333333333</v>
      </c>
      <c r="DM21">
        <v>0.0334072333333333</v>
      </c>
      <c r="DN21">
        <v>30.7006666666667</v>
      </c>
      <c r="DO21">
        <v>30.0381333333333</v>
      </c>
      <c r="DP21">
        <v>999.9</v>
      </c>
      <c r="DQ21">
        <v>0</v>
      </c>
      <c r="DR21">
        <v>0</v>
      </c>
      <c r="DS21">
        <v>9970.63333333333</v>
      </c>
      <c r="DT21">
        <v>0</v>
      </c>
      <c r="DU21">
        <v>0.27582</v>
      </c>
      <c r="DV21">
        <v>0.979767</v>
      </c>
      <c r="DW21">
        <v>431.562333333333</v>
      </c>
      <c r="DX21">
        <v>430.426</v>
      </c>
      <c r="DY21">
        <v>0.298323666666667</v>
      </c>
      <c r="DZ21">
        <v>419.995</v>
      </c>
      <c r="EA21">
        <v>24.2346666666667</v>
      </c>
      <c r="EB21">
        <v>2.21542</v>
      </c>
      <c r="EC21">
        <v>2.18848333333333</v>
      </c>
      <c r="ED21">
        <v>19.0742666666667</v>
      </c>
      <c r="EE21">
        <v>18.8782333333333</v>
      </c>
      <c r="EF21">
        <v>0.00500059</v>
      </c>
      <c r="EG21">
        <v>0</v>
      </c>
      <c r="EH21">
        <v>0</v>
      </c>
      <c r="EI21">
        <v>0</v>
      </c>
      <c r="EJ21">
        <v>776.166666666667</v>
      </c>
      <c r="EK21">
        <v>0.00500059</v>
      </c>
      <c r="EL21">
        <v>-11.9666666666667</v>
      </c>
      <c r="EM21">
        <v>-0.266666666666667</v>
      </c>
      <c r="EN21">
        <v>35.75</v>
      </c>
      <c r="EO21">
        <v>38.687</v>
      </c>
      <c r="EP21">
        <v>37</v>
      </c>
      <c r="EQ21">
        <v>38.6663333333333</v>
      </c>
      <c r="ER21">
        <v>37.958</v>
      </c>
      <c r="ES21">
        <v>0</v>
      </c>
      <c r="ET21">
        <v>0</v>
      </c>
      <c r="EU21">
        <v>0</v>
      </c>
      <c r="EV21">
        <v>1759361052.1</v>
      </c>
      <c r="EW21">
        <v>0</v>
      </c>
      <c r="EX21">
        <v>772.653846153846</v>
      </c>
      <c r="EY21">
        <v>31.4666667857108</v>
      </c>
      <c r="EZ21">
        <v>-0.352136649976755</v>
      </c>
      <c r="FA21">
        <v>-9.95</v>
      </c>
      <c r="FB21">
        <v>15</v>
      </c>
      <c r="FC21">
        <v>0</v>
      </c>
      <c r="FD21" t="s">
        <v>422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0.9874847</v>
      </c>
      <c r="FQ21">
        <v>0.020717774436091</v>
      </c>
      <c r="FR21">
        <v>0.0257580387803497</v>
      </c>
      <c r="FS21">
        <v>1</v>
      </c>
      <c r="FT21">
        <v>770.941176470588</v>
      </c>
      <c r="FU21">
        <v>16.3789152215865</v>
      </c>
      <c r="FV21">
        <v>4.52958364838112</v>
      </c>
      <c r="FW21">
        <v>-1</v>
      </c>
      <c r="FX21">
        <v>0.3162701</v>
      </c>
      <c r="FY21">
        <v>-0.108298917293233</v>
      </c>
      <c r="FZ21">
        <v>0.0107364993312532</v>
      </c>
      <c r="GA21">
        <v>0</v>
      </c>
      <c r="GB21">
        <v>1</v>
      </c>
      <c r="GC21">
        <v>2</v>
      </c>
      <c r="GD21" t="s">
        <v>423</v>
      </c>
      <c r="GE21">
        <v>3.13277</v>
      </c>
      <c r="GF21">
        <v>2.71106</v>
      </c>
      <c r="GG21">
        <v>0.0892939</v>
      </c>
      <c r="GH21">
        <v>0.0895967</v>
      </c>
      <c r="GI21">
        <v>0.104118</v>
      </c>
      <c r="GJ21">
        <v>0.10407</v>
      </c>
      <c r="GK21">
        <v>34249.2</v>
      </c>
      <c r="GL21">
        <v>36656.2</v>
      </c>
      <c r="GM21">
        <v>34030.2</v>
      </c>
      <c r="GN21">
        <v>36460.4</v>
      </c>
      <c r="GO21">
        <v>43064.9</v>
      </c>
      <c r="GP21">
        <v>46893.3</v>
      </c>
      <c r="GQ21">
        <v>53096.3</v>
      </c>
      <c r="GR21">
        <v>58273.3</v>
      </c>
      <c r="GS21">
        <v>1.93585</v>
      </c>
      <c r="GT21">
        <v>1.77655</v>
      </c>
      <c r="GU21">
        <v>0.0705421</v>
      </c>
      <c r="GV21">
        <v>0</v>
      </c>
      <c r="GW21">
        <v>28.8907</v>
      </c>
      <c r="GX21">
        <v>999.9</v>
      </c>
      <c r="GY21">
        <v>58.345</v>
      </c>
      <c r="GZ21">
        <v>30.635</v>
      </c>
      <c r="HA21">
        <v>28.5491</v>
      </c>
      <c r="HB21">
        <v>55.24</v>
      </c>
      <c r="HC21">
        <v>44.5673</v>
      </c>
      <c r="HD21">
        <v>1</v>
      </c>
      <c r="HE21">
        <v>0.136001</v>
      </c>
      <c r="HF21">
        <v>-1.11405</v>
      </c>
      <c r="HG21">
        <v>20.1291</v>
      </c>
      <c r="HH21">
        <v>5.19827</v>
      </c>
      <c r="HI21">
        <v>12.004</v>
      </c>
      <c r="HJ21">
        <v>4.9755</v>
      </c>
      <c r="HK21">
        <v>3.294</v>
      </c>
      <c r="HL21">
        <v>9999</v>
      </c>
      <c r="HM21">
        <v>9999</v>
      </c>
      <c r="HN21">
        <v>999.9</v>
      </c>
      <c r="HO21">
        <v>9999</v>
      </c>
      <c r="HP21">
        <v>1.86325</v>
      </c>
      <c r="HQ21">
        <v>1.86813</v>
      </c>
      <c r="HR21">
        <v>1.86786</v>
      </c>
      <c r="HS21">
        <v>1.86905</v>
      </c>
      <c r="HT21">
        <v>1.86984</v>
      </c>
      <c r="HU21">
        <v>1.86587</v>
      </c>
      <c r="HV21">
        <v>1.86699</v>
      </c>
      <c r="HW21">
        <v>1.86844</v>
      </c>
      <c r="HX21">
        <v>5</v>
      </c>
      <c r="HY21">
        <v>0</v>
      </c>
      <c r="HZ21">
        <v>0</v>
      </c>
      <c r="IA21">
        <v>0</v>
      </c>
      <c r="IB21" t="s">
        <v>424</v>
      </c>
      <c r="IC21" t="s">
        <v>425</v>
      </c>
      <c r="ID21" t="s">
        <v>426</v>
      </c>
      <c r="IE21" t="s">
        <v>426</v>
      </c>
      <c r="IF21" t="s">
        <v>426</v>
      </c>
      <c r="IG21" t="s">
        <v>426</v>
      </c>
      <c r="IH21">
        <v>0</v>
      </c>
      <c r="II21">
        <v>100</v>
      </c>
      <c r="IJ21">
        <v>100</v>
      </c>
      <c r="IK21">
        <v>1.983</v>
      </c>
      <c r="IL21">
        <v>0.4058</v>
      </c>
      <c r="IM21">
        <v>0.591063205497763</v>
      </c>
      <c r="IN21">
        <v>0.00362635438953289</v>
      </c>
      <c r="IO21">
        <v>-8.50754122937555e-07</v>
      </c>
      <c r="IP21">
        <v>2.87264459290622e-10</v>
      </c>
      <c r="IQ21">
        <v>-0.103101814204982</v>
      </c>
      <c r="IR21">
        <v>-0.017656537129445</v>
      </c>
      <c r="IS21">
        <v>0.00217271289782075</v>
      </c>
      <c r="IT21">
        <v>-2.34727275410467e-05</v>
      </c>
      <c r="IU21">
        <v>4</v>
      </c>
      <c r="IV21">
        <v>2183</v>
      </c>
      <c r="IW21">
        <v>1</v>
      </c>
      <c r="IX21">
        <v>27</v>
      </c>
      <c r="IY21">
        <v>29322684.2</v>
      </c>
      <c r="IZ21">
        <v>29322684.2</v>
      </c>
      <c r="JA21">
        <v>0.98999</v>
      </c>
      <c r="JB21">
        <v>2.61963</v>
      </c>
      <c r="JC21">
        <v>1.54785</v>
      </c>
      <c r="JD21">
        <v>2.31323</v>
      </c>
      <c r="JE21">
        <v>1.64673</v>
      </c>
      <c r="JF21">
        <v>2.30713</v>
      </c>
      <c r="JG21">
        <v>33.7381</v>
      </c>
      <c r="JH21">
        <v>24.2101</v>
      </c>
      <c r="JI21">
        <v>18</v>
      </c>
      <c r="JJ21">
        <v>500.372</v>
      </c>
      <c r="JK21">
        <v>397.711</v>
      </c>
      <c r="JL21">
        <v>31.2233</v>
      </c>
      <c r="JM21">
        <v>29.1285</v>
      </c>
      <c r="JN21">
        <v>29.9999</v>
      </c>
      <c r="JO21">
        <v>29.1089</v>
      </c>
      <c r="JP21">
        <v>29.059</v>
      </c>
      <c r="JQ21">
        <v>19.834</v>
      </c>
      <c r="JR21">
        <v>21.1488</v>
      </c>
      <c r="JS21">
        <v>49.0022</v>
      </c>
      <c r="JT21">
        <v>31.2089</v>
      </c>
      <c r="JU21">
        <v>420</v>
      </c>
      <c r="JV21">
        <v>24.2155</v>
      </c>
      <c r="JW21">
        <v>96.5113</v>
      </c>
      <c r="JX21">
        <v>94.4146</v>
      </c>
    </row>
    <row r="22" spans="1:284">
      <c r="A22">
        <v>6</v>
      </c>
      <c r="B22">
        <v>1759361053.1</v>
      </c>
      <c r="C22">
        <v>11</v>
      </c>
      <c r="D22" t="s">
        <v>435</v>
      </c>
      <c r="E22" t="s">
        <v>436</v>
      </c>
      <c r="F22">
        <v>5</v>
      </c>
      <c r="G22" t="s">
        <v>418</v>
      </c>
      <c r="H22" t="s">
        <v>419</v>
      </c>
      <c r="I22">
        <v>1759361050.1</v>
      </c>
      <c r="J22">
        <f>(K22)/1000</f>
        <v>0</v>
      </c>
      <c r="K22">
        <f>1000*DK22*AI22*(DG22-DH22)/(100*CZ22*(1000-AI22*DG22))</f>
        <v>0</v>
      </c>
      <c r="L22">
        <f>DK22*AI22*(DF22-DE22*(1000-AI22*DH22)/(1000-AI22*DG22))/(100*CZ22)</f>
        <v>0</v>
      </c>
      <c r="M22">
        <f>DE22 - IF(AI22&gt;1, L22*CZ22*100.0/(AK22), 0)</f>
        <v>0</v>
      </c>
      <c r="N22">
        <f>((T22-J22/2)*M22-L22)/(T22+J22/2)</f>
        <v>0</v>
      </c>
      <c r="O22">
        <f>N22*(DL22+DM22)/1000.0</f>
        <v>0</v>
      </c>
      <c r="P22">
        <f>(DE22 - IF(AI22&gt;1, L22*CZ22*100.0/(AK22), 0))*(DL22+DM22)/1000.0</f>
        <v>0</v>
      </c>
      <c r="Q22">
        <f>2.0/((1/S22-1/R22)+SIGN(S22)*SQRT((1/S22-1/R22)*(1/S22-1/R22) + 4*DA22/((DA22+1)*(DA22+1))*(2*1/S22*1/R22-1/R22*1/R22)))</f>
        <v>0</v>
      </c>
      <c r="R22">
        <f>IF(LEFT(DB22,1)&lt;&gt;"0",IF(LEFT(DB22,1)="1",3.0,DC22),$D$5+$E$5*(DS22*DL22/($K$5*1000))+$F$5*(DS22*DL22/($K$5*1000))*MAX(MIN(CZ22,$J$5),$I$5)*MAX(MIN(CZ22,$J$5),$I$5)+$G$5*MAX(MIN(CZ22,$J$5),$I$5)*(DS22*DL22/($K$5*1000))+$H$5*(DS22*DL22/($K$5*1000))*(DS22*DL22/($K$5*1000)))</f>
        <v>0</v>
      </c>
      <c r="S22">
        <f>J22*(1000-(1000*0.61365*exp(17.502*W22/(240.97+W22))/(DL22+DM22)+DG22)/2)/(1000*0.61365*exp(17.502*W22/(240.97+W22))/(DL22+DM22)-DG22)</f>
        <v>0</v>
      </c>
      <c r="T22">
        <f>1/((DA22+1)/(Q22/1.6)+1/(R22/1.37)) + DA22/((DA22+1)/(Q22/1.6) + DA22/(R22/1.37))</f>
        <v>0</v>
      </c>
      <c r="U22">
        <f>(CV22*CY22)</f>
        <v>0</v>
      </c>
      <c r="V22">
        <f>(DN22+(U22+2*0.95*5.67E-8*(((DN22+$B$7)+273)^4-(DN22+273)^4)-44100*J22)/(1.84*29.3*R22+8*0.95*5.67E-8*(DN22+273)^3))</f>
        <v>0</v>
      </c>
      <c r="W22">
        <f>($C$7*DO22+$D$7*DP22+$E$7*V22)</f>
        <v>0</v>
      </c>
      <c r="X22">
        <f>0.61365*exp(17.502*W22/(240.97+W22))</f>
        <v>0</v>
      </c>
      <c r="Y22">
        <f>(Z22/AA22*100)</f>
        <v>0</v>
      </c>
      <c r="Z22">
        <f>DG22*(DL22+DM22)/1000</f>
        <v>0</v>
      </c>
      <c r="AA22">
        <f>0.61365*exp(17.502*DN22/(240.97+DN22))</f>
        <v>0</v>
      </c>
      <c r="AB22">
        <f>(X22-DG22*(DL22+DM22)/1000)</f>
        <v>0</v>
      </c>
      <c r="AC22">
        <f>(-J22*44100)</f>
        <v>0</v>
      </c>
      <c r="AD22">
        <f>2*29.3*R22*0.92*(DN22-W22)</f>
        <v>0</v>
      </c>
      <c r="AE22">
        <f>2*0.95*5.67E-8*(((DN22+$B$7)+273)^4-(W22+273)^4)</f>
        <v>0</v>
      </c>
      <c r="AF22">
        <f>U22+AE22+AC22+AD22</f>
        <v>0</v>
      </c>
      <c r="AG22">
        <v>3</v>
      </c>
      <c r="AH22">
        <v>1</v>
      </c>
      <c r="AI22">
        <f>IF(AG22*$H$13&gt;=AK22,1.0,(AK22/(AK22-AG22*$H$13)))</f>
        <v>0</v>
      </c>
      <c r="AJ22">
        <f>(AI22-1)*100</f>
        <v>0</v>
      </c>
      <c r="AK22">
        <f>MAX(0,($B$13+$C$13*DS22)/(1+$D$13*DS22)*DL22/(DN22+273)*$E$13)</f>
        <v>0</v>
      </c>
      <c r="AL22" t="s">
        <v>420</v>
      </c>
      <c r="AM22" t="s">
        <v>420</v>
      </c>
      <c r="AN22">
        <v>0</v>
      </c>
      <c r="AO22">
        <v>0</v>
      </c>
      <c r="AP22">
        <f>1-AN22/AO22</f>
        <v>0</v>
      </c>
      <c r="AQ22">
        <v>0</v>
      </c>
      <c r="AR22" t="s">
        <v>420</v>
      </c>
      <c r="AS22" t="s">
        <v>420</v>
      </c>
      <c r="AT22">
        <v>0</v>
      </c>
      <c r="AU22">
        <v>0</v>
      </c>
      <c r="AV22">
        <f>1-AT22/AU22</f>
        <v>0</v>
      </c>
      <c r="AW22">
        <v>0.5</v>
      </c>
      <c r="AX22">
        <f>CW22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420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CV22">
        <f>$B$11*DT22+$C$11*DU22+$F$11*EF22*(1-EI22)</f>
        <v>0</v>
      </c>
      <c r="CW22">
        <f>CV22*CX22</f>
        <v>0</v>
      </c>
      <c r="CX22">
        <f>($B$11*$D$9+$C$11*$D$9+$F$11*((ES22+EK22)/MAX(ES22+EK22+ET22, 0.1)*$I$9+ET22/MAX(ES22+EK22+ET22, 0.1)*$J$9))/($B$11+$C$11+$F$11)</f>
        <v>0</v>
      </c>
      <c r="CY22">
        <f>($B$11*$K$9+$C$11*$K$9+$F$11*((ES22+EK22)/MAX(ES22+EK22+ET22, 0.1)*$P$9+ET22/MAX(ES22+EK22+ET22, 0.1)*$Q$9))/($B$11+$C$11+$F$11)</f>
        <v>0</v>
      </c>
      <c r="CZ22">
        <v>5.97</v>
      </c>
      <c r="DA22">
        <v>0.5</v>
      </c>
      <c r="DB22" t="s">
        <v>421</v>
      </c>
      <c r="DC22">
        <v>2</v>
      </c>
      <c r="DD22">
        <v>1759361050.1</v>
      </c>
      <c r="DE22">
        <v>420.987</v>
      </c>
      <c r="DF22">
        <v>419.995</v>
      </c>
      <c r="DG22">
        <v>24.5311666666667</v>
      </c>
      <c r="DH22">
        <v>24.2444666666667</v>
      </c>
      <c r="DI22">
        <v>419.005</v>
      </c>
      <c r="DJ22">
        <v>24.1252333333333</v>
      </c>
      <c r="DK22">
        <v>499.954</v>
      </c>
      <c r="DL22">
        <v>90.303</v>
      </c>
      <c r="DM22">
        <v>0.0331123</v>
      </c>
      <c r="DN22">
        <v>30.6991</v>
      </c>
      <c r="DO22">
        <v>30.0387333333333</v>
      </c>
      <c r="DP22">
        <v>999.9</v>
      </c>
      <c r="DQ22">
        <v>0</v>
      </c>
      <c r="DR22">
        <v>0</v>
      </c>
      <c r="DS22">
        <v>10007.9333333333</v>
      </c>
      <c r="DT22">
        <v>0</v>
      </c>
      <c r="DU22">
        <v>0.27582</v>
      </c>
      <c r="DV22">
        <v>0.992543666666667</v>
      </c>
      <c r="DW22">
        <v>431.574333333333</v>
      </c>
      <c r="DX22">
        <v>430.43</v>
      </c>
      <c r="DY22">
        <v>0.286662333333333</v>
      </c>
      <c r="DZ22">
        <v>419.995</v>
      </c>
      <c r="EA22">
        <v>24.2444666666667</v>
      </c>
      <c r="EB22">
        <v>2.21523333333333</v>
      </c>
      <c r="EC22">
        <v>2.18935</v>
      </c>
      <c r="ED22">
        <v>19.0729333333333</v>
      </c>
      <c r="EE22">
        <v>18.8846</v>
      </c>
      <c r="EF22">
        <v>0.00500059</v>
      </c>
      <c r="EG22">
        <v>0</v>
      </c>
      <c r="EH22">
        <v>0</v>
      </c>
      <c r="EI22">
        <v>0</v>
      </c>
      <c r="EJ22">
        <v>775.7</v>
      </c>
      <c r="EK22">
        <v>0.00500059</v>
      </c>
      <c r="EL22">
        <v>-11.5666666666667</v>
      </c>
      <c r="EM22">
        <v>0.466666666666667</v>
      </c>
      <c r="EN22">
        <v>35.75</v>
      </c>
      <c r="EO22">
        <v>38.687</v>
      </c>
      <c r="EP22">
        <v>37</v>
      </c>
      <c r="EQ22">
        <v>38.6456666666667</v>
      </c>
      <c r="ER22">
        <v>37.937</v>
      </c>
      <c r="ES22">
        <v>0</v>
      </c>
      <c r="ET22">
        <v>0</v>
      </c>
      <c r="EU22">
        <v>0</v>
      </c>
      <c r="EV22">
        <v>1759361053.9</v>
      </c>
      <c r="EW22">
        <v>0</v>
      </c>
      <c r="EX22">
        <v>772.464</v>
      </c>
      <c r="EY22">
        <v>19.4615383568154</v>
      </c>
      <c r="EZ22">
        <v>24.1384615056378</v>
      </c>
      <c r="FA22">
        <v>-10.048</v>
      </c>
      <c r="FB22">
        <v>15</v>
      </c>
      <c r="FC22">
        <v>0</v>
      </c>
      <c r="FD22" t="s">
        <v>422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0.99185485</v>
      </c>
      <c r="FQ22">
        <v>-0.0358600150375927</v>
      </c>
      <c r="FR22">
        <v>0.0229257433124316</v>
      </c>
      <c r="FS22">
        <v>1</v>
      </c>
      <c r="FT22">
        <v>771.811764705882</v>
      </c>
      <c r="FU22">
        <v>25.0359053223787</v>
      </c>
      <c r="FV22">
        <v>5.00504244007877</v>
      </c>
      <c r="FW22">
        <v>-1</v>
      </c>
      <c r="FX22">
        <v>0.31069385</v>
      </c>
      <c r="FY22">
        <v>-0.126180857142857</v>
      </c>
      <c r="FZ22">
        <v>0.0130857297590734</v>
      </c>
      <c r="GA22">
        <v>0</v>
      </c>
      <c r="GB22">
        <v>1</v>
      </c>
      <c r="GC22">
        <v>2</v>
      </c>
      <c r="GD22" t="s">
        <v>423</v>
      </c>
      <c r="GE22">
        <v>3.13294</v>
      </c>
      <c r="GF22">
        <v>2.71094</v>
      </c>
      <c r="GG22">
        <v>0.0892964</v>
      </c>
      <c r="GH22">
        <v>0.089594</v>
      </c>
      <c r="GI22">
        <v>0.104126</v>
      </c>
      <c r="GJ22">
        <v>0.104091</v>
      </c>
      <c r="GK22">
        <v>34249.2</v>
      </c>
      <c r="GL22">
        <v>36656.3</v>
      </c>
      <c r="GM22">
        <v>34030.3</v>
      </c>
      <c r="GN22">
        <v>36460.3</v>
      </c>
      <c r="GO22">
        <v>43064.6</v>
      </c>
      <c r="GP22">
        <v>46892.1</v>
      </c>
      <c r="GQ22">
        <v>53096.4</v>
      </c>
      <c r="GR22">
        <v>58273.2</v>
      </c>
      <c r="GS22">
        <v>1.9362</v>
      </c>
      <c r="GT22">
        <v>1.7763</v>
      </c>
      <c r="GU22">
        <v>0.0702962</v>
      </c>
      <c r="GV22">
        <v>0</v>
      </c>
      <c r="GW22">
        <v>28.8931</v>
      </c>
      <c r="GX22">
        <v>999.9</v>
      </c>
      <c r="GY22">
        <v>58.345</v>
      </c>
      <c r="GZ22">
        <v>30.635</v>
      </c>
      <c r="HA22">
        <v>28.5489</v>
      </c>
      <c r="HB22">
        <v>55.49</v>
      </c>
      <c r="HC22">
        <v>44.3109</v>
      </c>
      <c r="HD22">
        <v>1</v>
      </c>
      <c r="HE22">
        <v>0.135882</v>
      </c>
      <c r="HF22">
        <v>-1.14116</v>
      </c>
      <c r="HG22">
        <v>20.129</v>
      </c>
      <c r="HH22">
        <v>5.19812</v>
      </c>
      <c r="HI22">
        <v>12.004</v>
      </c>
      <c r="HJ22">
        <v>4.9754</v>
      </c>
      <c r="HK22">
        <v>3.294</v>
      </c>
      <c r="HL22">
        <v>9999</v>
      </c>
      <c r="HM22">
        <v>9999</v>
      </c>
      <c r="HN22">
        <v>999.9</v>
      </c>
      <c r="HO22">
        <v>9999</v>
      </c>
      <c r="HP22">
        <v>1.86325</v>
      </c>
      <c r="HQ22">
        <v>1.86813</v>
      </c>
      <c r="HR22">
        <v>1.86786</v>
      </c>
      <c r="HS22">
        <v>1.86905</v>
      </c>
      <c r="HT22">
        <v>1.86983</v>
      </c>
      <c r="HU22">
        <v>1.86585</v>
      </c>
      <c r="HV22">
        <v>1.86697</v>
      </c>
      <c r="HW22">
        <v>1.86844</v>
      </c>
      <c r="HX22">
        <v>5</v>
      </c>
      <c r="HY22">
        <v>0</v>
      </c>
      <c r="HZ22">
        <v>0</v>
      </c>
      <c r="IA22">
        <v>0</v>
      </c>
      <c r="IB22" t="s">
        <v>424</v>
      </c>
      <c r="IC22" t="s">
        <v>425</v>
      </c>
      <c r="ID22" t="s">
        <v>426</v>
      </c>
      <c r="IE22" t="s">
        <v>426</v>
      </c>
      <c r="IF22" t="s">
        <v>426</v>
      </c>
      <c r="IG22" t="s">
        <v>426</v>
      </c>
      <c r="IH22">
        <v>0</v>
      </c>
      <c r="II22">
        <v>100</v>
      </c>
      <c r="IJ22">
        <v>100</v>
      </c>
      <c r="IK22">
        <v>1.983</v>
      </c>
      <c r="IL22">
        <v>0.406</v>
      </c>
      <c r="IM22">
        <v>0.591063205497763</v>
      </c>
      <c r="IN22">
        <v>0.00362635438953289</v>
      </c>
      <c r="IO22">
        <v>-8.50754122937555e-07</v>
      </c>
      <c r="IP22">
        <v>2.87264459290622e-10</v>
      </c>
      <c r="IQ22">
        <v>-0.103101814204982</v>
      </c>
      <c r="IR22">
        <v>-0.017656537129445</v>
      </c>
      <c r="IS22">
        <v>0.00217271289782075</v>
      </c>
      <c r="IT22">
        <v>-2.34727275410467e-05</v>
      </c>
      <c r="IU22">
        <v>4</v>
      </c>
      <c r="IV22">
        <v>2183</v>
      </c>
      <c r="IW22">
        <v>1</v>
      </c>
      <c r="IX22">
        <v>27</v>
      </c>
      <c r="IY22">
        <v>29322684.2</v>
      </c>
      <c r="IZ22">
        <v>29322684.2</v>
      </c>
      <c r="JA22">
        <v>0.98999</v>
      </c>
      <c r="JB22">
        <v>2.61108</v>
      </c>
      <c r="JC22">
        <v>1.54785</v>
      </c>
      <c r="JD22">
        <v>2.31323</v>
      </c>
      <c r="JE22">
        <v>1.64551</v>
      </c>
      <c r="JF22">
        <v>2.39502</v>
      </c>
      <c r="JG22">
        <v>33.7381</v>
      </c>
      <c r="JH22">
        <v>24.2188</v>
      </c>
      <c r="JI22">
        <v>18</v>
      </c>
      <c r="JJ22">
        <v>500.602</v>
      </c>
      <c r="JK22">
        <v>397.57</v>
      </c>
      <c r="JL22">
        <v>31.2065</v>
      </c>
      <c r="JM22">
        <v>29.1275</v>
      </c>
      <c r="JN22">
        <v>29.9999</v>
      </c>
      <c r="JO22">
        <v>29.1089</v>
      </c>
      <c r="JP22">
        <v>29.0583</v>
      </c>
      <c r="JQ22">
        <v>19.8345</v>
      </c>
      <c r="JR22">
        <v>21.1488</v>
      </c>
      <c r="JS22">
        <v>49.0022</v>
      </c>
      <c r="JT22">
        <v>31.1699</v>
      </c>
      <c r="JU22">
        <v>420</v>
      </c>
      <c r="JV22">
        <v>24.2155</v>
      </c>
      <c r="JW22">
        <v>96.5115</v>
      </c>
      <c r="JX22">
        <v>94.4144</v>
      </c>
    </row>
    <row r="23" spans="1:284">
      <c r="A23">
        <v>7</v>
      </c>
      <c r="B23">
        <v>1759361055.1</v>
      </c>
      <c r="C23">
        <v>13</v>
      </c>
      <c r="D23" t="s">
        <v>437</v>
      </c>
      <c r="E23" t="s">
        <v>438</v>
      </c>
      <c r="F23">
        <v>5</v>
      </c>
      <c r="G23" t="s">
        <v>418</v>
      </c>
      <c r="H23" t="s">
        <v>419</v>
      </c>
      <c r="I23">
        <v>1759361052.1</v>
      </c>
      <c r="J23">
        <f>(K23)/1000</f>
        <v>0</v>
      </c>
      <c r="K23">
        <f>1000*DK23*AI23*(DG23-DH23)/(100*CZ23*(1000-AI23*DG23))</f>
        <v>0</v>
      </c>
      <c r="L23">
        <f>DK23*AI23*(DF23-DE23*(1000-AI23*DH23)/(1000-AI23*DG23))/(100*CZ23)</f>
        <v>0</v>
      </c>
      <c r="M23">
        <f>DE23 - IF(AI23&gt;1, L23*CZ23*100.0/(AK23), 0)</f>
        <v>0</v>
      </c>
      <c r="N23">
        <f>((T23-J23/2)*M23-L23)/(T23+J23/2)</f>
        <v>0</v>
      </c>
      <c r="O23">
        <f>N23*(DL23+DM23)/1000.0</f>
        <v>0</v>
      </c>
      <c r="P23">
        <f>(DE23 - IF(AI23&gt;1, L23*CZ23*100.0/(AK23), 0))*(DL23+DM23)/1000.0</f>
        <v>0</v>
      </c>
      <c r="Q23">
        <f>2.0/((1/S23-1/R23)+SIGN(S23)*SQRT((1/S23-1/R23)*(1/S23-1/R23) + 4*DA23/((DA23+1)*(DA23+1))*(2*1/S23*1/R23-1/R23*1/R23)))</f>
        <v>0</v>
      </c>
      <c r="R23">
        <f>IF(LEFT(DB23,1)&lt;&gt;"0",IF(LEFT(DB23,1)="1",3.0,DC23),$D$5+$E$5*(DS23*DL23/($K$5*1000))+$F$5*(DS23*DL23/($K$5*1000))*MAX(MIN(CZ23,$J$5),$I$5)*MAX(MIN(CZ23,$J$5),$I$5)+$G$5*MAX(MIN(CZ23,$J$5),$I$5)*(DS23*DL23/($K$5*1000))+$H$5*(DS23*DL23/($K$5*1000))*(DS23*DL23/($K$5*1000)))</f>
        <v>0</v>
      </c>
      <c r="S23">
        <f>J23*(1000-(1000*0.61365*exp(17.502*W23/(240.97+W23))/(DL23+DM23)+DG23)/2)/(1000*0.61365*exp(17.502*W23/(240.97+W23))/(DL23+DM23)-DG23)</f>
        <v>0</v>
      </c>
      <c r="T23">
        <f>1/((DA23+1)/(Q23/1.6)+1/(R23/1.37)) + DA23/((DA23+1)/(Q23/1.6) + DA23/(R23/1.37))</f>
        <v>0</v>
      </c>
      <c r="U23">
        <f>(CV23*CY23)</f>
        <v>0</v>
      </c>
      <c r="V23">
        <f>(DN23+(U23+2*0.95*5.67E-8*(((DN23+$B$7)+273)^4-(DN23+273)^4)-44100*J23)/(1.84*29.3*R23+8*0.95*5.67E-8*(DN23+273)^3))</f>
        <v>0</v>
      </c>
      <c r="W23">
        <f>($C$7*DO23+$D$7*DP23+$E$7*V23)</f>
        <v>0</v>
      </c>
      <c r="X23">
        <f>0.61365*exp(17.502*W23/(240.97+W23))</f>
        <v>0</v>
      </c>
      <c r="Y23">
        <f>(Z23/AA23*100)</f>
        <v>0</v>
      </c>
      <c r="Z23">
        <f>DG23*(DL23+DM23)/1000</f>
        <v>0</v>
      </c>
      <c r="AA23">
        <f>0.61365*exp(17.502*DN23/(240.97+DN23))</f>
        <v>0</v>
      </c>
      <c r="AB23">
        <f>(X23-DG23*(DL23+DM23)/1000)</f>
        <v>0</v>
      </c>
      <c r="AC23">
        <f>(-J23*44100)</f>
        <v>0</v>
      </c>
      <c r="AD23">
        <f>2*29.3*R23*0.92*(DN23-W23)</f>
        <v>0</v>
      </c>
      <c r="AE23">
        <f>2*0.95*5.67E-8*(((DN23+$B$7)+273)^4-(W23+273)^4)</f>
        <v>0</v>
      </c>
      <c r="AF23">
        <f>U23+AE23+AC23+AD23</f>
        <v>0</v>
      </c>
      <c r="AG23">
        <v>3</v>
      </c>
      <c r="AH23">
        <v>1</v>
      </c>
      <c r="AI23">
        <f>IF(AG23*$H$13&gt;=AK23,1.0,(AK23/(AK23-AG23*$H$13)))</f>
        <v>0</v>
      </c>
      <c r="AJ23">
        <f>(AI23-1)*100</f>
        <v>0</v>
      </c>
      <c r="AK23">
        <f>MAX(0,($B$13+$C$13*DS23)/(1+$D$13*DS23)*DL23/(DN23+273)*$E$13)</f>
        <v>0</v>
      </c>
      <c r="AL23" t="s">
        <v>420</v>
      </c>
      <c r="AM23" t="s">
        <v>420</v>
      </c>
      <c r="AN23">
        <v>0</v>
      </c>
      <c r="AO23">
        <v>0</v>
      </c>
      <c r="AP23">
        <f>1-AN23/AO23</f>
        <v>0</v>
      </c>
      <c r="AQ23">
        <v>0</v>
      </c>
      <c r="AR23" t="s">
        <v>420</v>
      </c>
      <c r="AS23" t="s">
        <v>420</v>
      </c>
      <c r="AT23">
        <v>0</v>
      </c>
      <c r="AU23">
        <v>0</v>
      </c>
      <c r="AV23">
        <f>1-AT23/AU23</f>
        <v>0</v>
      </c>
      <c r="AW23">
        <v>0.5</v>
      </c>
      <c r="AX23">
        <f>CW23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420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CV23">
        <f>$B$11*DT23+$C$11*DU23+$F$11*EF23*(1-EI23)</f>
        <v>0</v>
      </c>
      <c r="CW23">
        <f>CV23*CX23</f>
        <v>0</v>
      </c>
      <c r="CX23">
        <f>($B$11*$D$9+$C$11*$D$9+$F$11*((ES23+EK23)/MAX(ES23+EK23+ET23, 0.1)*$I$9+ET23/MAX(ES23+EK23+ET23, 0.1)*$J$9))/($B$11+$C$11+$F$11)</f>
        <v>0</v>
      </c>
      <c r="CY23">
        <f>($B$11*$K$9+$C$11*$K$9+$F$11*((ES23+EK23)/MAX(ES23+EK23+ET23, 0.1)*$P$9+ET23/MAX(ES23+EK23+ET23, 0.1)*$Q$9))/($B$11+$C$11+$F$11)</f>
        <v>0</v>
      </c>
      <c r="CZ23">
        <v>5.97</v>
      </c>
      <c r="DA23">
        <v>0.5</v>
      </c>
      <c r="DB23" t="s">
        <v>421</v>
      </c>
      <c r="DC23">
        <v>2</v>
      </c>
      <c r="DD23">
        <v>1759361052.1</v>
      </c>
      <c r="DE23">
        <v>420.997333333333</v>
      </c>
      <c r="DF23">
        <v>419.997333333333</v>
      </c>
      <c r="DG23">
        <v>24.5318666666667</v>
      </c>
      <c r="DH23">
        <v>24.2541666666667</v>
      </c>
      <c r="DI23">
        <v>419.015333333333</v>
      </c>
      <c r="DJ23">
        <v>24.1259</v>
      </c>
      <c r="DK23">
        <v>500.008</v>
      </c>
      <c r="DL23">
        <v>90.3019666666667</v>
      </c>
      <c r="DM23">
        <v>0.0329906333333333</v>
      </c>
      <c r="DN23">
        <v>30.6979</v>
      </c>
      <c r="DO23">
        <v>30.0388</v>
      </c>
      <c r="DP23">
        <v>999.9</v>
      </c>
      <c r="DQ23">
        <v>0</v>
      </c>
      <c r="DR23">
        <v>0</v>
      </c>
      <c r="DS23">
        <v>10008.35</v>
      </c>
      <c r="DT23">
        <v>0</v>
      </c>
      <c r="DU23">
        <v>0.27582</v>
      </c>
      <c r="DV23">
        <v>1.00052766666667</v>
      </c>
      <c r="DW23">
        <v>431.585</v>
      </c>
      <c r="DX23">
        <v>430.436666666667</v>
      </c>
      <c r="DY23">
        <v>0.277676333333333</v>
      </c>
      <c r="DZ23">
        <v>419.997333333333</v>
      </c>
      <c r="EA23">
        <v>24.2541666666667</v>
      </c>
      <c r="EB23">
        <v>2.21527333333333</v>
      </c>
      <c r="EC23">
        <v>2.1902</v>
      </c>
      <c r="ED23">
        <v>19.0732333333333</v>
      </c>
      <c r="EE23">
        <v>18.8908333333333</v>
      </c>
      <c r="EF23">
        <v>0.00500059</v>
      </c>
      <c r="EG23">
        <v>0</v>
      </c>
      <c r="EH23">
        <v>0</v>
      </c>
      <c r="EI23">
        <v>0</v>
      </c>
      <c r="EJ23">
        <v>771.633333333333</v>
      </c>
      <c r="EK23">
        <v>0.00500059</v>
      </c>
      <c r="EL23">
        <v>-9.7</v>
      </c>
      <c r="EM23">
        <v>-0.533333333333333</v>
      </c>
      <c r="EN23">
        <v>35.75</v>
      </c>
      <c r="EO23">
        <v>38.6663333333333</v>
      </c>
      <c r="EP23">
        <v>37</v>
      </c>
      <c r="EQ23">
        <v>38.625</v>
      </c>
      <c r="ER23">
        <v>37.937</v>
      </c>
      <c r="ES23">
        <v>0</v>
      </c>
      <c r="ET23">
        <v>0</v>
      </c>
      <c r="EU23">
        <v>0</v>
      </c>
      <c r="EV23">
        <v>1759361056.3</v>
      </c>
      <c r="EW23">
        <v>0</v>
      </c>
      <c r="EX23">
        <v>772.264</v>
      </c>
      <c r="EY23">
        <v>-16.030769438103</v>
      </c>
      <c r="EZ23">
        <v>15.0538463001185</v>
      </c>
      <c r="FA23">
        <v>-8.876</v>
      </c>
      <c r="FB23">
        <v>15</v>
      </c>
      <c r="FC23">
        <v>0</v>
      </c>
      <c r="FD23" t="s">
        <v>422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0.9946394</v>
      </c>
      <c r="FQ23">
        <v>-0.0198391578947379</v>
      </c>
      <c r="FR23">
        <v>0.0238733081607891</v>
      </c>
      <c r="FS23">
        <v>1</v>
      </c>
      <c r="FT23">
        <v>771.791176470588</v>
      </c>
      <c r="FU23">
        <v>17.278838809477</v>
      </c>
      <c r="FV23">
        <v>4.94650010833916</v>
      </c>
      <c r="FW23">
        <v>-1</v>
      </c>
      <c r="FX23">
        <v>0.3050972</v>
      </c>
      <c r="FY23">
        <v>-0.151064751879699</v>
      </c>
      <c r="FZ23">
        <v>0.0157635646146422</v>
      </c>
      <c r="GA23">
        <v>0</v>
      </c>
      <c r="GB23">
        <v>1</v>
      </c>
      <c r="GC23">
        <v>2</v>
      </c>
      <c r="GD23" t="s">
        <v>423</v>
      </c>
      <c r="GE23">
        <v>3.13294</v>
      </c>
      <c r="GF23">
        <v>2.71106</v>
      </c>
      <c r="GG23">
        <v>0.0892924</v>
      </c>
      <c r="GH23">
        <v>0.0895946</v>
      </c>
      <c r="GI23">
        <v>0.104137</v>
      </c>
      <c r="GJ23">
        <v>0.104096</v>
      </c>
      <c r="GK23">
        <v>34249.4</v>
      </c>
      <c r="GL23">
        <v>36656.2</v>
      </c>
      <c r="GM23">
        <v>34030.3</v>
      </c>
      <c r="GN23">
        <v>36460.3</v>
      </c>
      <c r="GO23">
        <v>43064.2</v>
      </c>
      <c r="GP23">
        <v>46891.9</v>
      </c>
      <c r="GQ23">
        <v>53096.6</v>
      </c>
      <c r="GR23">
        <v>58273.3</v>
      </c>
      <c r="GS23">
        <v>1.93587</v>
      </c>
      <c r="GT23">
        <v>1.77658</v>
      </c>
      <c r="GU23">
        <v>0.070177</v>
      </c>
      <c r="GV23">
        <v>0</v>
      </c>
      <c r="GW23">
        <v>28.895</v>
      </c>
      <c r="GX23">
        <v>999.9</v>
      </c>
      <c r="GY23">
        <v>58.345</v>
      </c>
      <c r="GZ23">
        <v>30.635</v>
      </c>
      <c r="HA23">
        <v>28.5455</v>
      </c>
      <c r="HB23">
        <v>55.2</v>
      </c>
      <c r="HC23">
        <v>44.2829</v>
      </c>
      <c r="HD23">
        <v>1</v>
      </c>
      <c r="HE23">
        <v>0.13562</v>
      </c>
      <c r="HF23">
        <v>-1.11691</v>
      </c>
      <c r="HG23">
        <v>20.1291</v>
      </c>
      <c r="HH23">
        <v>5.19827</v>
      </c>
      <c r="HI23">
        <v>12.0041</v>
      </c>
      <c r="HJ23">
        <v>4.97535</v>
      </c>
      <c r="HK23">
        <v>3.294</v>
      </c>
      <c r="HL23">
        <v>9999</v>
      </c>
      <c r="HM23">
        <v>9999</v>
      </c>
      <c r="HN23">
        <v>999.9</v>
      </c>
      <c r="HO23">
        <v>9999</v>
      </c>
      <c r="HP23">
        <v>1.86325</v>
      </c>
      <c r="HQ23">
        <v>1.86813</v>
      </c>
      <c r="HR23">
        <v>1.86786</v>
      </c>
      <c r="HS23">
        <v>1.86905</v>
      </c>
      <c r="HT23">
        <v>1.86985</v>
      </c>
      <c r="HU23">
        <v>1.86587</v>
      </c>
      <c r="HV23">
        <v>1.86696</v>
      </c>
      <c r="HW23">
        <v>1.86844</v>
      </c>
      <c r="HX23">
        <v>5</v>
      </c>
      <c r="HY23">
        <v>0</v>
      </c>
      <c r="HZ23">
        <v>0</v>
      </c>
      <c r="IA23">
        <v>0</v>
      </c>
      <c r="IB23" t="s">
        <v>424</v>
      </c>
      <c r="IC23" t="s">
        <v>425</v>
      </c>
      <c r="ID23" t="s">
        <v>426</v>
      </c>
      <c r="IE23" t="s">
        <v>426</v>
      </c>
      <c r="IF23" t="s">
        <v>426</v>
      </c>
      <c r="IG23" t="s">
        <v>426</v>
      </c>
      <c r="IH23">
        <v>0</v>
      </c>
      <c r="II23">
        <v>100</v>
      </c>
      <c r="IJ23">
        <v>100</v>
      </c>
      <c r="IK23">
        <v>1.982</v>
      </c>
      <c r="IL23">
        <v>0.4061</v>
      </c>
      <c r="IM23">
        <v>0.591063205497763</v>
      </c>
      <c r="IN23">
        <v>0.00362635438953289</v>
      </c>
      <c r="IO23">
        <v>-8.50754122937555e-07</v>
      </c>
      <c r="IP23">
        <v>2.87264459290622e-10</v>
      </c>
      <c r="IQ23">
        <v>-0.103101814204982</v>
      </c>
      <c r="IR23">
        <v>-0.017656537129445</v>
      </c>
      <c r="IS23">
        <v>0.00217271289782075</v>
      </c>
      <c r="IT23">
        <v>-2.34727275410467e-05</v>
      </c>
      <c r="IU23">
        <v>4</v>
      </c>
      <c r="IV23">
        <v>2183</v>
      </c>
      <c r="IW23">
        <v>1</v>
      </c>
      <c r="IX23">
        <v>27</v>
      </c>
      <c r="IY23">
        <v>29322684.3</v>
      </c>
      <c r="IZ23">
        <v>29322684.3</v>
      </c>
      <c r="JA23">
        <v>0.98999</v>
      </c>
      <c r="JB23">
        <v>2.60986</v>
      </c>
      <c r="JC23">
        <v>1.54785</v>
      </c>
      <c r="JD23">
        <v>2.31323</v>
      </c>
      <c r="JE23">
        <v>1.64551</v>
      </c>
      <c r="JF23">
        <v>2.35107</v>
      </c>
      <c r="JG23">
        <v>33.7381</v>
      </c>
      <c r="JH23">
        <v>24.2188</v>
      </c>
      <c r="JI23">
        <v>18</v>
      </c>
      <c r="JJ23">
        <v>500.388</v>
      </c>
      <c r="JK23">
        <v>397.712</v>
      </c>
      <c r="JL23">
        <v>31.1926</v>
      </c>
      <c r="JM23">
        <v>29.1263</v>
      </c>
      <c r="JN23">
        <v>29.9999</v>
      </c>
      <c r="JO23">
        <v>29.1089</v>
      </c>
      <c r="JP23">
        <v>29.057</v>
      </c>
      <c r="JQ23">
        <v>19.8355</v>
      </c>
      <c r="JR23">
        <v>21.1488</v>
      </c>
      <c r="JS23">
        <v>49.0022</v>
      </c>
      <c r="JT23">
        <v>31.1699</v>
      </c>
      <c r="JU23">
        <v>420</v>
      </c>
      <c r="JV23">
        <v>24.2155</v>
      </c>
      <c r="JW23">
        <v>96.5118</v>
      </c>
      <c r="JX23">
        <v>94.4145</v>
      </c>
    </row>
    <row r="24" spans="1:284">
      <c r="A24">
        <v>8</v>
      </c>
      <c r="B24">
        <v>1759361058.1</v>
      </c>
      <c r="C24">
        <v>16</v>
      </c>
      <c r="D24" t="s">
        <v>439</v>
      </c>
      <c r="E24" t="s">
        <v>440</v>
      </c>
      <c r="F24">
        <v>5</v>
      </c>
      <c r="G24" t="s">
        <v>418</v>
      </c>
      <c r="H24" t="s">
        <v>419</v>
      </c>
      <c r="I24">
        <v>1759361054.85</v>
      </c>
      <c r="J24">
        <f>(K24)/1000</f>
        <v>0</v>
      </c>
      <c r="K24">
        <f>1000*DK24*AI24*(DG24-DH24)/(100*CZ24*(1000-AI24*DG24))</f>
        <v>0</v>
      </c>
      <c r="L24">
        <f>DK24*AI24*(DF24-DE24*(1000-AI24*DH24)/(1000-AI24*DG24))/(100*CZ24)</f>
        <v>0</v>
      </c>
      <c r="M24">
        <f>DE24 - IF(AI24&gt;1, L24*CZ24*100.0/(AK24), 0)</f>
        <v>0</v>
      </c>
      <c r="N24">
        <f>((T24-J24/2)*M24-L24)/(T24+J24/2)</f>
        <v>0</v>
      </c>
      <c r="O24">
        <f>N24*(DL24+DM24)/1000.0</f>
        <v>0</v>
      </c>
      <c r="P24">
        <f>(DE24 - IF(AI24&gt;1, L24*CZ24*100.0/(AK24), 0))*(DL24+DM24)/1000.0</f>
        <v>0</v>
      </c>
      <c r="Q24">
        <f>2.0/((1/S24-1/R24)+SIGN(S24)*SQRT((1/S24-1/R24)*(1/S24-1/R24) + 4*DA24/((DA24+1)*(DA24+1))*(2*1/S24*1/R24-1/R24*1/R24)))</f>
        <v>0</v>
      </c>
      <c r="R24">
        <f>IF(LEFT(DB24,1)&lt;&gt;"0",IF(LEFT(DB24,1)="1",3.0,DC24),$D$5+$E$5*(DS24*DL24/($K$5*1000))+$F$5*(DS24*DL24/($K$5*1000))*MAX(MIN(CZ24,$J$5),$I$5)*MAX(MIN(CZ24,$J$5),$I$5)+$G$5*MAX(MIN(CZ24,$J$5),$I$5)*(DS24*DL24/($K$5*1000))+$H$5*(DS24*DL24/($K$5*1000))*(DS24*DL24/($K$5*1000)))</f>
        <v>0</v>
      </c>
      <c r="S24">
        <f>J24*(1000-(1000*0.61365*exp(17.502*W24/(240.97+W24))/(DL24+DM24)+DG24)/2)/(1000*0.61365*exp(17.502*W24/(240.97+W24))/(DL24+DM24)-DG24)</f>
        <v>0</v>
      </c>
      <c r="T24">
        <f>1/((DA24+1)/(Q24/1.6)+1/(R24/1.37)) + DA24/((DA24+1)/(Q24/1.6) + DA24/(R24/1.37))</f>
        <v>0</v>
      </c>
      <c r="U24">
        <f>(CV24*CY24)</f>
        <v>0</v>
      </c>
      <c r="V24">
        <f>(DN24+(U24+2*0.95*5.67E-8*(((DN24+$B$7)+273)^4-(DN24+273)^4)-44100*J24)/(1.84*29.3*R24+8*0.95*5.67E-8*(DN24+273)^3))</f>
        <v>0</v>
      </c>
      <c r="W24">
        <f>($C$7*DO24+$D$7*DP24+$E$7*V24)</f>
        <v>0</v>
      </c>
      <c r="X24">
        <f>0.61365*exp(17.502*W24/(240.97+W24))</f>
        <v>0</v>
      </c>
      <c r="Y24">
        <f>(Z24/AA24*100)</f>
        <v>0</v>
      </c>
      <c r="Z24">
        <f>DG24*(DL24+DM24)/1000</f>
        <v>0</v>
      </c>
      <c r="AA24">
        <f>0.61365*exp(17.502*DN24/(240.97+DN24))</f>
        <v>0</v>
      </c>
      <c r="AB24">
        <f>(X24-DG24*(DL24+DM24)/1000)</f>
        <v>0</v>
      </c>
      <c r="AC24">
        <f>(-J24*44100)</f>
        <v>0</v>
      </c>
      <c r="AD24">
        <f>2*29.3*R24*0.92*(DN24-W24)</f>
        <v>0</v>
      </c>
      <c r="AE24">
        <f>2*0.95*5.67E-8*(((DN24+$B$7)+273)^4-(W24+273)^4)</f>
        <v>0</v>
      </c>
      <c r="AF24">
        <f>U24+AE24+AC24+AD24</f>
        <v>0</v>
      </c>
      <c r="AG24">
        <v>3</v>
      </c>
      <c r="AH24">
        <v>1</v>
      </c>
      <c r="AI24">
        <f>IF(AG24*$H$13&gt;=AK24,1.0,(AK24/(AK24-AG24*$H$13)))</f>
        <v>0</v>
      </c>
      <c r="AJ24">
        <f>(AI24-1)*100</f>
        <v>0</v>
      </c>
      <c r="AK24">
        <f>MAX(0,($B$13+$C$13*DS24)/(1+$D$13*DS24)*DL24/(DN24+273)*$E$13)</f>
        <v>0</v>
      </c>
      <c r="AL24" t="s">
        <v>420</v>
      </c>
      <c r="AM24" t="s">
        <v>420</v>
      </c>
      <c r="AN24">
        <v>0</v>
      </c>
      <c r="AO24">
        <v>0</v>
      </c>
      <c r="AP24">
        <f>1-AN24/AO24</f>
        <v>0</v>
      </c>
      <c r="AQ24">
        <v>0</v>
      </c>
      <c r="AR24" t="s">
        <v>420</v>
      </c>
      <c r="AS24" t="s">
        <v>420</v>
      </c>
      <c r="AT24">
        <v>0</v>
      </c>
      <c r="AU24">
        <v>0</v>
      </c>
      <c r="AV24">
        <f>1-AT24/AU24</f>
        <v>0</v>
      </c>
      <c r="AW24">
        <v>0.5</v>
      </c>
      <c r="AX24">
        <f>CW24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420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CV24">
        <f>$B$11*DT24+$C$11*DU24+$F$11*EF24*(1-EI24)</f>
        <v>0</v>
      </c>
      <c r="CW24">
        <f>CV24*CX24</f>
        <v>0</v>
      </c>
      <c r="CX24">
        <f>($B$11*$D$9+$C$11*$D$9+$F$11*((ES24+EK24)/MAX(ES24+EK24+ET24, 0.1)*$I$9+ET24/MAX(ES24+EK24+ET24, 0.1)*$J$9))/($B$11+$C$11+$F$11)</f>
        <v>0</v>
      </c>
      <c r="CY24">
        <f>($B$11*$K$9+$C$11*$K$9+$F$11*((ES24+EK24)/MAX(ES24+EK24+ET24, 0.1)*$P$9+ET24/MAX(ES24+EK24+ET24, 0.1)*$Q$9))/($B$11+$C$11+$F$11)</f>
        <v>0</v>
      </c>
      <c r="CZ24">
        <v>5.97</v>
      </c>
      <c r="DA24">
        <v>0.5</v>
      </c>
      <c r="DB24" t="s">
        <v>421</v>
      </c>
      <c r="DC24">
        <v>2</v>
      </c>
      <c r="DD24">
        <v>1759361054.85</v>
      </c>
      <c r="DE24">
        <v>420.99825</v>
      </c>
      <c r="DF24">
        <v>419.99325</v>
      </c>
      <c r="DG24">
        <v>24.5354</v>
      </c>
      <c r="DH24">
        <v>24.259575</v>
      </c>
      <c r="DI24">
        <v>419.01625</v>
      </c>
      <c r="DJ24">
        <v>24.1293</v>
      </c>
      <c r="DK24">
        <v>500.0055</v>
      </c>
      <c r="DL24">
        <v>90.3016</v>
      </c>
      <c r="DM24">
        <v>0.03302625</v>
      </c>
      <c r="DN24">
        <v>30.6956</v>
      </c>
      <c r="DO24">
        <v>30.037125</v>
      </c>
      <c r="DP24">
        <v>999.9</v>
      </c>
      <c r="DQ24">
        <v>0</v>
      </c>
      <c r="DR24">
        <v>0</v>
      </c>
      <c r="DS24">
        <v>9998.9</v>
      </c>
      <c r="DT24">
        <v>0</v>
      </c>
      <c r="DU24">
        <v>0.27582</v>
      </c>
      <c r="DV24">
        <v>1.0054525</v>
      </c>
      <c r="DW24">
        <v>431.58725</v>
      </c>
      <c r="DX24">
        <v>430.43525</v>
      </c>
      <c r="DY24">
        <v>0.27581175</v>
      </c>
      <c r="DZ24">
        <v>419.99325</v>
      </c>
      <c r="EA24">
        <v>24.259575</v>
      </c>
      <c r="EB24">
        <v>2.2155875</v>
      </c>
      <c r="EC24">
        <v>2.19068</v>
      </c>
      <c r="ED24">
        <v>19.075475</v>
      </c>
      <c r="EE24">
        <v>18.894325</v>
      </c>
      <c r="EF24">
        <v>0.00500059</v>
      </c>
      <c r="EG24">
        <v>0</v>
      </c>
      <c r="EH24">
        <v>0</v>
      </c>
      <c r="EI24">
        <v>0</v>
      </c>
      <c r="EJ24">
        <v>765.9</v>
      </c>
      <c r="EK24">
        <v>0.00500059</v>
      </c>
      <c r="EL24">
        <v>-8.25</v>
      </c>
      <c r="EM24">
        <v>0.0750000000000001</v>
      </c>
      <c r="EN24">
        <v>35.73425</v>
      </c>
      <c r="EO24">
        <v>38.6405</v>
      </c>
      <c r="EP24">
        <v>36.98425</v>
      </c>
      <c r="EQ24">
        <v>38.5935</v>
      </c>
      <c r="ER24">
        <v>37.937</v>
      </c>
      <c r="ES24">
        <v>0</v>
      </c>
      <c r="ET24">
        <v>0</v>
      </c>
      <c r="EU24">
        <v>0</v>
      </c>
      <c r="EV24">
        <v>1759361059.3</v>
      </c>
      <c r="EW24">
        <v>0</v>
      </c>
      <c r="EX24">
        <v>771.269230769231</v>
      </c>
      <c r="EY24">
        <v>-35.6102568152758</v>
      </c>
      <c r="EZ24">
        <v>28.4547010828586</v>
      </c>
      <c r="FA24">
        <v>-9.22692307692308</v>
      </c>
      <c r="FB24">
        <v>15</v>
      </c>
      <c r="FC24">
        <v>0</v>
      </c>
      <c r="FD24" t="s">
        <v>422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0.9934249</v>
      </c>
      <c r="FQ24">
        <v>0.0325393984962409</v>
      </c>
      <c r="FR24">
        <v>0.0231284791953557</v>
      </c>
      <c r="FS24">
        <v>1</v>
      </c>
      <c r="FT24">
        <v>771.567647058824</v>
      </c>
      <c r="FU24">
        <v>2.78838812921727</v>
      </c>
      <c r="FV24">
        <v>5.11248302676517</v>
      </c>
      <c r="FW24">
        <v>-1</v>
      </c>
      <c r="FX24">
        <v>0.3003046</v>
      </c>
      <c r="FY24">
        <v>-0.164800421052632</v>
      </c>
      <c r="FZ24">
        <v>0.0168850181533808</v>
      </c>
      <c r="GA24">
        <v>0</v>
      </c>
      <c r="GB24">
        <v>1</v>
      </c>
      <c r="GC24">
        <v>2</v>
      </c>
      <c r="GD24" t="s">
        <v>423</v>
      </c>
      <c r="GE24">
        <v>3.13279</v>
      </c>
      <c r="GF24">
        <v>2.71092</v>
      </c>
      <c r="GG24">
        <v>0.0892937</v>
      </c>
      <c r="GH24">
        <v>0.0895884</v>
      </c>
      <c r="GI24">
        <v>0.104148</v>
      </c>
      <c r="GJ24">
        <v>0.104092</v>
      </c>
      <c r="GK24">
        <v>34249.8</v>
      </c>
      <c r="GL24">
        <v>36656.5</v>
      </c>
      <c r="GM24">
        <v>34030.8</v>
      </c>
      <c r="GN24">
        <v>36460.4</v>
      </c>
      <c r="GO24">
        <v>43064.2</v>
      </c>
      <c r="GP24">
        <v>46892.3</v>
      </c>
      <c r="GQ24">
        <v>53097.3</v>
      </c>
      <c r="GR24">
        <v>58273.5</v>
      </c>
      <c r="GS24">
        <v>1.93587</v>
      </c>
      <c r="GT24">
        <v>1.77638</v>
      </c>
      <c r="GU24">
        <v>0.0697002</v>
      </c>
      <c r="GV24">
        <v>0</v>
      </c>
      <c r="GW24">
        <v>28.8972</v>
      </c>
      <c r="GX24">
        <v>999.9</v>
      </c>
      <c r="GY24">
        <v>58.363</v>
      </c>
      <c r="GZ24">
        <v>30.625</v>
      </c>
      <c r="HA24">
        <v>28.539</v>
      </c>
      <c r="HB24">
        <v>55.11</v>
      </c>
      <c r="HC24">
        <v>44.4752</v>
      </c>
      <c r="HD24">
        <v>1</v>
      </c>
      <c r="HE24">
        <v>0.135556</v>
      </c>
      <c r="HF24">
        <v>-1.12292</v>
      </c>
      <c r="HG24">
        <v>20.1289</v>
      </c>
      <c r="HH24">
        <v>5.19857</v>
      </c>
      <c r="HI24">
        <v>12.0043</v>
      </c>
      <c r="HJ24">
        <v>4.9754</v>
      </c>
      <c r="HK24">
        <v>3.294</v>
      </c>
      <c r="HL24">
        <v>9999</v>
      </c>
      <c r="HM24">
        <v>9999</v>
      </c>
      <c r="HN24">
        <v>999.9</v>
      </c>
      <c r="HO24">
        <v>9999</v>
      </c>
      <c r="HP24">
        <v>1.86325</v>
      </c>
      <c r="HQ24">
        <v>1.86813</v>
      </c>
      <c r="HR24">
        <v>1.86786</v>
      </c>
      <c r="HS24">
        <v>1.86905</v>
      </c>
      <c r="HT24">
        <v>1.86987</v>
      </c>
      <c r="HU24">
        <v>1.86587</v>
      </c>
      <c r="HV24">
        <v>1.86698</v>
      </c>
      <c r="HW24">
        <v>1.86844</v>
      </c>
      <c r="HX24">
        <v>5</v>
      </c>
      <c r="HY24">
        <v>0</v>
      </c>
      <c r="HZ24">
        <v>0</v>
      </c>
      <c r="IA24">
        <v>0</v>
      </c>
      <c r="IB24" t="s">
        <v>424</v>
      </c>
      <c r="IC24" t="s">
        <v>425</v>
      </c>
      <c r="ID24" t="s">
        <v>426</v>
      </c>
      <c r="IE24" t="s">
        <v>426</v>
      </c>
      <c r="IF24" t="s">
        <v>426</v>
      </c>
      <c r="IG24" t="s">
        <v>426</v>
      </c>
      <c r="IH24">
        <v>0</v>
      </c>
      <c r="II24">
        <v>100</v>
      </c>
      <c r="IJ24">
        <v>100</v>
      </c>
      <c r="IK24">
        <v>1.982</v>
      </c>
      <c r="IL24">
        <v>0.4063</v>
      </c>
      <c r="IM24">
        <v>0.591063205497763</v>
      </c>
      <c r="IN24">
        <v>0.00362635438953289</v>
      </c>
      <c r="IO24">
        <v>-8.50754122937555e-07</v>
      </c>
      <c r="IP24">
        <v>2.87264459290622e-10</v>
      </c>
      <c r="IQ24">
        <v>-0.103101814204982</v>
      </c>
      <c r="IR24">
        <v>-0.017656537129445</v>
      </c>
      <c r="IS24">
        <v>0.00217271289782075</v>
      </c>
      <c r="IT24">
        <v>-2.34727275410467e-05</v>
      </c>
      <c r="IU24">
        <v>4</v>
      </c>
      <c r="IV24">
        <v>2183</v>
      </c>
      <c r="IW24">
        <v>1</v>
      </c>
      <c r="IX24">
        <v>27</v>
      </c>
      <c r="IY24">
        <v>29322684.3</v>
      </c>
      <c r="IZ24">
        <v>29322684.3</v>
      </c>
      <c r="JA24">
        <v>0.98999</v>
      </c>
      <c r="JB24">
        <v>2.61719</v>
      </c>
      <c r="JC24">
        <v>1.54785</v>
      </c>
      <c r="JD24">
        <v>2.31323</v>
      </c>
      <c r="JE24">
        <v>1.64673</v>
      </c>
      <c r="JF24">
        <v>2.34985</v>
      </c>
      <c r="JG24">
        <v>33.7606</v>
      </c>
      <c r="JH24">
        <v>24.2188</v>
      </c>
      <c r="JI24">
        <v>18</v>
      </c>
      <c r="JJ24">
        <v>500.389</v>
      </c>
      <c r="JK24">
        <v>397.599</v>
      </c>
      <c r="JL24">
        <v>31.1687</v>
      </c>
      <c r="JM24">
        <v>29.1261</v>
      </c>
      <c r="JN24">
        <v>30.0001</v>
      </c>
      <c r="JO24">
        <v>29.1089</v>
      </c>
      <c r="JP24">
        <v>29.0565</v>
      </c>
      <c r="JQ24">
        <v>19.8356</v>
      </c>
      <c r="JR24">
        <v>21.1488</v>
      </c>
      <c r="JS24">
        <v>49.0022</v>
      </c>
      <c r="JT24">
        <v>31.1337</v>
      </c>
      <c r="JU24">
        <v>420</v>
      </c>
      <c r="JV24">
        <v>24.2155</v>
      </c>
      <c r="JW24">
        <v>96.513</v>
      </c>
      <c r="JX24">
        <v>94.4147</v>
      </c>
    </row>
    <row r="25" spans="1:284">
      <c r="A25">
        <v>9</v>
      </c>
      <c r="B25">
        <v>1759361060.1</v>
      </c>
      <c r="C25">
        <v>18</v>
      </c>
      <c r="D25" t="s">
        <v>441</v>
      </c>
      <c r="E25" t="s">
        <v>442</v>
      </c>
      <c r="F25">
        <v>5</v>
      </c>
      <c r="G25" t="s">
        <v>418</v>
      </c>
      <c r="H25" t="s">
        <v>419</v>
      </c>
      <c r="I25">
        <v>1759361057.43333</v>
      </c>
      <c r="J25">
        <f>(K25)/1000</f>
        <v>0</v>
      </c>
      <c r="K25">
        <f>1000*DK25*AI25*(DG25-DH25)/(100*CZ25*(1000-AI25*DG25))</f>
        <v>0</v>
      </c>
      <c r="L25">
        <f>DK25*AI25*(DF25-DE25*(1000-AI25*DH25)/(1000-AI25*DG25))/(100*CZ25)</f>
        <v>0</v>
      </c>
      <c r="M25">
        <f>DE25 - IF(AI25&gt;1, L25*CZ25*100.0/(AK25), 0)</f>
        <v>0</v>
      </c>
      <c r="N25">
        <f>((T25-J25/2)*M25-L25)/(T25+J25/2)</f>
        <v>0</v>
      </c>
      <c r="O25">
        <f>N25*(DL25+DM25)/1000.0</f>
        <v>0</v>
      </c>
      <c r="P25">
        <f>(DE25 - IF(AI25&gt;1, L25*CZ25*100.0/(AK25), 0))*(DL25+DM25)/1000.0</f>
        <v>0</v>
      </c>
      <c r="Q25">
        <f>2.0/((1/S25-1/R25)+SIGN(S25)*SQRT((1/S25-1/R25)*(1/S25-1/R25) + 4*DA25/((DA25+1)*(DA25+1))*(2*1/S25*1/R25-1/R25*1/R25)))</f>
        <v>0</v>
      </c>
      <c r="R25">
        <f>IF(LEFT(DB25,1)&lt;&gt;"0",IF(LEFT(DB25,1)="1",3.0,DC25),$D$5+$E$5*(DS25*DL25/($K$5*1000))+$F$5*(DS25*DL25/($K$5*1000))*MAX(MIN(CZ25,$J$5),$I$5)*MAX(MIN(CZ25,$J$5),$I$5)+$G$5*MAX(MIN(CZ25,$J$5),$I$5)*(DS25*DL25/($K$5*1000))+$H$5*(DS25*DL25/($K$5*1000))*(DS25*DL25/($K$5*1000)))</f>
        <v>0</v>
      </c>
      <c r="S25">
        <f>J25*(1000-(1000*0.61365*exp(17.502*W25/(240.97+W25))/(DL25+DM25)+DG25)/2)/(1000*0.61365*exp(17.502*W25/(240.97+W25))/(DL25+DM25)-DG25)</f>
        <v>0</v>
      </c>
      <c r="T25">
        <f>1/((DA25+1)/(Q25/1.6)+1/(R25/1.37)) + DA25/((DA25+1)/(Q25/1.6) + DA25/(R25/1.37))</f>
        <v>0</v>
      </c>
      <c r="U25">
        <f>(CV25*CY25)</f>
        <v>0</v>
      </c>
      <c r="V25">
        <f>(DN25+(U25+2*0.95*5.67E-8*(((DN25+$B$7)+273)^4-(DN25+273)^4)-44100*J25)/(1.84*29.3*R25+8*0.95*5.67E-8*(DN25+273)^3))</f>
        <v>0</v>
      </c>
      <c r="W25">
        <f>($C$7*DO25+$D$7*DP25+$E$7*V25)</f>
        <v>0</v>
      </c>
      <c r="X25">
        <f>0.61365*exp(17.502*W25/(240.97+W25))</f>
        <v>0</v>
      </c>
      <c r="Y25">
        <f>(Z25/AA25*100)</f>
        <v>0</v>
      </c>
      <c r="Z25">
        <f>DG25*(DL25+DM25)/1000</f>
        <v>0</v>
      </c>
      <c r="AA25">
        <f>0.61365*exp(17.502*DN25/(240.97+DN25))</f>
        <v>0</v>
      </c>
      <c r="AB25">
        <f>(X25-DG25*(DL25+DM25)/1000)</f>
        <v>0</v>
      </c>
      <c r="AC25">
        <f>(-J25*44100)</f>
        <v>0</v>
      </c>
      <c r="AD25">
        <f>2*29.3*R25*0.92*(DN25-W25)</f>
        <v>0</v>
      </c>
      <c r="AE25">
        <f>2*0.95*5.67E-8*(((DN25+$B$7)+273)^4-(W25+273)^4)</f>
        <v>0</v>
      </c>
      <c r="AF25">
        <f>U25+AE25+AC25+AD25</f>
        <v>0</v>
      </c>
      <c r="AG25">
        <v>3</v>
      </c>
      <c r="AH25">
        <v>1</v>
      </c>
      <c r="AI25">
        <f>IF(AG25*$H$13&gt;=AK25,1.0,(AK25/(AK25-AG25*$H$13)))</f>
        <v>0</v>
      </c>
      <c r="AJ25">
        <f>(AI25-1)*100</f>
        <v>0</v>
      </c>
      <c r="AK25">
        <f>MAX(0,($B$13+$C$13*DS25)/(1+$D$13*DS25)*DL25/(DN25+273)*$E$13)</f>
        <v>0</v>
      </c>
      <c r="AL25" t="s">
        <v>420</v>
      </c>
      <c r="AM25" t="s">
        <v>420</v>
      </c>
      <c r="AN25">
        <v>0</v>
      </c>
      <c r="AO25">
        <v>0</v>
      </c>
      <c r="AP25">
        <f>1-AN25/AO25</f>
        <v>0</v>
      </c>
      <c r="AQ25">
        <v>0</v>
      </c>
      <c r="AR25" t="s">
        <v>420</v>
      </c>
      <c r="AS25" t="s">
        <v>420</v>
      </c>
      <c r="AT25">
        <v>0</v>
      </c>
      <c r="AU25">
        <v>0</v>
      </c>
      <c r="AV25">
        <f>1-AT25/AU25</f>
        <v>0</v>
      </c>
      <c r="AW25">
        <v>0.5</v>
      </c>
      <c r="AX25">
        <f>CW25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420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CV25">
        <f>$B$11*DT25+$C$11*DU25+$F$11*EF25*(1-EI25)</f>
        <v>0</v>
      </c>
      <c r="CW25">
        <f>CV25*CX25</f>
        <v>0</v>
      </c>
      <c r="CX25">
        <f>($B$11*$D$9+$C$11*$D$9+$F$11*((ES25+EK25)/MAX(ES25+EK25+ET25, 0.1)*$I$9+ET25/MAX(ES25+EK25+ET25, 0.1)*$J$9))/($B$11+$C$11+$F$11)</f>
        <v>0</v>
      </c>
      <c r="CY25">
        <f>($B$11*$K$9+$C$11*$K$9+$F$11*((ES25+EK25)/MAX(ES25+EK25+ET25, 0.1)*$P$9+ET25/MAX(ES25+EK25+ET25, 0.1)*$Q$9))/($B$11+$C$11+$F$11)</f>
        <v>0</v>
      </c>
      <c r="CZ25">
        <v>5.97</v>
      </c>
      <c r="DA25">
        <v>0.5</v>
      </c>
      <c r="DB25" t="s">
        <v>421</v>
      </c>
      <c r="DC25">
        <v>2</v>
      </c>
      <c r="DD25">
        <v>1759361057.43333</v>
      </c>
      <c r="DE25">
        <v>420.990333333333</v>
      </c>
      <c r="DF25">
        <v>419.968333333333</v>
      </c>
      <c r="DG25">
        <v>24.5388</v>
      </c>
      <c r="DH25">
        <v>24.2597</v>
      </c>
      <c r="DI25">
        <v>419.008333333333</v>
      </c>
      <c r="DJ25">
        <v>24.1325666666667</v>
      </c>
      <c r="DK25">
        <v>499.984</v>
      </c>
      <c r="DL25">
        <v>90.3018333333333</v>
      </c>
      <c r="DM25">
        <v>0.0329243666666667</v>
      </c>
      <c r="DN25">
        <v>30.6931</v>
      </c>
      <c r="DO25">
        <v>30.0352666666667</v>
      </c>
      <c r="DP25">
        <v>999.9</v>
      </c>
      <c r="DQ25">
        <v>0</v>
      </c>
      <c r="DR25">
        <v>0</v>
      </c>
      <c r="DS25">
        <v>10009.55</v>
      </c>
      <c r="DT25">
        <v>0</v>
      </c>
      <c r="DU25">
        <v>0.27582</v>
      </c>
      <c r="DV25">
        <v>1.02218333333333</v>
      </c>
      <c r="DW25">
        <v>431.580666666667</v>
      </c>
      <c r="DX25">
        <v>430.410333333333</v>
      </c>
      <c r="DY25">
        <v>0.279103</v>
      </c>
      <c r="DZ25">
        <v>419.968333333333</v>
      </c>
      <c r="EA25">
        <v>24.2597</v>
      </c>
      <c r="EB25">
        <v>2.2159</v>
      </c>
      <c r="EC25">
        <v>2.19069666666667</v>
      </c>
      <c r="ED25">
        <v>19.0777333333333</v>
      </c>
      <c r="EE25">
        <v>18.8944333333333</v>
      </c>
      <c r="EF25">
        <v>0.00500059</v>
      </c>
      <c r="EG25">
        <v>0</v>
      </c>
      <c r="EH25">
        <v>0</v>
      </c>
      <c r="EI25">
        <v>0</v>
      </c>
      <c r="EJ25">
        <v>766.033333333333</v>
      </c>
      <c r="EK25">
        <v>0.00500059</v>
      </c>
      <c r="EL25">
        <v>-10.3666666666667</v>
      </c>
      <c r="EM25">
        <v>0.0333333333333333</v>
      </c>
      <c r="EN25">
        <v>35.708</v>
      </c>
      <c r="EO25">
        <v>38.625</v>
      </c>
      <c r="EP25">
        <v>36.958</v>
      </c>
      <c r="EQ25">
        <v>38.562</v>
      </c>
      <c r="ER25">
        <v>37.937</v>
      </c>
      <c r="ES25">
        <v>0</v>
      </c>
      <c r="ET25">
        <v>0</v>
      </c>
      <c r="EU25">
        <v>0</v>
      </c>
      <c r="EV25">
        <v>1759361061.1</v>
      </c>
      <c r="EW25">
        <v>0</v>
      </c>
      <c r="EX25">
        <v>770.64</v>
      </c>
      <c r="EY25">
        <v>-23.7384618451622</v>
      </c>
      <c r="EZ25">
        <v>-3.66923062211194</v>
      </c>
      <c r="FA25">
        <v>-8.36</v>
      </c>
      <c r="FB25">
        <v>15</v>
      </c>
      <c r="FC25">
        <v>0</v>
      </c>
      <c r="FD25" t="s">
        <v>422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0.995756095238095</v>
      </c>
      <c r="FQ25">
        <v>0.122890909090909</v>
      </c>
      <c r="FR25">
        <v>0.0249435432219867</v>
      </c>
      <c r="FS25">
        <v>1</v>
      </c>
      <c r="FT25">
        <v>770.994117647059</v>
      </c>
      <c r="FU25">
        <v>-11.0160428363914</v>
      </c>
      <c r="FV25">
        <v>5.38516159441143</v>
      </c>
      <c r="FW25">
        <v>-1</v>
      </c>
      <c r="FX25">
        <v>0.295278619047619</v>
      </c>
      <c r="FY25">
        <v>-0.152827636363636</v>
      </c>
      <c r="FZ25">
        <v>0.0166803164766031</v>
      </c>
      <c r="GA25">
        <v>0</v>
      </c>
      <c r="GB25">
        <v>1</v>
      </c>
      <c r="GC25">
        <v>2</v>
      </c>
      <c r="GD25" t="s">
        <v>423</v>
      </c>
      <c r="GE25">
        <v>3.13296</v>
      </c>
      <c r="GF25">
        <v>2.71076</v>
      </c>
      <c r="GG25">
        <v>0.0892869</v>
      </c>
      <c r="GH25">
        <v>0.0895809</v>
      </c>
      <c r="GI25">
        <v>0.104151</v>
      </c>
      <c r="GJ25">
        <v>0.104085</v>
      </c>
      <c r="GK25">
        <v>34250</v>
      </c>
      <c r="GL25">
        <v>36656.8</v>
      </c>
      <c r="GM25">
        <v>34030.7</v>
      </c>
      <c r="GN25">
        <v>36460.3</v>
      </c>
      <c r="GO25">
        <v>43064</v>
      </c>
      <c r="GP25">
        <v>46892.5</v>
      </c>
      <c r="GQ25">
        <v>53097.3</v>
      </c>
      <c r="GR25">
        <v>58273.3</v>
      </c>
      <c r="GS25">
        <v>1.93613</v>
      </c>
      <c r="GT25">
        <v>1.77625</v>
      </c>
      <c r="GU25">
        <v>0.0698715</v>
      </c>
      <c r="GV25">
        <v>0</v>
      </c>
      <c r="GW25">
        <v>28.8976</v>
      </c>
      <c r="GX25">
        <v>999.9</v>
      </c>
      <c r="GY25">
        <v>58.363</v>
      </c>
      <c r="GZ25">
        <v>30.635</v>
      </c>
      <c r="HA25">
        <v>28.5564</v>
      </c>
      <c r="HB25">
        <v>54.79</v>
      </c>
      <c r="HC25">
        <v>44.2228</v>
      </c>
      <c r="HD25">
        <v>1</v>
      </c>
      <c r="HE25">
        <v>0.135643</v>
      </c>
      <c r="HF25">
        <v>-1.10409</v>
      </c>
      <c r="HG25">
        <v>20.129</v>
      </c>
      <c r="HH25">
        <v>5.19842</v>
      </c>
      <c r="HI25">
        <v>12.004</v>
      </c>
      <c r="HJ25">
        <v>4.9754</v>
      </c>
      <c r="HK25">
        <v>3.294</v>
      </c>
      <c r="HL25">
        <v>9999</v>
      </c>
      <c r="HM25">
        <v>9999</v>
      </c>
      <c r="HN25">
        <v>999.9</v>
      </c>
      <c r="HO25">
        <v>9999</v>
      </c>
      <c r="HP25">
        <v>1.86325</v>
      </c>
      <c r="HQ25">
        <v>1.86813</v>
      </c>
      <c r="HR25">
        <v>1.86787</v>
      </c>
      <c r="HS25">
        <v>1.86905</v>
      </c>
      <c r="HT25">
        <v>1.86985</v>
      </c>
      <c r="HU25">
        <v>1.86585</v>
      </c>
      <c r="HV25">
        <v>1.86697</v>
      </c>
      <c r="HW25">
        <v>1.86844</v>
      </c>
      <c r="HX25">
        <v>5</v>
      </c>
      <c r="HY25">
        <v>0</v>
      </c>
      <c r="HZ25">
        <v>0</v>
      </c>
      <c r="IA25">
        <v>0</v>
      </c>
      <c r="IB25" t="s">
        <v>424</v>
      </c>
      <c r="IC25" t="s">
        <v>425</v>
      </c>
      <c r="ID25" t="s">
        <v>426</v>
      </c>
      <c r="IE25" t="s">
        <v>426</v>
      </c>
      <c r="IF25" t="s">
        <v>426</v>
      </c>
      <c r="IG25" t="s">
        <v>426</v>
      </c>
      <c r="IH25">
        <v>0</v>
      </c>
      <c r="II25">
        <v>100</v>
      </c>
      <c r="IJ25">
        <v>100</v>
      </c>
      <c r="IK25">
        <v>1.982</v>
      </c>
      <c r="IL25">
        <v>0.4063</v>
      </c>
      <c r="IM25">
        <v>0.591063205497763</v>
      </c>
      <c r="IN25">
        <v>0.00362635438953289</v>
      </c>
      <c r="IO25">
        <v>-8.50754122937555e-07</v>
      </c>
      <c r="IP25">
        <v>2.87264459290622e-10</v>
      </c>
      <c r="IQ25">
        <v>-0.103101814204982</v>
      </c>
      <c r="IR25">
        <v>-0.017656537129445</v>
      </c>
      <c r="IS25">
        <v>0.00217271289782075</v>
      </c>
      <c r="IT25">
        <v>-2.34727275410467e-05</v>
      </c>
      <c r="IU25">
        <v>4</v>
      </c>
      <c r="IV25">
        <v>2183</v>
      </c>
      <c r="IW25">
        <v>1</v>
      </c>
      <c r="IX25">
        <v>27</v>
      </c>
      <c r="IY25">
        <v>29322684.3</v>
      </c>
      <c r="IZ25">
        <v>29322684.3</v>
      </c>
      <c r="JA25">
        <v>0.98999</v>
      </c>
      <c r="JB25">
        <v>2.61353</v>
      </c>
      <c r="JC25">
        <v>1.54785</v>
      </c>
      <c r="JD25">
        <v>2.31323</v>
      </c>
      <c r="JE25">
        <v>1.64551</v>
      </c>
      <c r="JF25">
        <v>2.40723</v>
      </c>
      <c r="JG25">
        <v>33.7606</v>
      </c>
      <c r="JH25">
        <v>24.2188</v>
      </c>
      <c r="JI25">
        <v>18</v>
      </c>
      <c r="JJ25">
        <v>500.551</v>
      </c>
      <c r="JK25">
        <v>397.53</v>
      </c>
      <c r="JL25">
        <v>31.1548</v>
      </c>
      <c r="JM25">
        <v>29.1261</v>
      </c>
      <c r="JN25">
        <v>30.0001</v>
      </c>
      <c r="JO25">
        <v>29.1086</v>
      </c>
      <c r="JP25">
        <v>29.0565</v>
      </c>
      <c r="JQ25">
        <v>19.8394</v>
      </c>
      <c r="JR25">
        <v>21.1488</v>
      </c>
      <c r="JS25">
        <v>49.0022</v>
      </c>
      <c r="JT25">
        <v>31.1337</v>
      </c>
      <c r="JU25">
        <v>420</v>
      </c>
      <c r="JV25">
        <v>24.2155</v>
      </c>
      <c r="JW25">
        <v>96.5129</v>
      </c>
      <c r="JX25">
        <v>94.4145</v>
      </c>
    </row>
    <row r="26" spans="1:284">
      <c r="A26">
        <v>10</v>
      </c>
      <c r="B26">
        <v>1759361062.1</v>
      </c>
      <c r="C26">
        <v>20</v>
      </c>
      <c r="D26" t="s">
        <v>443</v>
      </c>
      <c r="E26" t="s">
        <v>444</v>
      </c>
      <c r="F26">
        <v>5</v>
      </c>
      <c r="G26" t="s">
        <v>418</v>
      </c>
      <c r="H26" t="s">
        <v>419</v>
      </c>
      <c r="I26">
        <v>1759361058.35</v>
      </c>
      <c r="J26">
        <f>(K26)/1000</f>
        <v>0</v>
      </c>
      <c r="K26">
        <f>1000*DK26*AI26*(DG26-DH26)/(100*CZ26*(1000-AI26*DG26))</f>
        <v>0</v>
      </c>
      <c r="L26">
        <f>DK26*AI26*(DF26-DE26*(1000-AI26*DH26)/(1000-AI26*DG26))/(100*CZ26)</f>
        <v>0</v>
      </c>
      <c r="M26">
        <f>DE26 - IF(AI26&gt;1, L26*CZ26*100.0/(AK26), 0)</f>
        <v>0</v>
      </c>
      <c r="N26">
        <f>((T26-J26/2)*M26-L26)/(T26+J26/2)</f>
        <v>0</v>
      </c>
      <c r="O26">
        <f>N26*(DL26+DM26)/1000.0</f>
        <v>0</v>
      </c>
      <c r="P26">
        <f>(DE26 - IF(AI26&gt;1, L26*CZ26*100.0/(AK26), 0))*(DL26+DM26)/1000.0</f>
        <v>0</v>
      </c>
      <c r="Q26">
        <f>2.0/((1/S26-1/R26)+SIGN(S26)*SQRT((1/S26-1/R26)*(1/S26-1/R26) + 4*DA26/((DA26+1)*(DA26+1))*(2*1/S26*1/R26-1/R26*1/R26)))</f>
        <v>0</v>
      </c>
      <c r="R26">
        <f>IF(LEFT(DB26,1)&lt;&gt;"0",IF(LEFT(DB26,1)="1",3.0,DC26),$D$5+$E$5*(DS26*DL26/($K$5*1000))+$F$5*(DS26*DL26/($K$5*1000))*MAX(MIN(CZ26,$J$5),$I$5)*MAX(MIN(CZ26,$J$5),$I$5)+$G$5*MAX(MIN(CZ26,$J$5),$I$5)*(DS26*DL26/($K$5*1000))+$H$5*(DS26*DL26/($K$5*1000))*(DS26*DL26/($K$5*1000)))</f>
        <v>0</v>
      </c>
      <c r="S26">
        <f>J26*(1000-(1000*0.61365*exp(17.502*W26/(240.97+W26))/(DL26+DM26)+DG26)/2)/(1000*0.61365*exp(17.502*W26/(240.97+W26))/(DL26+DM26)-DG26)</f>
        <v>0</v>
      </c>
      <c r="T26">
        <f>1/((DA26+1)/(Q26/1.6)+1/(R26/1.37)) + DA26/((DA26+1)/(Q26/1.6) + DA26/(R26/1.37))</f>
        <v>0</v>
      </c>
      <c r="U26">
        <f>(CV26*CY26)</f>
        <v>0</v>
      </c>
      <c r="V26">
        <f>(DN26+(U26+2*0.95*5.67E-8*(((DN26+$B$7)+273)^4-(DN26+273)^4)-44100*J26)/(1.84*29.3*R26+8*0.95*5.67E-8*(DN26+273)^3))</f>
        <v>0</v>
      </c>
      <c r="W26">
        <f>($C$7*DO26+$D$7*DP26+$E$7*V26)</f>
        <v>0</v>
      </c>
      <c r="X26">
        <f>0.61365*exp(17.502*W26/(240.97+W26))</f>
        <v>0</v>
      </c>
      <c r="Y26">
        <f>(Z26/AA26*100)</f>
        <v>0</v>
      </c>
      <c r="Z26">
        <f>DG26*(DL26+DM26)/1000</f>
        <v>0</v>
      </c>
      <c r="AA26">
        <f>0.61365*exp(17.502*DN26/(240.97+DN26))</f>
        <v>0</v>
      </c>
      <c r="AB26">
        <f>(X26-DG26*(DL26+DM26)/1000)</f>
        <v>0</v>
      </c>
      <c r="AC26">
        <f>(-J26*44100)</f>
        <v>0</v>
      </c>
      <c r="AD26">
        <f>2*29.3*R26*0.92*(DN26-W26)</f>
        <v>0</v>
      </c>
      <c r="AE26">
        <f>2*0.95*5.67E-8*(((DN26+$B$7)+273)^4-(W26+273)^4)</f>
        <v>0</v>
      </c>
      <c r="AF26">
        <f>U26+AE26+AC26+AD26</f>
        <v>0</v>
      </c>
      <c r="AG26">
        <v>3</v>
      </c>
      <c r="AH26">
        <v>1</v>
      </c>
      <c r="AI26">
        <f>IF(AG26*$H$13&gt;=AK26,1.0,(AK26/(AK26-AG26*$H$13)))</f>
        <v>0</v>
      </c>
      <c r="AJ26">
        <f>(AI26-1)*100</f>
        <v>0</v>
      </c>
      <c r="AK26">
        <f>MAX(0,($B$13+$C$13*DS26)/(1+$D$13*DS26)*DL26/(DN26+273)*$E$13)</f>
        <v>0</v>
      </c>
      <c r="AL26" t="s">
        <v>420</v>
      </c>
      <c r="AM26" t="s">
        <v>420</v>
      </c>
      <c r="AN26">
        <v>0</v>
      </c>
      <c r="AO26">
        <v>0</v>
      </c>
      <c r="AP26">
        <f>1-AN26/AO26</f>
        <v>0</v>
      </c>
      <c r="AQ26">
        <v>0</v>
      </c>
      <c r="AR26" t="s">
        <v>420</v>
      </c>
      <c r="AS26" t="s">
        <v>420</v>
      </c>
      <c r="AT26">
        <v>0</v>
      </c>
      <c r="AU26">
        <v>0</v>
      </c>
      <c r="AV26">
        <f>1-AT26/AU26</f>
        <v>0</v>
      </c>
      <c r="AW26">
        <v>0.5</v>
      </c>
      <c r="AX26">
        <f>CW26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420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CV26">
        <f>$B$11*DT26+$C$11*DU26+$F$11*EF26*(1-EI26)</f>
        <v>0</v>
      </c>
      <c r="CW26">
        <f>CV26*CX26</f>
        <v>0</v>
      </c>
      <c r="CX26">
        <f>($B$11*$D$9+$C$11*$D$9+$F$11*((ES26+EK26)/MAX(ES26+EK26+ET26, 0.1)*$I$9+ET26/MAX(ES26+EK26+ET26, 0.1)*$J$9))/($B$11+$C$11+$F$11)</f>
        <v>0</v>
      </c>
      <c r="CY26">
        <f>($B$11*$K$9+$C$11*$K$9+$F$11*((ES26+EK26)/MAX(ES26+EK26+ET26, 0.1)*$P$9+ET26/MAX(ES26+EK26+ET26, 0.1)*$Q$9))/($B$11+$C$11+$F$11)</f>
        <v>0</v>
      </c>
      <c r="CZ26">
        <v>5.97</v>
      </c>
      <c r="DA26">
        <v>0.5</v>
      </c>
      <c r="DB26" t="s">
        <v>421</v>
      </c>
      <c r="DC26">
        <v>2</v>
      </c>
      <c r="DD26">
        <v>1759361058.35</v>
      </c>
      <c r="DE26">
        <v>420.97775</v>
      </c>
      <c r="DF26">
        <v>419.9515</v>
      </c>
      <c r="DG26">
        <v>24.539275</v>
      </c>
      <c r="DH26">
        <v>24.258975</v>
      </c>
      <c r="DI26">
        <v>418.9955</v>
      </c>
      <c r="DJ26">
        <v>24.133</v>
      </c>
      <c r="DK26">
        <v>500.012</v>
      </c>
      <c r="DL26">
        <v>90.302</v>
      </c>
      <c r="DM26">
        <v>0.03285165</v>
      </c>
      <c r="DN26">
        <v>30.692425</v>
      </c>
      <c r="DO26">
        <v>30.0357</v>
      </c>
      <c r="DP26">
        <v>999.9</v>
      </c>
      <c r="DQ26">
        <v>0</v>
      </c>
      <c r="DR26">
        <v>0</v>
      </c>
      <c r="DS26">
        <v>10012.1625</v>
      </c>
      <c r="DT26">
        <v>0</v>
      </c>
      <c r="DU26">
        <v>0.27582</v>
      </c>
      <c r="DV26">
        <v>1.026395</v>
      </c>
      <c r="DW26">
        <v>431.568</v>
      </c>
      <c r="DX26">
        <v>430.3925</v>
      </c>
      <c r="DY26">
        <v>0.280281</v>
      </c>
      <c r="DZ26">
        <v>419.9515</v>
      </c>
      <c r="EA26">
        <v>24.258975</v>
      </c>
      <c r="EB26">
        <v>2.215945</v>
      </c>
      <c r="EC26">
        <v>2.190635</v>
      </c>
      <c r="ED26">
        <v>19.078075</v>
      </c>
      <c r="EE26">
        <v>18.894</v>
      </c>
      <c r="EF26">
        <v>0.00500059</v>
      </c>
      <c r="EG26">
        <v>0</v>
      </c>
      <c r="EH26">
        <v>0</v>
      </c>
      <c r="EI26">
        <v>0</v>
      </c>
      <c r="EJ26">
        <v>767.525</v>
      </c>
      <c r="EK26">
        <v>0.00500059</v>
      </c>
      <c r="EL26">
        <v>-7.65</v>
      </c>
      <c r="EM26">
        <v>0.425</v>
      </c>
      <c r="EN26">
        <v>35.70275</v>
      </c>
      <c r="EO26">
        <v>38.625</v>
      </c>
      <c r="EP26">
        <v>36.95275</v>
      </c>
      <c r="EQ26">
        <v>38.562</v>
      </c>
      <c r="ER26">
        <v>37.9215</v>
      </c>
      <c r="ES26">
        <v>0</v>
      </c>
      <c r="ET26">
        <v>0</v>
      </c>
      <c r="EU26">
        <v>0</v>
      </c>
      <c r="EV26">
        <v>1759361062.9</v>
      </c>
      <c r="EW26">
        <v>0</v>
      </c>
      <c r="EX26">
        <v>770.619230769231</v>
      </c>
      <c r="EY26">
        <v>-31.7025644135996</v>
      </c>
      <c r="EZ26">
        <v>-3.89743590098893</v>
      </c>
      <c r="FA26">
        <v>-8.72307692307692</v>
      </c>
      <c r="FB26">
        <v>15</v>
      </c>
      <c r="FC26">
        <v>0</v>
      </c>
      <c r="FD26" t="s">
        <v>422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1.00255252380952</v>
      </c>
      <c r="FQ26">
        <v>0.16770903896104</v>
      </c>
      <c r="FR26">
        <v>0.0281259362859927</v>
      </c>
      <c r="FS26">
        <v>1</v>
      </c>
      <c r="FT26">
        <v>771.391176470588</v>
      </c>
      <c r="FU26">
        <v>-18.4522537491</v>
      </c>
      <c r="FV26">
        <v>5.03115982693376</v>
      </c>
      <c r="FW26">
        <v>-1</v>
      </c>
      <c r="FX26">
        <v>0.292040809523809</v>
      </c>
      <c r="FY26">
        <v>-0.132621896103896</v>
      </c>
      <c r="FZ26">
        <v>0.0154405353460702</v>
      </c>
      <c r="GA26">
        <v>0</v>
      </c>
      <c r="GB26">
        <v>1</v>
      </c>
      <c r="GC26">
        <v>2</v>
      </c>
      <c r="GD26" t="s">
        <v>423</v>
      </c>
      <c r="GE26">
        <v>3.13281</v>
      </c>
      <c r="GF26">
        <v>2.71092</v>
      </c>
      <c r="GG26">
        <v>0.0892828</v>
      </c>
      <c r="GH26">
        <v>0.0895833</v>
      </c>
      <c r="GI26">
        <v>0.10415</v>
      </c>
      <c r="GJ26">
        <v>0.104081</v>
      </c>
      <c r="GK26">
        <v>34250.1</v>
      </c>
      <c r="GL26">
        <v>36656.8</v>
      </c>
      <c r="GM26">
        <v>34030.7</v>
      </c>
      <c r="GN26">
        <v>36460.4</v>
      </c>
      <c r="GO26">
        <v>43063.9</v>
      </c>
      <c r="GP26">
        <v>46892.9</v>
      </c>
      <c r="GQ26">
        <v>53097.1</v>
      </c>
      <c r="GR26">
        <v>58273.5</v>
      </c>
      <c r="GS26">
        <v>1.93595</v>
      </c>
      <c r="GT26">
        <v>1.77652</v>
      </c>
      <c r="GU26">
        <v>0.0699759</v>
      </c>
      <c r="GV26">
        <v>0</v>
      </c>
      <c r="GW26">
        <v>28.8979</v>
      </c>
      <c r="GX26">
        <v>999.9</v>
      </c>
      <c r="GY26">
        <v>58.363</v>
      </c>
      <c r="GZ26">
        <v>30.635</v>
      </c>
      <c r="HA26">
        <v>28.556</v>
      </c>
      <c r="HB26">
        <v>55.01</v>
      </c>
      <c r="HC26">
        <v>44.4511</v>
      </c>
      <c r="HD26">
        <v>1</v>
      </c>
      <c r="HE26">
        <v>0.135574</v>
      </c>
      <c r="HF26">
        <v>-1.0754</v>
      </c>
      <c r="HG26">
        <v>20.1292</v>
      </c>
      <c r="HH26">
        <v>5.19827</v>
      </c>
      <c r="HI26">
        <v>12.0041</v>
      </c>
      <c r="HJ26">
        <v>4.97545</v>
      </c>
      <c r="HK26">
        <v>3.294</v>
      </c>
      <c r="HL26">
        <v>9999</v>
      </c>
      <c r="HM26">
        <v>9999</v>
      </c>
      <c r="HN26">
        <v>999.9</v>
      </c>
      <c r="HO26">
        <v>9999</v>
      </c>
      <c r="HP26">
        <v>1.86325</v>
      </c>
      <c r="HQ26">
        <v>1.86813</v>
      </c>
      <c r="HR26">
        <v>1.8679</v>
      </c>
      <c r="HS26">
        <v>1.86905</v>
      </c>
      <c r="HT26">
        <v>1.86986</v>
      </c>
      <c r="HU26">
        <v>1.86588</v>
      </c>
      <c r="HV26">
        <v>1.86697</v>
      </c>
      <c r="HW26">
        <v>1.86844</v>
      </c>
      <c r="HX26">
        <v>5</v>
      </c>
      <c r="HY26">
        <v>0</v>
      </c>
      <c r="HZ26">
        <v>0</v>
      </c>
      <c r="IA26">
        <v>0</v>
      </c>
      <c r="IB26" t="s">
        <v>424</v>
      </c>
      <c r="IC26" t="s">
        <v>425</v>
      </c>
      <c r="ID26" t="s">
        <v>426</v>
      </c>
      <c r="IE26" t="s">
        <v>426</v>
      </c>
      <c r="IF26" t="s">
        <v>426</v>
      </c>
      <c r="IG26" t="s">
        <v>426</v>
      </c>
      <c r="IH26">
        <v>0</v>
      </c>
      <c r="II26">
        <v>100</v>
      </c>
      <c r="IJ26">
        <v>100</v>
      </c>
      <c r="IK26">
        <v>1.982</v>
      </c>
      <c r="IL26">
        <v>0.4063</v>
      </c>
      <c r="IM26">
        <v>0.591063205497763</v>
      </c>
      <c r="IN26">
        <v>0.00362635438953289</v>
      </c>
      <c r="IO26">
        <v>-8.50754122937555e-07</v>
      </c>
      <c r="IP26">
        <v>2.87264459290622e-10</v>
      </c>
      <c r="IQ26">
        <v>-0.103101814204982</v>
      </c>
      <c r="IR26">
        <v>-0.017656537129445</v>
      </c>
      <c r="IS26">
        <v>0.00217271289782075</v>
      </c>
      <c r="IT26">
        <v>-2.34727275410467e-05</v>
      </c>
      <c r="IU26">
        <v>4</v>
      </c>
      <c r="IV26">
        <v>2183</v>
      </c>
      <c r="IW26">
        <v>1</v>
      </c>
      <c r="IX26">
        <v>27</v>
      </c>
      <c r="IY26">
        <v>29322684.4</v>
      </c>
      <c r="IZ26">
        <v>29322684.4</v>
      </c>
      <c r="JA26">
        <v>0.98999</v>
      </c>
      <c r="JB26">
        <v>2.62329</v>
      </c>
      <c r="JC26">
        <v>1.54785</v>
      </c>
      <c r="JD26">
        <v>2.31323</v>
      </c>
      <c r="JE26">
        <v>1.64551</v>
      </c>
      <c r="JF26">
        <v>2.26685</v>
      </c>
      <c r="JG26">
        <v>33.7606</v>
      </c>
      <c r="JH26">
        <v>24.2101</v>
      </c>
      <c r="JI26">
        <v>18</v>
      </c>
      <c r="JJ26">
        <v>500.425</v>
      </c>
      <c r="JK26">
        <v>397.681</v>
      </c>
      <c r="JL26">
        <v>31.1409</v>
      </c>
      <c r="JM26">
        <v>29.1261</v>
      </c>
      <c r="JN26">
        <v>30.0001</v>
      </c>
      <c r="JO26">
        <v>29.1074</v>
      </c>
      <c r="JP26">
        <v>29.0565</v>
      </c>
      <c r="JQ26">
        <v>19.8385</v>
      </c>
      <c r="JR26">
        <v>21.1488</v>
      </c>
      <c r="JS26">
        <v>49.0022</v>
      </c>
      <c r="JT26">
        <v>31.1337</v>
      </c>
      <c r="JU26">
        <v>420</v>
      </c>
      <c r="JV26">
        <v>24.2155</v>
      </c>
      <c r="JW26">
        <v>96.5126</v>
      </c>
      <c r="JX26">
        <v>94.4147</v>
      </c>
    </row>
    <row r="27" spans="1:284">
      <c r="A27">
        <v>11</v>
      </c>
      <c r="B27">
        <v>1759361064.1</v>
      </c>
      <c r="C27">
        <v>22</v>
      </c>
      <c r="D27" t="s">
        <v>445</v>
      </c>
      <c r="E27" t="s">
        <v>446</v>
      </c>
      <c r="F27">
        <v>5</v>
      </c>
      <c r="G27" t="s">
        <v>418</v>
      </c>
      <c r="H27" t="s">
        <v>419</v>
      </c>
      <c r="I27">
        <v>1759361061.1</v>
      </c>
      <c r="J27">
        <f>(K27)/1000</f>
        <v>0</v>
      </c>
      <c r="K27">
        <f>1000*DK27*AI27*(DG27-DH27)/(100*CZ27*(1000-AI27*DG27))</f>
        <v>0</v>
      </c>
      <c r="L27">
        <f>DK27*AI27*(DF27-DE27*(1000-AI27*DH27)/(1000-AI27*DG27))/(100*CZ27)</f>
        <v>0</v>
      </c>
      <c r="M27">
        <f>DE27 - IF(AI27&gt;1, L27*CZ27*100.0/(AK27), 0)</f>
        <v>0</v>
      </c>
      <c r="N27">
        <f>((T27-J27/2)*M27-L27)/(T27+J27/2)</f>
        <v>0</v>
      </c>
      <c r="O27">
        <f>N27*(DL27+DM27)/1000.0</f>
        <v>0</v>
      </c>
      <c r="P27">
        <f>(DE27 - IF(AI27&gt;1, L27*CZ27*100.0/(AK27), 0))*(DL27+DM27)/1000.0</f>
        <v>0</v>
      </c>
      <c r="Q27">
        <f>2.0/((1/S27-1/R27)+SIGN(S27)*SQRT((1/S27-1/R27)*(1/S27-1/R27) + 4*DA27/((DA27+1)*(DA27+1))*(2*1/S27*1/R27-1/R27*1/R27)))</f>
        <v>0</v>
      </c>
      <c r="R27">
        <f>IF(LEFT(DB27,1)&lt;&gt;"0",IF(LEFT(DB27,1)="1",3.0,DC27),$D$5+$E$5*(DS27*DL27/($K$5*1000))+$F$5*(DS27*DL27/($K$5*1000))*MAX(MIN(CZ27,$J$5),$I$5)*MAX(MIN(CZ27,$J$5),$I$5)+$G$5*MAX(MIN(CZ27,$J$5),$I$5)*(DS27*DL27/($K$5*1000))+$H$5*(DS27*DL27/($K$5*1000))*(DS27*DL27/($K$5*1000)))</f>
        <v>0</v>
      </c>
      <c r="S27">
        <f>J27*(1000-(1000*0.61365*exp(17.502*W27/(240.97+W27))/(DL27+DM27)+DG27)/2)/(1000*0.61365*exp(17.502*W27/(240.97+W27))/(DL27+DM27)-DG27)</f>
        <v>0</v>
      </c>
      <c r="T27">
        <f>1/((DA27+1)/(Q27/1.6)+1/(R27/1.37)) + DA27/((DA27+1)/(Q27/1.6) + DA27/(R27/1.37))</f>
        <v>0</v>
      </c>
      <c r="U27">
        <f>(CV27*CY27)</f>
        <v>0</v>
      </c>
      <c r="V27">
        <f>(DN27+(U27+2*0.95*5.67E-8*(((DN27+$B$7)+273)^4-(DN27+273)^4)-44100*J27)/(1.84*29.3*R27+8*0.95*5.67E-8*(DN27+273)^3))</f>
        <v>0</v>
      </c>
      <c r="W27">
        <f>($C$7*DO27+$D$7*DP27+$E$7*V27)</f>
        <v>0</v>
      </c>
      <c r="X27">
        <f>0.61365*exp(17.502*W27/(240.97+W27))</f>
        <v>0</v>
      </c>
      <c r="Y27">
        <f>(Z27/AA27*100)</f>
        <v>0</v>
      </c>
      <c r="Z27">
        <f>DG27*(DL27+DM27)/1000</f>
        <v>0</v>
      </c>
      <c r="AA27">
        <f>0.61365*exp(17.502*DN27/(240.97+DN27))</f>
        <v>0</v>
      </c>
      <c r="AB27">
        <f>(X27-DG27*(DL27+DM27)/1000)</f>
        <v>0</v>
      </c>
      <c r="AC27">
        <f>(-J27*44100)</f>
        <v>0</v>
      </c>
      <c r="AD27">
        <f>2*29.3*R27*0.92*(DN27-W27)</f>
        <v>0</v>
      </c>
      <c r="AE27">
        <f>2*0.95*5.67E-8*(((DN27+$B$7)+273)^4-(W27+273)^4)</f>
        <v>0</v>
      </c>
      <c r="AF27">
        <f>U27+AE27+AC27+AD27</f>
        <v>0</v>
      </c>
      <c r="AG27">
        <v>3</v>
      </c>
      <c r="AH27">
        <v>1</v>
      </c>
      <c r="AI27">
        <f>IF(AG27*$H$13&gt;=AK27,1.0,(AK27/(AK27-AG27*$H$13)))</f>
        <v>0</v>
      </c>
      <c r="AJ27">
        <f>(AI27-1)*100</f>
        <v>0</v>
      </c>
      <c r="AK27">
        <f>MAX(0,($B$13+$C$13*DS27)/(1+$D$13*DS27)*DL27/(DN27+273)*$E$13)</f>
        <v>0</v>
      </c>
      <c r="AL27" t="s">
        <v>420</v>
      </c>
      <c r="AM27" t="s">
        <v>420</v>
      </c>
      <c r="AN27">
        <v>0</v>
      </c>
      <c r="AO27">
        <v>0</v>
      </c>
      <c r="AP27">
        <f>1-AN27/AO27</f>
        <v>0</v>
      </c>
      <c r="AQ27">
        <v>0</v>
      </c>
      <c r="AR27" t="s">
        <v>420</v>
      </c>
      <c r="AS27" t="s">
        <v>420</v>
      </c>
      <c r="AT27">
        <v>0</v>
      </c>
      <c r="AU27">
        <v>0</v>
      </c>
      <c r="AV27">
        <f>1-AT27/AU27</f>
        <v>0</v>
      </c>
      <c r="AW27">
        <v>0.5</v>
      </c>
      <c r="AX27">
        <f>CW27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420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CV27">
        <f>$B$11*DT27+$C$11*DU27+$F$11*EF27*(1-EI27)</f>
        <v>0</v>
      </c>
      <c r="CW27">
        <f>CV27*CX27</f>
        <v>0</v>
      </c>
      <c r="CX27">
        <f>($B$11*$D$9+$C$11*$D$9+$F$11*((ES27+EK27)/MAX(ES27+EK27+ET27, 0.1)*$I$9+ET27/MAX(ES27+EK27+ET27, 0.1)*$J$9))/($B$11+$C$11+$F$11)</f>
        <v>0</v>
      </c>
      <c r="CY27">
        <f>($B$11*$K$9+$C$11*$K$9+$F$11*((ES27+EK27)/MAX(ES27+EK27+ET27, 0.1)*$P$9+ET27/MAX(ES27+EK27+ET27, 0.1)*$Q$9))/($B$11+$C$11+$F$11)</f>
        <v>0</v>
      </c>
      <c r="CZ27">
        <v>5.97</v>
      </c>
      <c r="DA27">
        <v>0.5</v>
      </c>
      <c r="DB27" t="s">
        <v>421</v>
      </c>
      <c r="DC27">
        <v>2</v>
      </c>
      <c r="DD27">
        <v>1759361061.1</v>
      </c>
      <c r="DE27">
        <v>420.954</v>
      </c>
      <c r="DF27">
        <v>419.928666666667</v>
      </c>
      <c r="DG27">
        <v>24.5403</v>
      </c>
      <c r="DH27">
        <v>24.2566666666667</v>
      </c>
      <c r="DI27">
        <v>418.971666666667</v>
      </c>
      <c r="DJ27">
        <v>24.1339666666667</v>
      </c>
      <c r="DK27">
        <v>500.017333333333</v>
      </c>
      <c r="DL27">
        <v>90.3025</v>
      </c>
      <c r="DM27">
        <v>0.0327085</v>
      </c>
      <c r="DN27">
        <v>30.6903333333333</v>
      </c>
      <c r="DO27">
        <v>30.0361333333333</v>
      </c>
      <c r="DP27">
        <v>999.9</v>
      </c>
      <c r="DQ27">
        <v>0</v>
      </c>
      <c r="DR27">
        <v>0</v>
      </c>
      <c r="DS27">
        <v>10018.3333333333</v>
      </c>
      <c r="DT27">
        <v>0</v>
      </c>
      <c r="DU27">
        <v>0.27582</v>
      </c>
      <c r="DV27">
        <v>1.025328</v>
      </c>
      <c r="DW27">
        <v>431.544333333333</v>
      </c>
      <c r="DX27">
        <v>430.368</v>
      </c>
      <c r="DY27">
        <v>0.283627333333333</v>
      </c>
      <c r="DZ27">
        <v>419.928666666667</v>
      </c>
      <c r="EA27">
        <v>24.2566666666667</v>
      </c>
      <c r="EB27">
        <v>2.21604666666667</v>
      </c>
      <c r="EC27">
        <v>2.19043666666667</v>
      </c>
      <c r="ED27">
        <v>19.0788333333333</v>
      </c>
      <c r="EE27">
        <v>18.8925666666667</v>
      </c>
      <c r="EF27">
        <v>0.00500059</v>
      </c>
      <c r="EG27">
        <v>0</v>
      </c>
      <c r="EH27">
        <v>0</v>
      </c>
      <c r="EI27">
        <v>0</v>
      </c>
      <c r="EJ27">
        <v>769.733333333333</v>
      </c>
      <c r="EK27">
        <v>0.00500059</v>
      </c>
      <c r="EL27">
        <v>-3.36666666666667</v>
      </c>
      <c r="EM27">
        <v>0.7</v>
      </c>
      <c r="EN27">
        <v>35.687</v>
      </c>
      <c r="EO27">
        <v>38.604</v>
      </c>
      <c r="EP27">
        <v>36.937</v>
      </c>
      <c r="EQ27">
        <v>38.562</v>
      </c>
      <c r="ER27">
        <v>37.8956666666667</v>
      </c>
      <c r="ES27">
        <v>0</v>
      </c>
      <c r="ET27">
        <v>0</v>
      </c>
      <c r="EU27">
        <v>0</v>
      </c>
      <c r="EV27">
        <v>1759361065.3</v>
      </c>
      <c r="EW27">
        <v>0</v>
      </c>
      <c r="EX27">
        <v>769.461538461539</v>
      </c>
      <c r="EY27">
        <v>-26.9059831682591</v>
      </c>
      <c r="EZ27">
        <v>1.3538459473944</v>
      </c>
      <c r="FA27">
        <v>-7.93076923076923</v>
      </c>
      <c r="FB27">
        <v>15</v>
      </c>
      <c r="FC27">
        <v>0</v>
      </c>
      <c r="FD27" t="s">
        <v>422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1.00836657142857</v>
      </c>
      <c r="FQ27">
        <v>0.124298103896104</v>
      </c>
      <c r="FR27">
        <v>0.0253581250256466</v>
      </c>
      <c r="FS27">
        <v>1</v>
      </c>
      <c r="FT27">
        <v>771.088235294118</v>
      </c>
      <c r="FU27">
        <v>-21.0725746265252</v>
      </c>
      <c r="FV27">
        <v>5.52767181635655</v>
      </c>
      <c r="FW27">
        <v>-1</v>
      </c>
      <c r="FX27">
        <v>0.289338809523809</v>
      </c>
      <c r="FY27">
        <v>-0.107802545454545</v>
      </c>
      <c r="FZ27">
        <v>0.014051195694314</v>
      </c>
      <c r="GA27">
        <v>0</v>
      </c>
      <c r="GB27">
        <v>1</v>
      </c>
      <c r="GC27">
        <v>2</v>
      </c>
      <c r="GD27" t="s">
        <v>423</v>
      </c>
      <c r="GE27">
        <v>3.13273</v>
      </c>
      <c r="GF27">
        <v>2.71114</v>
      </c>
      <c r="GG27">
        <v>0.0892876</v>
      </c>
      <c r="GH27">
        <v>0.0895977</v>
      </c>
      <c r="GI27">
        <v>0.104151</v>
      </c>
      <c r="GJ27">
        <v>0.104076</v>
      </c>
      <c r="GK27">
        <v>34249.8</v>
      </c>
      <c r="GL27">
        <v>36656.3</v>
      </c>
      <c r="GM27">
        <v>34030.6</v>
      </c>
      <c r="GN27">
        <v>36460.5</v>
      </c>
      <c r="GO27">
        <v>43063.9</v>
      </c>
      <c r="GP27">
        <v>46893.3</v>
      </c>
      <c r="GQ27">
        <v>53097.1</v>
      </c>
      <c r="GR27">
        <v>58273.7</v>
      </c>
      <c r="GS27">
        <v>1.93557</v>
      </c>
      <c r="GT27">
        <v>1.77665</v>
      </c>
      <c r="GU27">
        <v>0.0698343</v>
      </c>
      <c r="GV27">
        <v>0</v>
      </c>
      <c r="GW27">
        <v>28.8991</v>
      </c>
      <c r="GX27">
        <v>999.9</v>
      </c>
      <c r="GY27">
        <v>58.363</v>
      </c>
      <c r="GZ27">
        <v>30.635</v>
      </c>
      <c r="HA27">
        <v>28.5543</v>
      </c>
      <c r="HB27">
        <v>54.99</v>
      </c>
      <c r="HC27">
        <v>44.5272</v>
      </c>
      <c r="HD27">
        <v>1</v>
      </c>
      <c r="HE27">
        <v>0.135541</v>
      </c>
      <c r="HF27">
        <v>-1.10119</v>
      </c>
      <c r="HG27">
        <v>20.129</v>
      </c>
      <c r="HH27">
        <v>5.19827</v>
      </c>
      <c r="HI27">
        <v>12.0043</v>
      </c>
      <c r="HJ27">
        <v>4.9753</v>
      </c>
      <c r="HK27">
        <v>3.294</v>
      </c>
      <c r="HL27">
        <v>9999</v>
      </c>
      <c r="HM27">
        <v>9999</v>
      </c>
      <c r="HN27">
        <v>999.9</v>
      </c>
      <c r="HO27">
        <v>9999</v>
      </c>
      <c r="HP27">
        <v>1.86325</v>
      </c>
      <c r="HQ27">
        <v>1.86813</v>
      </c>
      <c r="HR27">
        <v>1.86788</v>
      </c>
      <c r="HS27">
        <v>1.86905</v>
      </c>
      <c r="HT27">
        <v>1.86985</v>
      </c>
      <c r="HU27">
        <v>1.86588</v>
      </c>
      <c r="HV27">
        <v>1.86699</v>
      </c>
      <c r="HW27">
        <v>1.86844</v>
      </c>
      <c r="HX27">
        <v>5</v>
      </c>
      <c r="HY27">
        <v>0</v>
      </c>
      <c r="HZ27">
        <v>0</v>
      </c>
      <c r="IA27">
        <v>0</v>
      </c>
      <c r="IB27" t="s">
        <v>424</v>
      </c>
      <c r="IC27" t="s">
        <v>425</v>
      </c>
      <c r="ID27" t="s">
        <v>426</v>
      </c>
      <c r="IE27" t="s">
        <v>426</v>
      </c>
      <c r="IF27" t="s">
        <v>426</v>
      </c>
      <c r="IG27" t="s">
        <v>426</v>
      </c>
      <c r="IH27">
        <v>0</v>
      </c>
      <c r="II27">
        <v>100</v>
      </c>
      <c r="IJ27">
        <v>100</v>
      </c>
      <c r="IK27">
        <v>1.982</v>
      </c>
      <c r="IL27">
        <v>0.4063</v>
      </c>
      <c r="IM27">
        <v>0.591063205497763</v>
      </c>
      <c r="IN27">
        <v>0.00362635438953289</v>
      </c>
      <c r="IO27">
        <v>-8.50754122937555e-07</v>
      </c>
      <c r="IP27">
        <v>2.87264459290622e-10</v>
      </c>
      <c r="IQ27">
        <v>-0.103101814204982</v>
      </c>
      <c r="IR27">
        <v>-0.017656537129445</v>
      </c>
      <c r="IS27">
        <v>0.00217271289782075</v>
      </c>
      <c r="IT27">
        <v>-2.34727275410467e-05</v>
      </c>
      <c r="IU27">
        <v>4</v>
      </c>
      <c r="IV27">
        <v>2183</v>
      </c>
      <c r="IW27">
        <v>1</v>
      </c>
      <c r="IX27">
        <v>27</v>
      </c>
      <c r="IY27">
        <v>29322684.4</v>
      </c>
      <c r="IZ27">
        <v>29322684.4</v>
      </c>
      <c r="JA27">
        <v>0.98999</v>
      </c>
      <c r="JB27">
        <v>2.61475</v>
      </c>
      <c r="JC27">
        <v>1.54785</v>
      </c>
      <c r="JD27">
        <v>2.31323</v>
      </c>
      <c r="JE27">
        <v>1.64673</v>
      </c>
      <c r="JF27">
        <v>2.36328</v>
      </c>
      <c r="JG27">
        <v>33.7606</v>
      </c>
      <c r="JH27">
        <v>24.2101</v>
      </c>
      <c r="JI27">
        <v>18</v>
      </c>
      <c r="JJ27">
        <v>500.169</v>
      </c>
      <c r="JK27">
        <v>397.749</v>
      </c>
      <c r="JL27">
        <v>31.1254</v>
      </c>
      <c r="JM27">
        <v>29.1261</v>
      </c>
      <c r="JN27">
        <v>30</v>
      </c>
      <c r="JO27">
        <v>29.1064</v>
      </c>
      <c r="JP27">
        <v>29.0564</v>
      </c>
      <c r="JQ27">
        <v>19.8369</v>
      </c>
      <c r="JR27">
        <v>21.1488</v>
      </c>
      <c r="JS27">
        <v>49.0022</v>
      </c>
      <c r="JT27">
        <v>31.0973</v>
      </c>
      <c r="JU27">
        <v>420</v>
      </c>
      <c r="JV27">
        <v>24.2155</v>
      </c>
      <c r="JW27">
        <v>96.5126</v>
      </c>
      <c r="JX27">
        <v>94.415</v>
      </c>
    </row>
    <row r="28" spans="1:284">
      <c r="A28">
        <v>12</v>
      </c>
      <c r="B28">
        <v>1759361066.1</v>
      </c>
      <c r="C28">
        <v>24</v>
      </c>
      <c r="D28" t="s">
        <v>447</v>
      </c>
      <c r="E28" t="s">
        <v>448</v>
      </c>
      <c r="F28">
        <v>5</v>
      </c>
      <c r="G28" t="s">
        <v>418</v>
      </c>
      <c r="H28" t="s">
        <v>419</v>
      </c>
      <c r="I28">
        <v>1759361063.1</v>
      </c>
      <c r="J28">
        <f>(K28)/1000</f>
        <v>0</v>
      </c>
      <c r="K28">
        <f>1000*DK28*AI28*(DG28-DH28)/(100*CZ28*(1000-AI28*DG28))</f>
        <v>0</v>
      </c>
      <c r="L28">
        <f>DK28*AI28*(DF28-DE28*(1000-AI28*DH28)/(1000-AI28*DG28))/(100*CZ28)</f>
        <v>0</v>
      </c>
      <c r="M28">
        <f>DE28 - IF(AI28&gt;1, L28*CZ28*100.0/(AK28), 0)</f>
        <v>0</v>
      </c>
      <c r="N28">
        <f>((T28-J28/2)*M28-L28)/(T28+J28/2)</f>
        <v>0</v>
      </c>
      <c r="O28">
        <f>N28*(DL28+DM28)/1000.0</f>
        <v>0</v>
      </c>
      <c r="P28">
        <f>(DE28 - IF(AI28&gt;1, L28*CZ28*100.0/(AK28), 0))*(DL28+DM28)/1000.0</f>
        <v>0</v>
      </c>
      <c r="Q28">
        <f>2.0/((1/S28-1/R28)+SIGN(S28)*SQRT((1/S28-1/R28)*(1/S28-1/R28) + 4*DA28/((DA28+1)*(DA28+1))*(2*1/S28*1/R28-1/R28*1/R28)))</f>
        <v>0</v>
      </c>
      <c r="R28">
        <f>IF(LEFT(DB28,1)&lt;&gt;"0",IF(LEFT(DB28,1)="1",3.0,DC28),$D$5+$E$5*(DS28*DL28/($K$5*1000))+$F$5*(DS28*DL28/($K$5*1000))*MAX(MIN(CZ28,$J$5),$I$5)*MAX(MIN(CZ28,$J$5),$I$5)+$G$5*MAX(MIN(CZ28,$J$5),$I$5)*(DS28*DL28/($K$5*1000))+$H$5*(DS28*DL28/($K$5*1000))*(DS28*DL28/($K$5*1000)))</f>
        <v>0</v>
      </c>
      <c r="S28">
        <f>J28*(1000-(1000*0.61365*exp(17.502*W28/(240.97+W28))/(DL28+DM28)+DG28)/2)/(1000*0.61365*exp(17.502*W28/(240.97+W28))/(DL28+DM28)-DG28)</f>
        <v>0</v>
      </c>
      <c r="T28">
        <f>1/((DA28+1)/(Q28/1.6)+1/(R28/1.37)) + DA28/((DA28+1)/(Q28/1.6) + DA28/(R28/1.37))</f>
        <v>0</v>
      </c>
      <c r="U28">
        <f>(CV28*CY28)</f>
        <v>0</v>
      </c>
      <c r="V28">
        <f>(DN28+(U28+2*0.95*5.67E-8*(((DN28+$B$7)+273)^4-(DN28+273)^4)-44100*J28)/(1.84*29.3*R28+8*0.95*5.67E-8*(DN28+273)^3))</f>
        <v>0</v>
      </c>
      <c r="W28">
        <f>($C$7*DO28+$D$7*DP28+$E$7*V28)</f>
        <v>0</v>
      </c>
      <c r="X28">
        <f>0.61365*exp(17.502*W28/(240.97+W28))</f>
        <v>0</v>
      </c>
      <c r="Y28">
        <f>(Z28/AA28*100)</f>
        <v>0</v>
      </c>
      <c r="Z28">
        <f>DG28*(DL28+DM28)/1000</f>
        <v>0</v>
      </c>
      <c r="AA28">
        <f>0.61365*exp(17.502*DN28/(240.97+DN28))</f>
        <v>0</v>
      </c>
      <c r="AB28">
        <f>(X28-DG28*(DL28+DM28)/1000)</f>
        <v>0</v>
      </c>
      <c r="AC28">
        <f>(-J28*44100)</f>
        <v>0</v>
      </c>
      <c r="AD28">
        <f>2*29.3*R28*0.92*(DN28-W28)</f>
        <v>0</v>
      </c>
      <c r="AE28">
        <f>2*0.95*5.67E-8*(((DN28+$B$7)+273)^4-(W28+273)^4)</f>
        <v>0</v>
      </c>
      <c r="AF28">
        <f>U28+AE28+AC28+AD28</f>
        <v>0</v>
      </c>
      <c r="AG28">
        <v>3</v>
      </c>
      <c r="AH28">
        <v>1</v>
      </c>
      <c r="AI28">
        <f>IF(AG28*$H$13&gt;=AK28,1.0,(AK28/(AK28-AG28*$H$13)))</f>
        <v>0</v>
      </c>
      <c r="AJ28">
        <f>(AI28-1)*100</f>
        <v>0</v>
      </c>
      <c r="AK28">
        <f>MAX(0,($B$13+$C$13*DS28)/(1+$D$13*DS28)*DL28/(DN28+273)*$E$13)</f>
        <v>0</v>
      </c>
      <c r="AL28" t="s">
        <v>420</v>
      </c>
      <c r="AM28" t="s">
        <v>420</v>
      </c>
      <c r="AN28">
        <v>0</v>
      </c>
      <c r="AO28">
        <v>0</v>
      </c>
      <c r="AP28">
        <f>1-AN28/AO28</f>
        <v>0</v>
      </c>
      <c r="AQ28">
        <v>0</v>
      </c>
      <c r="AR28" t="s">
        <v>420</v>
      </c>
      <c r="AS28" t="s">
        <v>420</v>
      </c>
      <c r="AT28">
        <v>0</v>
      </c>
      <c r="AU28">
        <v>0</v>
      </c>
      <c r="AV28">
        <f>1-AT28/AU28</f>
        <v>0</v>
      </c>
      <c r="AW28">
        <v>0.5</v>
      </c>
      <c r="AX28">
        <f>CW28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420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CV28">
        <f>$B$11*DT28+$C$11*DU28+$F$11*EF28*(1-EI28)</f>
        <v>0</v>
      </c>
      <c r="CW28">
        <f>CV28*CX28</f>
        <v>0</v>
      </c>
      <c r="CX28">
        <f>($B$11*$D$9+$C$11*$D$9+$F$11*((ES28+EK28)/MAX(ES28+EK28+ET28, 0.1)*$I$9+ET28/MAX(ES28+EK28+ET28, 0.1)*$J$9))/($B$11+$C$11+$F$11)</f>
        <v>0</v>
      </c>
      <c r="CY28">
        <f>($B$11*$K$9+$C$11*$K$9+$F$11*((ES28+EK28)/MAX(ES28+EK28+ET28, 0.1)*$P$9+ET28/MAX(ES28+EK28+ET28, 0.1)*$Q$9))/($B$11+$C$11+$F$11)</f>
        <v>0</v>
      </c>
      <c r="CZ28">
        <v>5.97</v>
      </c>
      <c r="DA28">
        <v>0.5</v>
      </c>
      <c r="DB28" t="s">
        <v>421</v>
      </c>
      <c r="DC28">
        <v>2</v>
      </c>
      <c r="DD28">
        <v>1759361063.1</v>
      </c>
      <c r="DE28">
        <v>420.953333333333</v>
      </c>
      <c r="DF28">
        <v>419.952333333333</v>
      </c>
      <c r="DG28">
        <v>24.5401</v>
      </c>
      <c r="DH28">
        <v>24.2550333333333</v>
      </c>
      <c r="DI28">
        <v>418.971</v>
      </c>
      <c r="DJ28">
        <v>24.1337666666667</v>
      </c>
      <c r="DK28">
        <v>499.998</v>
      </c>
      <c r="DL28">
        <v>90.3031</v>
      </c>
      <c r="DM28">
        <v>0.0327975666666667</v>
      </c>
      <c r="DN28">
        <v>30.6885333333333</v>
      </c>
      <c r="DO28">
        <v>30.0367</v>
      </c>
      <c r="DP28">
        <v>999.9</v>
      </c>
      <c r="DQ28">
        <v>0</v>
      </c>
      <c r="DR28">
        <v>0</v>
      </c>
      <c r="DS28">
        <v>10015.8666666667</v>
      </c>
      <c r="DT28">
        <v>0</v>
      </c>
      <c r="DU28">
        <v>0.27582</v>
      </c>
      <c r="DV28">
        <v>1.00113866666667</v>
      </c>
      <c r="DW28">
        <v>431.543666666667</v>
      </c>
      <c r="DX28">
        <v>430.391333333333</v>
      </c>
      <c r="DY28">
        <v>0.285069666666667</v>
      </c>
      <c r="DZ28">
        <v>419.952333333333</v>
      </c>
      <c r="EA28">
        <v>24.2550333333333</v>
      </c>
      <c r="EB28">
        <v>2.21604666666667</v>
      </c>
      <c r="EC28">
        <v>2.19030333333333</v>
      </c>
      <c r="ED28">
        <v>19.0788</v>
      </c>
      <c r="EE28">
        <v>18.8916</v>
      </c>
      <c r="EF28">
        <v>0.00500059</v>
      </c>
      <c r="EG28">
        <v>0</v>
      </c>
      <c r="EH28">
        <v>0</v>
      </c>
      <c r="EI28">
        <v>0</v>
      </c>
      <c r="EJ28">
        <v>770.3</v>
      </c>
      <c r="EK28">
        <v>0.00500059</v>
      </c>
      <c r="EL28">
        <v>-2.33333333333333</v>
      </c>
      <c r="EM28">
        <v>0.9</v>
      </c>
      <c r="EN28">
        <v>35.687</v>
      </c>
      <c r="EO28">
        <v>38.583</v>
      </c>
      <c r="EP28">
        <v>36.937</v>
      </c>
      <c r="EQ28">
        <v>38.5413333333333</v>
      </c>
      <c r="ER28">
        <v>37.875</v>
      </c>
      <c r="ES28">
        <v>0</v>
      </c>
      <c r="ET28">
        <v>0</v>
      </c>
      <c r="EU28">
        <v>0</v>
      </c>
      <c r="EV28">
        <v>1759361067.1</v>
      </c>
      <c r="EW28">
        <v>0</v>
      </c>
      <c r="EX28">
        <v>768.416</v>
      </c>
      <c r="EY28">
        <v>7.29230750491176</v>
      </c>
      <c r="EZ28">
        <v>-19.3461541388162</v>
      </c>
      <c r="FA28">
        <v>-8.464</v>
      </c>
      <c r="FB28">
        <v>15</v>
      </c>
      <c r="FC28">
        <v>0</v>
      </c>
      <c r="FD28" t="s">
        <v>422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1.00414504761905</v>
      </c>
      <c r="FQ28">
        <v>0.0727814805194811</v>
      </c>
      <c r="FR28">
        <v>0.0284788421756292</v>
      </c>
      <c r="FS28">
        <v>1</v>
      </c>
      <c r="FT28">
        <v>770.314705882353</v>
      </c>
      <c r="FU28">
        <v>-22.7028267699184</v>
      </c>
      <c r="FV28">
        <v>5.57721901778281</v>
      </c>
      <c r="FW28">
        <v>-1</v>
      </c>
      <c r="FX28">
        <v>0.287021714285714</v>
      </c>
      <c r="FY28">
        <v>-0.077114415584415</v>
      </c>
      <c r="FZ28">
        <v>0.0124144514066426</v>
      </c>
      <c r="GA28">
        <v>1</v>
      </c>
      <c r="GB28">
        <v>2</v>
      </c>
      <c r="GC28">
        <v>2</v>
      </c>
      <c r="GD28" t="s">
        <v>449</v>
      </c>
      <c r="GE28">
        <v>3.1329</v>
      </c>
      <c r="GF28">
        <v>2.71122</v>
      </c>
      <c r="GG28">
        <v>0.0892973</v>
      </c>
      <c r="GH28">
        <v>0.0895972</v>
      </c>
      <c r="GI28">
        <v>0.10415</v>
      </c>
      <c r="GJ28">
        <v>0.104074</v>
      </c>
      <c r="GK28">
        <v>34249.5</v>
      </c>
      <c r="GL28">
        <v>36656.2</v>
      </c>
      <c r="GM28">
        <v>34030.6</v>
      </c>
      <c r="GN28">
        <v>36460.4</v>
      </c>
      <c r="GO28">
        <v>43063.9</v>
      </c>
      <c r="GP28">
        <v>46893.4</v>
      </c>
      <c r="GQ28">
        <v>53097.1</v>
      </c>
      <c r="GR28">
        <v>58273.6</v>
      </c>
      <c r="GS28">
        <v>1.9359</v>
      </c>
      <c r="GT28">
        <v>1.7766</v>
      </c>
      <c r="GU28">
        <v>0.0695661</v>
      </c>
      <c r="GV28">
        <v>0</v>
      </c>
      <c r="GW28">
        <v>28.9001</v>
      </c>
      <c r="GX28">
        <v>999.9</v>
      </c>
      <c r="GY28">
        <v>58.363</v>
      </c>
      <c r="GZ28">
        <v>30.635</v>
      </c>
      <c r="HA28">
        <v>28.5554</v>
      </c>
      <c r="HB28">
        <v>54.79</v>
      </c>
      <c r="HC28">
        <v>44.2147</v>
      </c>
      <c r="HD28">
        <v>1</v>
      </c>
      <c r="HE28">
        <v>0.135587</v>
      </c>
      <c r="HF28">
        <v>-1.07364</v>
      </c>
      <c r="HG28">
        <v>20.1293</v>
      </c>
      <c r="HH28">
        <v>5.19812</v>
      </c>
      <c r="HI28">
        <v>12.0044</v>
      </c>
      <c r="HJ28">
        <v>4.9753</v>
      </c>
      <c r="HK28">
        <v>3.294</v>
      </c>
      <c r="HL28">
        <v>9999</v>
      </c>
      <c r="HM28">
        <v>9999</v>
      </c>
      <c r="HN28">
        <v>999.9</v>
      </c>
      <c r="HO28">
        <v>9999</v>
      </c>
      <c r="HP28">
        <v>1.86325</v>
      </c>
      <c r="HQ28">
        <v>1.86813</v>
      </c>
      <c r="HR28">
        <v>1.86787</v>
      </c>
      <c r="HS28">
        <v>1.86905</v>
      </c>
      <c r="HT28">
        <v>1.86983</v>
      </c>
      <c r="HU28">
        <v>1.86586</v>
      </c>
      <c r="HV28">
        <v>1.86699</v>
      </c>
      <c r="HW28">
        <v>1.86844</v>
      </c>
      <c r="HX28">
        <v>5</v>
      </c>
      <c r="HY28">
        <v>0</v>
      </c>
      <c r="HZ28">
        <v>0</v>
      </c>
      <c r="IA28">
        <v>0</v>
      </c>
      <c r="IB28" t="s">
        <v>424</v>
      </c>
      <c r="IC28" t="s">
        <v>425</v>
      </c>
      <c r="ID28" t="s">
        <v>426</v>
      </c>
      <c r="IE28" t="s">
        <v>426</v>
      </c>
      <c r="IF28" t="s">
        <v>426</v>
      </c>
      <c r="IG28" t="s">
        <v>426</v>
      </c>
      <c r="IH28">
        <v>0</v>
      </c>
      <c r="II28">
        <v>100</v>
      </c>
      <c r="IJ28">
        <v>100</v>
      </c>
      <c r="IK28">
        <v>1.982</v>
      </c>
      <c r="IL28">
        <v>0.4063</v>
      </c>
      <c r="IM28">
        <v>0.591063205497763</v>
      </c>
      <c r="IN28">
        <v>0.00362635438953289</v>
      </c>
      <c r="IO28">
        <v>-8.50754122937555e-07</v>
      </c>
      <c r="IP28">
        <v>2.87264459290622e-10</v>
      </c>
      <c r="IQ28">
        <v>-0.103101814204982</v>
      </c>
      <c r="IR28">
        <v>-0.017656537129445</v>
      </c>
      <c r="IS28">
        <v>0.00217271289782075</v>
      </c>
      <c r="IT28">
        <v>-2.34727275410467e-05</v>
      </c>
      <c r="IU28">
        <v>4</v>
      </c>
      <c r="IV28">
        <v>2183</v>
      </c>
      <c r="IW28">
        <v>1</v>
      </c>
      <c r="IX28">
        <v>27</v>
      </c>
      <c r="IY28">
        <v>29322684.4</v>
      </c>
      <c r="IZ28">
        <v>29322684.4</v>
      </c>
      <c r="JA28">
        <v>0.98999</v>
      </c>
      <c r="JB28">
        <v>2.60986</v>
      </c>
      <c r="JC28">
        <v>1.54785</v>
      </c>
      <c r="JD28">
        <v>2.31323</v>
      </c>
      <c r="JE28">
        <v>1.64551</v>
      </c>
      <c r="JF28">
        <v>2.3938</v>
      </c>
      <c r="JG28">
        <v>33.7606</v>
      </c>
      <c r="JH28">
        <v>24.2188</v>
      </c>
      <c r="JI28">
        <v>18</v>
      </c>
      <c r="JJ28">
        <v>500.383</v>
      </c>
      <c r="JK28">
        <v>397.714</v>
      </c>
      <c r="JL28">
        <v>31.1122</v>
      </c>
      <c r="JM28">
        <v>29.1257</v>
      </c>
      <c r="JN28">
        <v>30.0001</v>
      </c>
      <c r="JO28">
        <v>29.1064</v>
      </c>
      <c r="JP28">
        <v>29.0552</v>
      </c>
      <c r="JQ28">
        <v>19.838</v>
      </c>
      <c r="JR28">
        <v>21.1488</v>
      </c>
      <c r="JS28">
        <v>49.0022</v>
      </c>
      <c r="JT28">
        <v>31.0973</v>
      </c>
      <c r="JU28">
        <v>420</v>
      </c>
      <c r="JV28">
        <v>24.2155</v>
      </c>
      <c r="JW28">
        <v>96.5126</v>
      </c>
      <c r="JX28">
        <v>94.4149</v>
      </c>
    </row>
    <row r="29" spans="1:284">
      <c r="A29">
        <v>13</v>
      </c>
      <c r="B29">
        <v>1759361068.1</v>
      </c>
      <c r="C29">
        <v>26</v>
      </c>
      <c r="D29" t="s">
        <v>450</v>
      </c>
      <c r="E29" t="s">
        <v>451</v>
      </c>
      <c r="F29">
        <v>5</v>
      </c>
      <c r="G29" t="s">
        <v>418</v>
      </c>
      <c r="H29" t="s">
        <v>419</v>
      </c>
      <c r="I29">
        <v>1759361065.1</v>
      </c>
      <c r="J29">
        <f>(K29)/1000</f>
        <v>0</v>
      </c>
      <c r="K29">
        <f>1000*DK29*AI29*(DG29-DH29)/(100*CZ29*(1000-AI29*DG29))</f>
        <v>0</v>
      </c>
      <c r="L29">
        <f>DK29*AI29*(DF29-DE29*(1000-AI29*DH29)/(1000-AI29*DG29))/(100*CZ29)</f>
        <v>0</v>
      </c>
      <c r="M29">
        <f>DE29 - IF(AI29&gt;1, L29*CZ29*100.0/(AK29), 0)</f>
        <v>0</v>
      </c>
      <c r="N29">
        <f>((T29-J29/2)*M29-L29)/(T29+J29/2)</f>
        <v>0</v>
      </c>
      <c r="O29">
        <f>N29*(DL29+DM29)/1000.0</f>
        <v>0</v>
      </c>
      <c r="P29">
        <f>(DE29 - IF(AI29&gt;1, L29*CZ29*100.0/(AK29), 0))*(DL29+DM29)/1000.0</f>
        <v>0</v>
      </c>
      <c r="Q29">
        <f>2.0/((1/S29-1/R29)+SIGN(S29)*SQRT((1/S29-1/R29)*(1/S29-1/R29) + 4*DA29/((DA29+1)*(DA29+1))*(2*1/S29*1/R29-1/R29*1/R29)))</f>
        <v>0</v>
      </c>
      <c r="R29">
        <f>IF(LEFT(DB29,1)&lt;&gt;"0",IF(LEFT(DB29,1)="1",3.0,DC29),$D$5+$E$5*(DS29*DL29/($K$5*1000))+$F$5*(DS29*DL29/($K$5*1000))*MAX(MIN(CZ29,$J$5),$I$5)*MAX(MIN(CZ29,$J$5),$I$5)+$G$5*MAX(MIN(CZ29,$J$5),$I$5)*(DS29*DL29/($K$5*1000))+$H$5*(DS29*DL29/($K$5*1000))*(DS29*DL29/($K$5*1000)))</f>
        <v>0</v>
      </c>
      <c r="S29">
        <f>J29*(1000-(1000*0.61365*exp(17.502*W29/(240.97+W29))/(DL29+DM29)+DG29)/2)/(1000*0.61365*exp(17.502*W29/(240.97+W29))/(DL29+DM29)-DG29)</f>
        <v>0</v>
      </c>
      <c r="T29">
        <f>1/((DA29+1)/(Q29/1.6)+1/(R29/1.37)) + DA29/((DA29+1)/(Q29/1.6) + DA29/(R29/1.37))</f>
        <v>0</v>
      </c>
      <c r="U29">
        <f>(CV29*CY29)</f>
        <v>0</v>
      </c>
      <c r="V29">
        <f>(DN29+(U29+2*0.95*5.67E-8*(((DN29+$B$7)+273)^4-(DN29+273)^4)-44100*J29)/(1.84*29.3*R29+8*0.95*5.67E-8*(DN29+273)^3))</f>
        <v>0</v>
      </c>
      <c r="W29">
        <f>($C$7*DO29+$D$7*DP29+$E$7*V29)</f>
        <v>0</v>
      </c>
      <c r="X29">
        <f>0.61365*exp(17.502*W29/(240.97+W29))</f>
        <v>0</v>
      </c>
      <c r="Y29">
        <f>(Z29/AA29*100)</f>
        <v>0</v>
      </c>
      <c r="Z29">
        <f>DG29*(DL29+DM29)/1000</f>
        <v>0</v>
      </c>
      <c r="AA29">
        <f>0.61365*exp(17.502*DN29/(240.97+DN29))</f>
        <v>0</v>
      </c>
      <c r="AB29">
        <f>(X29-DG29*(DL29+DM29)/1000)</f>
        <v>0</v>
      </c>
      <c r="AC29">
        <f>(-J29*44100)</f>
        <v>0</v>
      </c>
      <c r="AD29">
        <f>2*29.3*R29*0.92*(DN29-W29)</f>
        <v>0</v>
      </c>
      <c r="AE29">
        <f>2*0.95*5.67E-8*(((DN29+$B$7)+273)^4-(W29+273)^4)</f>
        <v>0</v>
      </c>
      <c r="AF29">
        <f>U29+AE29+AC29+AD29</f>
        <v>0</v>
      </c>
      <c r="AG29">
        <v>3</v>
      </c>
      <c r="AH29">
        <v>1</v>
      </c>
      <c r="AI29">
        <f>IF(AG29*$H$13&gt;=AK29,1.0,(AK29/(AK29-AG29*$H$13)))</f>
        <v>0</v>
      </c>
      <c r="AJ29">
        <f>(AI29-1)*100</f>
        <v>0</v>
      </c>
      <c r="AK29">
        <f>MAX(0,($B$13+$C$13*DS29)/(1+$D$13*DS29)*DL29/(DN29+273)*$E$13)</f>
        <v>0</v>
      </c>
      <c r="AL29" t="s">
        <v>420</v>
      </c>
      <c r="AM29" t="s">
        <v>420</v>
      </c>
      <c r="AN29">
        <v>0</v>
      </c>
      <c r="AO29">
        <v>0</v>
      </c>
      <c r="AP29">
        <f>1-AN29/AO29</f>
        <v>0</v>
      </c>
      <c r="AQ29">
        <v>0</v>
      </c>
      <c r="AR29" t="s">
        <v>420</v>
      </c>
      <c r="AS29" t="s">
        <v>420</v>
      </c>
      <c r="AT29">
        <v>0</v>
      </c>
      <c r="AU29">
        <v>0</v>
      </c>
      <c r="AV29">
        <f>1-AT29/AU29</f>
        <v>0</v>
      </c>
      <c r="AW29">
        <v>0.5</v>
      </c>
      <c r="AX29">
        <f>CW29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420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CV29">
        <f>$B$11*DT29+$C$11*DU29+$F$11*EF29*(1-EI29)</f>
        <v>0</v>
      </c>
      <c r="CW29">
        <f>CV29*CX29</f>
        <v>0</v>
      </c>
      <c r="CX29">
        <f>($B$11*$D$9+$C$11*$D$9+$F$11*((ES29+EK29)/MAX(ES29+EK29+ET29, 0.1)*$I$9+ET29/MAX(ES29+EK29+ET29, 0.1)*$J$9))/($B$11+$C$11+$F$11)</f>
        <v>0</v>
      </c>
      <c r="CY29">
        <f>($B$11*$K$9+$C$11*$K$9+$F$11*((ES29+EK29)/MAX(ES29+EK29+ET29, 0.1)*$P$9+ET29/MAX(ES29+EK29+ET29, 0.1)*$Q$9))/($B$11+$C$11+$F$11)</f>
        <v>0</v>
      </c>
      <c r="CZ29">
        <v>5.97</v>
      </c>
      <c r="DA29">
        <v>0.5</v>
      </c>
      <c r="DB29" t="s">
        <v>421</v>
      </c>
      <c r="DC29">
        <v>2</v>
      </c>
      <c r="DD29">
        <v>1759361065.1</v>
      </c>
      <c r="DE29">
        <v>420.978666666667</v>
      </c>
      <c r="DF29">
        <v>419.985</v>
      </c>
      <c r="DG29">
        <v>24.5395</v>
      </c>
      <c r="DH29">
        <v>24.2536333333333</v>
      </c>
      <c r="DI29">
        <v>418.996333333333</v>
      </c>
      <c r="DJ29">
        <v>24.1332333333333</v>
      </c>
      <c r="DK29">
        <v>500.008</v>
      </c>
      <c r="DL29">
        <v>90.3033666666667</v>
      </c>
      <c r="DM29">
        <v>0.0329375</v>
      </c>
      <c r="DN29">
        <v>30.6863</v>
      </c>
      <c r="DO29">
        <v>30.0343333333333</v>
      </c>
      <c r="DP29">
        <v>999.9</v>
      </c>
      <c r="DQ29">
        <v>0</v>
      </c>
      <c r="DR29">
        <v>0</v>
      </c>
      <c r="DS29">
        <v>10012.1333333333</v>
      </c>
      <c r="DT29">
        <v>0</v>
      </c>
      <c r="DU29">
        <v>0.27582</v>
      </c>
      <c r="DV29">
        <v>0.993622</v>
      </c>
      <c r="DW29">
        <v>431.569333333333</v>
      </c>
      <c r="DX29">
        <v>430.424333333333</v>
      </c>
      <c r="DY29">
        <v>0.285909</v>
      </c>
      <c r="DZ29">
        <v>419.985</v>
      </c>
      <c r="EA29">
        <v>24.2536333333333</v>
      </c>
      <c r="EB29">
        <v>2.21600333333333</v>
      </c>
      <c r="EC29">
        <v>2.19018333333333</v>
      </c>
      <c r="ED29">
        <v>19.0784666666667</v>
      </c>
      <c r="EE29">
        <v>18.8907</v>
      </c>
      <c r="EF29">
        <v>0.00500059</v>
      </c>
      <c r="EG29">
        <v>0</v>
      </c>
      <c r="EH29">
        <v>0</v>
      </c>
      <c r="EI29">
        <v>0</v>
      </c>
      <c r="EJ29">
        <v>767.066666666667</v>
      </c>
      <c r="EK29">
        <v>0.00500059</v>
      </c>
      <c r="EL29">
        <v>-5.83333333333333</v>
      </c>
      <c r="EM29">
        <v>-0.266666666666667</v>
      </c>
      <c r="EN29">
        <v>35.687</v>
      </c>
      <c r="EO29">
        <v>38.562</v>
      </c>
      <c r="EP29">
        <v>36.937</v>
      </c>
      <c r="EQ29">
        <v>38.5206666666667</v>
      </c>
      <c r="ER29">
        <v>37.875</v>
      </c>
      <c r="ES29">
        <v>0</v>
      </c>
      <c r="ET29">
        <v>0</v>
      </c>
      <c r="EU29">
        <v>0</v>
      </c>
      <c r="EV29">
        <v>1759361068.9</v>
      </c>
      <c r="EW29">
        <v>0</v>
      </c>
      <c r="EX29">
        <v>769.119230769231</v>
      </c>
      <c r="EY29">
        <v>28.5572650016144</v>
      </c>
      <c r="EZ29">
        <v>-33.2512823932923</v>
      </c>
      <c r="FA29">
        <v>-9.33076923076923</v>
      </c>
      <c r="FB29">
        <v>15</v>
      </c>
      <c r="FC29">
        <v>0</v>
      </c>
      <c r="FD29" t="s">
        <v>422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1.00212614285714</v>
      </c>
      <c r="FQ29">
        <v>0.0782270649350653</v>
      </c>
      <c r="FR29">
        <v>0.027726324650026</v>
      </c>
      <c r="FS29">
        <v>1</v>
      </c>
      <c r="FT29">
        <v>770.19705882353</v>
      </c>
      <c r="FU29">
        <v>-17.9633309342482</v>
      </c>
      <c r="FV29">
        <v>5.35874685165004</v>
      </c>
      <c r="FW29">
        <v>-1</v>
      </c>
      <c r="FX29">
        <v>0.284871476190476</v>
      </c>
      <c r="FY29">
        <v>-0.0381737922077922</v>
      </c>
      <c r="FZ29">
        <v>0.0101462800953474</v>
      </c>
      <c r="GA29">
        <v>1</v>
      </c>
      <c r="GB29">
        <v>2</v>
      </c>
      <c r="GC29">
        <v>2</v>
      </c>
      <c r="GD29" t="s">
        <v>449</v>
      </c>
      <c r="GE29">
        <v>3.13288</v>
      </c>
      <c r="GF29">
        <v>2.71105</v>
      </c>
      <c r="GG29">
        <v>0.0892957</v>
      </c>
      <c r="GH29">
        <v>0.0895961</v>
      </c>
      <c r="GI29">
        <v>0.104141</v>
      </c>
      <c r="GJ29">
        <v>0.104069</v>
      </c>
      <c r="GK29">
        <v>34249.6</v>
      </c>
      <c r="GL29">
        <v>36656.3</v>
      </c>
      <c r="GM29">
        <v>34030.6</v>
      </c>
      <c r="GN29">
        <v>36460.5</v>
      </c>
      <c r="GO29">
        <v>43064.3</v>
      </c>
      <c r="GP29">
        <v>46893.6</v>
      </c>
      <c r="GQ29">
        <v>53097</v>
      </c>
      <c r="GR29">
        <v>58273.6</v>
      </c>
      <c r="GS29">
        <v>1.93633</v>
      </c>
      <c r="GT29">
        <v>1.7767</v>
      </c>
      <c r="GU29">
        <v>0.0690892</v>
      </c>
      <c r="GV29">
        <v>0</v>
      </c>
      <c r="GW29">
        <v>28.9001</v>
      </c>
      <c r="GX29">
        <v>999.9</v>
      </c>
      <c r="GY29">
        <v>58.363</v>
      </c>
      <c r="GZ29">
        <v>30.635</v>
      </c>
      <c r="HA29">
        <v>28.5552</v>
      </c>
      <c r="HB29">
        <v>55.22</v>
      </c>
      <c r="HC29">
        <v>44.4111</v>
      </c>
      <c r="HD29">
        <v>1</v>
      </c>
      <c r="HE29">
        <v>0.135506</v>
      </c>
      <c r="HF29">
        <v>-1.09222</v>
      </c>
      <c r="HG29">
        <v>20.1293</v>
      </c>
      <c r="HH29">
        <v>5.19827</v>
      </c>
      <c r="HI29">
        <v>12.0044</v>
      </c>
      <c r="HJ29">
        <v>4.97535</v>
      </c>
      <c r="HK29">
        <v>3.294</v>
      </c>
      <c r="HL29">
        <v>9999</v>
      </c>
      <c r="HM29">
        <v>9999</v>
      </c>
      <c r="HN29">
        <v>999.9</v>
      </c>
      <c r="HO29">
        <v>9999</v>
      </c>
      <c r="HP29">
        <v>1.86325</v>
      </c>
      <c r="HQ29">
        <v>1.86813</v>
      </c>
      <c r="HR29">
        <v>1.86787</v>
      </c>
      <c r="HS29">
        <v>1.86905</v>
      </c>
      <c r="HT29">
        <v>1.86983</v>
      </c>
      <c r="HU29">
        <v>1.86585</v>
      </c>
      <c r="HV29">
        <v>1.86698</v>
      </c>
      <c r="HW29">
        <v>1.86844</v>
      </c>
      <c r="HX29">
        <v>5</v>
      </c>
      <c r="HY29">
        <v>0</v>
      </c>
      <c r="HZ29">
        <v>0</v>
      </c>
      <c r="IA29">
        <v>0</v>
      </c>
      <c r="IB29" t="s">
        <v>424</v>
      </c>
      <c r="IC29" t="s">
        <v>425</v>
      </c>
      <c r="ID29" t="s">
        <v>426</v>
      </c>
      <c r="IE29" t="s">
        <v>426</v>
      </c>
      <c r="IF29" t="s">
        <v>426</v>
      </c>
      <c r="IG29" t="s">
        <v>426</v>
      </c>
      <c r="IH29">
        <v>0</v>
      </c>
      <c r="II29">
        <v>100</v>
      </c>
      <c r="IJ29">
        <v>100</v>
      </c>
      <c r="IK29">
        <v>1.983</v>
      </c>
      <c r="IL29">
        <v>0.4062</v>
      </c>
      <c r="IM29">
        <v>0.591063205497763</v>
      </c>
      <c r="IN29">
        <v>0.00362635438953289</v>
      </c>
      <c r="IO29">
        <v>-8.50754122937555e-07</v>
      </c>
      <c r="IP29">
        <v>2.87264459290622e-10</v>
      </c>
      <c r="IQ29">
        <v>-0.103101814204982</v>
      </c>
      <c r="IR29">
        <v>-0.017656537129445</v>
      </c>
      <c r="IS29">
        <v>0.00217271289782075</v>
      </c>
      <c r="IT29">
        <v>-2.34727275410467e-05</v>
      </c>
      <c r="IU29">
        <v>4</v>
      </c>
      <c r="IV29">
        <v>2183</v>
      </c>
      <c r="IW29">
        <v>1</v>
      </c>
      <c r="IX29">
        <v>27</v>
      </c>
      <c r="IY29">
        <v>29322684.5</v>
      </c>
      <c r="IZ29">
        <v>29322684.5</v>
      </c>
      <c r="JA29">
        <v>0.98999</v>
      </c>
      <c r="JB29">
        <v>2.61475</v>
      </c>
      <c r="JC29">
        <v>1.54785</v>
      </c>
      <c r="JD29">
        <v>2.31323</v>
      </c>
      <c r="JE29">
        <v>1.64673</v>
      </c>
      <c r="JF29">
        <v>2.2522</v>
      </c>
      <c r="JG29">
        <v>33.7606</v>
      </c>
      <c r="JH29">
        <v>24.2101</v>
      </c>
      <c r="JI29">
        <v>18</v>
      </c>
      <c r="JJ29">
        <v>500.663</v>
      </c>
      <c r="JK29">
        <v>397.761</v>
      </c>
      <c r="JL29">
        <v>31.0968</v>
      </c>
      <c r="JM29">
        <v>29.1244</v>
      </c>
      <c r="JN29">
        <v>30</v>
      </c>
      <c r="JO29">
        <v>29.1064</v>
      </c>
      <c r="JP29">
        <v>29.0541</v>
      </c>
      <c r="JQ29">
        <v>19.8382</v>
      </c>
      <c r="JR29">
        <v>21.1488</v>
      </c>
      <c r="JS29">
        <v>49.0022</v>
      </c>
      <c r="JT29">
        <v>31.0652</v>
      </c>
      <c r="JU29">
        <v>420</v>
      </c>
      <c r="JV29">
        <v>24.2155</v>
      </c>
      <c r="JW29">
        <v>96.5125</v>
      </c>
      <c r="JX29">
        <v>94.4149</v>
      </c>
    </row>
    <row r="30" spans="1:284">
      <c r="A30">
        <v>14</v>
      </c>
      <c r="B30">
        <v>1759361070.1</v>
      </c>
      <c r="C30">
        <v>28</v>
      </c>
      <c r="D30" t="s">
        <v>452</v>
      </c>
      <c r="E30" t="s">
        <v>453</v>
      </c>
      <c r="F30">
        <v>5</v>
      </c>
      <c r="G30" t="s">
        <v>418</v>
      </c>
      <c r="H30" t="s">
        <v>419</v>
      </c>
      <c r="I30">
        <v>1759361067.1</v>
      </c>
      <c r="J30">
        <f>(K30)/1000</f>
        <v>0</v>
      </c>
      <c r="K30">
        <f>1000*DK30*AI30*(DG30-DH30)/(100*CZ30*(1000-AI30*DG30))</f>
        <v>0</v>
      </c>
      <c r="L30">
        <f>DK30*AI30*(DF30-DE30*(1000-AI30*DH30)/(1000-AI30*DG30))/(100*CZ30)</f>
        <v>0</v>
      </c>
      <c r="M30">
        <f>DE30 - IF(AI30&gt;1, L30*CZ30*100.0/(AK30), 0)</f>
        <v>0</v>
      </c>
      <c r="N30">
        <f>((T30-J30/2)*M30-L30)/(T30+J30/2)</f>
        <v>0</v>
      </c>
      <c r="O30">
        <f>N30*(DL30+DM30)/1000.0</f>
        <v>0</v>
      </c>
      <c r="P30">
        <f>(DE30 - IF(AI30&gt;1, L30*CZ30*100.0/(AK30), 0))*(DL30+DM30)/1000.0</f>
        <v>0</v>
      </c>
      <c r="Q30">
        <f>2.0/((1/S30-1/R30)+SIGN(S30)*SQRT((1/S30-1/R30)*(1/S30-1/R30) + 4*DA30/((DA30+1)*(DA30+1))*(2*1/S30*1/R30-1/R30*1/R30)))</f>
        <v>0</v>
      </c>
      <c r="R30">
        <f>IF(LEFT(DB30,1)&lt;&gt;"0",IF(LEFT(DB30,1)="1",3.0,DC30),$D$5+$E$5*(DS30*DL30/($K$5*1000))+$F$5*(DS30*DL30/($K$5*1000))*MAX(MIN(CZ30,$J$5),$I$5)*MAX(MIN(CZ30,$J$5),$I$5)+$G$5*MAX(MIN(CZ30,$J$5),$I$5)*(DS30*DL30/($K$5*1000))+$H$5*(DS30*DL30/($K$5*1000))*(DS30*DL30/($K$5*1000)))</f>
        <v>0</v>
      </c>
      <c r="S30">
        <f>J30*(1000-(1000*0.61365*exp(17.502*W30/(240.97+W30))/(DL30+DM30)+DG30)/2)/(1000*0.61365*exp(17.502*W30/(240.97+W30))/(DL30+DM30)-DG30)</f>
        <v>0</v>
      </c>
      <c r="T30">
        <f>1/((DA30+1)/(Q30/1.6)+1/(R30/1.37)) + DA30/((DA30+1)/(Q30/1.6) + DA30/(R30/1.37))</f>
        <v>0</v>
      </c>
      <c r="U30">
        <f>(CV30*CY30)</f>
        <v>0</v>
      </c>
      <c r="V30">
        <f>(DN30+(U30+2*0.95*5.67E-8*(((DN30+$B$7)+273)^4-(DN30+273)^4)-44100*J30)/(1.84*29.3*R30+8*0.95*5.67E-8*(DN30+273)^3))</f>
        <v>0</v>
      </c>
      <c r="W30">
        <f>($C$7*DO30+$D$7*DP30+$E$7*V30)</f>
        <v>0</v>
      </c>
      <c r="X30">
        <f>0.61365*exp(17.502*W30/(240.97+W30))</f>
        <v>0</v>
      </c>
      <c r="Y30">
        <f>(Z30/AA30*100)</f>
        <v>0</v>
      </c>
      <c r="Z30">
        <f>DG30*(DL30+DM30)/1000</f>
        <v>0</v>
      </c>
      <c r="AA30">
        <f>0.61365*exp(17.502*DN30/(240.97+DN30))</f>
        <v>0</v>
      </c>
      <c r="AB30">
        <f>(X30-DG30*(DL30+DM30)/1000)</f>
        <v>0</v>
      </c>
      <c r="AC30">
        <f>(-J30*44100)</f>
        <v>0</v>
      </c>
      <c r="AD30">
        <f>2*29.3*R30*0.92*(DN30-W30)</f>
        <v>0</v>
      </c>
      <c r="AE30">
        <f>2*0.95*5.67E-8*(((DN30+$B$7)+273)^4-(W30+273)^4)</f>
        <v>0</v>
      </c>
      <c r="AF30">
        <f>U30+AE30+AC30+AD30</f>
        <v>0</v>
      </c>
      <c r="AG30">
        <v>3</v>
      </c>
      <c r="AH30">
        <v>1</v>
      </c>
      <c r="AI30">
        <f>IF(AG30*$H$13&gt;=AK30,1.0,(AK30/(AK30-AG30*$H$13)))</f>
        <v>0</v>
      </c>
      <c r="AJ30">
        <f>(AI30-1)*100</f>
        <v>0</v>
      </c>
      <c r="AK30">
        <f>MAX(0,($B$13+$C$13*DS30)/(1+$D$13*DS30)*DL30/(DN30+273)*$E$13)</f>
        <v>0</v>
      </c>
      <c r="AL30" t="s">
        <v>420</v>
      </c>
      <c r="AM30" t="s">
        <v>420</v>
      </c>
      <c r="AN30">
        <v>0</v>
      </c>
      <c r="AO30">
        <v>0</v>
      </c>
      <c r="AP30">
        <f>1-AN30/AO30</f>
        <v>0</v>
      </c>
      <c r="AQ30">
        <v>0</v>
      </c>
      <c r="AR30" t="s">
        <v>420</v>
      </c>
      <c r="AS30" t="s">
        <v>420</v>
      </c>
      <c r="AT30">
        <v>0</v>
      </c>
      <c r="AU30">
        <v>0</v>
      </c>
      <c r="AV30">
        <f>1-AT30/AU30</f>
        <v>0</v>
      </c>
      <c r="AW30">
        <v>0.5</v>
      </c>
      <c r="AX30">
        <f>CW30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420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CV30">
        <f>$B$11*DT30+$C$11*DU30+$F$11*EF30*(1-EI30)</f>
        <v>0</v>
      </c>
      <c r="CW30">
        <f>CV30*CX30</f>
        <v>0</v>
      </c>
      <c r="CX30">
        <f>($B$11*$D$9+$C$11*$D$9+$F$11*((ES30+EK30)/MAX(ES30+EK30+ET30, 0.1)*$I$9+ET30/MAX(ES30+EK30+ET30, 0.1)*$J$9))/($B$11+$C$11+$F$11)</f>
        <v>0</v>
      </c>
      <c r="CY30">
        <f>($B$11*$K$9+$C$11*$K$9+$F$11*((ES30+EK30)/MAX(ES30+EK30+ET30, 0.1)*$P$9+ET30/MAX(ES30+EK30+ET30, 0.1)*$Q$9))/($B$11+$C$11+$F$11)</f>
        <v>0</v>
      </c>
      <c r="CZ30">
        <v>5.97</v>
      </c>
      <c r="DA30">
        <v>0.5</v>
      </c>
      <c r="DB30" t="s">
        <v>421</v>
      </c>
      <c r="DC30">
        <v>2</v>
      </c>
      <c r="DD30">
        <v>1759361067.1</v>
      </c>
      <c r="DE30">
        <v>420.994666666667</v>
      </c>
      <c r="DF30">
        <v>420.012</v>
      </c>
      <c r="DG30">
        <v>24.5379</v>
      </c>
      <c r="DH30">
        <v>24.2518666666667</v>
      </c>
      <c r="DI30">
        <v>419.012333333333</v>
      </c>
      <c r="DJ30">
        <v>24.1317333333333</v>
      </c>
      <c r="DK30">
        <v>500.015333333333</v>
      </c>
      <c r="DL30">
        <v>90.3034666666667</v>
      </c>
      <c r="DM30">
        <v>0.0330559</v>
      </c>
      <c r="DN30">
        <v>30.6838333333333</v>
      </c>
      <c r="DO30">
        <v>30.0287</v>
      </c>
      <c r="DP30">
        <v>999.9</v>
      </c>
      <c r="DQ30">
        <v>0</v>
      </c>
      <c r="DR30">
        <v>0</v>
      </c>
      <c r="DS30">
        <v>10002.95</v>
      </c>
      <c r="DT30">
        <v>0</v>
      </c>
      <c r="DU30">
        <v>0.27582</v>
      </c>
      <c r="DV30">
        <v>0.982584666666667</v>
      </c>
      <c r="DW30">
        <v>431.585</v>
      </c>
      <c r="DX30">
        <v>430.451333333333</v>
      </c>
      <c r="DY30">
        <v>0.286065333333333</v>
      </c>
      <c r="DZ30">
        <v>420.012</v>
      </c>
      <c r="EA30">
        <v>24.2518666666667</v>
      </c>
      <c r="EB30">
        <v>2.21586333333333</v>
      </c>
      <c r="EC30">
        <v>2.19002666666667</v>
      </c>
      <c r="ED30">
        <v>19.0774333333333</v>
      </c>
      <c r="EE30">
        <v>18.8895666666667</v>
      </c>
      <c r="EF30">
        <v>0.00500059</v>
      </c>
      <c r="EG30">
        <v>0</v>
      </c>
      <c r="EH30">
        <v>0</v>
      </c>
      <c r="EI30">
        <v>0</v>
      </c>
      <c r="EJ30">
        <v>766.166666666667</v>
      </c>
      <c r="EK30">
        <v>0.00500059</v>
      </c>
      <c r="EL30">
        <v>-11.5333333333333</v>
      </c>
      <c r="EM30">
        <v>-1.4</v>
      </c>
      <c r="EN30">
        <v>35.687</v>
      </c>
      <c r="EO30">
        <v>38.562</v>
      </c>
      <c r="EP30">
        <v>36.9163333333333</v>
      </c>
      <c r="EQ30">
        <v>38.5</v>
      </c>
      <c r="ER30">
        <v>37.875</v>
      </c>
      <c r="ES30">
        <v>0</v>
      </c>
      <c r="ET30">
        <v>0</v>
      </c>
      <c r="EU30">
        <v>0</v>
      </c>
      <c r="EV30">
        <v>1759361071.3</v>
      </c>
      <c r="EW30">
        <v>0</v>
      </c>
      <c r="EX30">
        <v>769.3</v>
      </c>
      <c r="EY30">
        <v>17.2649573998069</v>
      </c>
      <c r="EZ30">
        <v>-24.5743594142934</v>
      </c>
      <c r="FA30">
        <v>-10.0153846153846</v>
      </c>
      <c r="FB30">
        <v>15</v>
      </c>
      <c r="FC30">
        <v>0</v>
      </c>
      <c r="FD30" t="s">
        <v>422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1.00665457142857</v>
      </c>
      <c r="FQ30">
        <v>0.0291630389610388</v>
      </c>
      <c r="FR30">
        <v>0.0251090291814593</v>
      </c>
      <c r="FS30">
        <v>1</v>
      </c>
      <c r="FT30">
        <v>770.673529411765</v>
      </c>
      <c r="FU30">
        <v>-9.30328494934243</v>
      </c>
      <c r="FV30">
        <v>6.2601592172728</v>
      </c>
      <c r="FW30">
        <v>-1</v>
      </c>
      <c r="FX30">
        <v>0.282749238095238</v>
      </c>
      <c r="FY30">
        <v>0.00474381818181807</v>
      </c>
      <c r="FZ30">
        <v>0.0068759172126153</v>
      </c>
      <c r="GA30">
        <v>1</v>
      </c>
      <c r="GB30">
        <v>2</v>
      </c>
      <c r="GC30">
        <v>2</v>
      </c>
      <c r="GD30" t="s">
        <v>449</v>
      </c>
      <c r="GE30">
        <v>3.13277</v>
      </c>
      <c r="GF30">
        <v>2.71105</v>
      </c>
      <c r="GG30">
        <v>0.0892879</v>
      </c>
      <c r="GH30">
        <v>0.0896026</v>
      </c>
      <c r="GI30">
        <v>0.104134</v>
      </c>
      <c r="GJ30">
        <v>0.104057</v>
      </c>
      <c r="GK30">
        <v>34249.8</v>
      </c>
      <c r="GL30">
        <v>36656.2</v>
      </c>
      <c r="GM30">
        <v>34030.5</v>
      </c>
      <c r="GN30">
        <v>36460.6</v>
      </c>
      <c r="GO30">
        <v>43064.6</v>
      </c>
      <c r="GP30">
        <v>46894.2</v>
      </c>
      <c r="GQ30">
        <v>53097</v>
      </c>
      <c r="GR30">
        <v>58273.5</v>
      </c>
      <c r="GS30">
        <v>1.93587</v>
      </c>
      <c r="GT30">
        <v>1.7768</v>
      </c>
      <c r="GU30">
        <v>0.0689626</v>
      </c>
      <c r="GV30">
        <v>0</v>
      </c>
      <c r="GW30">
        <v>28.9001</v>
      </c>
      <c r="GX30">
        <v>999.9</v>
      </c>
      <c r="GY30">
        <v>58.363</v>
      </c>
      <c r="GZ30">
        <v>30.635</v>
      </c>
      <c r="HA30">
        <v>28.5555</v>
      </c>
      <c r="HB30">
        <v>55.02</v>
      </c>
      <c r="HC30">
        <v>44.5232</v>
      </c>
      <c r="HD30">
        <v>1</v>
      </c>
      <c r="HE30">
        <v>0.135475</v>
      </c>
      <c r="HF30">
        <v>-1.07979</v>
      </c>
      <c r="HG30">
        <v>20.1294</v>
      </c>
      <c r="HH30">
        <v>5.19842</v>
      </c>
      <c r="HI30">
        <v>12.0041</v>
      </c>
      <c r="HJ30">
        <v>4.97535</v>
      </c>
      <c r="HK30">
        <v>3.294</v>
      </c>
      <c r="HL30">
        <v>9999</v>
      </c>
      <c r="HM30">
        <v>9999</v>
      </c>
      <c r="HN30">
        <v>999.9</v>
      </c>
      <c r="HO30">
        <v>9999</v>
      </c>
      <c r="HP30">
        <v>1.86325</v>
      </c>
      <c r="HQ30">
        <v>1.86813</v>
      </c>
      <c r="HR30">
        <v>1.86787</v>
      </c>
      <c r="HS30">
        <v>1.86905</v>
      </c>
      <c r="HT30">
        <v>1.86982</v>
      </c>
      <c r="HU30">
        <v>1.86585</v>
      </c>
      <c r="HV30">
        <v>1.86696</v>
      </c>
      <c r="HW30">
        <v>1.86844</v>
      </c>
      <c r="HX30">
        <v>5</v>
      </c>
      <c r="HY30">
        <v>0</v>
      </c>
      <c r="HZ30">
        <v>0</v>
      </c>
      <c r="IA30">
        <v>0</v>
      </c>
      <c r="IB30" t="s">
        <v>424</v>
      </c>
      <c r="IC30" t="s">
        <v>425</v>
      </c>
      <c r="ID30" t="s">
        <v>426</v>
      </c>
      <c r="IE30" t="s">
        <v>426</v>
      </c>
      <c r="IF30" t="s">
        <v>426</v>
      </c>
      <c r="IG30" t="s">
        <v>426</v>
      </c>
      <c r="IH30">
        <v>0</v>
      </c>
      <c r="II30">
        <v>100</v>
      </c>
      <c r="IJ30">
        <v>100</v>
      </c>
      <c r="IK30">
        <v>1.983</v>
      </c>
      <c r="IL30">
        <v>0.406</v>
      </c>
      <c r="IM30">
        <v>0.591063205497763</v>
      </c>
      <c r="IN30">
        <v>0.00362635438953289</v>
      </c>
      <c r="IO30">
        <v>-8.50754122937555e-07</v>
      </c>
      <c r="IP30">
        <v>2.87264459290622e-10</v>
      </c>
      <c r="IQ30">
        <v>-0.103101814204982</v>
      </c>
      <c r="IR30">
        <v>-0.017656537129445</v>
      </c>
      <c r="IS30">
        <v>0.00217271289782075</v>
      </c>
      <c r="IT30">
        <v>-2.34727275410467e-05</v>
      </c>
      <c r="IU30">
        <v>4</v>
      </c>
      <c r="IV30">
        <v>2183</v>
      </c>
      <c r="IW30">
        <v>1</v>
      </c>
      <c r="IX30">
        <v>27</v>
      </c>
      <c r="IY30">
        <v>29322684.5</v>
      </c>
      <c r="IZ30">
        <v>29322684.5</v>
      </c>
      <c r="JA30">
        <v>0.98999</v>
      </c>
      <c r="JB30">
        <v>2.61841</v>
      </c>
      <c r="JC30">
        <v>1.54785</v>
      </c>
      <c r="JD30">
        <v>2.31323</v>
      </c>
      <c r="JE30">
        <v>1.64551</v>
      </c>
      <c r="JF30">
        <v>2.35474</v>
      </c>
      <c r="JG30">
        <v>33.7606</v>
      </c>
      <c r="JH30">
        <v>24.2101</v>
      </c>
      <c r="JI30">
        <v>18</v>
      </c>
      <c r="JJ30">
        <v>500.367</v>
      </c>
      <c r="JK30">
        <v>397.816</v>
      </c>
      <c r="JL30">
        <v>31.0835</v>
      </c>
      <c r="JM30">
        <v>29.1235</v>
      </c>
      <c r="JN30">
        <v>30</v>
      </c>
      <c r="JO30">
        <v>29.1064</v>
      </c>
      <c r="JP30">
        <v>29.0541</v>
      </c>
      <c r="JQ30">
        <v>19.8369</v>
      </c>
      <c r="JR30">
        <v>21.1488</v>
      </c>
      <c r="JS30">
        <v>49.0022</v>
      </c>
      <c r="JT30">
        <v>31.0652</v>
      </c>
      <c r="JU30">
        <v>420</v>
      </c>
      <c r="JV30">
        <v>24.2155</v>
      </c>
      <c r="JW30">
        <v>96.5124</v>
      </c>
      <c r="JX30">
        <v>94.415</v>
      </c>
    </row>
    <row r="31" spans="1:284">
      <c r="A31">
        <v>15</v>
      </c>
      <c r="B31">
        <v>1759361072.1</v>
      </c>
      <c r="C31">
        <v>30</v>
      </c>
      <c r="D31" t="s">
        <v>454</v>
      </c>
      <c r="E31" t="s">
        <v>455</v>
      </c>
      <c r="F31">
        <v>5</v>
      </c>
      <c r="G31" t="s">
        <v>418</v>
      </c>
      <c r="H31" t="s">
        <v>419</v>
      </c>
      <c r="I31">
        <v>1759361069.1</v>
      </c>
      <c r="J31">
        <f>(K31)/1000</f>
        <v>0</v>
      </c>
      <c r="K31">
        <f>1000*DK31*AI31*(DG31-DH31)/(100*CZ31*(1000-AI31*DG31))</f>
        <v>0</v>
      </c>
      <c r="L31">
        <f>DK31*AI31*(DF31-DE31*(1000-AI31*DH31)/(1000-AI31*DG31))/(100*CZ31)</f>
        <v>0</v>
      </c>
      <c r="M31">
        <f>DE31 - IF(AI31&gt;1, L31*CZ31*100.0/(AK31), 0)</f>
        <v>0</v>
      </c>
      <c r="N31">
        <f>((T31-J31/2)*M31-L31)/(T31+J31/2)</f>
        <v>0</v>
      </c>
      <c r="O31">
        <f>N31*(DL31+DM31)/1000.0</f>
        <v>0</v>
      </c>
      <c r="P31">
        <f>(DE31 - IF(AI31&gt;1, L31*CZ31*100.0/(AK31), 0))*(DL31+DM31)/1000.0</f>
        <v>0</v>
      </c>
      <c r="Q31">
        <f>2.0/((1/S31-1/R31)+SIGN(S31)*SQRT((1/S31-1/R31)*(1/S31-1/R31) + 4*DA31/((DA31+1)*(DA31+1))*(2*1/S31*1/R31-1/R31*1/R31)))</f>
        <v>0</v>
      </c>
      <c r="R31">
        <f>IF(LEFT(DB31,1)&lt;&gt;"0",IF(LEFT(DB31,1)="1",3.0,DC31),$D$5+$E$5*(DS31*DL31/($K$5*1000))+$F$5*(DS31*DL31/($K$5*1000))*MAX(MIN(CZ31,$J$5),$I$5)*MAX(MIN(CZ31,$J$5),$I$5)+$G$5*MAX(MIN(CZ31,$J$5),$I$5)*(DS31*DL31/($K$5*1000))+$H$5*(DS31*DL31/($K$5*1000))*(DS31*DL31/($K$5*1000)))</f>
        <v>0</v>
      </c>
      <c r="S31">
        <f>J31*(1000-(1000*0.61365*exp(17.502*W31/(240.97+W31))/(DL31+DM31)+DG31)/2)/(1000*0.61365*exp(17.502*W31/(240.97+W31))/(DL31+DM31)-DG31)</f>
        <v>0</v>
      </c>
      <c r="T31">
        <f>1/((DA31+1)/(Q31/1.6)+1/(R31/1.37)) + DA31/((DA31+1)/(Q31/1.6) + DA31/(R31/1.37))</f>
        <v>0</v>
      </c>
      <c r="U31">
        <f>(CV31*CY31)</f>
        <v>0</v>
      </c>
      <c r="V31">
        <f>(DN31+(U31+2*0.95*5.67E-8*(((DN31+$B$7)+273)^4-(DN31+273)^4)-44100*J31)/(1.84*29.3*R31+8*0.95*5.67E-8*(DN31+273)^3))</f>
        <v>0</v>
      </c>
      <c r="W31">
        <f>($C$7*DO31+$D$7*DP31+$E$7*V31)</f>
        <v>0</v>
      </c>
      <c r="X31">
        <f>0.61365*exp(17.502*W31/(240.97+W31))</f>
        <v>0</v>
      </c>
      <c r="Y31">
        <f>(Z31/AA31*100)</f>
        <v>0</v>
      </c>
      <c r="Z31">
        <f>DG31*(DL31+DM31)/1000</f>
        <v>0</v>
      </c>
      <c r="AA31">
        <f>0.61365*exp(17.502*DN31/(240.97+DN31))</f>
        <v>0</v>
      </c>
      <c r="AB31">
        <f>(X31-DG31*(DL31+DM31)/1000)</f>
        <v>0</v>
      </c>
      <c r="AC31">
        <f>(-J31*44100)</f>
        <v>0</v>
      </c>
      <c r="AD31">
        <f>2*29.3*R31*0.92*(DN31-W31)</f>
        <v>0</v>
      </c>
      <c r="AE31">
        <f>2*0.95*5.67E-8*(((DN31+$B$7)+273)^4-(W31+273)^4)</f>
        <v>0</v>
      </c>
      <c r="AF31">
        <f>U31+AE31+AC31+AD31</f>
        <v>0</v>
      </c>
      <c r="AG31">
        <v>3</v>
      </c>
      <c r="AH31">
        <v>1</v>
      </c>
      <c r="AI31">
        <f>IF(AG31*$H$13&gt;=AK31,1.0,(AK31/(AK31-AG31*$H$13)))</f>
        <v>0</v>
      </c>
      <c r="AJ31">
        <f>(AI31-1)*100</f>
        <v>0</v>
      </c>
      <c r="AK31">
        <f>MAX(0,($B$13+$C$13*DS31)/(1+$D$13*DS31)*DL31/(DN31+273)*$E$13)</f>
        <v>0</v>
      </c>
      <c r="AL31" t="s">
        <v>420</v>
      </c>
      <c r="AM31" t="s">
        <v>420</v>
      </c>
      <c r="AN31">
        <v>0</v>
      </c>
      <c r="AO31">
        <v>0</v>
      </c>
      <c r="AP31">
        <f>1-AN31/AO31</f>
        <v>0</v>
      </c>
      <c r="AQ31">
        <v>0</v>
      </c>
      <c r="AR31" t="s">
        <v>420</v>
      </c>
      <c r="AS31" t="s">
        <v>420</v>
      </c>
      <c r="AT31">
        <v>0</v>
      </c>
      <c r="AU31">
        <v>0</v>
      </c>
      <c r="AV31">
        <f>1-AT31/AU31</f>
        <v>0</v>
      </c>
      <c r="AW31">
        <v>0.5</v>
      </c>
      <c r="AX31">
        <f>CW31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420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CV31">
        <f>$B$11*DT31+$C$11*DU31+$F$11*EF31*(1-EI31)</f>
        <v>0</v>
      </c>
      <c r="CW31">
        <f>CV31*CX31</f>
        <v>0</v>
      </c>
      <c r="CX31">
        <f>($B$11*$D$9+$C$11*$D$9+$F$11*((ES31+EK31)/MAX(ES31+EK31+ET31, 0.1)*$I$9+ET31/MAX(ES31+EK31+ET31, 0.1)*$J$9))/($B$11+$C$11+$F$11)</f>
        <v>0</v>
      </c>
      <c r="CY31">
        <f>($B$11*$K$9+$C$11*$K$9+$F$11*((ES31+EK31)/MAX(ES31+EK31+ET31, 0.1)*$P$9+ET31/MAX(ES31+EK31+ET31, 0.1)*$Q$9))/($B$11+$C$11+$F$11)</f>
        <v>0</v>
      </c>
      <c r="CZ31">
        <v>5.97</v>
      </c>
      <c r="DA31">
        <v>0.5</v>
      </c>
      <c r="DB31" t="s">
        <v>421</v>
      </c>
      <c r="DC31">
        <v>2</v>
      </c>
      <c r="DD31">
        <v>1759361069.1</v>
      </c>
      <c r="DE31">
        <v>420.986333333333</v>
      </c>
      <c r="DF31">
        <v>420.017333333333</v>
      </c>
      <c r="DG31">
        <v>24.5356666666667</v>
      </c>
      <c r="DH31">
        <v>24.2493666666667</v>
      </c>
      <c r="DI31">
        <v>419.004</v>
      </c>
      <c r="DJ31">
        <v>24.1296</v>
      </c>
      <c r="DK31">
        <v>499.998666666667</v>
      </c>
      <c r="DL31">
        <v>90.3034666666667</v>
      </c>
      <c r="DM31">
        <v>0.0331075</v>
      </c>
      <c r="DN31">
        <v>30.681</v>
      </c>
      <c r="DO31">
        <v>30.0252666666667</v>
      </c>
      <c r="DP31">
        <v>999.9</v>
      </c>
      <c r="DQ31">
        <v>0</v>
      </c>
      <c r="DR31">
        <v>0</v>
      </c>
      <c r="DS31">
        <v>9993.14333333333</v>
      </c>
      <c r="DT31">
        <v>0</v>
      </c>
      <c r="DU31">
        <v>0.27582</v>
      </c>
      <c r="DV31">
        <v>0.968831333333333</v>
      </c>
      <c r="DW31">
        <v>431.575333333333</v>
      </c>
      <c r="DX31">
        <v>430.455666666667</v>
      </c>
      <c r="DY31">
        <v>0.286304</v>
      </c>
      <c r="DZ31">
        <v>420.017333333333</v>
      </c>
      <c r="EA31">
        <v>24.2493666666667</v>
      </c>
      <c r="EB31">
        <v>2.21566</v>
      </c>
      <c r="EC31">
        <v>2.18980333333333</v>
      </c>
      <c r="ED31">
        <v>19.0759666666667</v>
      </c>
      <c r="EE31">
        <v>18.8879</v>
      </c>
      <c r="EF31">
        <v>0.00500059</v>
      </c>
      <c r="EG31">
        <v>0</v>
      </c>
      <c r="EH31">
        <v>0</v>
      </c>
      <c r="EI31">
        <v>0</v>
      </c>
      <c r="EJ31">
        <v>767.466666666667</v>
      </c>
      <c r="EK31">
        <v>0.00500059</v>
      </c>
      <c r="EL31">
        <v>-11.6333333333333</v>
      </c>
      <c r="EM31">
        <v>-1.43333333333333</v>
      </c>
      <c r="EN31">
        <v>35.6663333333333</v>
      </c>
      <c r="EO31">
        <v>38.562</v>
      </c>
      <c r="EP31">
        <v>36.8956666666667</v>
      </c>
      <c r="EQ31">
        <v>38.5</v>
      </c>
      <c r="ER31">
        <v>37.875</v>
      </c>
      <c r="ES31">
        <v>0</v>
      </c>
      <c r="ET31">
        <v>0</v>
      </c>
      <c r="EU31">
        <v>0</v>
      </c>
      <c r="EV31">
        <v>1759361073.1</v>
      </c>
      <c r="EW31">
        <v>0</v>
      </c>
      <c r="EX31">
        <v>770.004</v>
      </c>
      <c r="EY31">
        <v>5.07692339015847</v>
      </c>
      <c r="EZ31">
        <v>-1.88461604633273</v>
      </c>
      <c r="FA31">
        <v>-10.576</v>
      </c>
      <c r="FB31">
        <v>15</v>
      </c>
      <c r="FC31">
        <v>0</v>
      </c>
      <c r="FD31" t="s">
        <v>422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1.00284419047619</v>
      </c>
      <c r="FQ31">
        <v>-0.118875506493504</v>
      </c>
      <c r="FR31">
        <v>0.0316275880847553</v>
      </c>
      <c r="FS31">
        <v>1</v>
      </c>
      <c r="FT31">
        <v>769.652941176471</v>
      </c>
      <c r="FU31">
        <v>0.412528637394969</v>
      </c>
      <c r="FV31">
        <v>5.85658178232067</v>
      </c>
      <c r="FW31">
        <v>-1</v>
      </c>
      <c r="FX31">
        <v>0.281586857142857</v>
      </c>
      <c r="FY31">
        <v>0.0377071168831169</v>
      </c>
      <c r="FZ31">
        <v>0.00478557834774952</v>
      </c>
      <c r="GA31">
        <v>1</v>
      </c>
      <c r="GB31">
        <v>2</v>
      </c>
      <c r="GC31">
        <v>2</v>
      </c>
      <c r="GD31" t="s">
        <v>449</v>
      </c>
      <c r="GE31">
        <v>3.13285</v>
      </c>
      <c r="GF31">
        <v>2.71101</v>
      </c>
      <c r="GG31">
        <v>0.0892933</v>
      </c>
      <c r="GH31">
        <v>0.0895968</v>
      </c>
      <c r="GI31">
        <v>0.10413</v>
      </c>
      <c r="GJ31">
        <v>0.104048</v>
      </c>
      <c r="GK31">
        <v>34249.8</v>
      </c>
      <c r="GL31">
        <v>36656.5</v>
      </c>
      <c r="GM31">
        <v>34030.8</v>
      </c>
      <c r="GN31">
        <v>36460.7</v>
      </c>
      <c r="GO31">
        <v>43065.1</v>
      </c>
      <c r="GP31">
        <v>46894.6</v>
      </c>
      <c r="GQ31">
        <v>53097.4</v>
      </c>
      <c r="GR31">
        <v>58273.5</v>
      </c>
      <c r="GS31">
        <v>1.9358</v>
      </c>
      <c r="GT31">
        <v>1.77673</v>
      </c>
      <c r="GU31">
        <v>0.0691414</v>
      </c>
      <c r="GV31">
        <v>0</v>
      </c>
      <c r="GW31">
        <v>28.9001</v>
      </c>
      <c r="GX31">
        <v>999.9</v>
      </c>
      <c r="GY31">
        <v>58.387</v>
      </c>
      <c r="GZ31">
        <v>30.635</v>
      </c>
      <c r="HA31">
        <v>28.5682</v>
      </c>
      <c r="HB31">
        <v>54.73</v>
      </c>
      <c r="HC31">
        <v>44.2147</v>
      </c>
      <c r="HD31">
        <v>1</v>
      </c>
      <c r="HE31">
        <v>0.135506</v>
      </c>
      <c r="HF31">
        <v>-1.06244</v>
      </c>
      <c r="HG31">
        <v>20.1296</v>
      </c>
      <c r="HH31">
        <v>5.19842</v>
      </c>
      <c r="HI31">
        <v>12.004</v>
      </c>
      <c r="HJ31">
        <v>4.9754</v>
      </c>
      <c r="HK31">
        <v>3.294</v>
      </c>
      <c r="HL31">
        <v>9999</v>
      </c>
      <c r="HM31">
        <v>9999</v>
      </c>
      <c r="HN31">
        <v>999.9</v>
      </c>
      <c r="HO31">
        <v>9999</v>
      </c>
      <c r="HP31">
        <v>1.86325</v>
      </c>
      <c r="HQ31">
        <v>1.86813</v>
      </c>
      <c r="HR31">
        <v>1.86787</v>
      </c>
      <c r="HS31">
        <v>1.86905</v>
      </c>
      <c r="HT31">
        <v>1.86983</v>
      </c>
      <c r="HU31">
        <v>1.86586</v>
      </c>
      <c r="HV31">
        <v>1.86696</v>
      </c>
      <c r="HW31">
        <v>1.86844</v>
      </c>
      <c r="HX31">
        <v>5</v>
      </c>
      <c r="HY31">
        <v>0</v>
      </c>
      <c r="HZ31">
        <v>0</v>
      </c>
      <c r="IA31">
        <v>0</v>
      </c>
      <c r="IB31" t="s">
        <v>424</v>
      </c>
      <c r="IC31" t="s">
        <v>425</v>
      </c>
      <c r="ID31" t="s">
        <v>426</v>
      </c>
      <c r="IE31" t="s">
        <v>426</v>
      </c>
      <c r="IF31" t="s">
        <v>426</v>
      </c>
      <c r="IG31" t="s">
        <v>426</v>
      </c>
      <c r="IH31">
        <v>0</v>
      </c>
      <c r="II31">
        <v>100</v>
      </c>
      <c r="IJ31">
        <v>100</v>
      </c>
      <c r="IK31">
        <v>1.982</v>
      </c>
      <c r="IL31">
        <v>0.4059</v>
      </c>
      <c r="IM31">
        <v>0.591063205497763</v>
      </c>
      <c r="IN31">
        <v>0.00362635438953289</v>
      </c>
      <c r="IO31">
        <v>-8.50754122937555e-07</v>
      </c>
      <c r="IP31">
        <v>2.87264459290622e-10</v>
      </c>
      <c r="IQ31">
        <v>-0.103101814204982</v>
      </c>
      <c r="IR31">
        <v>-0.017656537129445</v>
      </c>
      <c r="IS31">
        <v>0.00217271289782075</v>
      </c>
      <c r="IT31">
        <v>-2.34727275410467e-05</v>
      </c>
      <c r="IU31">
        <v>4</v>
      </c>
      <c r="IV31">
        <v>2183</v>
      </c>
      <c r="IW31">
        <v>1</v>
      </c>
      <c r="IX31">
        <v>27</v>
      </c>
      <c r="IY31">
        <v>29322684.5</v>
      </c>
      <c r="IZ31">
        <v>29322684.5</v>
      </c>
      <c r="JA31">
        <v>0.98999</v>
      </c>
      <c r="JB31">
        <v>2.60986</v>
      </c>
      <c r="JC31">
        <v>1.54785</v>
      </c>
      <c r="JD31">
        <v>2.31201</v>
      </c>
      <c r="JE31">
        <v>1.64551</v>
      </c>
      <c r="JF31">
        <v>2.38647</v>
      </c>
      <c r="JG31">
        <v>33.7606</v>
      </c>
      <c r="JH31">
        <v>24.2188</v>
      </c>
      <c r="JI31">
        <v>18</v>
      </c>
      <c r="JJ31">
        <v>500.316</v>
      </c>
      <c r="JK31">
        <v>397.774</v>
      </c>
      <c r="JL31">
        <v>31.0699</v>
      </c>
      <c r="JM31">
        <v>29.1235</v>
      </c>
      <c r="JN31">
        <v>30</v>
      </c>
      <c r="JO31">
        <v>29.1062</v>
      </c>
      <c r="JP31">
        <v>29.0541</v>
      </c>
      <c r="JQ31">
        <v>19.8385</v>
      </c>
      <c r="JR31">
        <v>21.1488</v>
      </c>
      <c r="JS31">
        <v>49.0022</v>
      </c>
      <c r="JT31">
        <v>31.0652</v>
      </c>
      <c r="JU31">
        <v>420</v>
      </c>
      <c r="JV31">
        <v>24.2155</v>
      </c>
      <c r="JW31">
        <v>96.5131</v>
      </c>
      <c r="JX31">
        <v>94.4151</v>
      </c>
    </row>
    <row r="32" spans="1:284">
      <c r="A32">
        <v>16</v>
      </c>
      <c r="B32">
        <v>1759361074.1</v>
      </c>
      <c r="C32">
        <v>32</v>
      </c>
      <c r="D32" t="s">
        <v>456</v>
      </c>
      <c r="E32" t="s">
        <v>457</v>
      </c>
      <c r="F32">
        <v>5</v>
      </c>
      <c r="G32" t="s">
        <v>418</v>
      </c>
      <c r="H32" t="s">
        <v>419</v>
      </c>
      <c r="I32">
        <v>1759361071.1</v>
      </c>
      <c r="J32">
        <f>(K32)/1000</f>
        <v>0</v>
      </c>
      <c r="K32">
        <f>1000*DK32*AI32*(DG32-DH32)/(100*CZ32*(1000-AI32*DG32))</f>
        <v>0</v>
      </c>
      <c r="L32">
        <f>DK32*AI32*(DF32-DE32*(1000-AI32*DH32)/(1000-AI32*DG32))/(100*CZ32)</f>
        <v>0</v>
      </c>
      <c r="M32">
        <f>DE32 - IF(AI32&gt;1, L32*CZ32*100.0/(AK32), 0)</f>
        <v>0</v>
      </c>
      <c r="N32">
        <f>((T32-J32/2)*M32-L32)/(T32+J32/2)</f>
        <v>0</v>
      </c>
      <c r="O32">
        <f>N32*(DL32+DM32)/1000.0</f>
        <v>0</v>
      </c>
      <c r="P32">
        <f>(DE32 - IF(AI32&gt;1, L32*CZ32*100.0/(AK32), 0))*(DL32+DM32)/1000.0</f>
        <v>0</v>
      </c>
      <c r="Q32">
        <f>2.0/((1/S32-1/R32)+SIGN(S32)*SQRT((1/S32-1/R32)*(1/S32-1/R32) + 4*DA32/((DA32+1)*(DA32+1))*(2*1/S32*1/R32-1/R32*1/R32)))</f>
        <v>0</v>
      </c>
      <c r="R32">
        <f>IF(LEFT(DB32,1)&lt;&gt;"0",IF(LEFT(DB32,1)="1",3.0,DC32),$D$5+$E$5*(DS32*DL32/($K$5*1000))+$F$5*(DS32*DL32/($K$5*1000))*MAX(MIN(CZ32,$J$5),$I$5)*MAX(MIN(CZ32,$J$5),$I$5)+$G$5*MAX(MIN(CZ32,$J$5),$I$5)*(DS32*DL32/($K$5*1000))+$H$5*(DS32*DL32/($K$5*1000))*(DS32*DL32/($K$5*1000)))</f>
        <v>0</v>
      </c>
      <c r="S32">
        <f>J32*(1000-(1000*0.61365*exp(17.502*W32/(240.97+W32))/(DL32+DM32)+DG32)/2)/(1000*0.61365*exp(17.502*W32/(240.97+W32))/(DL32+DM32)-DG32)</f>
        <v>0</v>
      </c>
      <c r="T32">
        <f>1/((DA32+1)/(Q32/1.6)+1/(R32/1.37)) + DA32/((DA32+1)/(Q32/1.6) + DA32/(R32/1.37))</f>
        <v>0</v>
      </c>
      <c r="U32">
        <f>(CV32*CY32)</f>
        <v>0</v>
      </c>
      <c r="V32">
        <f>(DN32+(U32+2*0.95*5.67E-8*(((DN32+$B$7)+273)^4-(DN32+273)^4)-44100*J32)/(1.84*29.3*R32+8*0.95*5.67E-8*(DN32+273)^3))</f>
        <v>0</v>
      </c>
      <c r="W32">
        <f>($C$7*DO32+$D$7*DP32+$E$7*V32)</f>
        <v>0</v>
      </c>
      <c r="X32">
        <f>0.61365*exp(17.502*W32/(240.97+W32))</f>
        <v>0</v>
      </c>
      <c r="Y32">
        <f>(Z32/AA32*100)</f>
        <v>0</v>
      </c>
      <c r="Z32">
        <f>DG32*(DL32+DM32)/1000</f>
        <v>0</v>
      </c>
      <c r="AA32">
        <f>0.61365*exp(17.502*DN32/(240.97+DN32))</f>
        <v>0</v>
      </c>
      <c r="AB32">
        <f>(X32-DG32*(DL32+DM32)/1000)</f>
        <v>0</v>
      </c>
      <c r="AC32">
        <f>(-J32*44100)</f>
        <v>0</v>
      </c>
      <c r="AD32">
        <f>2*29.3*R32*0.92*(DN32-W32)</f>
        <v>0</v>
      </c>
      <c r="AE32">
        <f>2*0.95*5.67E-8*(((DN32+$B$7)+273)^4-(W32+273)^4)</f>
        <v>0</v>
      </c>
      <c r="AF32">
        <f>U32+AE32+AC32+AD32</f>
        <v>0</v>
      </c>
      <c r="AG32">
        <v>3</v>
      </c>
      <c r="AH32">
        <v>1</v>
      </c>
      <c r="AI32">
        <f>IF(AG32*$H$13&gt;=AK32,1.0,(AK32/(AK32-AG32*$H$13)))</f>
        <v>0</v>
      </c>
      <c r="AJ32">
        <f>(AI32-1)*100</f>
        <v>0</v>
      </c>
      <c r="AK32">
        <f>MAX(0,($B$13+$C$13*DS32)/(1+$D$13*DS32)*DL32/(DN32+273)*$E$13)</f>
        <v>0</v>
      </c>
      <c r="AL32" t="s">
        <v>420</v>
      </c>
      <c r="AM32" t="s">
        <v>420</v>
      </c>
      <c r="AN32">
        <v>0</v>
      </c>
      <c r="AO32">
        <v>0</v>
      </c>
      <c r="AP32">
        <f>1-AN32/AO32</f>
        <v>0</v>
      </c>
      <c r="AQ32">
        <v>0</v>
      </c>
      <c r="AR32" t="s">
        <v>420</v>
      </c>
      <c r="AS32" t="s">
        <v>420</v>
      </c>
      <c r="AT32">
        <v>0</v>
      </c>
      <c r="AU32">
        <v>0</v>
      </c>
      <c r="AV32">
        <f>1-AT32/AU32</f>
        <v>0</v>
      </c>
      <c r="AW32">
        <v>0.5</v>
      </c>
      <c r="AX32">
        <f>CW32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420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CV32">
        <f>$B$11*DT32+$C$11*DU32+$F$11*EF32*(1-EI32)</f>
        <v>0</v>
      </c>
      <c r="CW32">
        <f>CV32*CX32</f>
        <v>0</v>
      </c>
      <c r="CX32">
        <f>($B$11*$D$9+$C$11*$D$9+$F$11*((ES32+EK32)/MAX(ES32+EK32+ET32, 0.1)*$I$9+ET32/MAX(ES32+EK32+ET32, 0.1)*$J$9))/($B$11+$C$11+$F$11)</f>
        <v>0</v>
      </c>
      <c r="CY32">
        <f>($B$11*$K$9+$C$11*$K$9+$F$11*((ES32+EK32)/MAX(ES32+EK32+ET32, 0.1)*$P$9+ET32/MAX(ES32+EK32+ET32, 0.1)*$Q$9))/($B$11+$C$11+$F$11)</f>
        <v>0</v>
      </c>
      <c r="CZ32">
        <v>5.97</v>
      </c>
      <c r="DA32">
        <v>0.5</v>
      </c>
      <c r="DB32" t="s">
        <v>421</v>
      </c>
      <c r="DC32">
        <v>2</v>
      </c>
      <c r="DD32">
        <v>1759361071.1</v>
      </c>
      <c r="DE32">
        <v>420.979333333333</v>
      </c>
      <c r="DF32">
        <v>420.012</v>
      </c>
      <c r="DG32">
        <v>24.5334666666667</v>
      </c>
      <c r="DH32">
        <v>24.2463</v>
      </c>
      <c r="DI32">
        <v>418.997</v>
      </c>
      <c r="DJ32">
        <v>24.1275</v>
      </c>
      <c r="DK32">
        <v>499.995333333333</v>
      </c>
      <c r="DL32">
        <v>90.3034666666667</v>
      </c>
      <c r="DM32">
        <v>0.0330538666666667</v>
      </c>
      <c r="DN32">
        <v>30.6779666666667</v>
      </c>
      <c r="DO32">
        <v>30.0233666666667</v>
      </c>
      <c r="DP32">
        <v>999.9</v>
      </c>
      <c r="DQ32">
        <v>0</v>
      </c>
      <c r="DR32">
        <v>0</v>
      </c>
      <c r="DS32">
        <v>9991.24333333333</v>
      </c>
      <c r="DT32">
        <v>0</v>
      </c>
      <c r="DU32">
        <v>0.27582</v>
      </c>
      <c r="DV32">
        <v>0.967101333333333</v>
      </c>
      <c r="DW32">
        <v>431.567</v>
      </c>
      <c r="DX32">
        <v>430.449</v>
      </c>
      <c r="DY32">
        <v>0.287164333333333</v>
      </c>
      <c r="DZ32">
        <v>420.012</v>
      </c>
      <c r="EA32">
        <v>24.2463</v>
      </c>
      <c r="EB32">
        <v>2.21546</v>
      </c>
      <c r="EC32">
        <v>2.18952666666667</v>
      </c>
      <c r="ED32">
        <v>19.0745</v>
      </c>
      <c r="EE32">
        <v>18.8858666666667</v>
      </c>
      <c r="EF32">
        <v>0.00500059</v>
      </c>
      <c r="EG32">
        <v>0</v>
      </c>
      <c r="EH32">
        <v>0</v>
      </c>
      <c r="EI32">
        <v>0</v>
      </c>
      <c r="EJ32">
        <v>768.266666666667</v>
      </c>
      <c r="EK32">
        <v>0.00500059</v>
      </c>
      <c r="EL32">
        <v>-10.2</v>
      </c>
      <c r="EM32">
        <v>-1.33333333333333</v>
      </c>
      <c r="EN32">
        <v>35.6663333333333</v>
      </c>
      <c r="EO32">
        <v>38.562</v>
      </c>
      <c r="EP32">
        <v>36.875</v>
      </c>
      <c r="EQ32">
        <v>38.479</v>
      </c>
      <c r="ER32">
        <v>37.854</v>
      </c>
      <c r="ES32">
        <v>0</v>
      </c>
      <c r="ET32">
        <v>0</v>
      </c>
      <c r="EU32">
        <v>0</v>
      </c>
      <c r="EV32">
        <v>1759361074.9</v>
      </c>
      <c r="EW32">
        <v>0</v>
      </c>
      <c r="EX32">
        <v>770.357692307692</v>
      </c>
      <c r="EY32">
        <v>8.3931628326926</v>
      </c>
      <c r="EZ32">
        <v>-6.20171003531869</v>
      </c>
      <c r="FA32">
        <v>-10.6</v>
      </c>
      <c r="FB32">
        <v>15</v>
      </c>
      <c r="FC32">
        <v>0</v>
      </c>
      <c r="FD32" t="s">
        <v>422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0.999587476190476</v>
      </c>
      <c r="FQ32">
        <v>-0.189065142857142</v>
      </c>
      <c r="FR32">
        <v>0.0349834642293688</v>
      </c>
      <c r="FS32">
        <v>1</v>
      </c>
      <c r="FT32">
        <v>769.076470588235</v>
      </c>
      <c r="FU32">
        <v>13.4453782420425</v>
      </c>
      <c r="FV32">
        <v>5.45117681970813</v>
      </c>
      <c r="FW32">
        <v>-1</v>
      </c>
      <c r="FX32">
        <v>0.282270714285714</v>
      </c>
      <c r="FY32">
        <v>0.0458212987012983</v>
      </c>
      <c r="FZ32">
        <v>0.00496026732327678</v>
      </c>
      <c r="GA32">
        <v>1</v>
      </c>
      <c r="GB32">
        <v>2</v>
      </c>
      <c r="GC32">
        <v>2</v>
      </c>
      <c r="GD32" t="s">
        <v>449</v>
      </c>
      <c r="GE32">
        <v>3.13287</v>
      </c>
      <c r="GF32">
        <v>2.71101</v>
      </c>
      <c r="GG32">
        <v>0.0892967</v>
      </c>
      <c r="GH32">
        <v>0.0895938</v>
      </c>
      <c r="GI32">
        <v>0.104125</v>
      </c>
      <c r="GJ32">
        <v>0.104044</v>
      </c>
      <c r="GK32">
        <v>34250</v>
      </c>
      <c r="GL32">
        <v>36656.5</v>
      </c>
      <c r="GM32">
        <v>34031</v>
      </c>
      <c r="GN32">
        <v>36460.6</v>
      </c>
      <c r="GO32">
        <v>43065.7</v>
      </c>
      <c r="GP32">
        <v>46894.8</v>
      </c>
      <c r="GQ32">
        <v>53097.7</v>
      </c>
      <c r="GR32">
        <v>58273.4</v>
      </c>
      <c r="GS32">
        <v>1.93603</v>
      </c>
      <c r="GT32">
        <v>1.77655</v>
      </c>
      <c r="GU32">
        <v>0.068523</v>
      </c>
      <c r="GV32">
        <v>0</v>
      </c>
      <c r="GW32">
        <v>28.9001</v>
      </c>
      <c r="GX32">
        <v>999.9</v>
      </c>
      <c r="GY32">
        <v>58.363</v>
      </c>
      <c r="GZ32">
        <v>30.635</v>
      </c>
      <c r="HA32">
        <v>28.5564</v>
      </c>
      <c r="HB32">
        <v>54.92</v>
      </c>
      <c r="HC32">
        <v>44.4071</v>
      </c>
      <c r="HD32">
        <v>1</v>
      </c>
      <c r="HE32">
        <v>0.135508</v>
      </c>
      <c r="HF32">
        <v>-1.09573</v>
      </c>
      <c r="HG32">
        <v>20.1295</v>
      </c>
      <c r="HH32">
        <v>5.19827</v>
      </c>
      <c r="HI32">
        <v>12.004</v>
      </c>
      <c r="HJ32">
        <v>4.97535</v>
      </c>
      <c r="HK32">
        <v>3.294</v>
      </c>
      <c r="HL32">
        <v>9999</v>
      </c>
      <c r="HM32">
        <v>9999</v>
      </c>
      <c r="HN32">
        <v>999.9</v>
      </c>
      <c r="HO32">
        <v>9999</v>
      </c>
      <c r="HP32">
        <v>1.86325</v>
      </c>
      <c r="HQ32">
        <v>1.86813</v>
      </c>
      <c r="HR32">
        <v>1.86787</v>
      </c>
      <c r="HS32">
        <v>1.86905</v>
      </c>
      <c r="HT32">
        <v>1.86983</v>
      </c>
      <c r="HU32">
        <v>1.86586</v>
      </c>
      <c r="HV32">
        <v>1.86696</v>
      </c>
      <c r="HW32">
        <v>1.86844</v>
      </c>
      <c r="HX32">
        <v>5</v>
      </c>
      <c r="HY32">
        <v>0</v>
      </c>
      <c r="HZ32">
        <v>0</v>
      </c>
      <c r="IA32">
        <v>0</v>
      </c>
      <c r="IB32" t="s">
        <v>424</v>
      </c>
      <c r="IC32" t="s">
        <v>425</v>
      </c>
      <c r="ID32" t="s">
        <v>426</v>
      </c>
      <c r="IE32" t="s">
        <v>426</v>
      </c>
      <c r="IF32" t="s">
        <v>426</v>
      </c>
      <c r="IG32" t="s">
        <v>426</v>
      </c>
      <c r="IH32">
        <v>0</v>
      </c>
      <c r="II32">
        <v>100</v>
      </c>
      <c r="IJ32">
        <v>100</v>
      </c>
      <c r="IK32">
        <v>1.982</v>
      </c>
      <c r="IL32">
        <v>0.406</v>
      </c>
      <c r="IM32">
        <v>0.591063205497763</v>
      </c>
      <c r="IN32">
        <v>0.00362635438953289</v>
      </c>
      <c r="IO32">
        <v>-8.50754122937555e-07</v>
      </c>
      <c r="IP32">
        <v>2.87264459290622e-10</v>
      </c>
      <c r="IQ32">
        <v>-0.103101814204982</v>
      </c>
      <c r="IR32">
        <v>-0.017656537129445</v>
      </c>
      <c r="IS32">
        <v>0.00217271289782075</v>
      </c>
      <c r="IT32">
        <v>-2.34727275410467e-05</v>
      </c>
      <c r="IU32">
        <v>4</v>
      </c>
      <c r="IV32">
        <v>2183</v>
      </c>
      <c r="IW32">
        <v>1</v>
      </c>
      <c r="IX32">
        <v>27</v>
      </c>
      <c r="IY32">
        <v>29322684.6</v>
      </c>
      <c r="IZ32">
        <v>29322684.6</v>
      </c>
      <c r="JA32">
        <v>0.98999</v>
      </c>
      <c r="JB32">
        <v>2.62451</v>
      </c>
      <c r="JC32">
        <v>1.54785</v>
      </c>
      <c r="JD32">
        <v>2.31323</v>
      </c>
      <c r="JE32">
        <v>1.64673</v>
      </c>
      <c r="JF32">
        <v>2.26929</v>
      </c>
      <c r="JG32">
        <v>33.7606</v>
      </c>
      <c r="JH32">
        <v>24.2101</v>
      </c>
      <c r="JI32">
        <v>18</v>
      </c>
      <c r="JJ32">
        <v>500.453</v>
      </c>
      <c r="JK32">
        <v>397.679</v>
      </c>
      <c r="JL32">
        <v>31.0567</v>
      </c>
      <c r="JM32">
        <v>29.1235</v>
      </c>
      <c r="JN32">
        <v>30</v>
      </c>
      <c r="JO32">
        <v>29.1049</v>
      </c>
      <c r="JP32">
        <v>29.0541</v>
      </c>
      <c r="JQ32">
        <v>19.8376</v>
      </c>
      <c r="JR32">
        <v>21.1488</v>
      </c>
      <c r="JS32">
        <v>49.0022</v>
      </c>
      <c r="JT32">
        <v>31.0412</v>
      </c>
      <c r="JU32">
        <v>420</v>
      </c>
      <c r="JV32">
        <v>24.2155</v>
      </c>
      <c r="JW32">
        <v>96.5138</v>
      </c>
      <c r="JX32">
        <v>94.4149</v>
      </c>
    </row>
    <row r="33" spans="1:284">
      <c r="A33">
        <v>17</v>
      </c>
      <c r="B33">
        <v>1759361076.1</v>
      </c>
      <c r="C33">
        <v>34</v>
      </c>
      <c r="D33" t="s">
        <v>458</v>
      </c>
      <c r="E33" t="s">
        <v>459</v>
      </c>
      <c r="F33">
        <v>5</v>
      </c>
      <c r="G33" t="s">
        <v>418</v>
      </c>
      <c r="H33" t="s">
        <v>419</v>
      </c>
      <c r="I33">
        <v>1759361073.1</v>
      </c>
      <c r="J33">
        <f>(K33)/1000</f>
        <v>0</v>
      </c>
      <c r="K33">
        <f>1000*DK33*AI33*(DG33-DH33)/(100*CZ33*(1000-AI33*DG33))</f>
        <v>0</v>
      </c>
      <c r="L33">
        <f>DK33*AI33*(DF33-DE33*(1000-AI33*DH33)/(1000-AI33*DG33))/(100*CZ33)</f>
        <v>0</v>
      </c>
      <c r="M33">
        <f>DE33 - IF(AI33&gt;1, L33*CZ33*100.0/(AK33), 0)</f>
        <v>0</v>
      </c>
      <c r="N33">
        <f>((T33-J33/2)*M33-L33)/(T33+J33/2)</f>
        <v>0</v>
      </c>
      <c r="O33">
        <f>N33*(DL33+DM33)/1000.0</f>
        <v>0</v>
      </c>
      <c r="P33">
        <f>(DE33 - IF(AI33&gt;1, L33*CZ33*100.0/(AK33), 0))*(DL33+DM33)/1000.0</f>
        <v>0</v>
      </c>
      <c r="Q33">
        <f>2.0/((1/S33-1/R33)+SIGN(S33)*SQRT((1/S33-1/R33)*(1/S33-1/R33) + 4*DA33/((DA33+1)*(DA33+1))*(2*1/S33*1/R33-1/R33*1/R33)))</f>
        <v>0</v>
      </c>
      <c r="R33">
        <f>IF(LEFT(DB33,1)&lt;&gt;"0",IF(LEFT(DB33,1)="1",3.0,DC33),$D$5+$E$5*(DS33*DL33/($K$5*1000))+$F$5*(DS33*DL33/($K$5*1000))*MAX(MIN(CZ33,$J$5),$I$5)*MAX(MIN(CZ33,$J$5),$I$5)+$G$5*MAX(MIN(CZ33,$J$5),$I$5)*(DS33*DL33/($K$5*1000))+$H$5*(DS33*DL33/($K$5*1000))*(DS33*DL33/($K$5*1000)))</f>
        <v>0</v>
      </c>
      <c r="S33">
        <f>J33*(1000-(1000*0.61365*exp(17.502*W33/(240.97+W33))/(DL33+DM33)+DG33)/2)/(1000*0.61365*exp(17.502*W33/(240.97+W33))/(DL33+DM33)-DG33)</f>
        <v>0</v>
      </c>
      <c r="T33">
        <f>1/((DA33+1)/(Q33/1.6)+1/(R33/1.37)) + DA33/((DA33+1)/(Q33/1.6) + DA33/(R33/1.37))</f>
        <v>0</v>
      </c>
      <c r="U33">
        <f>(CV33*CY33)</f>
        <v>0</v>
      </c>
      <c r="V33">
        <f>(DN33+(U33+2*0.95*5.67E-8*(((DN33+$B$7)+273)^4-(DN33+273)^4)-44100*J33)/(1.84*29.3*R33+8*0.95*5.67E-8*(DN33+273)^3))</f>
        <v>0</v>
      </c>
      <c r="W33">
        <f>($C$7*DO33+$D$7*DP33+$E$7*V33)</f>
        <v>0</v>
      </c>
      <c r="X33">
        <f>0.61365*exp(17.502*W33/(240.97+W33))</f>
        <v>0</v>
      </c>
      <c r="Y33">
        <f>(Z33/AA33*100)</f>
        <v>0</v>
      </c>
      <c r="Z33">
        <f>DG33*(DL33+DM33)/1000</f>
        <v>0</v>
      </c>
      <c r="AA33">
        <f>0.61365*exp(17.502*DN33/(240.97+DN33))</f>
        <v>0</v>
      </c>
      <c r="AB33">
        <f>(X33-DG33*(DL33+DM33)/1000)</f>
        <v>0</v>
      </c>
      <c r="AC33">
        <f>(-J33*44100)</f>
        <v>0</v>
      </c>
      <c r="AD33">
        <f>2*29.3*R33*0.92*(DN33-W33)</f>
        <v>0</v>
      </c>
      <c r="AE33">
        <f>2*0.95*5.67E-8*(((DN33+$B$7)+273)^4-(W33+273)^4)</f>
        <v>0</v>
      </c>
      <c r="AF33">
        <f>U33+AE33+AC33+AD33</f>
        <v>0</v>
      </c>
      <c r="AG33">
        <v>3</v>
      </c>
      <c r="AH33">
        <v>1</v>
      </c>
      <c r="AI33">
        <f>IF(AG33*$H$13&gt;=AK33,1.0,(AK33/(AK33-AG33*$H$13)))</f>
        <v>0</v>
      </c>
      <c r="AJ33">
        <f>(AI33-1)*100</f>
        <v>0</v>
      </c>
      <c r="AK33">
        <f>MAX(0,($B$13+$C$13*DS33)/(1+$D$13*DS33)*DL33/(DN33+273)*$E$13)</f>
        <v>0</v>
      </c>
      <c r="AL33" t="s">
        <v>420</v>
      </c>
      <c r="AM33" t="s">
        <v>420</v>
      </c>
      <c r="AN33">
        <v>0</v>
      </c>
      <c r="AO33">
        <v>0</v>
      </c>
      <c r="AP33">
        <f>1-AN33/AO33</f>
        <v>0</v>
      </c>
      <c r="AQ33">
        <v>0</v>
      </c>
      <c r="AR33" t="s">
        <v>420</v>
      </c>
      <c r="AS33" t="s">
        <v>420</v>
      </c>
      <c r="AT33">
        <v>0</v>
      </c>
      <c r="AU33">
        <v>0</v>
      </c>
      <c r="AV33">
        <f>1-AT33/AU33</f>
        <v>0</v>
      </c>
      <c r="AW33">
        <v>0.5</v>
      </c>
      <c r="AX33">
        <f>CW33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420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CV33">
        <f>$B$11*DT33+$C$11*DU33+$F$11*EF33*(1-EI33)</f>
        <v>0</v>
      </c>
      <c r="CW33">
        <f>CV33*CX33</f>
        <v>0</v>
      </c>
      <c r="CX33">
        <f>($B$11*$D$9+$C$11*$D$9+$F$11*((ES33+EK33)/MAX(ES33+EK33+ET33, 0.1)*$I$9+ET33/MAX(ES33+EK33+ET33, 0.1)*$J$9))/($B$11+$C$11+$F$11)</f>
        <v>0</v>
      </c>
      <c r="CY33">
        <f>($B$11*$K$9+$C$11*$K$9+$F$11*((ES33+EK33)/MAX(ES33+EK33+ET33, 0.1)*$P$9+ET33/MAX(ES33+EK33+ET33, 0.1)*$Q$9))/($B$11+$C$11+$F$11)</f>
        <v>0</v>
      </c>
      <c r="CZ33">
        <v>5.97</v>
      </c>
      <c r="DA33">
        <v>0.5</v>
      </c>
      <c r="DB33" t="s">
        <v>421</v>
      </c>
      <c r="DC33">
        <v>2</v>
      </c>
      <c r="DD33">
        <v>1759361073.1</v>
      </c>
      <c r="DE33">
        <v>420.987333333333</v>
      </c>
      <c r="DF33">
        <v>419.992333333333</v>
      </c>
      <c r="DG33">
        <v>24.532</v>
      </c>
      <c r="DH33">
        <v>24.2441</v>
      </c>
      <c r="DI33">
        <v>419.005</v>
      </c>
      <c r="DJ33">
        <v>24.1260666666667</v>
      </c>
      <c r="DK33">
        <v>500.011</v>
      </c>
      <c r="DL33">
        <v>90.3032666666667</v>
      </c>
      <c r="DM33">
        <v>0.0329793</v>
      </c>
      <c r="DN33">
        <v>30.6750666666667</v>
      </c>
      <c r="DO33">
        <v>30.0210666666667</v>
      </c>
      <c r="DP33">
        <v>999.9</v>
      </c>
      <c r="DQ33">
        <v>0</v>
      </c>
      <c r="DR33">
        <v>0</v>
      </c>
      <c r="DS33">
        <v>10002.4933333333</v>
      </c>
      <c r="DT33">
        <v>0</v>
      </c>
      <c r="DU33">
        <v>0.27582</v>
      </c>
      <c r="DV33">
        <v>0.994760666666667</v>
      </c>
      <c r="DW33">
        <v>431.574333333333</v>
      </c>
      <c r="DX33">
        <v>430.427666666667</v>
      </c>
      <c r="DY33">
        <v>0.287903</v>
      </c>
      <c r="DZ33">
        <v>419.992333333333</v>
      </c>
      <c r="EA33">
        <v>24.2441</v>
      </c>
      <c r="EB33">
        <v>2.21532</v>
      </c>
      <c r="EC33">
        <v>2.18932333333333</v>
      </c>
      <c r="ED33">
        <v>19.0735333333333</v>
      </c>
      <c r="EE33">
        <v>18.8843666666667</v>
      </c>
      <c r="EF33">
        <v>0.00500059</v>
      </c>
      <c r="EG33">
        <v>0</v>
      </c>
      <c r="EH33">
        <v>0</v>
      </c>
      <c r="EI33">
        <v>0</v>
      </c>
      <c r="EJ33">
        <v>769.833333333333</v>
      </c>
      <c r="EK33">
        <v>0.00500059</v>
      </c>
      <c r="EL33">
        <v>-7.33333333333333</v>
      </c>
      <c r="EM33">
        <v>-0.5</v>
      </c>
      <c r="EN33">
        <v>35.6456666666667</v>
      </c>
      <c r="EO33">
        <v>38.562</v>
      </c>
      <c r="EP33">
        <v>36.875</v>
      </c>
      <c r="EQ33">
        <v>38.458</v>
      </c>
      <c r="ER33">
        <v>37.833</v>
      </c>
      <c r="ES33">
        <v>0</v>
      </c>
      <c r="ET33">
        <v>0</v>
      </c>
      <c r="EU33">
        <v>0</v>
      </c>
      <c r="EV33">
        <v>1759361077.3</v>
      </c>
      <c r="EW33">
        <v>0</v>
      </c>
      <c r="EX33">
        <v>770.530769230769</v>
      </c>
      <c r="EY33">
        <v>26.8786329772076</v>
      </c>
      <c r="EZ33">
        <v>-9.69914588692976</v>
      </c>
      <c r="FA33">
        <v>-9.84230769230769</v>
      </c>
      <c r="FB33">
        <v>15</v>
      </c>
      <c r="FC33">
        <v>0</v>
      </c>
      <c r="FD33" t="s">
        <v>422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1.00039271428571</v>
      </c>
      <c r="FQ33">
        <v>-0.138695844155845</v>
      </c>
      <c r="FR33">
        <v>0.0351385529950371</v>
      </c>
      <c r="FS33">
        <v>1</v>
      </c>
      <c r="FT33">
        <v>769.464705882353</v>
      </c>
      <c r="FU33">
        <v>16.5378152536056</v>
      </c>
      <c r="FV33">
        <v>5.74430062056097</v>
      </c>
      <c r="FW33">
        <v>-1</v>
      </c>
      <c r="FX33">
        <v>0.283733285714286</v>
      </c>
      <c r="FY33">
        <v>0.0381242337662334</v>
      </c>
      <c r="FZ33">
        <v>0.004214321706061</v>
      </c>
      <c r="GA33">
        <v>1</v>
      </c>
      <c r="GB33">
        <v>2</v>
      </c>
      <c r="GC33">
        <v>2</v>
      </c>
      <c r="GD33" t="s">
        <v>449</v>
      </c>
      <c r="GE33">
        <v>3.13276</v>
      </c>
      <c r="GF33">
        <v>2.7112</v>
      </c>
      <c r="GG33">
        <v>0.0892939</v>
      </c>
      <c r="GH33">
        <v>0.0895922</v>
      </c>
      <c r="GI33">
        <v>0.10412</v>
      </c>
      <c r="GJ33">
        <v>0.104042</v>
      </c>
      <c r="GK33">
        <v>34250</v>
      </c>
      <c r="GL33">
        <v>36656.7</v>
      </c>
      <c r="GM33">
        <v>34031</v>
      </c>
      <c r="GN33">
        <v>36460.7</v>
      </c>
      <c r="GO33">
        <v>43065.8</v>
      </c>
      <c r="GP33">
        <v>46895</v>
      </c>
      <c r="GQ33">
        <v>53097.6</v>
      </c>
      <c r="GR33">
        <v>58273.6</v>
      </c>
      <c r="GS33">
        <v>1.93587</v>
      </c>
      <c r="GT33">
        <v>1.77665</v>
      </c>
      <c r="GU33">
        <v>0.0683889</v>
      </c>
      <c r="GV33">
        <v>0</v>
      </c>
      <c r="GW33">
        <v>28.9001</v>
      </c>
      <c r="GX33">
        <v>999.9</v>
      </c>
      <c r="GY33">
        <v>58.387</v>
      </c>
      <c r="GZ33">
        <v>30.635</v>
      </c>
      <c r="HA33">
        <v>28.5652</v>
      </c>
      <c r="HB33">
        <v>55.05</v>
      </c>
      <c r="HC33">
        <v>44.5312</v>
      </c>
      <c r="HD33">
        <v>1</v>
      </c>
      <c r="HE33">
        <v>0.135465</v>
      </c>
      <c r="HF33">
        <v>-1.08771</v>
      </c>
      <c r="HG33">
        <v>20.1295</v>
      </c>
      <c r="HH33">
        <v>5.19842</v>
      </c>
      <c r="HI33">
        <v>12.004</v>
      </c>
      <c r="HJ33">
        <v>4.97545</v>
      </c>
      <c r="HK33">
        <v>3.294</v>
      </c>
      <c r="HL33">
        <v>9999</v>
      </c>
      <c r="HM33">
        <v>9999</v>
      </c>
      <c r="HN33">
        <v>999.9</v>
      </c>
      <c r="HO33">
        <v>9999</v>
      </c>
      <c r="HP33">
        <v>1.86325</v>
      </c>
      <c r="HQ33">
        <v>1.86813</v>
      </c>
      <c r="HR33">
        <v>1.86787</v>
      </c>
      <c r="HS33">
        <v>1.86905</v>
      </c>
      <c r="HT33">
        <v>1.86983</v>
      </c>
      <c r="HU33">
        <v>1.86586</v>
      </c>
      <c r="HV33">
        <v>1.86695</v>
      </c>
      <c r="HW33">
        <v>1.86844</v>
      </c>
      <c r="HX33">
        <v>5</v>
      </c>
      <c r="HY33">
        <v>0</v>
      </c>
      <c r="HZ33">
        <v>0</v>
      </c>
      <c r="IA33">
        <v>0</v>
      </c>
      <c r="IB33" t="s">
        <v>424</v>
      </c>
      <c r="IC33" t="s">
        <v>425</v>
      </c>
      <c r="ID33" t="s">
        <v>426</v>
      </c>
      <c r="IE33" t="s">
        <v>426</v>
      </c>
      <c r="IF33" t="s">
        <v>426</v>
      </c>
      <c r="IG33" t="s">
        <v>426</v>
      </c>
      <c r="IH33">
        <v>0</v>
      </c>
      <c r="II33">
        <v>100</v>
      </c>
      <c r="IJ33">
        <v>100</v>
      </c>
      <c r="IK33">
        <v>1.982</v>
      </c>
      <c r="IL33">
        <v>0.4058</v>
      </c>
      <c r="IM33">
        <v>0.591063205497763</v>
      </c>
      <c r="IN33">
        <v>0.00362635438953289</v>
      </c>
      <c r="IO33">
        <v>-8.50754122937555e-07</v>
      </c>
      <c r="IP33">
        <v>2.87264459290622e-10</v>
      </c>
      <c r="IQ33">
        <v>-0.103101814204982</v>
      </c>
      <c r="IR33">
        <v>-0.017656537129445</v>
      </c>
      <c r="IS33">
        <v>0.00217271289782075</v>
      </c>
      <c r="IT33">
        <v>-2.34727275410467e-05</v>
      </c>
      <c r="IU33">
        <v>4</v>
      </c>
      <c r="IV33">
        <v>2183</v>
      </c>
      <c r="IW33">
        <v>1</v>
      </c>
      <c r="IX33">
        <v>27</v>
      </c>
      <c r="IY33">
        <v>29322684.6</v>
      </c>
      <c r="IZ33">
        <v>29322684.6</v>
      </c>
      <c r="JA33">
        <v>0.98999</v>
      </c>
      <c r="JB33">
        <v>2.61597</v>
      </c>
      <c r="JC33">
        <v>1.54785</v>
      </c>
      <c r="JD33">
        <v>2.31323</v>
      </c>
      <c r="JE33">
        <v>1.64551</v>
      </c>
      <c r="JF33">
        <v>2.38037</v>
      </c>
      <c r="JG33">
        <v>33.7606</v>
      </c>
      <c r="JH33">
        <v>24.2101</v>
      </c>
      <c r="JI33">
        <v>18</v>
      </c>
      <c r="JJ33">
        <v>500.345</v>
      </c>
      <c r="JK33">
        <v>397.733</v>
      </c>
      <c r="JL33">
        <v>31.0471</v>
      </c>
      <c r="JM33">
        <v>29.1235</v>
      </c>
      <c r="JN33">
        <v>30</v>
      </c>
      <c r="JO33">
        <v>29.1039</v>
      </c>
      <c r="JP33">
        <v>29.0541</v>
      </c>
      <c r="JQ33">
        <v>19.8395</v>
      </c>
      <c r="JR33">
        <v>21.1488</v>
      </c>
      <c r="JS33">
        <v>49.0022</v>
      </c>
      <c r="JT33">
        <v>31.0412</v>
      </c>
      <c r="JU33">
        <v>420</v>
      </c>
      <c r="JV33">
        <v>24.2155</v>
      </c>
      <c r="JW33">
        <v>96.5135</v>
      </c>
      <c r="JX33">
        <v>94.4151</v>
      </c>
    </row>
    <row r="34" spans="1:284">
      <c r="A34">
        <v>18</v>
      </c>
      <c r="B34">
        <v>1759361078.1</v>
      </c>
      <c r="C34">
        <v>36</v>
      </c>
      <c r="D34" t="s">
        <v>460</v>
      </c>
      <c r="E34" t="s">
        <v>461</v>
      </c>
      <c r="F34">
        <v>5</v>
      </c>
      <c r="G34" t="s">
        <v>418</v>
      </c>
      <c r="H34" t="s">
        <v>419</v>
      </c>
      <c r="I34">
        <v>1759361075.1</v>
      </c>
      <c r="J34">
        <f>(K34)/1000</f>
        <v>0</v>
      </c>
      <c r="K34">
        <f>1000*DK34*AI34*(DG34-DH34)/(100*CZ34*(1000-AI34*DG34))</f>
        <v>0</v>
      </c>
      <c r="L34">
        <f>DK34*AI34*(DF34-DE34*(1000-AI34*DH34)/(1000-AI34*DG34))/(100*CZ34)</f>
        <v>0</v>
      </c>
      <c r="M34">
        <f>DE34 - IF(AI34&gt;1, L34*CZ34*100.0/(AK34), 0)</f>
        <v>0</v>
      </c>
      <c r="N34">
        <f>((T34-J34/2)*M34-L34)/(T34+J34/2)</f>
        <v>0</v>
      </c>
      <c r="O34">
        <f>N34*(DL34+DM34)/1000.0</f>
        <v>0</v>
      </c>
      <c r="P34">
        <f>(DE34 - IF(AI34&gt;1, L34*CZ34*100.0/(AK34), 0))*(DL34+DM34)/1000.0</f>
        <v>0</v>
      </c>
      <c r="Q34">
        <f>2.0/((1/S34-1/R34)+SIGN(S34)*SQRT((1/S34-1/R34)*(1/S34-1/R34) + 4*DA34/((DA34+1)*(DA34+1))*(2*1/S34*1/R34-1/R34*1/R34)))</f>
        <v>0</v>
      </c>
      <c r="R34">
        <f>IF(LEFT(DB34,1)&lt;&gt;"0",IF(LEFT(DB34,1)="1",3.0,DC34),$D$5+$E$5*(DS34*DL34/($K$5*1000))+$F$5*(DS34*DL34/($K$5*1000))*MAX(MIN(CZ34,$J$5),$I$5)*MAX(MIN(CZ34,$J$5),$I$5)+$G$5*MAX(MIN(CZ34,$J$5),$I$5)*(DS34*DL34/($K$5*1000))+$H$5*(DS34*DL34/($K$5*1000))*(DS34*DL34/($K$5*1000)))</f>
        <v>0</v>
      </c>
      <c r="S34">
        <f>J34*(1000-(1000*0.61365*exp(17.502*W34/(240.97+W34))/(DL34+DM34)+DG34)/2)/(1000*0.61365*exp(17.502*W34/(240.97+W34))/(DL34+DM34)-DG34)</f>
        <v>0</v>
      </c>
      <c r="T34">
        <f>1/((DA34+1)/(Q34/1.6)+1/(R34/1.37)) + DA34/((DA34+1)/(Q34/1.6) + DA34/(R34/1.37))</f>
        <v>0</v>
      </c>
      <c r="U34">
        <f>(CV34*CY34)</f>
        <v>0</v>
      </c>
      <c r="V34">
        <f>(DN34+(U34+2*0.95*5.67E-8*(((DN34+$B$7)+273)^4-(DN34+273)^4)-44100*J34)/(1.84*29.3*R34+8*0.95*5.67E-8*(DN34+273)^3))</f>
        <v>0</v>
      </c>
      <c r="W34">
        <f>($C$7*DO34+$D$7*DP34+$E$7*V34)</f>
        <v>0</v>
      </c>
      <c r="X34">
        <f>0.61365*exp(17.502*W34/(240.97+W34))</f>
        <v>0</v>
      </c>
      <c r="Y34">
        <f>(Z34/AA34*100)</f>
        <v>0</v>
      </c>
      <c r="Z34">
        <f>DG34*(DL34+DM34)/1000</f>
        <v>0</v>
      </c>
      <c r="AA34">
        <f>0.61365*exp(17.502*DN34/(240.97+DN34))</f>
        <v>0</v>
      </c>
      <c r="AB34">
        <f>(X34-DG34*(DL34+DM34)/1000)</f>
        <v>0</v>
      </c>
      <c r="AC34">
        <f>(-J34*44100)</f>
        <v>0</v>
      </c>
      <c r="AD34">
        <f>2*29.3*R34*0.92*(DN34-W34)</f>
        <v>0</v>
      </c>
      <c r="AE34">
        <f>2*0.95*5.67E-8*(((DN34+$B$7)+273)^4-(W34+273)^4)</f>
        <v>0</v>
      </c>
      <c r="AF34">
        <f>U34+AE34+AC34+AD34</f>
        <v>0</v>
      </c>
      <c r="AG34">
        <v>3</v>
      </c>
      <c r="AH34">
        <v>1</v>
      </c>
      <c r="AI34">
        <f>IF(AG34*$H$13&gt;=AK34,1.0,(AK34/(AK34-AG34*$H$13)))</f>
        <v>0</v>
      </c>
      <c r="AJ34">
        <f>(AI34-1)*100</f>
        <v>0</v>
      </c>
      <c r="AK34">
        <f>MAX(0,($B$13+$C$13*DS34)/(1+$D$13*DS34)*DL34/(DN34+273)*$E$13)</f>
        <v>0</v>
      </c>
      <c r="AL34" t="s">
        <v>420</v>
      </c>
      <c r="AM34" t="s">
        <v>420</v>
      </c>
      <c r="AN34">
        <v>0</v>
      </c>
      <c r="AO34">
        <v>0</v>
      </c>
      <c r="AP34">
        <f>1-AN34/AO34</f>
        <v>0</v>
      </c>
      <c r="AQ34">
        <v>0</v>
      </c>
      <c r="AR34" t="s">
        <v>420</v>
      </c>
      <c r="AS34" t="s">
        <v>420</v>
      </c>
      <c r="AT34">
        <v>0</v>
      </c>
      <c r="AU34">
        <v>0</v>
      </c>
      <c r="AV34">
        <f>1-AT34/AU34</f>
        <v>0</v>
      </c>
      <c r="AW34">
        <v>0.5</v>
      </c>
      <c r="AX34">
        <f>CW34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420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CV34">
        <f>$B$11*DT34+$C$11*DU34+$F$11*EF34*(1-EI34)</f>
        <v>0</v>
      </c>
      <c r="CW34">
        <f>CV34*CX34</f>
        <v>0</v>
      </c>
      <c r="CX34">
        <f>($B$11*$D$9+$C$11*$D$9+$F$11*((ES34+EK34)/MAX(ES34+EK34+ET34, 0.1)*$I$9+ET34/MAX(ES34+EK34+ET34, 0.1)*$J$9))/($B$11+$C$11+$F$11)</f>
        <v>0</v>
      </c>
      <c r="CY34">
        <f>($B$11*$K$9+$C$11*$K$9+$F$11*((ES34+EK34)/MAX(ES34+EK34+ET34, 0.1)*$P$9+ET34/MAX(ES34+EK34+ET34, 0.1)*$Q$9))/($B$11+$C$11+$F$11)</f>
        <v>0</v>
      </c>
      <c r="CZ34">
        <v>5.97</v>
      </c>
      <c r="DA34">
        <v>0.5</v>
      </c>
      <c r="DB34" t="s">
        <v>421</v>
      </c>
      <c r="DC34">
        <v>2</v>
      </c>
      <c r="DD34">
        <v>1759361075.1</v>
      </c>
      <c r="DE34">
        <v>420.994666666667</v>
      </c>
      <c r="DF34">
        <v>419.964333333333</v>
      </c>
      <c r="DG34">
        <v>24.5307</v>
      </c>
      <c r="DH34">
        <v>24.2430333333333</v>
      </c>
      <c r="DI34">
        <v>419.012333333333</v>
      </c>
      <c r="DJ34">
        <v>24.1248</v>
      </c>
      <c r="DK34">
        <v>500.025666666667</v>
      </c>
      <c r="DL34">
        <v>90.303</v>
      </c>
      <c r="DM34">
        <v>0.0330954333333333</v>
      </c>
      <c r="DN34">
        <v>30.6725333333333</v>
      </c>
      <c r="DO34">
        <v>30.0176666666667</v>
      </c>
      <c r="DP34">
        <v>999.9</v>
      </c>
      <c r="DQ34">
        <v>0</v>
      </c>
      <c r="DR34">
        <v>0</v>
      </c>
      <c r="DS34">
        <v>9998.11666666667</v>
      </c>
      <c r="DT34">
        <v>0</v>
      </c>
      <c r="DU34">
        <v>0.27582</v>
      </c>
      <c r="DV34">
        <v>1.03006</v>
      </c>
      <c r="DW34">
        <v>431.581333333333</v>
      </c>
      <c r="DX34">
        <v>430.398333333333</v>
      </c>
      <c r="DY34">
        <v>0.287681</v>
      </c>
      <c r="DZ34">
        <v>419.964333333333</v>
      </c>
      <c r="EA34">
        <v>24.2430333333333</v>
      </c>
      <c r="EB34">
        <v>2.21519666666667</v>
      </c>
      <c r="EC34">
        <v>2.18922</v>
      </c>
      <c r="ED34">
        <v>19.0726333333333</v>
      </c>
      <c r="EE34">
        <v>18.8836</v>
      </c>
      <c r="EF34">
        <v>0.00500059</v>
      </c>
      <c r="EG34">
        <v>0</v>
      </c>
      <c r="EH34">
        <v>0</v>
      </c>
      <c r="EI34">
        <v>0</v>
      </c>
      <c r="EJ34">
        <v>765.3</v>
      </c>
      <c r="EK34">
        <v>0.00500059</v>
      </c>
      <c r="EL34">
        <v>-6.96666666666667</v>
      </c>
      <c r="EM34">
        <v>-0.333333333333333</v>
      </c>
      <c r="EN34">
        <v>35.6456666666667</v>
      </c>
      <c r="EO34">
        <v>38.5413333333333</v>
      </c>
      <c r="EP34">
        <v>36.875</v>
      </c>
      <c r="EQ34">
        <v>38.437</v>
      </c>
      <c r="ER34">
        <v>37.812</v>
      </c>
      <c r="ES34">
        <v>0</v>
      </c>
      <c r="ET34">
        <v>0</v>
      </c>
      <c r="EU34">
        <v>0</v>
      </c>
      <c r="EV34">
        <v>1759361079.1</v>
      </c>
      <c r="EW34">
        <v>0</v>
      </c>
      <c r="EX34">
        <v>771.16</v>
      </c>
      <c r="EY34">
        <v>-2.87692245421099</v>
      </c>
      <c r="EZ34">
        <v>15.7692303026922</v>
      </c>
      <c r="FA34">
        <v>-11.224</v>
      </c>
      <c r="FB34">
        <v>15</v>
      </c>
      <c r="FC34">
        <v>0</v>
      </c>
      <c r="FD34" t="s">
        <v>422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1.00300747619048</v>
      </c>
      <c r="FQ34">
        <v>-0.0917512207792191</v>
      </c>
      <c r="FR34">
        <v>0.0363247742294548</v>
      </c>
      <c r="FS34">
        <v>1</v>
      </c>
      <c r="FT34">
        <v>770.479411764706</v>
      </c>
      <c r="FU34">
        <v>14.3361346875476</v>
      </c>
      <c r="FV34">
        <v>5.96636550179739</v>
      </c>
      <c r="FW34">
        <v>-1</v>
      </c>
      <c r="FX34">
        <v>0.284884142857143</v>
      </c>
      <c r="FY34">
        <v>0.0270727012987017</v>
      </c>
      <c r="FZ34">
        <v>0.00316678104984969</v>
      </c>
      <c r="GA34">
        <v>1</v>
      </c>
      <c r="GB34">
        <v>2</v>
      </c>
      <c r="GC34">
        <v>2</v>
      </c>
      <c r="GD34" t="s">
        <v>449</v>
      </c>
      <c r="GE34">
        <v>3.13284</v>
      </c>
      <c r="GF34">
        <v>2.71128</v>
      </c>
      <c r="GG34">
        <v>0.0892932</v>
      </c>
      <c r="GH34">
        <v>0.0895875</v>
      </c>
      <c r="GI34">
        <v>0.104117</v>
      </c>
      <c r="GJ34">
        <v>0.10404</v>
      </c>
      <c r="GK34">
        <v>34249.8</v>
      </c>
      <c r="GL34">
        <v>36656.8</v>
      </c>
      <c r="GM34">
        <v>34030.8</v>
      </c>
      <c r="GN34">
        <v>36460.6</v>
      </c>
      <c r="GO34">
        <v>43065.7</v>
      </c>
      <c r="GP34">
        <v>46895.2</v>
      </c>
      <c r="GQ34">
        <v>53097.3</v>
      </c>
      <c r="GR34">
        <v>58273.7</v>
      </c>
      <c r="GS34">
        <v>1.936</v>
      </c>
      <c r="GT34">
        <v>1.77655</v>
      </c>
      <c r="GU34">
        <v>0.0684634</v>
      </c>
      <c r="GV34">
        <v>0</v>
      </c>
      <c r="GW34">
        <v>28.9001</v>
      </c>
      <c r="GX34">
        <v>999.9</v>
      </c>
      <c r="GY34">
        <v>58.387</v>
      </c>
      <c r="GZ34">
        <v>30.635</v>
      </c>
      <c r="HA34">
        <v>28.5686</v>
      </c>
      <c r="HB34">
        <v>55.21</v>
      </c>
      <c r="HC34">
        <v>44.2107</v>
      </c>
      <c r="HD34">
        <v>1</v>
      </c>
      <c r="HE34">
        <v>0.135409</v>
      </c>
      <c r="HF34">
        <v>-1.11108</v>
      </c>
      <c r="HG34">
        <v>20.1292</v>
      </c>
      <c r="HH34">
        <v>5.19842</v>
      </c>
      <c r="HI34">
        <v>12.004</v>
      </c>
      <c r="HJ34">
        <v>4.97545</v>
      </c>
      <c r="HK34">
        <v>3.294</v>
      </c>
      <c r="HL34">
        <v>9999</v>
      </c>
      <c r="HM34">
        <v>9999</v>
      </c>
      <c r="HN34">
        <v>999.9</v>
      </c>
      <c r="HO34">
        <v>9999</v>
      </c>
      <c r="HP34">
        <v>1.86325</v>
      </c>
      <c r="HQ34">
        <v>1.86813</v>
      </c>
      <c r="HR34">
        <v>1.86788</v>
      </c>
      <c r="HS34">
        <v>1.86905</v>
      </c>
      <c r="HT34">
        <v>1.86984</v>
      </c>
      <c r="HU34">
        <v>1.86586</v>
      </c>
      <c r="HV34">
        <v>1.86694</v>
      </c>
      <c r="HW34">
        <v>1.86844</v>
      </c>
      <c r="HX34">
        <v>5</v>
      </c>
      <c r="HY34">
        <v>0</v>
      </c>
      <c r="HZ34">
        <v>0</v>
      </c>
      <c r="IA34">
        <v>0</v>
      </c>
      <c r="IB34" t="s">
        <v>424</v>
      </c>
      <c r="IC34" t="s">
        <v>425</v>
      </c>
      <c r="ID34" t="s">
        <v>426</v>
      </c>
      <c r="IE34" t="s">
        <v>426</v>
      </c>
      <c r="IF34" t="s">
        <v>426</v>
      </c>
      <c r="IG34" t="s">
        <v>426</v>
      </c>
      <c r="IH34">
        <v>0</v>
      </c>
      <c r="II34">
        <v>100</v>
      </c>
      <c r="IJ34">
        <v>100</v>
      </c>
      <c r="IK34">
        <v>1.982</v>
      </c>
      <c r="IL34">
        <v>0.4058</v>
      </c>
      <c r="IM34">
        <v>0.591063205497763</v>
      </c>
      <c r="IN34">
        <v>0.00362635438953289</v>
      </c>
      <c r="IO34">
        <v>-8.50754122937555e-07</v>
      </c>
      <c r="IP34">
        <v>2.87264459290622e-10</v>
      </c>
      <c r="IQ34">
        <v>-0.103101814204982</v>
      </c>
      <c r="IR34">
        <v>-0.017656537129445</v>
      </c>
      <c r="IS34">
        <v>0.00217271289782075</v>
      </c>
      <c r="IT34">
        <v>-2.34727275410467e-05</v>
      </c>
      <c r="IU34">
        <v>4</v>
      </c>
      <c r="IV34">
        <v>2183</v>
      </c>
      <c r="IW34">
        <v>1</v>
      </c>
      <c r="IX34">
        <v>27</v>
      </c>
      <c r="IY34">
        <v>29322684.6</v>
      </c>
      <c r="IZ34">
        <v>29322684.6</v>
      </c>
      <c r="JA34">
        <v>0.98999</v>
      </c>
      <c r="JB34">
        <v>2.6123</v>
      </c>
      <c r="JC34">
        <v>1.54785</v>
      </c>
      <c r="JD34">
        <v>2.31323</v>
      </c>
      <c r="JE34">
        <v>1.64673</v>
      </c>
      <c r="JF34">
        <v>2.38525</v>
      </c>
      <c r="JG34">
        <v>33.7606</v>
      </c>
      <c r="JH34">
        <v>24.1838</v>
      </c>
      <c r="JI34">
        <v>18</v>
      </c>
      <c r="JJ34">
        <v>500.427</v>
      </c>
      <c r="JK34">
        <v>397.678</v>
      </c>
      <c r="JL34">
        <v>31.0361</v>
      </c>
      <c r="JM34">
        <v>29.1232</v>
      </c>
      <c r="JN34">
        <v>30</v>
      </c>
      <c r="JO34">
        <v>29.1039</v>
      </c>
      <c r="JP34">
        <v>29.0541</v>
      </c>
      <c r="JQ34">
        <v>19.8402</v>
      </c>
      <c r="JR34">
        <v>21.1488</v>
      </c>
      <c r="JS34">
        <v>49.3852</v>
      </c>
      <c r="JT34">
        <v>31.0264</v>
      </c>
      <c r="JU34">
        <v>420</v>
      </c>
      <c r="JV34">
        <v>24.2155</v>
      </c>
      <c r="JW34">
        <v>96.513</v>
      </c>
      <c r="JX34">
        <v>94.4152</v>
      </c>
    </row>
    <row r="35" spans="1:284">
      <c r="A35">
        <v>19</v>
      </c>
      <c r="B35">
        <v>1759361080.1</v>
      </c>
      <c r="C35">
        <v>38</v>
      </c>
      <c r="D35" t="s">
        <v>462</v>
      </c>
      <c r="E35" t="s">
        <v>463</v>
      </c>
      <c r="F35">
        <v>5</v>
      </c>
      <c r="G35" t="s">
        <v>418</v>
      </c>
      <c r="H35" t="s">
        <v>419</v>
      </c>
      <c r="I35">
        <v>1759361077.1</v>
      </c>
      <c r="J35">
        <f>(K35)/1000</f>
        <v>0</v>
      </c>
      <c r="K35">
        <f>1000*DK35*AI35*(DG35-DH35)/(100*CZ35*(1000-AI35*DG35))</f>
        <v>0</v>
      </c>
      <c r="L35">
        <f>DK35*AI35*(DF35-DE35*(1000-AI35*DH35)/(1000-AI35*DG35))/(100*CZ35)</f>
        <v>0</v>
      </c>
      <c r="M35">
        <f>DE35 - IF(AI35&gt;1, L35*CZ35*100.0/(AK35), 0)</f>
        <v>0</v>
      </c>
      <c r="N35">
        <f>((T35-J35/2)*M35-L35)/(T35+J35/2)</f>
        <v>0</v>
      </c>
      <c r="O35">
        <f>N35*(DL35+DM35)/1000.0</f>
        <v>0</v>
      </c>
      <c r="P35">
        <f>(DE35 - IF(AI35&gt;1, L35*CZ35*100.0/(AK35), 0))*(DL35+DM35)/1000.0</f>
        <v>0</v>
      </c>
      <c r="Q35">
        <f>2.0/((1/S35-1/R35)+SIGN(S35)*SQRT((1/S35-1/R35)*(1/S35-1/R35) + 4*DA35/((DA35+1)*(DA35+1))*(2*1/S35*1/R35-1/R35*1/R35)))</f>
        <v>0</v>
      </c>
      <c r="R35">
        <f>IF(LEFT(DB35,1)&lt;&gt;"0",IF(LEFT(DB35,1)="1",3.0,DC35),$D$5+$E$5*(DS35*DL35/($K$5*1000))+$F$5*(DS35*DL35/($K$5*1000))*MAX(MIN(CZ35,$J$5),$I$5)*MAX(MIN(CZ35,$J$5),$I$5)+$G$5*MAX(MIN(CZ35,$J$5),$I$5)*(DS35*DL35/($K$5*1000))+$H$5*(DS35*DL35/($K$5*1000))*(DS35*DL35/($K$5*1000)))</f>
        <v>0</v>
      </c>
      <c r="S35">
        <f>J35*(1000-(1000*0.61365*exp(17.502*W35/(240.97+W35))/(DL35+DM35)+DG35)/2)/(1000*0.61365*exp(17.502*W35/(240.97+W35))/(DL35+DM35)-DG35)</f>
        <v>0</v>
      </c>
      <c r="T35">
        <f>1/((DA35+1)/(Q35/1.6)+1/(R35/1.37)) + DA35/((DA35+1)/(Q35/1.6) + DA35/(R35/1.37))</f>
        <v>0</v>
      </c>
      <c r="U35">
        <f>(CV35*CY35)</f>
        <v>0</v>
      </c>
      <c r="V35">
        <f>(DN35+(U35+2*0.95*5.67E-8*(((DN35+$B$7)+273)^4-(DN35+273)^4)-44100*J35)/(1.84*29.3*R35+8*0.95*5.67E-8*(DN35+273)^3))</f>
        <v>0</v>
      </c>
      <c r="W35">
        <f>($C$7*DO35+$D$7*DP35+$E$7*V35)</f>
        <v>0</v>
      </c>
      <c r="X35">
        <f>0.61365*exp(17.502*W35/(240.97+W35))</f>
        <v>0</v>
      </c>
      <c r="Y35">
        <f>(Z35/AA35*100)</f>
        <v>0</v>
      </c>
      <c r="Z35">
        <f>DG35*(DL35+DM35)/1000</f>
        <v>0</v>
      </c>
      <c r="AA35">
        <f>0.61365*exp(17.502*DN35/(240.97+DN35))</f>
        <v>0</v>
      </c>
      <c r="AB35">
        <f>(X35-DG35*(DL35+DM35)/1000)</f>
        <v>0</v>
      </c>
      <c r="AC35">
        <f>(-J35*44100)</f>
        <v>0</v>
      </c>
      <c r="AD35">
        <f>2*29.3*R35*0.92*(DN35-W35)</f>
        <v>0</v>
      </c>
      <c r="AE35">
        <f>2*0.95*5.67E-8*(((DN35+$B$7)+273)^4-(W35+273)^4)</f>
        <v>0</v>
      </c>
      <c r="AF35">
        <f>U35+AE35+AC35+AD35</f>
        <v>0</v>
      </c>
      <c r="AG35">
        <v>3</v>
      </c>
      <c r="AH35">
        <v>1</v>
      </c>
      <c r="AI35">
        <f>IF(AG35*$H$13&gt;=AK35,1.0,(AK35/(AK35-AG35*$H$13)))</f>
        <v>0</v>
      </c>
      <c r="AJ35">
        <f>(AI35-1)*100</f>
        <v>0</v>
      </c>
      <c r="AK35">
        <f>MAX(0,($B$13+$C$13*DS35)/(1+$D$13*DS35)*DL35/(DN35+273)*$E$13)</f>
        <v>0</v>
      </c>
      <c r="AL35" t="s">
        <v>420</v>
      </c>
      <c r="AM35" t="s">
        <v>420</v>
      </c>
      <c r="AN35">
        <v>0</v>
      </c>
      <c r="AO35">
        <v>0</v>
      </c>
      <c r="AP35">
        <f>1-AN35/AO35</f>
        <v>0</v>
      </c>
      <c r="AQ35">
        <v>0</v>
      </c>
      <c r="AR35" t="s">
        <v>420</v>
      </c>
      <c r="AS35" t="s">
        <v>420</v>
      </c>
      <c r="AT35">
        <v>0</v>
      </c>
      <c r="AU35">
        <v>0</v>
      </c>
      <c r="AV35">
        <f>1-AT35/AU35</f>
        <v>0</v>
      </c>
      <c r="AW35">
        <v>0.5</v>
      </c>
      <c r="AX35">
        <f>CW35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420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CV35">
        <f>$B$11*DT35+$C$11*DU35+$F$11*EF35*(1-EI35)</f>
        <v>0</v>
      </c>
      <c r="CW35">
        <f>CV35*CX35</f>
        <v>0</v>
      </c>
      <c r="CX35">
        <f>($B$11*$D$9+$C$11*$D$9+$F$11*((ES35+EK35)/MAX(ES35+EK35+ET35, 0.1)*$I$9+ET35/MAX(ES35+EK35+ET35, 0.1)*$J$9))/($B$11+$C$11+$F$11)</f>
        <v>0</v>
      </c>
      <c r="CY35">
        <f>($B$11*$K$9+$C$11*$K$9+$F$11*((ES35+EK35)/MAX(ES35+EK35+ET35, 0.1)*$P$9+ET35/MAX(ES35+EK35+ET35, 0.1)*$Q$9))/($B$11+$C$11+$F$11)</f>
        <v>0</v>
      </c>
      <c r="CZ35">
        <v>5.97</v>
      </c>
      <c r="DA35">
        <v>0.5</v>
      </c>
      <c r="DB35" t="s">
        <v>421</v>
      </c>
      <c r="DC35">
        <v>2</v>
      </c>
      <c r="DD35">
        <v>1759361077.1</v>
      </c>
      <c r="DE35">
        <v>420.985666666667</v>
      </c>
      <c r="DF35">
        <v>419.958</v>
      </c>
      <c r="DG35">
        <v>24.529</v>
      </c>
      <c r="DH35">
        <v>24.2422333333333</v>
      </c>
      <c r="DI35">
        <v>419.003666666667</v>
      </c>
      <c r="DJ35">
        <v>24.1231333333333</v>
      </c>
      <c r="DK35">
        <v>499.998666666667</v>
      </c>
      <c r="DL35">
        <v>90.3033666666667</v>
      </c>
      <c r="DM35">
        <v>0.0332908666666667</v>
      </c>
      <c r="DN35">
        <v>30.6698666666667</v>
      </c>
      <c r="DO35">
        <v>30.0132</v>
      </c>
      <c r="DP35">
        <v>999.9</v>
      </c>
      <c r="DQ35">
        <v>0</v>
      </c>
      <c r="DR35">
        <v>0</v>
      </c>
      <c r="DS35">
        <v>9985</v>
      </c>
      <c r="DT35">
        <v>0</v>
      </c>
      <c r="DU35">
        <v>0.27582</v>
      </c>
      <c r="DV35">
        <v>1.02758</v>
      </c>
      <c r="DW35">
        <v>431.571666666667</v>
      </c>
      <c r="DX35">
        <v>430.391333333333</v>
      </c>
      <c r="DY35">
        <v>0.286768</v>
      </c>
      <c r="DZ35">
        <v>419.958</v>
      </c>
      <c r="EA35">
        <v>24.2422333333333</v>
      </c>
      <c r="EB35">
        <v>2.21505</v>
      </c>
      <c r="EC35">
        <v>2.18915666666667</v>
      </c>
      <c r="ED35">
        <v>19.0716</v>
      </c>
      <c r="EE35">
        <v>18.8831333333333</v>
      </c>
      <c r="EF35">
        <v>0.00500059</v>
      </c>
      <c r="EG35">
        <v>0</v>
      </c>
      <c r="EH35">
        <v>0</v>
      </c>
      <c r="EI35">
        <v>0</v>
      </c>
      <c r="EJ35">
        <v>770.833333333333</v>
      </c>
      <c r="EK35">
        <v>0.00500059</v>
      </c>
      <c r="EL35">
        <v>-12.0666666666667</v>
      </c>
      <c r="EM35">
        <v>-0.266666666666667</v>
      </c>
      <c r="EN35">
        <v>35.625</v>
      </c>
      <c r="EO35">
        <v>38.5206666666667</v>
      </c>
      <c r="EP35">
        <v>36.875</v>
      </c>
      <c r="EQ35">
        <v>38.437</v>
      </c>
      <c r="ER35">
        <v>37.812</v>
      </c>
      <c r="ES35">
        <v>0</v>
      </c>
      <c r="ET35">
        <v>0</v>
      </c>
      <c r="EU35">
        <v>0</v>
      </c>
      <c r="EV35">
        <v>1759361080.9</v>
      </c>
      <c r="EW35">
        <v>0</v>
      </c>
      <c r="EX35">
        <v>772.126923076923</v>
      </c>
      <c r="EY35">
        <v>10.0478638507483</v>
      </c>
      <c r="EZ35">
        <v>6.07179445283023</v>
      </c>
      <c r="FA35">
        <v>-11.8</v>
      </c>
      <c r="FB35">
        <v>15</v>
      </c>
      <c r="FC35">
        <v>0</v>
      </c>
      <c r="FD35" t="s">
        <v>422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1.00599985714286</v>
      </c>
      <c r="FQ35">
        <v>-0.0223751688311692</v>
      </c>
      <c r="FR35">
        <v>0.038029260947561</v>
      </c>
      <c r="FS35">
        <v>1</v>
      </c>
      <c r="FT35">
        <v>770.617647058824</v>
      </c>
      <c r="FU35">
        <v>3.43162742028546</v>
      </c>
      <c r="FV35">
        <v>6.24012021887566</v>
      </c>
      <c r="FW35">
        <v>-1</v>
      </c>
      <c r="FX35">
        <v>0.285750809523809</v>
      </c>
      <c r="FY35">
        <v>0.0162774545454543</v>
      </c>
      <c r="FZ35">
        <v>0.00207123024447394</v>
      </c>
      <c r="GA35">
        <v>1</v>
      </c>
      <c r="GB35">
        <v>2</v>
      </c>
      <c r="GC35">
        <v>2</v>
      </c>
      <c r="GD35" t="s">
        <v>449</v>
      </c>
      <c r="GE35">
        <v>3.1328</v>
      </c>
      <c r="GF35">
        <v>2.71125</v>
      </c>
      <c r="GG35">
        <v>0.0892908</v>
      </c>
      <c r="GH35">
        <v>0.0895972</v>
      </c>
      <c r="GI35">
        <v>0.104113</v>
      </c>
      <c r="GJ35">
        <v>0.104039</v>
      </c>
      <c r="GK35">
        <v>34249.8</v>
      </c>
      <c r="GL35">
        <v>36656.4</v>
      </c>
      <c r="GM35">
        <v>34030.7</v>
      </c>
      <c r="GN35">
        <v>36460.6</v>
      </c>
      <c r="GO35">
        <v>43065.8</v>
      </c>
      <c r="GP35">
        <v>46895.3</v>
      </c>
      <c r="GQ35">
        <v>53097.2</v>
      </c>
      <c r="GR35">
        <v>58273.7</v>
      </c>
      <c r="GS35">
        <v>1.936</v>
      </c>
      <c r="GT35">
        <v>1.77655</v>
      </c>
      <c r="GU35">
        <v>0.0679791</v>
      </c>
      <c r="GV35">
        <v>0</v>
      </c>
      <c r="GW35">
        <v>28.9001</v>
      </c>
      <c r="GX35">
        <v>999.9</v>
      </c>
      <c r="GY35">
        <v>58.387</v>
      </c>
      <c r="GZ35">
        <v>30.635</v>
      </c>
      <c r="HA35">
        <v>28.5666</v>
      </c>
      <c r="HB35">
        <v>55.34</v>
      </c>
      <c r="HC35">
        <v>44.4832</v>
      </c>
      <c r="HD35">
        <v>1</v>
      </c>
      <c r="HE35">
        <v>0.135422</v>
      </c>
      <c r="HF35">
        <v>-1.12544</v>
      </c>
      <c r="HG35">
        <v>20.1291</v>
      </c>
      <c r="HH35">
        <v>5.19842</v>
      </c>
      <c r="HI35">
        <v>12.004</v>
      </c>
      <c r="HJ35">
        <v>4.9754</v>
      </c>
      <c r="HK35">
        <v>3.294</v>
      </c>
      <c r="HL35">
        <v>9999</v>
      </c>
      <c r="HM35">
        <v>9999</v>
      </c>
      <c r="HN35">
        <v>999.9</v>
      </c>
      <c r="HO35">
        <v>9999</v>
      </c>
      <c r="HP35">
        <v>1.86325</v>
      </c>
      <c r="HQ35">
        <v>1.86813</v>
      </c>
      <c r="HR35">
        <v>1.86787</v>
      </c>
      <c r="HS35">
        <v>1.86905</v>
      </c>
      <c r="HT35">
        <v>1.86984</v>
      </c>
      <c r="HU35">
        <v>1.86586</v>
      </c>
      <c r="HV35">
        <v>1.86695</v>
      </c>
      <c r="HW35">
        <v>1.86844</v>
      </c>
      <c r="HX35">
        <v>5</v>
      </c>
      <c r="HY35">
        <v>0</v>
      </c>
      <c r="HZ35">
        <v>0</v>
      </c>
      <c r="IA35">
        <v>0</v>
      </c>
      <c r="IB35" t="s">
        <v>424</v>
      </c>
      <c r="IC35" t="s">
        <v>425</v>
      </c>
      <c r="ID35" t="s">
        <v>426</v>
      </c>
      <c r="IE35" t="s">
        <v>426</v>
      </c>
      <c r="IF35" t="s">
        <v>426</v>
      </c>
      <c r="IG35" t="s">
        <v>426</v>
      </c>
      <c r="IH35">
        <v>0</v>
      </c>
      <c r="II35">
        <v>100</v>
      </c>
      <c r="IJ35">
        <v>100</v>
      </c>
      <c r="IK35">
        <v>1.982</v>
      </c>
      <c r="IL35">
        <v>0.4057</v>
      </c>
      <c r="IM35">
        <v>0.591063205497763</v>
      </c>
      <c r="IN35">
        <v>0.00362635438953289</v>
      </c>
      <c r="IO35">
        <v>-8.50754122937555e-07</v>
      </c>
      <c r="IP35">
        <v>2.87264459290622e-10</v>
      </c>
      <c r="IQ35">
        <v>-0.103101814204982</v>
      </c>
      <c r="IR35">
        <v>-0.017656537129445</v>
      </c>
      <c r="IS35">
        <v>0.00217271289782075</v>
      </c>
      <c r="IT35">
        <v>-2.34727275410467e-05</v>
      </c>
      <c r="IU35">
        <v>4</v>
      </c>
      <c r="IV35">
        <v>2183</v>
      </c>
      <c r="IW35">
        <v>1</v>
      </c>
      <c r="IX35">
        <v>27</v>
      </c>
      <c r="IY35">
        <v>29322684.7</v>
      </c>
      <c r="IZ35">
        <v>29322684.7</v>
      </c>
      <c r="JA35">
        <v>0.98999</v>
      </c>
      <c r="JB35">
        <v>2.62207</v>
      </c>
      <c r="JC35">
        <v>1.54785</v>
      </c>
      <c r="JD35">
        <v>2.31323</v>
      </c>
      <c r="JE35">
        <v>1.64673</v>
      </c>
      <c r="JF35">
        <v>2.26807</v>
      </c>
      <c r="JG35">
        <v>33.7606</v>
      </c>
      <c r="JH35">
        <v>24.2101</v>
      </c>
      <c r="JI35">
        <v>18</v>
      </c>
      <c r="JJ35">
        <v>500.427</v>
      </c>
      <c r="JK35">
        <v>397.674</v>
      </c>
      <c r="JL35">
        <v>31.0279</v>
      </c>
      <c r="JM35">
        <v>29.1219</v>
      </c>
      <c r="JN35">
        <v>30</v>
      </c>
      <c r="JO35">
        <v>29.1039</v>
      </c>
      <c r="JP35">
        <v>29.0533</v>
      </c>
      <c r="JQ35">
        <v>19.8392</v>
      </c>
      <c r="JR35">
        <v>21.1488</v>
      </c>
      <c r="JS35">
        <v>49.3852</v>
      </c>
      <c r="JT35">
        <v>31.0264</v>
      </c>
      <c r="JU35">
        <v>420</v>
      </c>
      <c r="JV35">
        <v>24.2155</v>
      </c>
      <c r="JW35">
        <v>96.5128</v>
      </c>
      <c r="JX35">
        <v>94.4152</v>
      </c>
    </row>
    <row r="36" spans="1:284">
      <c r="A36">
        <v>20</v>
      </c>
      <c r="B36">
        <v>1759361082.1</v>
      </c>
      <c r="C36">
        <v>40</v>
      </c>
      <c r="D36" t="s">
        <v>464</v>
      </c>
      <c r="E36" t="s">
        <v>465</v>
      </c>
      <c r="F36">
        <v>5</v>
      </c>
      <c r="G36" t="s">
        <v>418</v>
      </c>
      <c r="H36" t="s">
        <v>419</v>
      </c>
      <c r="I36">
        <v>1759361079.1</v>
      </c>
      <c r="J36">
        <f>(K36)/1000</f>
        <v>0</v>
      </c>
      <c r="K36">
        <f>1000*DK36*AI36*(DG36-DH36)/(100*CZ36*(1000-AI36*DG36))</f>
        <v>0</v>
      </c>
      <c r="L36">
        <f>DK36*AI36*(DF36-DE36*(1000-AI36*DH36)/(1000-AI36*DG36))/(100*CZ36)</f>
        <v>0</v>
      </c>
      <c r="M36">
        <f>DE36 - IF(AI36&gt;1, L36*CZ36*100.0/(AK36), 0)</f>
        <v>0</v>
      </c>
      <c r="N36">
        <f>((T36-J36/2)*M36-L36)/(T36+J36/2)</f>
        <v>0</v>
      </c>
      <c r="O36">
        <f>N36*(DL36+DM36)/1000.0</f>
        <v>0</v>
      </c>
      <c r="P36">
        <f>(DE36 - IF(AI36&gt;1, L36*CZ36*100.0/(AK36), 0))*(DL36+DM36)/1000.0</f>
        <v>0</v>
      </c>
      <c r="Q36">
        <f>2.0/((1/S36-1/R36)+SIGN(S36)*SQRT((1/S36-1/R36)*(1/S36-1/R36) + 4*DA36/((DA36+1)*(DA36+1))*(2*1/S36*1/R36-1/R36*1/R36)))</f>
        <v>0</v>
      </c>
      <c r="R36">
        <f>IF(LEFT(DB36,1)&lt;&gt;"0",IF(LEFT(DB36,1)="1",3.0,DC36),$D$5+$E$5*(DS36*DL36/($K$5*1000))+$F$5*(DS36*DL36/($K$5*1000))*MAX(MIN(CZ36,$J$5),$I$5)*MAX(MIN(CZ36,$J$5),$I$5)+$G$5*MAX(MIN(CZ36,$J$5),$I$5)*(DS36*DL36/($K$5*1000))+$H$5*(DS36*DL36/($K$5*1000))*(DS36*DL36/($K$5*1000)))</f>
        <v>0</v>
      </c>
      <c r="S36">
        <f>J36*(1000-(1000*0.61365*exp(17.502*W36/(240.97+W36))/(DL36+DM36)+DG36)/2)/(1000*0.61365*exp(17.502*W36/(240.97+W36))/(DL36+DM36)-DG36)</f>
        <v>0</v>
      </c>
      <c r="T36">
        <f>1/((DA36+1)/(Q36/1.6)+1/(R36/1.37)) + DA36/((DA36+1)/(Q36/1.6) + DA36/(R36/1.37))</f>
        <v>0</v>
      </c>
      <c r="U36">
        <f>(CV36*CY36)</f>
        <v>0</v>
      </c>
      <c r="V36">
        <f>(DN36+(U36+2*0.95*5.67E-8*(((DN36+$B$7)+273)^4-(DN36+273)^4)-44100*J36)/(1.84*29.3*R36+8*0.95*5.67E-8*(DN36+273)^3))</f>
        <v>0</v>
      </c>
      <c r="W36">
        <f>($C$7*DO36+$D$7*DP36+$E$7*V36)</f>
        <v>0</v>
      </c>
      <c r="X36">
        <f>0.61365*exp(17.502*W36/(240.97+W36))</f>
        <v>0</v>
      </c>
      <c r="Y36">
        <f>(Z36/AA36*100)</f>
        <v>0</v>
      </c>
      <c r="Z36">
        <f>DG36*(DL36+DM36)/1000</f>
        <v>0</v>
      </c>
      <c r="AA36">
        <f>0.61365*exp(17.502*DN36/(240.97+DN36))</f>
        <v>0</v>
      </c>
      <c r="AB36">
        <f>(X36-DG36*(DL36+DM36)/1000)</f>
        <v>0</v>
      </c>
      <c r="AC36">
        <f>(-J36*44100)</f>
        <v>0</v>
      </c>
      <c r="AD36">
        <f>2*29.3*R36*0.92*(DN36-W36)</f>
        <v>0</v>
      </c>
      <c r="AE36">
        <f>2*0.95*5.67E-8*(((DN36+$B$7)+273)^4-(W36+273)^4)</f>
        <v>0</v>
      </c>
      <c r="AF36">
        <f>U36+AE36+AC36+AD36</f>
        <v>0</v>
      </c>
      <c r="AG36">
        <v>3</v>
      </c>
      <c r="AH36">
        <v>1</v>
      </c>
      <c r="AI36">
        <f>IF(AG36*$H$13&gt;=AK36,1.0,(AK36/(AK36-AG36*$H$13)))</f>
        <v>0</v>
      </c>
      <c r="AJ36">
        <f>(AI36-1)*100</f>
        <v>0</v>
      </c>
      <c r="AK36">
        <f>MAX(0,($B$13+$C$13*DS36)/(1+$D$13*DS36)*DL36/(DN36+273)*$E$13)</f>
        <v>0</v>
      </c>
      <c r="AL36" t="s">
        <v>420</v>
      </c>
      <c r="AM36" t="s">
        <v>420</v>
      </c>
      <c r="AN36">
        <v>0</v>
      </c>
      <c r="AO36">
        <v>0</v>
      </c>
      <c r="AP36">
        <f>1-AN36/AO36</f>
        <v>0</v>
      </c>
      <c r="AQ36">
        <v>0</v>
      </c>
      <c r="AR36" t="s">
        <v>420</v>
      </c>
      <c r="AS36" t="s">
        <v>420</v>
      </c>
      <c r="AT36">
        <v>0</v>
      </c>
      <c r="AU36">
        <v>0</v>
      </c>
      <c r="AV36">
        <f>1-AT36/AU36</f>
        <v>0</v>
      </c>
      <c r="AW36">
        <v>0.5</v>
      </c>
      <c r="AX36">
        <f>CW36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420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CV36">
        <f>$B$11*DT36+$C$11*DU36+$F$11*EF36*(1-EI36)</f>
        <v>0</v>
      </c>
      <c r="CW36">
        <f>CV36*CX36</f>
        <v>0</v>
      </c>
      <c r="CX36">
        <f>($B$11*$D$9+$C$11*$D$9+$F$11*((ES36+EK36)/MAX(ES36+EK36+ET36, 0.1)*$I$9+ET36/MAX(ES36+EK36+ET36, 0.1)*$J$9))/($B$11+$C$11+$F$11)</f>
        <v>0</v>
      </c>
      <c r="CY36">
        <f>($B$11*$K$9+$C$11*$K$9+$F$11*((ES36+EK36)/MAX(ES36+EK36+ET36, 0.1)*$P$9+ET36/MAX(ES36+EK36+ET36, 0.1)*$Q$9))/($B$11+$C$11+$F$11)</f>
        <v>0</v>
      </c>
      <c r="CZ36">
        <v>5.97</v>
      </c>
      <c r="DA36">
        <v>0.5</v>
      </c>
      <c r="DB36" t="s">
        <v>421</v>
      </c>
      <c r="DC36">
        <v>2</v>
      </c>
      <c r="DD36">
        <v>1759361079.1</v>
      </c>
      <c r="DE36">
        <v>420.974</v>
      </c>
      <c r="DF36">
        <v>419.961</v>
      </c>
      <c r="DG36">
        <v>24.5272333333333</v>
      </c>
      <c r="DH36">
        <v>24.2420333333333</v>
      </c>
      <c r="DI36">
        <v>418.992</v>
      </c>
      <c r="DJ36">
        <v>24.1214333333333</v>
      </c>
      <c r="DK36">
        <v>499.954</v>
      </c>
      <c r="DL36">
        <v>90.3041666666667</v>
      </c>
      <c r="DM36">
        <v>0.0334704333333333</v>
      </c>
      <c r="DN36">
        <v>30.6665</v>
      </c>
      <c r="DO36">
        <v>30.0109</v>
      </c>
      <c r="DP36">
        <v>999.9</v>
      </c>
      <c r="DQ36">
        <v>0</v>
      </c>
      <c r="DR36">
        <v>0</v>
      </c>
      <c r="DS36">
        <v>9972.5</v>
      </c>
      <c r="DT36">
        <v>0</v>
      </c>
      <c r="DU36">
        <v>0.27582</v>
      </c>
      <c r="DV36">
        <v>1.01284</v>
      </c>
      <c r="DW36">
        <v>431.559</v>
      </c>
      <c r="DX36">
        <v>430.394666666667</v>
      </c>
      <c r="DY36">
        <v>0.285192</v>
      </c>
      <c r="DZ36">
        <v>419.961</v>
      </c>
      <c r="EA36">
        <v>24.2420333333333</v>
      </c>
      <c r="EB36">
        <v>2.21491</v>
      </c>
      <c r="EC36">
        <v>2.18915666666667</v>
      </c>
      <c r="ED36">
        <v>19.0705666666667</v>
      </c>
      <c r="EE36">
        <v>18.8831333333333</v>
      </c>
      <c r="EF36">
        <v>0.00500059</v>
      </c>
      <c r="EG36">
        <v>0</v>
      </c>
      <c r="EH36">
        <v>0</v>
      </c>
      <c r="EI36">
        <v>0</v>
      </c>
      <c r="EJ36">
        <v>770.766666666667</v>
      </c>
      <c r="EK36">
        <v>0.00500059</v>
      </c>
      <c r="EL36">
        <v>-14.1333333333333</v>
      </c>
      <c r="EM36">
        <v>-0.9</v>
      </c>
      <c r="EN36">
        <v>35.625</v>
      </c>
      <c r="EO36">
        <v>38.5</v>
      </c>
      <c r="EP36">
        <v>36.875</v>
      </c>
      <c r="EQ36">
        <v>38.437</v>
      </c>
      <c r="ER36">
        <v>37.812</v>
      </c>
      <c r="ES36">
        <v>0</v>
      </c>
      <c r="ET36">
        <v>0</v>
      </c>
      <c r="EU36">
        <v>0</v>
      </c>
      <c r="EV36">
        <v>1759361083.3</v>
      </c>
      <c r="EW36">
        <v>0</v>
      </c>
      <c r="EX36">
        <v>771.938461538462</v>
      </c>
      <c r="EY36">
        <v>20.423932233871</v>
      </c>
      <c r="EZ36">
        <v>-9.84957299043799</v>
      </c>
      <c r="FA36">
        <v>-11.6653846153846</v>
      </c>
      <c r="FB36">
        <v>15</v>
      </c>
      <c r="FC36">
        <v>0</v>
      </c>
      <c r="FD36" t="s">
        <v>422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1.00040680952381</v>
      </c>
      <c r="FQ36">
        <v>0.0215577662337671</v>
      </c>
      <c r="FR36">
        <v>0.0362851247464919</v>
      </c>
      <c r="FS36">
        <v>1</v>
      </c>
      <c r="FT36">
        <v>771.079411764706</v>
      </c>
      <c r="FU36">
        <v>18.1986251149659</v>
      </c>
      <c r="FV36">
        <v>6.62552015324368</v>
      </c>
      <c r="FW36">
        <v>-1</v>
      </c>
      <c r="FX36">
        <v>0.286205285714286</v>
      </c>
      <c r="FY36">
        <v>0.00819093506493542</v>
      </c>
      <c r="FZ36">
        <v>0.00139629909276723</v>
      </c>
      <c r="GA36">
        <v>1</v>
      </c>
      <c r="GB36">
        <v>2</v>
      </c>
      <c r="GC36">
        <v>2</v>
      </c>
      <c r="GD36" t="s">
        <v>449</v>
      </c>
      <c r="GE36">
        <v>3.1327</v>
      </c>
      <c r="GF36">
        <v>2.71131</v>
      </c>
      <c r="GG36">
        <v>0.0892939</v>
      </c>
      <c r="GH36">
        <v>0.0895972</v>
      </c>
      <c r="GI36">
        <v>0.104107</v>
      </c>
      <c r="GJ36">
        <v>0.104062</v>
      </c>
      <c r="GK36">
        <v>34249.7</v>
      </c>
      <c r="GL36">
        <v>36656.5</v>
      </c>
      <c r="GM36">
        <v>34030.7</v>
      </c>
      <c r="GN36">
        <v>36460.7</v>
      </c>
      <c r="GO36">
        <v>43066.1</v>
      </c>
      <c r="GP36">
        <v>46894.1</v>
      </c>
      <c r="GQ36">
        <v>53097.2</v>
      </c>
      <c r="GR36">
        <v>58273.8</v>
      </c>
      <c r="GS36">
        <v>1.93582</v>
      </c>
      <c r="GT36">
        <v>1.7767</v>
      </c>
      <c r="GU36">
        <v>0.0680164</v>
      </c>
      <c r="GV36">
        <v>0</v>
      </c>
      <c r="GW36">
        <v>28.9001</v>
      </c>
      <c r="GX36">
        <v>999.9</v>
      </c>
      <c r="GY36">
        <v>58.387</v>
      </c>
      <c r="GZ36">
        <v>30.625</v>
      </c>
      <c r="HA36">
        <v>28.5515</v>
      </c>
      <c r="HB36">
        <v>54.99</v>
      </c>
      <c r="HC36">
        <v>44.5312</v>
      </c>
      <c r="HD36">
        <v>1</v>
      </c>
      <c r="HE36">
        <v>0.135409</v>
      </c>
      <c r="HF36">
        <v>-1.12853</v>
      </c>
      <c r="HG36">
        <v>20.1291</v>
      </c>
      <c r="HH36">
        <v>5.19872</v>
      </c>
      <c r="HI36">
        <v>12.004</v>
      </c>
      <c r="HJ36">
        <v>4.97545</v>
      </c>
      <c r="HK36">
        <v>3.294</v>
      </c>
      <c r="HL36">
        <v>9999</v>
      </c>
      <c r="HM36">
        <v>9999</v>
      </c>
      <c r="HN36">
        <v>999.9</v>
      </c>
      <c r="HO36">
        <v>9999</v>
      </c>
      <c r="HP36">
        <v>1.86325</v>
      </c>
      <c r="HQ36">
        <v>1.86813</v>
      </c>
      <c r="HR36">
        <v>1.86788</v>
      </c>
      <c r="HS36">
        <v>1.86905</v>
      </c>
      <c r="HT36">
        <v>1.86985</v>
      </c>
      <c r="HU36">
        <v>1.86586</v>
      </c>
      <c r="HV36">
        <v>1.86693</v>
      </c>
      <c r="HW36">
        <v>1.86844</v>
      </c>
      <c r="HX36">
        <v>5</v>
      </c>
      <c r="HY36">
        <v>0</v>
      </c>
      <c r="HZ36">
        <v>0</v>
      </c>
      <c r="IA36">
        <v>0</v>
      </c>
      <c r="IB36" t="s">
        <v>424</v>
      </c>
      <c r="IC36" t="s">
        <v>425</v>
      </c>
      <c r="ID36" t="s">
        <v>426</v>
      </c>
      <c r="IE36" t="s">
        <v>426</v>
      </c>
      <c r="IF36" t="s">
        <v>426</v>
      </c>
      <c r="IG36" t="s">
        <v>426</v>
      </c>
      <c r="IH36">
        <v>0</v>
      </c>
      <c r="II36">
        <v>100</v>
      </c>
      <c r="IJ36">
        <v>100</v>
      </c>
      <c r="IK36">
        <v>1.983</v>
      </c>
      <c r="IL36">
        <v>0.4056</v>
      </c>
      <c r="IM36">
        <v>0.591063205497763</v>
      </c>
      <c r="IN36">
        <v>0.00362635438953289</v>
      </c>
      <c r="IO36">
        <v>-8.50754122937555e-07</v>
      </c>
      <c r="IP36">
        <v>2.87264459290622e-10</v>
      </c>
      <c r="IQ36">
        <v>-0.103101814204982</v>
      </c>
      <c r="IR36">
        <v>-0.017656537129445</v>
      </c>
      <c r="IS36">
        <v>0.00217271289782075</v>
      </c>
      <c r="IT36">
        <v>-2.34727275410467e-05</v>
      </c>
      <c r="IU36">
        <v>4</v>
      </c>
      <c r="IV36">
        <v>2183</v>
      </c>
      <c r="IW36">
        <v>1</v>
      </c>
      <c r="IX36">
        <v>27</v>
      </c>
      <c r="IY36">
        <v>29322684.7</v>
      </c>
      <c r="IZ36">
        <v>29322684.7</v>
      </c>
      <c r="JA36">
        <v>0.98999</v>
      </c>
      <c r="JB36">
        <v>2.61719</v>
      </c>
      <c r="JC36">
        <v>1.54785</v>
      </c>
      <c r="JD36">
        <v>2.31323</v>
      </c>
      <c r="JE36">
        <v>1.64673</v>
      </c>
      <c r="JF36">
        <v>2.37061</v>
      </c>
      <c r="JG36">
        <v>33.7606</v>
      </c>
      <c r="JH36">
        <v>24.2101</v>
      </c>
      <c r="JI36">
        <v>18</v>
      </c>
      <c r="JJ36">
        <v>500.312</v>
      </c>
      <c r="JK36">
        <v>397.748</v>
      </c>
      <c r="JL36">
        <v>31.022</v>
      </c>
      <c r="JM36">
        <v>29.121</v>
      </c>
      <c r="JN36">
        <v>30</v>
      </c>
      <c r="JO36">
        <v>29.1039</v>
      </c>
      <c r="JP36">
        <v>29.0521</v>
      </c>
      <c r="JQ36">
        <v>19.8401</v>
      </c>
      <c r="JR36">
        <v>21.1488</v>
      </c>
      <c r="JS36">
        <v>49.3852</v>
      </c>
      <c r="JT36">
        <v>31.0264</v>
      </c>
      <c r="JU36">
        <v>420</v>
      </c>
      <c r="JV36">
        <v>24.2155</v>
      </c>
      <c r="JW36">
        <v>96.5129</v>
      </c>
      <c r="JX36">
        <v>94.4153</v>
      </c>
    </row>
    <row r="37" spans="1:284">
      <c r="A37">
        <v>21</v>
      </c>
      <c r="B37">
        <v>1759361084.1</v>
      </c>
      <c r="C37">
        <v>42</v>
      </c>
      <c r="D37" t="s">
        <v>466</v>
      </c>
      <c r="E37" t="s">
        <v>467</v>
      </c>
      <c r="F37">
        <v>5</v>
      </c>
      <c r="G37" t="s">
        <v>418</v>
      </c>
      <c r="H37" t="s">
        <v>419</v>
      </c>
      <c r="I37">
        <v>1759361081.1</v>
      </c>
      <c r="J37">
        <f>(K37)/1000</f>
        <v>0</v>
      </c>
      <c r="K37">
        <f>1000*DK37*AI37*(DG37-DH37)/(100*CZ37*(1000-AI37*DG37))</f>
        <v>0</v>
      </c>
      <c r="L37">
        <f>DK37*AI37*(DF37-DE37*(1000-AI37*DH37)/(1000-AI37*DG37))/(100*CZ37)</f>
        <v>0</v>
      </c>
      <c r="M37">
        <f>DE37 - IF(AI37&gt;1, L37*CZ37*100.0/(AK37), 0)</f>
        <v>0</v>
      </c>
      <c r="N37">
        <f>((T37-J37/2)*M37-L37)/(T37+J37/2)</f>
        <v>0</v>
      </c>
      <c r="O37">
        <f>N37*(DL37+DM37)/1000.0</f>
        <v>0</v>
      </c>
      <c r="P37">
        <f>(DE37 - IF(AI37&gt;1, L37*CZ37*100.0/(AK37), 0))*(DL37+DM37)/1000.0</f>
        <v>0</v>
      </c>
      <c r="Q37">
        <f>2.0/((1/S37-1/R37)+SIGN(S37)*SQRT((1/S37-1/R37)*(1/S37-1/R37) + 4*DA37/((DA37+1)*(DA37+1))*(2*1/S37*1/R37-1/R37*1/R37)))</f>
        <v>0</v>
      </c>
      <c r="R37">
        <f>IF(LEFT(DB37,1)&lt;&gt;"0",IF(LEFT(DB37,1)="1",3.0,DC37),$D$5+$E$5*(DS37*DL37/($K$5*1000))+$F$5*(DS37*DL37/($K$5*1000))*MAX(MIN(CZ37,$J$5),$I$5)*MAX(MIN(CZ37,$J$5),$I$5)+$G$5*MAX(MIN(CZ37,$J$5),$I$5)*(DS37*DL37/($K$5*1000))+$H$5*(DS37*DL37/($K$5*1000))*(DS37*DL37/($K$5*1000)))</f>
        <v>0</v>
      </c>
      <c r="S37">
        <f>J37*(1000-(1000*0.61365*exp(17.502*W37/(240.97+W37))/(DL37+DM37)+DG37)/2)/(1000*0.61365*exp(17.502*W37/(240.97+W37))/(DL37+DM37)-DG37)</f>
        <v>0</v>
      </c>
      <c r="T37">
        <f>1/((DA37+1)/(Q37/1.6)+1/(R37/1.37)) + DA37/((DA37+1)/(Q37/1.6) + DA37/(R37/1.37))</f>
        <v>0</v>
      </c>
      <c r="U37">
        <f>(CV37*CY37)</f>
        <v>0</v>
      </c>
      <c r="V37">
        <f>(DN37+(U37+2*0.95*5.67E-8*(((DN37+$B$7)+273)^4-(DN37+273)^4)-44100*J37)/(1.84*29.3*R37+8*0.95*5.67E-8*(DN37+273)^3))</f>
        <v>0</v>
      </c>
      <c r="W37">
        <f>($C$7*DO37+$D$7*DP37+$E$7*V37)</f>
        <v>0</v>
      </c>
      <c r="X37">
        <f>0.61365*exp(17.502*W37/(240.97+W37))</f>
        <v>0</v>
      </c>
      <c r="Y37">
        <f>(Z37/AA37*100)</f>
        <v>0</v>
      </c>
      <c r="Z37">
        <f>DG37*(DL37+DM37)/1000</f>
        <v>0</v>
      </c>
      <c r="AA37">
        <f>0.61365*exp(17.502*DN37/(240.97+DN37))</f>
        <v>0</v>
      </c>
      <c r="AB37">
        <f>(X37-DG37*(DL37+DM37)/1000)</f>
        <v>0</v>
      </c>
      <c r="AC37">
        <f>(-J37*44100)</f>
        <v>0</v>
      </c>
      <c r="AD37">
        <f>2*29.3*R37*0.92*(DN37-W37)</f>
        <v>0</v>
      </c>
      <c r="AE37">
        <f>2*0.95*5.67E-8*(((DN37+$B$7)+273)^4-(W37+273)^4)</f>
        <v>0</v>
      </c>
      <c r="AF37">
        <f>U37+AE37+AC37+AD37</f>
        <v>0</v>
      </c>
      <c r="AG37">
        <v>3</v>
      </c>
      <c r="AH37">
        <v>1</v>
      </c>
      <c r="AI37">
        <f>IF(AG37*$H$13&gt;=AK37,1.0,(AK37/(AK37-AG37*$H$13)))</f>
        <v>0</v>
      </c>
      <c r="AJ37">
        <f>(AI37-1)*100</f>
        <v>0</v>
      </c>
      <c r="AK37">
        <f>MAX(0,($B$13+$C$13*DS37)/(1+$D$13*DS37)*DL37/(DN37+273)*$E$13)</f>
        <v>0</v>
      </c>
      <c r="AL37" t="s">
        <v>420</v>
      </c>
      <c r="AM37" t="s">
        <v>420</v>
      </c>
      <c r="AN37">
        <v>0</v>
      </c>
      <c r="AO37">
        <v>0</v>
      </c>
      <c r="AP37">
        <f>1-AN37/AO37</f>
        <v>0</v>
      </c>
      <c r="AQ37">
        <v>0</v>
      </c>
      <c r="AR37" t="s">
        <v>420</v>
      </c>
      <c r="AS37" t="s">
        <v>420</v>
      </c>
      <c r="AT37">
        <v>0</v>
      </c>
      <c r="AU37">
        <v>0</v>
      </c>
      <c r="AV37">
        <f>1-AT37/AU37</f>
        <v>0</v>
      </c>
      <c r="AW37">
        <v>0.5</v>
      </c>
      <c r="AX37">
        <f>CW37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420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CV37">
        <f>$B$11*DT37+$C$11*DU37+$F$11*EF37*(1-EI37)</f>
        <v>0</v>
      </c>
      <c r="CW37">
        <f>CV37*CX37</f>
        <v>0</v>
      </c>
      <c r="CX37">
        <f>($B$11*$D$9+$C$11*$D$9+$F$11*((ES37+EK37)/MAX(ES37+EK37+ET37, 0.1)*$I$9+ET37/MAX(ES37+EK37+ET37, 0.1)*$J$9))/($B$11+$C$11+$F$11)</f>
        <v>0</v>
      </c>
      <c r="CY37">
        <f>($B$11*$K$9+$C$11*$K$9+$F$11*((ES37+EK37)/MAX(ES37+EK37+ET37, 0.1)*$P$9+ET37/MAX(ES37+EK37+ET37, 0.1)*$Q$9))/($B$11+$C$11+$F$11)</f>
        <v>0</v>
      </c>
      <c r="CZ37">
        <v>5.97</v>
      </c>
      <c r="DA37">
        <v>0.5</v>
      </c>
      <c r="DB37" t="s">
        <v>421</v>
      </c>
      <c r="DC37">
        <v>2</v>
      </c>
      <c r="DD37">
        <v>1759361081.1</v>
      </c>
      <c r="DE37">
        <v>420.975</v>
      </c>
      <c r="DF37">
        <v>419.972666666667</v>
      </c>
      <c r="DG37">
        <v>24.5257</v>
      </c>
      <c r="DH37">
        <v>24.2471</v>
      </c>
      <c r="DI37">
        <v>418.992666666667</v>
      </c>
      <c r="DJ37">
        <v>24.12</v>
      </c>
      <c r="DK37">
        <v>499.960666666667</v>
      </c>
      <c r="DL37">
        <v>90.3046666666667</v>
      </c>
      <c r="DM37">
        <v>0.0334590666666667</v>
      </c>
      <c r="DN37">
        <v>30.6624666666667</v>
      </c>
      <c r="DO37">
        <v>30.0096333333333</v>
      </c>
      <c r="DP37">
        <v>999.9</v>
      </c>
      <c r="DQ37">
        <v>0</v>
      </c>
      <c r="DR37">
        <v>0</v>
      </c>
      <c r="DS37">
        <v>9980</v>
      </c>
      <c r="DT37">
        <v>0</v>
      </c>
      <c r="DU37">
        <v>0.27582</v>
      </c>
      <c r="DV37">
        <v>1.00224</v>
      </c>
      <c r="DW37">
        <v>431.559333333333</v>
      </c>
      <c r="DX37">
        <v>430.409</v>
      </c>
      <c r="DY37">
        <v>0.278573</v>
      </c>
      <c r="DZ37">
        <v>419.972666666667</v>
      </c>
      <c r="EA37">
        <v>24.2471</v>
      </c>
      <c r="EB37">
        <v>2.21478333333333</v>
      </c>
      <c r="EC37">
        <v>2.18962666666667</v>
      </c>
      <c r="ED37">
        <v>19.0696666666667</v>
      </c>
      <c r="EE37">
        <v>18.8866</v>
      </c>
      <c r="EF37">
        <v>0.00500059</v>
      </c>
      <c r="EG37">
        <v>0</v>
      </c>
      <c r="EH37">
        <v>0</v>
      </c>
      <c r="EI37">
        <v>0</v>
      </c>
      <c r="EJ37">
        <v>775.866666666667</v>
      </c>
      <c r="EK37">
        <v>0.00500059</v>
      </c>
      <c r="EL37">
        <v>-16.8</v>
      </c>
      <c r="EM37">
        <v>-1.23333333333333</v>
      </c>
      <c r="EN37">
        <v>35.625</v>
      </c>
      <c r="EO37">
        <v>38.5</v>
      </c>
      <c r="EP37">
        <v>36.854</v>
      </c>
      <c r="EQ37">
        <v>38.4163333333333</v>
      </c>
      <c r="ER37">
        <v>37.812</v>
      </c>
      <c r="ES37">
        <v>0</v>
      </c>
      <c r="ET37">
        <v>0</v>
      </c>
      <c r="EU37">
        <v>0</v>
      </c>
      <c r="EV37">
        <v>1759361085.1</v>
      </c>
      <c r="EW37">
        <v>0</v>
      </c>
      <c r="EX37">
        <v>772.908</v>
      </c>
      <c r="EY37">
        <v>20.2923082085518</v>
      </c>
      <c r="EZ37">
        <v>-30.3615388465586</v>
      </c>
      <c r="FA37">
        <v>-11.884</v>
      </c>
      <c r="FB37">
        <v>15</v>
      </c>
      <c r="FC37">
        <v>0</v>
      </c>
      <c r="FD37" t="s">
        <v>422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0.995625952380952</v>
      </c>
      <c r="FQ37">
        <v>0.0913505454545457</v>
      </c>
      <c r="FR37">
        <v>0.0333331764584064</v>
      </c>
      <c r="FS37">
        <v>1</v>
      </c>
      <c r="FT37">
        <v>771.611764705882</v>
      </c>
      <c r="FU37">
        <v>16.3025213066797</v>
      </c>
      <c r="FV37">
        <v>6.18887829359021</v>
      </c>
      <c r="FW37">
        <v>-1</v>
      </c>
      <c r="FX37">
        <v>0.285810857142857</v>
      </c>
      <c r="FY37">
        <v>-0.00691433766233668</v>
      </c>
      <c r="FZ37">
        <v>0.00255882510773456</v>
      </c>
      <c r="GA37">
        <v>1</v>
      </c>
      <c r="GB37">
        <v>2</v>
      </c>
      <c r="GC37">
        <v>2</v>
      </c>
      <c r="GD37" t="s">
        <v>449</v>
      </c>
      <c r="GE37">
        <v>3.13293</v>
      </c>
      <c r="GF37">
        <v>2.71128</v>
      </c>
      <c r="GG37">
        <v>0.0892961</v>
      </c>
      <c r="GH37">
        <v>0.0895967</v>
      </c>
      <c r="GI37">
        <v>0.104109</v>
      </c>
      <c r="GJ37">
        <v>0.104121</v>
      </c>
      <c r="GK37">
        <v>34249.7</v>
      </c>
      <c r="GL37">
        <v>36656.6</v>
      </c>
      <c r="GM37">
        <v>34030.8</v>
      </c>
      <c r="GN37">
        <v>36460.7</v>
      </c>
      <c r="GO37">
        <v>43066.1</v>
      </c>
      <c r="GP37">
        <v>46890.9</v>
      </c>
      <c r="GQ37">
        <v>53097.4</v>
      </c>
      <c r="GR37">
        <v>58273.7</v>
      </c>
      <c r="GS37">
        <v>1.9361</v>
      </c>
      <c r="GT37">
        <v>1.77645</v>
      </c>
      <c r="GU37">
        <v>0.0682548</v>
      </c>
      <c r="GV37">
        <v>0</v>
      </c>
      <c r="GW37">
        <v>28.9001</v>
      </c>
      <c r="GX37">
        <v>999.9</v>
      </c>
      <c r="GY37">
        <v>58.412</v>
      </c>
      <c r="GZ37">
        <v>30.625</v>
      </c>
      <c r="HA37">
        <v>28.5638</v>
      </c>
      <c r="HB37">
        <v>55.27</v>
      </c>
      <c r="HC37">
        <v>44.2228</v>
      </c>
      <c r="HD37">
        <v>1</v>
      </c>
      <c r="HE37">
        <v>0.135371</v>
      </c>
      <c r="HF37">
        <v>-1.15472</v>
      </c>
      <c r="HG37">
        <v>20.129</v>
      </c>
      <c r="HH37">
        <v>5.19857</v>
      </c>
      <c r="HI37">
        <v>12.004</v>
      </c>
      <c r="HJ37">
        <v>4.97535</v>
      </c>
      <c r="HK37">
        <v>3.294</v>
      </c>
      <c r="HL37">
        <v>9999</v>
      </c>
      <c r="HM37">
        <v>9999</v>
      </c>
      <c r="HN37">
        <v>999.9</v>
      </c>
      <c r="HO37">
        <v>9999</v>
      </c>
      <c r="HP37">
        <v>1.86325</v>
      </c>
      <c r="HQ37">
        <v>1.86813</v>
      </c>
      <c r="HR37">
        <v>1.86789</v>
      </c>
      <c r="HS37">
        <v>1.86905</v>
      </c>
      <c r="HT37">
        <v>1.86986</v>
      </c>
      <c r="HU37">
        <v>1.86586</v>
      </c>
      <c r="HV37">
        <v>1.86695</v>
      </c>
      <c r="HW37">
        <v>1.86844</v>
      </c>
      <c r="HX37">
        <v>5</v>
      </c>
      <c r="HY37">
        <v>0</v>
      </c>
      <c r="HZ37">
        <v>0</v>
      </c>
      <c r="IA37">
        <v>0</v>
      </c>
      <c r="IB37" t="s">
        <v>424</v>
      </c>
      <c r="IC37" t="s">
        <v>425</v>
      </c>
      <c r="ID37" t="s">
        <v>426</v>
      </c>
      <c r="IE37" t="s">
        <v>426</v>
      </c>
      <c r="IF37" t="s">
        <v>426</v>
      </c>
      <c r="IG37" t="s">
        <v>426</v>
      </c>
      <c r="IH37">
        <v>0</v>
      </c>
      <c r="II37">
        <v>100</v>
      </c>
      <c r="IJ37">
        <v>100</v>
      </c>
      <c r="IK37">
        <v>1.982</v>
      </c>
      <c r="IL37">
        <v>0.4056</v>
      </c>
      <c r="IM37">
        <v>0.591063205497763</v>
      </c>
      <c r="IN37">
        <v>0.00362635438953289</v>
      </c>
      <c r="IO37">
        <v>-8.50754122937555e-07</v>
      </c>
      <c r="IP37">
        <v>2.87264459290622e-10</v>
      </c>
      <c r="IQ37">
        <v>-0.103101814204982</v>
      </c>
      <c r="IR37">
        <v>-0.017656537129445</v>
      </c>
      <c r="IS37">
        <v>0.00217271289782075</v>
      </c>
      <c r="IT37">
        <v>-2.34727275410467e-05</v>
      </c>
      <c r="IU37">
        <v>4</v>
      </c>
      <c r="IV37">
        <v>2183</v>
      </c>
      <c r="IW37">
        <v>1</v>
      </c>
      <c r="IX37">
        <v>27</v>
      </c>
      <c r="IY37">
        <v>29322684.7</v>
      </c>
      <c r="IZ37">
        <v>29322684.7</v>
      </c>
      <c r="JA37">
        <v>0.98999</v>
      </c>
      <c r="JB37">
        <v>2.60864</v>
      </c>
      <c r="JC37">
        <v>1.54785</v>
      </c>
      <c r="JD37">
        <v>2.31323</v>
      </c>
      <c r="JE37">
        <v>1.64551</v>
      </c>
      <c r="JF37">
        <v>2.37793</v>
      </c>
      <c r="JG37">
        <v>33.7606</v>
      </c>
      <c r="JH37">
        <v>24.1838</v>
      </c>
      <c r="JI37">
        <v>18</v>
      </c>
      <c r="JJ37">
        <v>500.493</v>
      </c>
      <c r="JK37">
        <v>397.607</v>
      </c>
      <c r="JL37">
        <v>31.0166</v>
      </c>
      <c r="JM37">
        <v>29.121</v>
      </c>
      <c r="JN37">
        <v>29.9999</v>
      </c>
      <c r="JO37">
        <v>29.1039</v>
      </c>
      <c r="JP37">
        <v>29.0516</v>
      </c>
      <c r="JQ37">
        <v>19.8403</v>
      </c>
      <c r="JR37">
        <v>21.4263</v>
      </c>
      <c r="JS37">
        <v>49.3852</v>
      </c>
      <c r="JT37">
        <v>31.0175</v>
      </c>
      <c r="JU37">
        <v>420</v>
      </c>
      <c r="JV37">
        <v>24.2155</v>
      </c>
      <c r="JW37">
        <v>96.5131</v>
      </c>
      <c r="JX37">
        <v>94.4153</v>
      </c>
    </row>
    <row r="38" spans="1:284">
      <c r="A38">
        <v>22</v>
      </c>
      <c r="B38">
        <v>1759361086.1</v>
      </c>
      <c r="C38">
        <v>44</v>
      </c>
      <c r="D38" t="s">
        <v>468</v>
      </c>
      <c r="E38" t="s">
        <v>469</v>
      </c>
      <c r="F38">
        <v>5</v>
      </c>
      <c r="G38" t="s">
        <v>418</v>
      </c>
      <c r="H38" t="s">
        <v>419</v>
      </c>
      <c r="I38">
        <v>1759361083.1</v>
      </c>
      <c r="J38">
        <f>(K38)/1000</f>
        <v>0</v>
      </c>
      <c r="K38">
        <f>1000*DK38*AI38*(DG38-DH38)/(100*CZ38*(1000-AI38*DG38))</f>
        <v>0</v>
      </c>
      <c r="L38">
        <f>DK38*AI38*(DF38-DE38*(1000-AI38*DH38)/(1000-AI38*DG38))/(100*CZ38)</f>
        <v>0</v>
      </c>
      <c r="M38">
        <f>DE38 - IF(AI38&gt;1, L38*CZ38*100.0/(AK38), 0)</f>
        <v>0</v>
      </c>
      <c r="N38">
        <f>((T38-J38/2)*M38-L38)/(T38+J38/2)</f>
        <v>0</v>
      </c>
      <c r="O38">
        <f>N38*(DL38+DM38)/1000.0</f>
        <v>0</v>
      </c>
      <c r="P38">
        <f>(DE38 - IF(AI38&gt;1, L38*CZ38*100.0/(AK38), 0))*(DL38+DM38)/1000.0</f>
        <v>0</v>
      </c>
      <c r="Q38">
        <f>2.0/((1/S38-1/R38)+SIGN(S38)*SQRT((1/S38-1/R38)*(1/S38-1/R38) + 4*DA38/((DA38+1)*(DA38+1))*(2*1/S38*1/R38-1/R38*1/R38)))</f>
        <v>0</v>
      </c>
      <c r="R38">
        <f>IF(LEFT(DB38,1)&lt;&gt;"0",IF(LEFT(DB38,1)="1",3.0,DC38),$D$5+$E$5*(DS38*DL38/($K$5*1000))+$F$5*(DS38*DL38/($K$5*1000))*MAX(MIN(CZ38,$J$5),$I$5)*MAX(MIN(CZ38,$J$5),$I$5)+$G$5*MAX(MIN(CZ38,$J$5),$I$5)*(DS38*DL38/($K$5*1000))+$H$5*(DS38*DL38/($K$5*1000))*(DS38*DL38/($K$5*1000)))</f>
        <v>0</v>
      </c>
      <c r="S38">
        <f>J38*(1000-(1000*0.61365*exp(17.502*W38/(240.97+W38))/(DL38+DM38)+DG38)/2)/(1000*0.61365*exp(17.502*W38/(240.97+W38))/(DL38+DM38)-DG38)</f>
        <v>0</v>
      </c>
      <c r="T38">
        <f>1/((DA38+1)/(Q38/1.6)+1/(R38/1.37)) + DA38/((DA38+1)/(Q38/1.6) + DA38/(R38/1.37))</f>
        <v>0</v>
      </c>
      <c r="U38">
        <f>(CV38*CY38)</f>
        <v>0</v>
      </c>
      <c r="V38">
        <f>(DN38+(U38+2*0.95*5.67E-8*(((DN38+$B$7)+273)^4-(DN38+273)^4)-44100*J38)/(1.84*29.3*R38+8*0.95*5.67E-8*(DN38+273)^3))</f>
        <v>0</v>
      </c>
      <c r="W38">
        <f>($C$7*DO38+$D$7*DP38+$E$7*V38)</f>
        <v>0</v>
      </c>
      <c r="X38">
        <f>0.61365*exp(17.502*W38/(240.97+W38))</f>
        <v>0</v>
      </c>
      <c r="Y38">
        <f>(Z38/AA38*100)</f>
        <v>0</v>
      </c>
      <c r="Z38">
        <f>DG38*(DL38+DM38)/1000</f>
        <v>0</v>
      </c>
      <c r="AA38">
        <f>0.61365*exp(17.502*DN38/(240.97+DN38))</f>
        <v>0</v>
      </c>
      <c r="AB38">
        <f>(X38-DG38*(DL38+DM38)/1000)</f>
        <v>0</v>
      </c>
      <c r="AC38">
        <f>(-J38*44100)</f>
        <v>0</v>
      </c>
      <c r="AD38">
        <f>2*29.3*R38*0.92*(DN38-W38)</f>
        <v>0</v>
      </c>
      <c r="AE38">
        <f>2*0.95*5.67E-8*(((DN38+$B$7)+273)^4-(W38+273)^4)</f>
        <v>0</v>
      </c>
      <c r="AF38">
        <f>U38+AE38+AC38+AD38</f>
        <v>0</v>
      </c>
      <c r="AG38">
        <v>3</v>
      </c>
      <c r="AH38">
        <v>1</v>
      </c>
      <c r="AI38">
        <f>IF(AG38*$H$13&gt;=AK38,1.0,(AK38/(AK38-AG38*$H$13)))</f>
        <v>0</v>
      </c>
      <c r="AJ38">
        <f>(AI38-1)*100</f>
        <v>0</v>
      </c>
      <c r="AK38">
        <f>MAX(0,($B$13+$C$13*DS38)/(1+$D$13*DS38)*DL38/(DN38+273)*$E$13)</f>
        <v>0</v>
      </c>
      <c r="AL38" t="s">
        <v>420</v>
      </c>
      <c r="AM38" t="s">
        <v>420</v>
      </c>
      <c r="AN38">
        <v>0</v>
      </c>
      <c r="AO38">
        <v>0</v>
      </c>
      <c r="AP38">
        <f>1-AN38/AO38</f>
        <v>0</v>
      </c>
      <c r="AQ38">
        <v>0</v>
      </c>
      <c r="AR38" t="s">
        <v>420</v>
      </c>
      <c r="AS38" t="s">
        <v>420</v>
      </c>
      <c r="AT38">
        <v>0</v>
      </c>
      <c r="AU38">
        <v>0</v>
      </c>
      <c r="AV38">
        <f>1-AT38/AU38</f>
        <v>0</v>
      </c>
      <c r="AW38">
        <v>0.5</v>
      </c>
      <c r="AX38">
        <f>CW38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420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CV38">
        <f>$B$11*DT38+$C$11*DU38+$F$11*EF38*(1-EI38)</f>
        <v>0</v>
      </c>
      <c r="CW38">
        <f>CV38*CX38</f>
        <v>0</v>
      </c>
      <c r="CX38">
        <f>($B$11*$D$9+$C$11*$D$9+$F$11*((ES38+EK38)/MAX(ES38+EK38+ET38, 0.1)*$I$9+ET38/MAX(ES38+EK38+ET38, 0.1)*$J$9))/($B$11+$C$11+$F$11)</f>
        <v>0</v>
      </c>
      <c r="CY38">
        <f>($B$11*$K$9+$C$11*$K$9+$F$11*((ES38+EK38)/MAX(ES38+EK38+ET38, 0.1)*$P$9+ET38/MAX(ES38+EK38+ET38, 0.1)*$Q$9))/($B$11+$C$11+$F$11)</f>
        <v>0</v>
      </c>
      <c r="CZ38">
        <v>5.97</v>
      </c>
      <c r="DA38">
        <v>0.5</v>
      </c>
      <c r="DB38" t="s">
        <v>421</v>
      </c>
      <c r="DC38">
        <v>2</v>
      </c>
      <c r="DD38">
        <v>1759361083.1</v>
      </c>
      <c r="DE38">
        <v>420.985333333333</v>
      </c>
      <c r="DF38">
        <v>419.994666666667</v>
      </c>
      <c r="DG38">
        <v>24.5258333333333</v>
      </c>
      <c r="DH38">
        <v>24.2597333333333</v>
      </c>
      <c r="DI38">
        <v>419.002666666667</v>
      </c>
      <c r="DJ38">
        <v>24.1201333333333</v>
      </c>
      <c r="DK38">
        <v>499.985666666667</v>
      </c>
      <c r="DL38">
        <v>90.3046</v>
      </c>
      <c r="DM38">
        <v>0.0332617333333333</v>
      </c>
      <c r="DN38">
        <v>30.6586333333333</v>
      </c>
      <c r="DO38">
        <v>30.0097333333333</v>
      </c>
      <c r="DP38">
        <v>999.9</v>
      </c>
      <c r="DQ38">
        <v>0</v>
      </c>
      <c r="DR38">
        <v>0</v>
      </c>
      <c r="DS38">
        <v>10001.25</v>
      </c>
      <c r="DT38">
        <v>0</v>
      </c>
      <c r="DU38">
        <v>0.27582</v>
      </c>
      <c r="DV38">
        <v>0.990346666666667</v>
      </c>
      <c r="DW38">
        <v>431.569666666667</v>
      </c>
      <c r="DX38">
        <v>430.437333333333</v>
      </c>
      <c r="DY38">
        <v>0.266076</v>
      </c>
      <c r="DZ38">
        <v>419.994666666667</v>
      </c>
      <c r="EA38">
        <v>24.2597333333333</v>
      </c>
      <c r="EB38">
        <v>2.21479333333333</v>
      </c>
      <c r="EC38">
        <v>2.19076666666667</v>
      </c>
      <c r="ED38">
        <v>19.0697333333333</v>
      </c>
      <c r="EE38">
        <v>18.8949333333333</v>
      </c>
      <c r="EF38">
        <v>0.00500059</v>
      </c>
      <c r="EG38">
        <v>0</v>
      </c>
      <c r="EH38">
        <v>0</v>
      </c>
      <c r="EI38">
        <v>0</v>
      </c>
      <c r="EJ38">
        <v>773.6</v>
      </c>
      <c r="EK38">
        <v>0.00500059</v>
      </c>
      <c r="EL38">
        <v>-12.4333333333333</v>
      </c>
      <c r="EM38">
        <v>-0.7</v>
      </c>
      <c r="EN38">
        <v>35.625</v>
      </c>
      <c r="EO38">
        <v>38.5</v>
      </c>
      <c r="EP38">
        <v>36.833</v>
      </c>
      <c r="EQ38">
        <v>38.3956666666667</v>
      </c>
      <c r="ER38">
        <v>37.812</v>
      </c>
      <c r="ES38">
        <v>0</v>
      </c>
      <c r="ET38">
        <v>0</v>
      </c>
      <c r="EU38">
        <v>0</v>
      </c>
      <c r="EV38">
        <v>1759361086.9</v>
      </c>
      <c r="EW38">
        <v>0</v>
      </c>
      <c r="EX38">
        <v>773.223076923077</v>
      </c>
      <c r="EY38">
        <v>15.890598724529</v>
      </c>
      <c r="EZ38">
        <v>-12.1709403586236</v>
      </c>
      <c r="FA38">
        <v>-11.4307692307692</v>
      </c>
      <c r="FB38">
        <v>15</v>
      </c>
      <c r="FC38">
        <v>0</v>
      </c>
      <c r="FD38" t="s">
        <v>422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0.996559095238095</v>
      </c>
      <c r="FQ38">
        <v>0.117952675324676</v>
      </c>
      <c r="FR38">
        <v>0.0334460429005468</v>
      </c>
      <c r="FS38">
        <v>1</v>
      </c>
      <c r="FT38">
        <v>772.579411764706</v>
      </c>
      <c r="FU38">
        <v>11.3781515921433</v>
      </c>
      <c r="FV38">
        <v>6.010617048277</v>
      </c>
      <c r="FW38">
        <v>-1</v>
      </c>
      <c r="FX38">
        <v>0.283663380952381</v>
      </c>
      <c r="FY38">
        <v>-0.0449606493506492</v>
      </c>
      <c r="FZ38">
        <v>0.00763052240286271</v>
      </c>
      <c r="GA38">
        <v>1</v>
      </c>
      <c r="GB38">
        <v>2</v>
      </c>
      <c r="GC38">
        <v>2</v>
      </c>
      <c r="GD38" t="s">
        <v>449</v>
      </c>
      <c r="GE38">
        <v>3.13287</v>
      </c>
      <c r="GF38">
        <v>2.71116</v>
      </c>
      <c r="GG38">
        <v>0.089295</v>
      </c>
      <c r="GH38">
        <v>0.0896045</v>
      </c>
      <c r="GI38">
        <v>0.104126</v>
      </c>
      <c r="GJ38">
        <v>0.104175</v>
      </c>
      <c r="GK38">
        <v>34249.7</v>
      </c>
      <c r="GL38">
        <v>36656.6</v>
      </c>
      <c r="GM38">
        <v>34030.8</v>
      </c>
      <c r="GN38">
        <v>36461</v>
      </c>
      <c r="GO38">
        <v>43065.2</v>
      </c>
      <c r="GP38">
        <v>46888.4</v>
      </c>
      <c r="GQ38">
        <v>53097.3</v>
      </c>
      <c r="GR38">
        <v>58274.2</v>
      </c>
      <c r="GS38">
        <v>1.93615</v>
      </c>
      <c r="GT38">
        <v>1.77645</v>
      </c>
      <c r="GU38">
        <v>0.0682101</v>
      </c>
      <c r="GV38">
        <v>0</v>
      </c>
      <c r="GW38">
        <v>28.8999</v>
      </c>
      <c r="GX38">
        <v>999.9</v>
      </c>
      <c r="GY38">
        <v>58.412</v>
      </c>
      <c r="GZ38">
        <v>30.625</v>
      </c>
      <c r="HA38">
        <v>28.562</v>
      </c>
      <c r="HB38">
        <v>54.95</v>
      </c>
      <c r="HC38">
        <v>44.5152</v>
      </c>
      <c r="HD38">
        <v>1</v>
      </c>
      <c r="HE38">
        <v>0.135175</v>
      </c>
      <c r="HF38">
        <v>-1.16204</v>
      </c>
      <c r="HG38">
        <v>20.1289</v>
      </c>
      <c r="HH38">
        <v>5.19857</v>
      </c>
      <c r="HI38">
        <v>12.004</v>
      </c>
      <c r="HJ38">
        <v>4.97545</v>
      </c>
      <c r="HK38">
        <v>3.294</v>
      </c>
      <c r="HL38">
        <v>9999</v>
      </c>
      <c r="HM38">
        <v>9999</v>
      </c>
      <c r="HN38">
        <v>999.9</v>
      </c>
      <c r="HO38">
        <v>9999</v>
      </c>
      <c r="HP38">
        <v>1.86325</v>
      </c>
      <c r="HQ38">
        <v>1.86813</v>
      </c>
      <c r="HR38">
        <v>1.86789</v>
      </c>
      <c r="HS38">
        <v>1.86905</v>
      </c>
      <c r="HT38">
        <v>1.86986</v>
      </c>
      <c r="HU38">
        <v>1.86587</v>
      </c>
      <c r="HV38">
        <v>1.86698</v>
      </c>
      <c r="HW38">
        <v>1.86844</v>
      </c>
      <c r="HX38">
        <v>5</v>
      </c>
      <c r="HY38">
        <v>0</v>
      </c>
      <c r="HZ38">
        <v>0</v>
      </c>
      <c r="IA38">
        <v>0</v>
      </c>
      <c r="IB38" t="s">
        <v>424</v>
      </c>
      <c r="IC38" t="s">
        <v>425</v>
      </c>
      <c r="ID38" t="s">
        <v>426</v>
      </c>
      <c r="IE38" t="s">
        <v>426</v>
      </c>
      <c r="IF38" t="s">
        <v>426</v>
      </c>
      <c r="IG38" t="s">
        <v>426</v>
      </c>
      <c r="IH38">
        <v>0</v>
      </c>
      <c r="II38">
        <v>100</v>
      </c>
      <c r="IJ38">
        <v>100</v>
      </c>
      <c r="IK38">
        <v>1.982</v>
      </c>
      <c r="IL38">
        <v>0.4059</v>
      </c>
      <c r="IM38">
        <v>0.591063205497763</v>
      </c>
      <c r="IN38">
        <v>0.00362635438953289</v>
      </c>
      <c r="IO38">
        <v>-8.50754122937555e-07</v>
      </c>
      <c r="IP38">
        <v>2.87264459290622e-10</v>
      </c>
      <c r="IQ38">
        <v>-0.103101814204982</v>
      </c>
      <c r="IR38">
        <v>-0.017656537129445</v>
      </c>
      <c r="IS38">
        <v>0.00217271289782075</v>
      </c>
      <c r="IT38">
        <v>-2.34727275410467e-05</v>
      </c>
      <c r="IU38">
        <v>4</v>
      </c>
      <c r="IV38">
        <v>2183</v>
      </c>
      <c r="IW38">
        <v>1</v>
      </c>
      <c r="IX38">
        <v>27</v>
      </c>
      <c r="IY38">
        <v>29322684.8</v>
      </c>
      <c r="IZ38">
        <v>29322684.8</v>
      </c>
      <c r="JA38">
        <v>0.98999</v>
      </c>
      <c r="JB38">
        <v>2.62207</v>
      </c>
      <c r="JC38">
        <v>1.54785</v>
      </c>
      <c r="JD38">
        <v>2.31323</v>
      </c>
      <c r="JE38">
        <v>1.64551</v>
      </c>
      <c r="JF38">
        <v>2.28394</v>
      </c>
      <c r="JG38">
        <v>33.7832</v>
      </c>
      <c r="JH38">
        <v>24.2101</v>
      </c>
      <c r="JI38">
        <v>18</v>
      </c>
      <c r="JJ38">
        <v>500.526</v>
      </c>
      <c r="JK38">
        <v>397.607</v>
      </c>
      <c r="JL38">
        <v>31.0133</v>
      </c>
      <c r="JM38">
        <v>29.121</v>
      </c>
      <c r="JN38">
        <v>29.9999</v>
      </c>
      <c r="JO38">
        <v>29.1039</v>
      </c>
      <c r="JP38">
        <v>29.0516</v>
      </c>
      <c r="JQ38">
        <v>19.8395</v>
      </c>
      <c r="JR38">
        <v>21.4263</v>
      </c>
      <c r="JS38">
        <v>49.3852</v>
      </c>
      <c r="JT38">
        <v>31.0175</v>
      </c>
      <c r="JU38">
        <v>420</v>
      </c>
      <c r="JV38">
        <v>24.2155</v>
      </c>
      <c r="JW38">
        <v>96.513</v>
      </c>
      <c r="JX38">
        <v>94.4161</v>
      </c>
    </row>
    <row r="39" spans="1:284">
      <c r="A39">
        <v>23</v>
      </c>
      <c r="B39">
        <v>1759361088.1</v>
      </c>
      <c r="C39">
        <v>46</v>
      </c>
      <c r="D39" t="s">
        <v>470</v>
      </c>
      <c r="E39" t="s">
        <v>471</v>
      </c>
      <c r="F39">
        <v>5</v>
      </c>
      <c r="G39" t="s">
        <v>418</v>
      </c>
      <c r="H39" t="s">
        <v>419</v>
      </c>
      <c r="I39">
        <v>1759361085.1</v>
      </c>
      <c r="J39">
        <f>(K39)/1000</f>
        <v>0</v>
      </c>
      <c r="K39">
        <f>1000*DK39*AI39*(DG39-DH39)/(100*CZ39*(1000-AI39*DG39))</f>
        <v>0</v>
      </c>
      <c r="L39">
        <f>DK39*AI39*(DF39-DE39*(1000-AI39*DH39)/(1000-AI39*DG39))/(100*CZ39)</f>
        <v>0</v>
      </c>
      <c r="M39">
        <f>DE39 - IF(AI39&gt;1, L39*CZ39*100.0/(AK39), 0)</f>
        <v>0</v>
      </c>
      <c r="N39">
        <f>((T39-J39/2)*M39-L39)/(T39+J39/2)</f>
        <v>0</v>
      </c>
      <c r="O39">
        <f>N39*(DL39+DM39)/1000.0</f>
        <v>0</v>
      </c>
      <c r="P39">
        <f>(DE39 - IF(AI39&gt;1, L39*CZ39*100.0/(AK39), 0))*(DL39+DM39)/1000.0</f>
        <v>0</v>
      </c>
      <c r="Q39">
        <f>2.0/((1/S39-1/R39)+SIGN(S39)*SQRT((1/S39-1/R39)*(1/S39-1/R39) + 4*DA39/((DA39+1)*(DA39+1))*(2*1/S39*1/R39-1/R39*1/R39)))</f>
        <v>0</v>
      </c>
      <c r="R39">
        <f>IF(LEFT(DB39,1)&lt;&gt;"0",IF(LEFT(DB39,1)="1",3.0,DC39),$D$5+$E$5*(DS39*DL39/($K$5*1000))+$F$5*(DS39*DL39/($K$5*1000))*MAX(MIN(CZ39,$J$5),$I$5)*MAX(MIN(CZ39,$J$5),$I$5)+$G$5*MAX(MIN(CZ39,$J$5),$I$5)*(DS39*DL39/($K$5*1000))+$H$5*(DS39*DL39/($K$5*1000))*(DS39*DL39/($K$5*1000)))</f>
        <v>0</v>
      </c>
      <c r="S39">
        <f>J39*(1000-(1000*0.61365*exp(17.502*W39/(240.97+W39))/(DL39+DM39)+DG39)/2)/(1000*0.61365*exp(17.502*W39/(240.97+W39))/(DL39+DM39)-DG39)</f>
        <v>0</v>
      </c>
      <c r="T39">
        <f>1/((DA39+1)/(Q39/1.6)+1/(R39/1.37)) + DA39/((DA39+1)/(Q39/1.6) + DA39/(R39/1.37))</f>
        <v>0</v>
      </c>
      <c r="U39">
        <f>(CV39*CY39)</f>
        <v>0</v>
      </c>
      <c r="V39">
        <f>(DN39+(U39+2*0.95*5.67E-8*(((DN39+$B$7)+273)^4-(DN39+273)^4)-44100*J39)/(1.84*29.3*R39+8*0.95*5.67E-8*(DN39+273)^3))</f>
        <v>0</v>
      </c>
      <c r="W39">
        <f>($C$7*DO39+$D$7*DP39+$E$7*V39)</f>
        <v>0</v>
      </c>
      <c r="X39">
        <f>0.61365*exp(17.502*W39/(240.97+W39))</f>
        <v>0</v>
      </c>
      <c r="Y39">
        <f>(Z39/AA39*100)</f>
        <v>0</v>
      </c>
      <c r="Z39">
        <f>DG39*(DL39+DM39)/1000</f>
        <v>0</v>
      </c>
      <c r="AA39">
        <f>0.61365*exp(17.502*DN39/(240.97+DN39))</f>
        <v>0</v>
      </c>
      <c r="AB39">
        <f>(X39-DG39*(DL39+DM39)/1000)</f>
        <v>0</v>
      </c>
      <c r="AC39">
        <f>(-J39*44100)</f>
        <v>0</v>
      </c>
      <c r="AD39">
        <f>2*29.3*R39*0.92*(DN39-W39)</f>
        <v>0</v>
      </c>
      <c r="AE39">
        <f>2*0.95*5.67E-8*(((DN39+$B$7)+273)^4-(W39+273)^4)</f>
        <v>0</v>
      </c>
      <c r="AF39">
        <f>U39+AE39+AC39+AD39</f>
        <v>0</v>
      </c>
      <c r="AG39">
        <v>3</v>
      </c>
      <c r="AH39">
        <v>1</v>
      </c>
      <c r="AI39">
        <f>IF(AG39*$H$13&gt;=AK39,1.0,(AK39/(AK39-AG39*$H$13)))</f>
        <v>0</v>
      </c>
      <c r="AJ39">
        <f>(AI39-1)*100</f>
        <v>0</v>
      </c>
      <c r="AK39">
        <f>MAX(0,($B$13+$C$13*DS39)/(1+$D$13*DS39)*DL39/(DN39+273)*$E$13)</f>
        <v>0</v>
      </c>
      <c r="AL39" t="s">
        <v>420</v>
      </c>
      <c r="AM39" t="s">
        <v>420</v>
      </c>
      <c r="AN39">
        <v>0</v>
      </c>
      <c r="AO39">
        <v>0</v>
      </c>
      <c r="AP39">
        <f>1-AN39/AO39</f>
        <v>0</v>
      </c>
      <c r="AQ39">
        <v>0</v>
      </c>
      <c r="AR39" t="s">
        <v>420</v>
      </c>
      <c r="AS39" t="s">
        <v>420</v>
      </c>
      <c r="AT39">
        <v>0</v>
      </c>
      <c r="AU39">
        <v>0</v>
      </c>
      <c r="AV39">
        <f>1-AT39/AU39</f>
        <v>0</v>
      </c>
      <c r="AW39">
        <v>0.5</v>
      </c>
      <c r="AX39">
        <f>CW39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420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CV39">
        <f>$B$11*DT39+$C$11*DU39+$F$11*EF39*(1-EI39)</f>
        <v>0</v>
      </c>
      <c r="CW39">
        <f>CV39*CX39</f>
        <v>0</v>
      </c>
      <c r="CX39">
        <f>($B$11*$D$9+$C$11*$D$9+$F$11*((ES39+EK39)/MAX(ES39+EK39+ET39, 0.1)*$I$9+ET39/MAX(ES39+EK39+ET39, 0.1)*$J$9))/($B$11+$C$11+$F$11)</f>
        <v>0</v>
      </c>
      <c r="CY39">
        <f>($B$11*$K$9+$C$11*$K$9+$F$11*((ES39+EK39)/MAX(ES39+EK39+ET39, 0.1)*$P$9+ET39/MAX(ES39+EK39+ET39, 0.1)*$Q$9))/($B$11+$C$11+$F$11)</f>
        <v>0</v>
      </c>
      <c r="CZ39">
        <v>5.97</v>
      </c>
      <c r="DA39">
        <v>0.5</v>
      </c>
      <c r="DB39" t="s">
        <v>421</v>
      </c>
      <c r="DC39">
        <v>2</v>
      </c>
      <c r="DD39">
        <v>1759361085.1</v>
      </c>
      <c r="DE39">
        <v>420.993</v>
      </c>
      <c r="DF39">
        <v>420.009333333333</v>
      </c>
      <c r="DG39">
        <v>24.5290666666667</v>
      </c>
      <c r="DH39">
        <v>24.2749333333333</v>
      </c>
      <c r="DI39">
        <v>419.010333333333</v>
      </c>
      <c r="DJ39">
        <v>24.1232333333333</v>
      </c>
      <c r="DK39">
        <v>500.019666666667</v>
      </c>
      <c r="DL39">
        <v>90.3041</v>
      </c>
      <c r="DM39">
        <v>0.0330604333333333</v>
      </c>
      <c r="DN39">
        <v>30.6556</v>
      </c>
      <c r="DO39">
        <v>30.0101333333333</v>
      </c>
      <c r="DP39">
        <v>999.9</v>
      </c>
      <c r="DQ39">
        <v>0</v>
      </c>
      <c r="DR39">
        <v>0</v>
      </c>
      <c r="DS39">
        <v>10016.25</v>
      </c>
      <c r="DT39">
        <v>0</v>
      </c>
      <c r="DU39">
        <v>0.27582</v>
      </c>
      <c r="DV39">
        <v>0.983490333333333</v>
      </c>
      <c r="DW39">
        <v>431.579</v>
      </c>
      <c r="DX39">
        <v>430.458666666667</v>
      </c>
      <c r="DY39">
        <v>0.254091333333333</v>
      </c>
      <c r="DZ39">
        <v>420.009333333333</v>
      </c>
      <c r="EA39">
        <v>24.2749333333333</v>
      </c>
      <c r="EB39">
        <v>2.21507333333333</v>
      </c>
      <c r="EC39">
        <v>2.19213</v>
      </c>
      <c r="ED39">
        <v>19.0717666666667</v>
      </c>
      <c r="EE39">
        <v>18.9049</v>
      </c>
      <c r="EF39">
        <v>0.00500059</v>
      </c>
      <c r="EG39">
        <v>0</v>
      </c>
      <c r="EH39">
        <v>0</v>
      </c>
      <c r="EI39">
        <v>0</v>
      </c>
      <c r="EJ39">
        <v>774.9</v>
      </c>
      <c r="EK39">
        <v>0.00500059</v>
      </c>
      <c r="EL39">
        <v>-10.1333333333333</v>
      </c>
      <c r="EM39">
        <v>-0.0333333333333333</v>
      </c>
      <c r="EN39">
        <v>35.625</v>
      </c>
      <c r="EO39">
        <v>38.5</v>
      </c>
      <c r="EP39">
        <v>36.812</v>
      </c>
      <c r="EQ39">
        <v>38.375</v>
      </c>
      <c r="ER39">
        <v>37.812</v>
      </c>
      <c r="ES39">
        <v>0</v>
      </c>
      <c r="ET39">
        <v>0</v>
      </c>
      <c r="EU39">
        <v>0</v>
      </c>
      <c r="EV39">
        <v>1759361089.3</v>
      </c>
      <c r="EW39">
        <v>0</v>
      </c>
      <c r="EX39">
        <v>773.396153846154</v>
      </c>
      <c r="EY39">
        <v>8.25641053441583</v>
      </c>
      <c r="EZ39">
        <v>-8.04102573028323</v>
      </c>
      <c r="FA39">
        <v>-11.3153846153846</v>
      </c>
      <c r="FB39">
        <v>15</v>
      </c>
      <c r="FC39">
        <v>0</v>
      </c>
      <c r="FD39" t="s">
        <v>422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0.996708761904762</v>
      </c>
      <c r="FQ39">
        <v>0.00233096103896125</v>
      </c>
      <c r="FR39">
        <v>0.0330845397398914</v>
      </c>
      <c r="FS39">
        <v>1</v>
      </c>
      <c r="FT39">
        <v>772.785294117647</v>
      </c>
      <c r="FU39">
        <v>11.9129109331913</v>
      </c>
      <c r="FV39">
        <v>6.0324676617422</v>
      </c>
      <c r="FW39">
        <v>-1</v>
      </c>
      <c r="FX39">
        <v>0.279901857142857</v>
      </c>
      <c r="FY39">
        <v>-0.0948947532467532</v>
      </c>
      <c r="FZ39">
        <v>0.0131504681875217</v>
      </c>
      <c r="GA39">
        <v>1</v>
      </c>
      <c r="GB39">
        <v>2</v>
      </c>
      <c r="GC39">
        <v>2</v>
      </c>
      <c r="GD39" t="s">
        <v>449</v>
      </c>
      <c r="GE39">
        <v>3.13277</v>
      </c>
      <c r="GF39">
        <v>2.71116</v>
      </c>
      <c r="GG39">
        <v>0.0892967</v>
      </c>
      <c r="GH39">
        <v>0.0896007</v>
      </c>
      <c r="GI39">
        <v>0.104148</v>
      </c>
      <c r="GJ39">
        <v>0.104174</v>
      </c>
      <c r="GK39">
        <v>34249.7</v>
      </c>
      <c r="GL39">
        <v>36656.8</v>
      </c>
      <c r="GM39">
        <v>34030.7</v>
      </c>
      <c r="GN39">
        <v>36461.1</v>
      </c>
      <c r="GO39">
        <v>43064.1</v>
      </c>
      <c r="GP39">
        <v>46888.9</v>
      </c>
      <c r="GQ39">
        <v>53097.3</v>
      </c>
      <c r="GR39">
        <v>58274.6</v>
      </c>
      <c r="GS39">
        <v>1.93625</v>
      </c>
      <c r="GT39">
        <v>1.77655</v>
      </c>
      <c r="GU39">
        <v>0.0680536</v>
      </c>
      <c r="GV39">
        <v>0</v>
      </c>
      <c r="GW39">
        <v>28.8986</v>
      </c>
      <c r="GX39">
        <v>999.9</v>
      </c>
      <c r="GY39">
        <v>58.461</v>
      </c>
      <c r="GZ39">
        <v>30.625</v>
      </c>
      <c r="HA39">
        <v>28.5872</v>
      </c>
      <c r="HB39">
        <v>55.23</v>
      </c>
      <c r="HC39">
        <v>44.4832</v>
      </c>
      <c r="HD39">
        <v>1</v>
      </c>
      <c r="HE39">
        <v>0.134942</v>
      </c>
      <c r="HF39">
        <v>-1.17574</v>
      </c>
      <c r="HG39">
        <v>20.1288</v>
      </c>
      <c r="HH39">
        <v>5.19842</v>
      </c>
      <c r="HI39">
        <v>12.004</v>
      </c>
      <c r="HJ39">
        <v>4.9755</v>
      </c>
      <c r="HK39">
        <v>3.294</v>
      </c>
      <c r="HL39">
        <v>9999</v>
      </c>
      <c r="HM39">
        <v>9999</v>
      </c>
      <c r="HN39">
        <v>999.9</v>
      </c>
      <c r="HO39">
        <v>9999</v>
      </c>
      <c r="HP39">
        <v>1.86325</v>
      </c>
      <c r="HQ39">
        <v>1.86813</v>
      </c>
      <c r="HR39">
        <v>1.86788</v>
      </c>
      <c r="HS39">
        <v>1.86905</v>
      </c>
      <c r="HT39">
        <v>1.86986</v>
      </c>
      <c r="HU39">
        <v>1.86586</v>
      </c>
      <c r="HV39">
        <v>1.86696</v>
      </c>
      <c r="HW39">
        <v>1.86844</v>
      </c>
      <c r="HX39">
        <v>5</v>
      </c>
      <c r="HY39">
        <v>0</v>
      </c>
      <c r="HZ39">
        <v>0</v>
      </c>
      <c r="IA39">
        <v>0</v>
      </c>
      <c r="IB39" t="s">
        <v>424</v>
      </c>
      <c r="IC39" t="s">
        <v>425</v>
      </c>
      <c r="ID39" t="s">
        <v>426</v>
      </c>
      <c r="IE39" t="s">
        <v>426</v>
      </c>
      <c r="IF39" t="s">
        <v>426</v>
      </c>
      <c r="IG39" t="s">
        <v>426</v>
      </c>
      <c r="IH39">
        <v>0</v>
      </c>
      <c r="II39">
        <v>100</v>
      </c>
      <c r="IJ39">
        <v>100</v>
      </c>
      <c r="IK39">
        <v>1.983</v>
      </c>
      <c r="IL39">
        <v>0.4062</v>
      </c>
      <c r="IM39">
        <v>0.591063205497763</v>
      </c>
      <c r="IN39">
        <v>0.00362635438953289</v>
      </c>
      <c r="IO39">
        <v>-8.50754122937555e-07</v>
      </c>
      <c r="IP39">
        <v>2.87264459290622e-10</v>
      </c>
      <c r="IQ39">
        <v>-0.103101814204982</v>
      </c>
      <c r="IR39">
        <v>-0.017656537129445</v>
      </c>
      <c r="IS39">
        <v>0.00217271289782075</v>
      </c>
      <c r="IT39">
        <v>-2.34727275410467e-05</v>
      </c>
      <c r="IU39">
        <v>4</v>
      </c>
      <c r="IV39">
        <v>2183</v>
      </c>
      <c r="IW39">
        <v>1</v>
      </c>
      <c r="IX39">
        <v>27</v>
      </c>
      <c r="IY39">
        <v>29322684.8</v>
      </c>
      <c r="IZ39">
        <v>29322684.8</v>
      </c>
      <c r="JA39">
        <v>0.98999</v>
      </c>
      <c r="JB39">
        <v>2.6123</v>
      </c>
      <c r="JC39">
        <v>1.54785</v>
      </c>
      <c r="JD39">
        <v>2.31323</v>
      </c>
      <c r="JE39">
        <v>1.64551</v>
      </c>
      <c r="JF39">
        <v>2.36328</v>
      </c>
      <c r="JG39">
        <v>33.7832</v>
      </c>
      <c r="JH39">
        <v>24.2188</v>
      </c>
      <c r="JI39">
        <v>18</v>
      </c>
      <c r="JJ39">
        <v>500.585</v>
      </c>
      <c r="JK39">
        <v>397.662</v>
      </c>
      <c r="JL39">
        <v>31.0105</v>
      </c>
      <c r="JM39">
        <v>29.121</v>
      </c>
      <c r="JN39">
        <v>30</v>
      </c>
      <c r="JO39">
        <v>29.103</v>
      </c>
      <c r="JP39">
        <v>29.0516</v>
      </c>
      <c r="JQ39">
        <v>19.8399</v>
      </c>
      <c r="JR39">
        <v>21.4263</v>
      </c>
      <c r="JS39">
        <v>49.3852</v>
      </c>
      <c r="JT39">
        <v>31.0077</v>
      </c>
      <c r="JU39">
        <v>420</v>
      </c>
      <c r="JV39">
        <v>24.2155</v>
      </c>
      <c r="JW39">
        <v>96.5129</v>
      </c>
      <c r="JX39">
        <v>94.4166</v>
      </c>
    </row>
    <row r="40" spans="1:284">
      <c r="A40">
        <v>24</v>
      </c>
      <c r="B40">
        <v>1759361090.1</v>
      </c>
      <c r="C40">
        <v>48</v>
      </c>
      <c r="D40" t="s">
        <v>472</v>
      </c>
      <c r="E40" t="s">
        <v>473</v>
      </c>
      <c r="F40">
        <v>5</v>
      </c>
      <c r="G40" t="s">
        <v>418</v>
      </c>
      <c r="H40" t="s">
        <v>419</v>
      </c>
      <c r="I40">
        <v>1759361087.1</v>
      </c>
      <c r="J40">
        <f>(K40)/1000</f>
        <v>0</v>
      </c>
      <c r="K40">
        <f>1000*DK40*AI40*(DG40-DH40)/(100*CZ40*(1000-AI40*DG40))</f>
        <v>0</v>
      </c>
      <c r="L40">
        <f>DK40*AI40*(DF40-DE40*(1000-AI40*DH40)/(1000-AI40*DG40))/(100*CZ40)</f>
        <v>0</v>
      </c>
      <c r="M40">
        <f>DE40 - IF(AI40&gt;1, L40*CZ40*100.0/(AK40), 0)</f>
        <v>0</v>
      </c>
      <c r="N40">
        <f>((T40-J40/2)*M40-L40)/(T40+J40/2)</f>
        <v>0</v>
      </c>
      <c r="O40">
        <f>N40*(DL40+DM40)/1000.0</f>
        <v>0</v>
      </c>
      <c r="P40">
        <f>(DE40 - IF(AI40&gt;1, L40*CZ40*100.0/(AK40), 0))*(DL40+DM40)/1000.0</f>
        <v>0</v>
      </c>
      <c r="Q40">
        <f>2.0/((1/S40-1/R40)+SIGN(S40)*SQRT((1/S40-1/R40)*(1/S40-1/R40) + 4*DA40/((DA40+1)*(DA40+1))*(2*1/S40*1/R40-1/R40*1/R40)))</f>
        <v>0</v>
      </c>
      <c r="R40">
        <f>IF(LEFT(DB40,1)&lt;&gt;"0",IF(LEFT(DB40,1)="1",3.0,DC40),$D$5+$E$5*(DS40*DL40/($K$5*1000))+$F$5*(DS40*DL40/($K$5*1000))*MAX(MIN(CZ40,$J$5),$I$5)*MAX(MIN(CZ40,$J$5),$I$5)+$G$5*MAX(MIN(CZ40,$J$5),$I$5)*(DS40*DL40/($K$5*1000))+$H$5*(DS40*DL40/($K$5*1000))*(DS40*DL40/($K$5*1000)))</f>
        <v>0</v>
      </c>
      <c r="S40">
        <f>J40*(1000-(1000*0.61365*exp(17.502*W40/(240.97+W40))/(DL40+DM40)+DG40)/2)/(1000*0.61365*exp(17.502*W40/(240.97+W40))/(DL40+DM40)-DG40)</f>
        <v>0</v>
      </c>
      <c r="T40">
        <f>1/((DA40+1)/(Q40/1.6)+1/(R40/1.37)) + DA40/((DA40+1)/(Q40/1.6) + DA40/(R40/1.37))</f>
        <v>0</v>
      </c>
      <c r="U40">
        <f>(CV40*CY40)</f>
        <v>0</v>
      </c>
      <c r="V40">
        <f>(DN40+(U40+2*0.95*5.67E-8*(((DN40+$B$7)+273)^4-(DN40+273)^4)-44100*J40)/(1.84*29.3*R40+8*0.95*5.67E-8*(DN40+273)^3))</f>
        <v>0</v>
      </c>
      <c r="W40">
        <f>($C$7*DO40+$D$7*DP40+$E$7*V40)</f>
        <v>0</v>
      </c>
      <c r="X40">
        <f>0.61365*exp(17.502*W40/(240.97+W40))</f>
        <v>0</v>
      </c>
      <c r="Y40">
        <f>(Z40/AA40*100)</f>
        <v>0</v>
      </c>
      <c r="Z40">
        <f>DG40*(DL40+DM40)/1000</f>
        <v>0</v>
      </c>
      <c r="AA40">
        <f>0.61365*exp(17.502*DN40/(240.97+DN40))</f>
        <v>0</v>
      </c>
      <c r="AB40">
        <f>(X40-DG40*(DL40+DM40)/1000)</f>
        <v>0</v>
      </c>
      <c r="AC40">
        <f>(-J40*44100)</f>
        <v>0</v>
      </c>
      <c r="AD40">
        <f>2*29.3*R40*0.92*(DN40-W40)</f>
        <v>0</v>
      </c>
      <c r="AE40">
        <f>2*0.95*5.67E-8*(((DN40+$B$7)+273)^4-(W40+273)^4)</f>
        <v>0</v>
      </c>
      <c r="AF40">
        <f>U40+AE40+AC40+AD40</f>
        <v>0</v>
      </c>
      <c r="AG40">
        <v>3</v>
      </c>
      <c r="AH40">
        <v>1</v>
      </c>
      <c r="AI40">
        <f>IF(AG40*$H$13&gt;=AK40,1.0,(AK40/(AK40-AG40*$H$13)))</f>
        <v>0</v>
      </c>
      <c r="AJ40">
        <f>(AI40-1)*100</f>
        <v>0</v>
      </c>
      <c r="AK40">
        <f>MAX(0,($B$13+$C$13*DS40)/(1+$D$13*DS40)*DL40/(DN40+273)*$E$13)</f>
        <v>0</v>
      </c>
      <c r="AL40" t="s">
        <v>420</v>
      </c>
      <c r="AM40" t="s">
        <v>420</v>
      </c>
      <c r="AN40">
        <v>0</v>
      </c>
      <c r="AO40">
        <v>0</v>
      </c>
      <c r="AP40">
        <f>1-AN40/AO40</f>
        <v>0</v>
      </c>
      <c r="AQ40">
        <v>0</v>
      </c>
      <c r="AR40" t="s">
        <v>420</v>
      </c>
      <c r="AS40" t="s">
        <v>420</v>
      </c>
      <c r="AT40">
        <v>0</v>
      </c>
      <c r="AU40">
        <v>0</v>
      </c>
      <c r="AV40">
        <f>1-AT40/AU40</f>
        <v>0</v>
      </c>
      <c r="AW40">
        <v>0.5</v>
      </c>
      <c r="AX40">
        <f>CW40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420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CV40">
        <f>$B$11*DT40+$C$11*DU40+$F$11*EF40*(1-EI40)</f>
        <v>0</v>
      </c>
      <c r="CW40">
        <f>CV40*CX40</f>
        <v>0</v>
      </c>
      <c r="CX40">
        <f>($B$11*$D$9+$C$11*$D$9+$F$11*((ES40+EK40)/MAX(ES40+EK40+ET40, 0.1)*$I$9+ET40/MAX(ES40+EK40+ET40, 0.1)*$J$9))/($B$11+$C$11+$F$11)</f>
        <v>0</v>
      </c>
      <c r="CY40">
        <f>($B$11*$K$9+$C$11*$K$9+$F$11*((ES40+EK40)/MAX(ES40+EK40+ET40, 0.1)*$P$9+ET40/MAX(ES40+EK40+ET40, 0.1)*$Q$9))/($B$11+$C$11+$F$11)</f>
        <v>0</v>
      </c>
      <c r="CZ40">
        <v>5.97</v>
      </c>
      <c r="DA40">
        <v>0.5</v>
      </c>
      <c r="DB40" t="s">
        <v>421</v>
      </c>
      <c r="DC40">
        <v>2</v>
      </c>
      <c r="DD40">
        <v>1759361087.1</v>
      </c>
      <c r="DE40">
        <v>420.998</v>
      </c>
      <c r="DF40">
        <v>420.015333333333</v>
      </c>
      <c r="DG40">
        <v>24.5348333333333</v>
      </c>
      <c r="DH40">
        <v>24.2818333333333</v>
      </c>
      <c r="DI40">
        <v>419.015666666667</v>
      </c>
      <c r="DJ40">
        <v>24.1287333333333</v>
      </c>
      <c r="DK40">
        <v>500.053</v>
      </c>
      <c r="DL40">
        <v>90.3034666666667</v>
      </c>
      <c r="DM40">
        <v>0.0329454666666667</v>
      </c>
      <c r="DN40">
        <v>30.6532333333333</v>
      </c>
      <c r="DO40">
        <v>30.0080666666667</v>
      </c>
      <c r="DP40">
        <v>999.9</v>
      </c>
      <c r="DQ40">
        <v>0</v>
      </c>
      <c r="DR40">
        <v>0</v>
      </c>
      <c r="DS40">
        <v>10016.46</v>
      </c>
      <c r="DT40">
        <v>0</v>
      </c>
      <c r="DU40">
        <v>0.27582</v>
      </c>
      <c r="DV40">
        <v>0.982503666666667</v>
      </c>
      <c r="DW40">
        <v>431.586666666667</v>
      </c>
      <c r="DX40">
        <v>430.467666666667</v>
      </c>
      <c r="DY40">
        <v>0.252981666666667</v>
      </c>
      <c r="DZ40">
        <v>420.015333333333</v>
      </c>
      <c r="EA40">
        <v>24.2818333333333</v>
      </c>
      <c r="EB40">
        <v>2.21558</v>
      </c>
      <c r="EC40">
        <v>2.19273666666667</v>
      </c>
      <c r="ED40">
        <v>19.0754333333333</v>
      </c>
      <c r="EE40">
        <v>18.9093333333333</v>
      </c>
      <c r="EF40">
        <v>0.00500059</v>
      </c>
      <c r="EG40">
        <v>0</v>
      </c>
      <c r="EH40">
        <v>0</v>
      </c>
      <c r="EI40">
        <v>0</v>
      </c>
      <c r="EJ40">
        <v>769.4</v>
      </c>
      <c r="EK40">
        <v>0.00500059</v>
      </c>
      <c r="EL40">
        <v>-6.06666666666667</v>
      </c>
      <c r="EM40">
        <v>0.8</v>
      </c>
      <c r="EN40">
        <v>35.604</v>
      </c>
      <c r="EO40">
        <v>38.479</v>
      </c>
      <c r="EP40">
        <v>36.812</v>
      </c>
      <c r="EQ40">
        <v>38.375</v>
      </c>
      <c r="ER40">
        <v>37.7913333333333</v>
      </c>
      <c r="ES40">
        <v>0</v>
      </c>
      <c r="ET40">
        <v>0</v>
      </c>
      <c r="EU40">
        <v>0</v>
      </c>
      <c r="EV40">
        <v>1759361091.1</v>
      </c>
      <c r="EW40">
        <v>0</v>
      </c>
      <c r="EX40">
        <v>772.768</v>
      </c>
      <c r="EY40">
        <v>-11.0230769323175</v>
      </c>
      <c r="EZ40">
        <v>25.2615385668753</v>
      </c>
      <c r="FA40">
        <v>-11.352</v>
      </c>
      <c r="FB40">
        <v>15</v>
      </c>
      <c r="FC40">
        <v>0</v>
      </c>
      <c r="FD40" t="s">
        <v>422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0.993662952380952</v>
      </c>
      <c r="FQ40">
        <v>0.0127094805194806</v>
      </c>
      <c r="FR40">
        <v>0.0328649572710251</v>
      </c>
      <c r="FS40">
        <v>1</v>
      </c>
      <c r="FT40">
        <v>772.570588235294</v>
      </c>
      <c r="FU40">
        <v>16.0030559669977</v>
      </c>
      <c r="FV40">
        <v>5.41569230878112</v>
      </c>
      <c r="FW40">
        <v>-1</v>
      </c>
      <c r="FX40">
        <v>0.276415047619048</v>
      </c>
      <c r="FY40">
        <v>-0.127603246753247</v>
      </c>
      <c r="FZ40">
        <v>0.0156213905925609</v>
      </c>
      <c r="GA40">
        <v>0</v>
      </c>
      <c r="GB40">
        <v>1</v>
      </c>
      <c r="GC40">
        <v>2</v>
      </c>
      <c r="GD40" t="s">
        <v>423</v>
      </c>
      <c r="GE40">
        <v>3.13289</v>
      </c>
      <c r="GF40">
        <v>2.71109</v>
      </c>
      <c r="GG40">
        <v>0.0892949</v>
      </c>
      <c r="GH40">
        <v>0.0895963</v>
      </c>
      <c r="GI40">
        <v>0.10416</v>
      </c>
      <c r="GJ40">
        <v>0.104118</v>
      </c>
      <c r="GK40">
        <v>34249.9</v>
      </c>
      <c r="GL40">
        <v>36657</v>
      </c>
      <c r="GM40">
        <v>34030.9</v>
      </c>
      <c r="GN40">
        <v>36461.1</v>
      </c>
      <c r="GO40">
        <v>43063.7</v>
      </c>
      <c r="GP40">
        <v>46891.8</v>
      </c>
      <c r="GQ40">
        <v>53097.4</v>
      </c>
      <c r="GR40">
        <v>58274.5</v>
      </c>
      <c r="GS40">
        <v>1.93627</v>
      </c>
      <c r="GT40">
        <v>1.7767</v>
      </c>
      <c r="GU40">
        <v>0.0677183</v>
      </c>
      <c r="GV40">
        <v>0</v>
      </c>
      <c r="GW40">
        <v>28.8976</v>
      </c>
      <c r="GX40">
        <v>999.9</v>
      </c>
      <c r="GY40">
        <v>58.461</v>
      </c>
      <c r="GZ40">
        <v>30.635</v>
      </c>
      <c r="HA40">
        <v>28.6051</v>
      </c>
      <c r="HB40">
        <v>55.09</v>
      </c>
      <c r="HC40">
        <v>44.2308</v>
      </c>
      <c r="HD40">
        <v>1</v>
      </c>
      <c r="HE40">
        <v>0.135043</v>
      </c>
      <c r="HF40">
        <v>-1.1732</v>
      </c>
      <c r="HG40">
        <v>20.1287</v>
      </c>
      <c r="HH40">
        <v>5.19827</v>
      </c>
      <c r="HI40">
        <v>12.004</v>
      </c>
      <c r="HJ40">
        <v>4.97545</v>
      </c>
      <c r="HK40">
        <v>3.294</v>
      </c>
      <c r="HL40">
        <v>9999</v>
      </c>
      <c r="HM40">
        <v>9999</v>
      </c>
      <c r="HN40">
        <v>999.9</v>
      </c>
      <c r="HO40">
        <v>9999</v>
      </c>
      <c r="HP40">
        <v>1.86325</v>
      </c>
      <c r="HQ40">
        <v>1.86813</v>
      </c>
      <c r="HR40">
        <v>1.86789</v>
      </c>
      <c r="HS40">
        <v>1.86905</v>
      </c>
      <c r="HT40">
        <v>1.86985</v>
      </c>
      <c r="HU40">
        <v>1.86586</v>
      </c>
      <c r="HV40">
        <v>1.86695</v>
      </c>
      <c r="HW40">
        <v>1.86844</v>
      </c>
      <c r="HX40">
        <v>5</v>
      </c>
      <c r="HY40">
        <v>0</v>
      </c>
      <c r="HZ40">
        <v>0</v>
      </c>
      <c r="IA40">
        <v>0</v>
      </c>
      <c r="IB40" t="s">
        <v>424</v>
      </c>
      <c r="IC40" t="s">
        <v>425</v>
      </c>
      <c r="ID40" t="s">
        <v>426</v>
      </c>
      <c r="IE40" t="s">
        <v>426</v>
      </c>
      <c r="IF40" t="s">
        <v>426</v>
      </c>
      <c r="IG40" t="s">
        <v>426</v>
      </c>
      <c r="IH40">
        <v>0</v>
      </c>
      <c r="II40">
        <v>100</v>
      </c>
      <c r="IJ40">
        <v>100</v>
      </c>
      <c r="IK40">
        <v>1.982</v>
      </c>
      <c r="IL40">
        <v>0.4065</v>
      </c>
      <c r="IM40">
        <v>0.591063205497763</v>
      </c>
      <c r="IN40">
        <v>0.00362635438953289</v>
      </c>
      <c r="IO40">
        <v>-8.50754122937555e-07</v>
      </c>
      <c r="IP40">
        <v>2.87264459290622e-10</v>
      </c>
      <c r="IQ40">
        <v>-0.103101814204982</v>
      </c>
      <c r="IR40">
        <v>-0.017656537129445</v>
      </c>
      <c r="IS40">
        <v>0.00217271289782075</v>
      </c>
      <c r="IT40">
        <v>-2.34727275410467e-05</v>
      </c>
      <c r="IU40">
        <v>4</v>
      </c>
      <c r="IV40">
        <v>2183</v>
      </c>
      <c r="IW40">
        <v>1</v>
      </c>
      <c r="IX40">
        <v>27</v>
      </c>
      <c r="IY40">
        <v>29322684.8</v>
      </c>
      <c r="IZ40">
        <v>29322684.8</v>
      </c>
      <c r="JA40">
        <v>0.98999</v>
      </c>
      <c r="JB40">
        <v>2.60986</v>
      </c>
      <c r="JC40">
        <v>1.54785</v>
      </c>
      <c r="JD40">
        <v>2.31323</v>
      </c>
      <c r="JE40">
        <v>1.64673</v>
      </c>
      <c r="JF40">
        <v>2.36816</v>
      </c>
      <c r="JG40">
        <v>33.7832</v>
      </c>
      <c r="JH40">
        <v>24.2188</v>
      </c>
      <c r="JI40">
        <v>18</v>
      </c>
      <c r="JJ40">
        <v>500.591</v>
      </c>
      <c r="JK40">
        <v>397.744</v>
      </c>
      <c r="JL40">
        <v>31.0085</v>
      </c>
      <c r="JM40">
        <v>29.121</v>
      </c>
      <c r="JN40">
        <v>30.0001</v>
      </c>
      <c r="JO40">
        <v>29.1018</v>
      </c>
      <c r="JP40">
        <v>29.0516</v>
      </c>
      <c r="JQ40">
        <v>19.8391</v>
      </c>
      <c r="JR40">
        <v>21.4263</v>
      </c>
      <c r="JS40">
        <v>49.3852</v>
      </c>
      <c r="JT40">
        <v>31.0077</v>
      </c>
      <c r="JU40">
        <v>420</v>
      </c>
      <c r="JV40">
        <v>24.2155</v>
      </c>
      <c r="JW40">
        <v>96.5132</v>
      </c>
      <c r="JX40">
        <v>94.4165</v>
      </c>
    </row>
    <row r="41" spans="1:284">
      <c r="A41">
        <v>25</v>
      </c>
      <c r="B41">
        <v>1759361092.1</v>
      </c>
      <c r="C41">
        <v>50</v>
      </c>
      <c r="D41" t="s">
        <v>474</v>
      </c>
      <c r="E41" t="s">
        <v>475</v>
      </c>
      <c r="F41">
        <v>5</v>
      </c>
      <c r="G41" t="s">
        <v>418</v>
      </c>
      <c r="H41" t="s">
        <v>419</v>
      </c>
      <c r="I41">
        <v>1759361089.1</v>
      </c>
      <c r="J41">
        <f>(K41)/1000</f>
        <v>0</v>
      </c>
      <c r="K41">
        <f>1000*DK41*AI41*(DG41-DH41)/(100*CZ41*(1000-AI41*DG41))</f>
        <v>0</v>
      </c>
      <c r="L41">
        <f>DK41*AI41*(DF41-DE41*(1000-AI41*DH41)/(1000-AI41*DG41))/(100*CZ41)</f>
        <v>0</v>
      </c>
      <c r="M41">
        <f>DE41 - IF(AI41&gt;1, L41*CZ41*100.0/(AK41), 0)</f>
        <v>0</v>
      </c>
      <c r="N41">
        <f>((T41-J41/2)*M41-L41)/(T41+J41/2)</f>
        <v>0</v>
      </c>
      <c r="O41">
        <f>N41*(DL41+DM41)/1000.0</f>
        <v>0</v>
      </c>
      <c r="P41">
        <f>(DE41 - IF(AI41&gt;1, L41*CZ41*100.0/(AK41), 0))*(DL41+DM41)/1000.0</f>
        <v>0</v>
      </c>
      <c r="Q41">
        <f>2.0/((1/S41-1/R41)+SIGN(S41)*SQRT((1/S41-1/R41)*(1/S41-1/R41) + 4*DA41/((DA41+1)*(DA41+1))*(2*1/S41*1/R41-1/R41*1/R41)))</f>
        <v>0</v>
      </c>
      <c r="R41">
        <f>IF(LEFT(DB41,1)&lt;&gt;"0",IF(LEFT(DB41,1)="1",3.0,DC41),$D$5+$E$5*(DS41*DL41/($K$5*1000))+$F$5*(DS41*DL41/($K$5*1000))*MAX(MIN(CZ41,$J$5),$I$5)*MAX(MIN(CZ41,$J$5),$I$5)+$G$5*MAX(MIN(CZ41,$J$5),$I$5)*(DS41*DL41/($K$5*1000))+$H$5*(DS41*DL41/($K$5*1000))*(DS41*DL41/($K$5*1000)))</f>
        <v>0</v>
      </c>
      <c r="S41">
        <f>J41*(1000-(1000*0.61365*exp(17.502*W41/(240.97+W41))/(DL41+DM41)+DG41)/2)/(1000*0.61365*exp(17.502*W41/(240.97+W41))/(DL41+DM41)-DG41)</f>
        <v>0</v>
      </c>
      <c r="T41">
        <f>1/((DA41+1)/(Q41/1.6)+1/(R41/1.37)) + DA41/((DA41+1)/(Q41/1.6) + DA41/(R41/1.37))</f>
        <v>0</v>
      </c>
      <c r="U41">
        <f>(CV41*CY41)</f>
        <v>0</v>
      </c>
      <c r="V41">
        <f>(DN41+(U41+2*0.95*5.67E-8*(((DN41+$B$7)+273)^4-(DN41+273)^4)-44100*J41)/(1.84*29.3*R41+8*0.95*5.67E-8*(DN41+273)^3))</f>
        <v>0</v>
      </c>
      <c r="W41">
        <f>($C$7*DO41+$D$7*DP41+$E$7*V41)</f>
        <v>0</v>
      </c>
      <c r="X41">
        <f>0.61365*exp(17.502*W41/(240.97+W41))</f>
        <v>0</v>
      </c>
      <c r="Y41">
        <f>(Z41/AA41*100)</f>
        <v>0</v>
      </c>
      <c r="Z41">
        <f>DG41*(DL41+DM41)/1000</f>
        <v>0</v>
      </c>
      <c r="AA41">
        <f>0.61365*exp(17.502*DN41/(240.97+DN41))</f>
        <v>0</v>
      </c>
      <c r="AB41">
        <f>(X41-DG41*(DL41+DM41)/1000)</f>
        <v>0</v>
      </c>
      <c r="AC41">
        <f>(-J41*44100)</f>
        <v>0</v>
      </c>
      <c r="AD41">
        <f>2*29.3*R41*0.92*(DN41-W41)</f>
        <v>0</v>
      </c>
      <c r="AE41">
        <f>2*0.95*5.67E-8*(((DN41+$B$7)+273)^4-(W41+273)^4)</f>
        <v>0</v>
      </c>
      <c r="AF41">
        <f>U41+AE41+AC41+AD41</f>
        <v>0</v>
      </c>
      <c r="AG41">
        <v>3</v>
      </c>
      <c r="AH41">
        <v>1</v>
      </c>
      <c r="AI41">
        <f>IF(AG41*$H$13&gt;=AK41,1.0,(AK41/(AK41-AG41*$H$13)))</f>
        <v>0</v>
      </c>
      <c r="AJ41">
        <f>(AI41-1)*100</f>
        <v>0</v>
      </c>
      <c r="AK41">
        <f>MAX(0,($B$13+$C$13*DS41)/(1+$D$13*DS41)*DL41/(DN41+273)*$E$13)</f>
        <v>0</v>
      </c>
      <c r="AL41" t="s">
        <v>420</v>
      </c>
      <c r="AM41" t="s">
        <v>420</v>
      </c>
      <c r="AN41">
        <v>0</v>
      </c>
      <c r="AO41">
        <v>0</v>
      </c>
      <c r="AP41">
        <f>1-AN41/AO41</f>
        <v>0</v>
      </c>
      <c r="AQ41">
        <v>0</v>
      </c>
      <c r="AR41" t="s">
        <v>420</v>
      </c>
      <c r="AS41" t="s">
        <v>420</v>
      </c>
      <c r="AT41">
        <v>0</v>
      </c>
      <c r="AU41">
        <v>0</v>
      </c>
      <c r="AV41">
        <f>1-AT41/AU41</f>
        <v>0</v>
      </c>
      <c r="AW41">
        <v>0.5</v>
      </c>
      <c r="AX41">
        <f>CW41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420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CV41">
        <f>$B$11*DT41+$C$11*DU41+$F$11*EF41*(1-EI41)</f>
        <v>0</v>
      </c>
      <c r="CW41">
        <f>CV41*CX41</f>
        <v>0</v>
      </c>
      <c r="CX41">
        <f>($B$11*$D$9+$C$11*$D$9+$F$11*((ES41+EK41)/MAX(ES41+EK41+ET41, 0.1)*$I$9+ET41/MAX(ES41+EK41+ET41, 0.1)*$J$9))/($B$11+$C$11+$F$11)</f>
        <v>0</v>
      </c>
      <c r="CY41">
        <f>($B$11*$K$9+$C$11*$K$9+$F$11*((ES41+EK41)/MAX(ES41+EK41+ET41, 0.1)*$P$9+ET41/MAX(ES41+EK41+ET41, 0.1)*$Q$9))/($B$11+$C$11+$F$11)</f>
        <v>0</v>
      </c>
      <c r="CZ41">
        <v>5.97</v>
      </c>
      <c r="DA41">
        <v>0.5</v>
      </c>
      <c r="DB41" t="s">
        <v>421</v>
      </c>
      <c r="DC41">
        <v>2</v>
      </c>
      <c r="DD41">
        <v>1759361089.1</v>
      </c>
      <c r="DE41">
        <v>420.998</v>
      </c>
      <c r="DF41">
        <v>420.007</v>
      </c>
      <c r="DG41">
        <v>24.5400666666667</v>
      </c>
      <c r="DH41">
        <v>24.2750666666667</v>
      </c>
      <c r="DI41">
        <v>419.015666666667</v>
      </c>
      <c r="DJ41">
        <v>24.1337333333333</v>
      </c>
      <c r="DK41">
        <v>500.042666666667</v>
      </c>
      <c r="DL41">
        <v>90.3027333333333</v>
      </c>
      <c r="DM41">
        <v>0.0329371333333333</v>
      </c>
      <c r="DN41">
        <v>30.651</v>
      </c>
      <c r="DO41">
        <v>30.0026666666667</v>
      </c>
      <c r="DP41">
        <v>999.9</v>
      </c>
      <c r="DQ41">
        <v>0</v>
      </c>
      <c r="DR41">
        <v>0</v>
      </c>
      <c r="DS41">
        <v>10011.46</v>
      </c>
      <c r="DT41">
        <v>0</v>
      </c>
      <c r="DU41">
        <v>0.27582</v>
      </c>
      <c r="DV41">
        <v>0.990916333333333</v>
      </c>
      <c r="DW41">
        <v>431.589</v>
      </c>
      <c r="DX41">
        <v>430.456</v>
      </c>
      <c r="DY41">
        <v>0.264971333333333</v>
      </c>
      <c r="DZ41">
        <v>420.007</v>
      </c>
      <c r="EA41">
        <v>24.2750666666667</v>
      </c>
      <c r="EB41">
        <v>2.21603666666667</v>
      </c>
      <c r="EC41">
        <v>2.19210666666667</v>
      </c>
      <c r="ED41">
        <v>19.0787333333333</v>
      </c>
      <c r="EE41">
        <v>18.9047666666667</v>
      </c>
      <c r="EF41">
        <v>0.00500059</v>
      </c>
      <c r="EG41">
        <v>0</v>
      </c>
      <c r="EH41">
        <v>0</v>
      </c>
      <c r="EI41">
        <v>0</v>
      </c>
      <c r="EJ41">
        <v>768.666666666667</v>
      </c>
      <c r="EK41">
        <v>0.00500059</v>
      </c>
      <c r="EL41">
        <v>-5.1</v>
      </c>
      <c r="EM41">
        <v>0.4</v>
      </c>
      <c r="EN41">
        <v>35.583</v>
      </c>
      <c r="EO41">
        <v>38.458</v>
      </c>
      <c r="EP41">
        <v>36.812</v>
      </c>
      <c r="EQ41">
        <v>38.354</v>
      </c>
      <c r="ER41">
        <v>37.7706666666667</v>
      </c>
      <c r="ES41">
        <v>0</v>
      </c>
      <c r="ET41">
        <v>0</v>
      </c>
      <c r="EU41">
        <v>0</v>
      </c>
      <c r="EV41">
        <v>1759361092.9</v>
      </c>
      <c r="EW41">
        <v>0</v>
      </c>
      <c r="EX41">
        <v>772.669230769231</v>
      </c>
      <c r="EY41">
        <v>-8.40341884003611</v>
      </c>
      <c r="EZ41">
        <v>33.7094017238228</v>
      </c>
      <c r="FA41">
        <v>-10.8769230769231</v>
      </c>
      <c r="FB41">
        <v>15</v>
      </c>
      <c r="FC41">
        <v>0</v>
      </c>
      <c r="FD41" t="s">
        <v>422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0.995482380952381</v>
      </c>
      <c r="FQ41">
        <v>0.0104862077922078</v>
      </c>
      <c r="FR41">
        <v>0.0317484277713104</v>
      </c>
      <c r="FS41">
        <v>1</v>
      </c>
      <c r="FT41">
        <v>772.588235294118</v>
      </c>
      <c r="FU41">
        <v>-1.63789140315518</v>
      </c>
      <c r="FV41">
        <v>5.53936525912928</v>
      </c>
      <c r="FW41">
        <v>-1</v>
      </c>
      <c r="FX41">
        <v>0.274904142857143</v>
      </c>
      <c r="FY41">
        <v>-0.121795012987012</v>
      </c>
      <c r="FZ41">
        <v>0.015567232583633</v>
      </c>
      <c r="GA41">
        <v>0</v>
      </c>
      <c r="GB41">
        <v>1</v>
      </c>
      <c r="GC41">
        <v>2</v>
      </c>
      <c r="GD41" t="s">
        <v>423</v>
      </c>
      <c r="GE41">
        <v>3.13288</v>
      </c>
      <c r="GF41">
        <v>2.71098</v>
      </c>
      <c r="GG41">
        <v>0.0892934</v>
      </c>
      <c r="GH41">
        <v>0.0895941</v>
      </c>
      <c r="GI41">
        <v>0.104161</v>
      </c>
      <c r="GJ41">
        <v>0.104071</v>
      </c>
      <c r="GK41">
        <v>34250</v>
      </c>
      <c r="GL41">
        <v>36657.2</v>
      </c>
      <c r="GM41">
        <v>34031</v>
      </c>
      <c r="GN41">
        <v>36461.2</v>
      </c>
      <c r="GO41">
        <v>43063.8</v>
      </c>
      <c r="GP41">
        <v>46894.2</v>
      </c>
      <c r="GQ41">
        <v>53097.7</v>
      </c>
      <c r="GR41">
        <v>58274.5</v>
      </c>
      <c r="GS41">
        <v>1.93585</v>
      </c>
      <c r="GT41">
        <v>1.77667</v>
      </c>
      <c r="GU41">
        <v>0.066936</v>
      </c>
      <c r="GV41">
        <v>0</v>
      </c>
      <c r="GW41">
        <v>28.8976</v>
      </c>
      <c r="GX41">
        <v>999.9</v>
      </c>
      <c r="GY41">
        <v>58.461</v>
      </c>
      <c r="GZ41">
        <v>30.635</v>
      </c>
      <c r="HA41">
        <v>28.6035</v>
      </c>
      <c r="HB41">
        <v>54.38</v>
      </c>
      <c r="HC41">
        <v>44.4551</v>
      </c>
      <c r="HD41">
        <v>1</v>
      </c>
      <c r="HE41">
        <v>0.135282</v>
      </c>
      <c r="HF41">
        <v>-1.16429</v>
      </c>
      <c r="HG41">
        <v>20.1288</v>
      </c>
      <c r="HH41">
        <v>5.19842</v>
      </c>
      <c r="HI41">
        <v>12.004</v>
      </c>
      <c r="HJ41">
        <v>4.97555</v>
      </c>
      <c r="HK41">
        <v>3.294</v>
      </c>
      <c r="HL41">
        <v>9999</v>
      </c>
      <c r="HM41">
        <v>9999</v>
      </c>
      <c r="HN41">
        <v>999.9</v>
      </c>
      <c r="HO41">
        <v>9999</v>
      </c>
      <c r="HP41">
        <v>1.86325</v>
      </c>
      <c r="HQ41">
        <v>1.86813</v>
      </c>
      <c r="HR41">
        <v>1.86788</v>
      </c>
      <c r="HS41">
        <v>1.86905</v>
      </c>
      <c r="HT41">
        <v>1.86985</v>
      </c>
      <c r="HU41">
        <v>1.86585</v>
      </c>
      <c r="HV41">
        <v>1.86695</v>
      </c>
      <c r="HW41">
        <v>1.86844</v>
      </c>
      <c r="HX41">
        <v>5</v>
      </c>
      <c r="HY41">
        <v>0</v>
      </c>
      <c r="HZ41">
        <v>0</v>
      </c>
      <c r="IA41">
        <v>0</v>
      </c>
      <c r="IB41" t="s">
        <v>424</v>
      </c>
      <c r="IC41" t="s">
        <v>425</v>
      </c>
      <c r="ID41" t="s">
        <v>426</v>
      </c>
      <c r="IE41" t="s">
        <v>426</v>
      </c>
      <c r="IF41" t="s">
        <v>426</v>
      </c>
      <c r="IG41" t="s">
        <v>426</v>
      </c>
      <c r="IH41">
        <v>0</v>
      </c>
      <c r="II41">
        <v>100</v>
      </c>
      <c r="IJ41">
        <v>100</v>
      </c>
      <c r="IK41">
        <v>1.983</v>
      </c>
      <c r="IL41">
        <v>0.4064</v>
      </c>
      <c r="IM41">
        <v>0.591063205497763</v>
      </c>
      <c r="IN41">
        <v>0.00362635438953289</v>
      </c>
      <c r="IO41">
        <v>-8.50754122937555e-07</v>
      </c>
      <c r="IP41">
        <v>2.87264459290622e-10</v>
      </c>
      <c r="IQ41">
        <v>-0.103101814204982</v>
      </c>
      <c r="IR41">
        <v>-0.017656537129445</v>
      </c>
      <c r="IS41">
        <v>0.00217271289782075</v>
      </c>
      <c r="IT41">
        <v>-2.34727275410467e-05</v>
      </c>
      <c r="IU41">
        <v>4</v>
      </c>
      <c r="IV41">
        <v>2183</v>
      </c>
      <c r="IW41">
        <v>1</v>
      </c>
      <c r="IX41">
        <v>27</v>
      </c>
      <c r="IY41">
        <v>29322684.9</v>
      </c>
      <c r="IZ41">
        <v>29322684.9</v>
      </c>
      <c r="JA41">
        <v>0.98999</v>
      </c>
      <c r="JB41">
        <v>2.62085</v>
      </c>
      <c r="JC41">
        <v>1.54785</v>
      </c>
      <c r="JD41">
        <v>2.31323</v>
      </c>
      <c r="JE41">
        <v>1.64551</v>
      </c>
      <c r="JF41">
        <v>2.28149</v>
      </c>
      <c r="JG41">
        <v>33.7832</v>
      </c>
      <c r="JH41">
        <v>24.2101</v>
      </c>
      <c r="JI41">
        <v>18</v>
      </c>
      <c r="JJ41">
        <v>500.308</v>
      </c>
      <c r="JK41">
        <v>397.73</v>
      </c>
      <c r="JL41">
        <v>31.0066</v>
      </c>
      <c r="JM41">
        <v>29.12</v>
      </c>
      <c r="JN41">
        <v>30.0002</v>
      </c>
      <c r="JO41">
        <v>29.1015</v>
      </c>
      <c r="JP41">
        <v>29.0516</v>
      </c>
      <c r="JQ41">
        <v>19.8392</v>
      </c>
      <c r="JR41">
        <v>21.4263</v>
      </c>
      <c r="JS41">
        <v>49.3852</v>
      </c>
      <c r="JT41">
        <v>31.0077</v>
      </c>
      <c r="JU41">
        <v>420</v>
      </c>
      <c r="JV41">
        <v>24.2155</v>
      </c>
      <c r="JW41">
        <v>96.5136</v>
      </c>
      <c r="JX41">
        <v>94.4166</v>
      </c>
    </row>
    <row r="42" spans="1:284">
      <c r="A42">
        <v>26</v>
      </c>
      <c r="B42">
        <v>1759361094.1</v>
      </c>
      <c r="C42">
        <v>52</v>
      </c>
      <c r="D42" t="s">
        <v>476</v>
      </c>
      <c r="E42" t="s">
        <v>477</v>
      </c>
      <c r="F42">
        <v>5</v>
      </c>
      <c r="G42" t="s">
        <v>418</v>
      </c>
      <c r="H42" t="s">
        <v>419</v>
      </c>
      <c r="I42">
        <v>1759361091.1</v>
      </c>
      <c r="J42">
        <f>(K42)/1000</f>
        <v>0</v>
      </c>
      <c r="K42">
        <f>1000*DK42*AI42*(DG42-DH42)/(100*CZ42*(1000-AI42*DG42))</f>
        <v>0</v>
      </c>
      <c r="L42">
        <f>DK42*AI42*(DF42-DE42*(1000-AI42*DH42)/(1000-AI42*DG42))/(100*CZ42)</f>
        <v>0</v>
      </c>
      <c r="M42">
        <f>DE42 - IF(AI42&gt;1, L42*CZ42*100.0/(AK42), 0)</f>
        <v>0</v>
      </c>
      <c r="N42">
        <f>((T42-J42/2)*M42-L42)/(T42+J42/2)</f>
        <v>0</v>
      </c>
      <c r="O42">
        <f>N42*(DL42+DM42)/1000.0</f>
        <v>0</v>
      </c>
      <c r="P42">
        <f>(DE42 - IF(AI42&gt;1, L42*CZ42*100.0/(AK42), 0))*(DL42+DM42)/1000.0</f>
        <v>0</v>
      </c>
      <c r="Q42">
        <f>2.0/((1/S42-1/R42)+SIGN(S42)*SQRT((1/S42-1/R42)*(1/S42-1/R42) + 4*DA42/((DA42+1)*(DA42+1))*(2*1/S42*1/R42-1/R42*1/R42)))</f>
        <v>0</v>
      </c>
      <c r="R42">
        <f>IF(LEFT(DB42,1)&lt;&gt;"0",IF(LEFT(DB42,1)="1",3.0,DC42),$D$5+$E$5*(DS42*DL42/($K$5*1000))+$F$5*(DS42*DL42/($K$5*1000))*MAX(MIN(CZ42,$J$5),$I$5)*MAX(MIN(CZ42,$J$5),$I$5)+$G$5*MAX(MIN(CZ42,$J$5),$I$5)*(DS42*DL42/($K$5*1000))+$H$5*(DS42*DL42/($K$5*1000))*(DS42*DL42/($K$5*1000)))</f>
        <v>0</v>
      </c>
      <c r="S42">
        <f>J42*(1000-(1000*0.61365*exp(17.502*W42/(240.97+W42))/(DL42+DM42)+DG42)/2)/(1000*0.61365*exp(17.502*W42/(240.97+W42))/(DL42+DM42)-DG42)</f>
        <v>0</v>
      </c>
      <c r="T42">
        <f>1/((DA42+1)/(Q42/1.6)+1/(R42/1.37)) + DA42/((DA42+1)/(Q42/1.6) + DA42/(R42/1.37))</f>
        <v>0</v>
      </c>
      <c r="U42">
        <f>(CV42*CY42)</f>
        <v>0</v>
      </c>
      <c r="V42">
        <f>(DN42+(U42+2*0.95*5.67E-8*(((DN42+$B$7)+273)^4-(DN42+273)^4)-44100*J42)/(1.84*29.3*R42+8*0.95*5.67E-8*(DN42+273)^3))</f>
        <v>0</v>
      </c>
      <c r="W42">
        <f>($C$7*DO42+$D$7*DP42+$E$7*V42)</f>
        <v>0</v>
      </c>
      <c r="X42">
        <f>0.61365*exp(17.502*W42/(240.97+W42))</f>
        <v>0</v>
      </c>
      <c r="Y42">
        <f>(Z42/AA42*100)</f>
        <v>0</v>
      </c>
      <c r="Z42">
        <f>DG42*(DL42+DM42)/1000</f>
        <v>0</v>
      </c>
      <c r="AA42">
        <f>0.61365*exp(17.502*DN42/(240.97+DN42))</f>
        <v>0</v>
      </c>
      <c r="AB42">
        <f>(X42-DG42*(DL42+DM42)/1000)</f>
        <v>0</v>
      </c>
      <c r="AC42">
        <f>(-J42*44100)</f>
        <v>0</v>
      </c>
      <c r="AD42">
        <f>2*29.3*R42*0.92*(DN42-W42)</f>
        <v>0</v>
      </c>
      <c r="AE42">
        <f>2*0.95*5.67E-8*(((DN42+$B$7)+273)^4-(W42+273)^4)</f>
        <v>0</v>
      </c>
      <c r="AF42">
        <f>U42+AE42+AC42+AD42</f>
        <v>0</v>
      </c>
      <c r="AG42">
        <v>3</v>
      </c>
      <c r="AH42">
        <v>1</v>
      </c>
      <c r="AI42">
        <f>IF(AG42*$H$13&gt;=AK42,1.0,(AK42/(AK42-AG42*$H$13)))</f>
        <v>0</v>
      </c>
      <c r="AJ42">
        <f>(AI42-1)*100</f>
        <v>0</v>
      </c>
      <c r="AK42">
        <f>MAX(0,($B$13+$C$13*DS42)/(1+$D$13*DS42)*DL42/(DN42+273)*$E$13)</f>
        <v>0</v>
      </c>
      <c r="AL42" t="s">
        <v>420</v>
      </c>
      <c r="AM42" t="s">
        <v>420</v>
      </c>
      <c r="AN42">
        <v>0</v>
      </c>
      <c r="AO42">
        <v>0</v>
      </c>
      <c r="AP42">
        <f>1-AN42/AO42</f>
        <v>0</v>
      </c>
      <c r="AQ42">
        <v>0</v>
      </c>
      <c r="AR42" t="s">
        <v>420</v>
      </c>
      <c r="AS42" t="s">
        <v>420</v>
      </c>
      <c r="AT42">
        <v>0</v>
      </c>
      <c r="AU42">
        <v>0</v>
      </c>
      <c r="AV42">
        <f>1-AT42/AU42</f>
        <v>0</v>
      </c>
      <c r="AW42">
        <v>0.5</v>
      </c>
      <c r="AX42">
        <f>CW42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420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CV42">
        <f>$B$11*DT42+$C$11*DU42+$F$11*EF42*(1-EI42)</f>
        <v>0</v>
      </c>
      <c r="CW42">
        <f>CV42*CX42</f>
        <v>0</v>
      </c>
      <c r="CX42">
        <f>($B$11*$D$9+$C$11*$D$9+$F$11*((ES42+EK42)/MAX(ES42+EK42+ET42, 0.1)*$I$9+ET42/MAX(ES42+EK42+ET42, 0.1)*$J$9))/($B$11+$C$11+$F$11)</f>
        <v>0</v>
      </c>
      <c r="CY42">
        <f>($B$11*$K$9+$C$11*$K$9+$F$11*((ES42+EK42)/MAX(ES42+EK42+ET42, 0.1)*$P$9+ET42/MAX(ES42+EK42+ET42, 0.1)*$Q$9))/($B$11+$C$11+$F$11)</f>
        <v>0</v>
      </c>
      <c r="CZ42">
        <v>5.97</v>
      </c>
      <c r="DA42">
        <v>0.5</v>
      </c>
      <c r="DB42" t="s">
        <v>421</v>
      </c>
      <c r="DC42">
        <v>2</v>
      </c>
      <c r="DD42">
        <v>1759361091.1</v>
      </c>
      <c r="DE42">
        <v>420.986666666667</v>
      </c>
      <c r="DF42">
        <v>419.996333333333</v>
      </c>
      <c r="DG42">
        <v>24.5422666666667</v>
      </c>
      <c r="DH42">
        <v>24.2619</v>
      </c>
      <c r="DI42">
        <v>419.004</v>
      </c>
      <c r="DJ42">
        <v>24.1358333333333</v>
      </c>
      <c r="DK42">
        <v>500.044333333333</v>
      </c>
      <c r="DL42">
        <v>90.3021333333333</v>
      </c>
      <c r="DM42">
        <v>0.0328175666666667</v>
      </c>
      <c r="DN42">
        <v>30.6484</v>
      </c>
      <c r="DO42">
        <v>29.9958</v>
      </c>
      <c r="DP42">
        <v>999.9</v>
      </c>
      <c r="DQ42">
        <v>0</v>
      </c>
      <c r="DR42">
        <v>0</v>
      </c>
      <c r="DS42">
        <v>10013.76</v>
      </c>
      <c r="DT42">
        <v>0</v>
      </c>
      <c r="DU42">
        <v>0.27582</v>
      </c>
      <c r="DV42">
        <v>0.990031333333333</v>
      </c>
      <c r="DW42">
        <v>431.578333333333</v>
      </c>
      <c r="DX42">
        <v>430.439333333333</v>
      </c>
      <c r="DY42">
        <v>0.280353666666667</v>
      </c>
      <c r="DZ42">
        <v>419.996333333333</v>
      </c>
      <c r="EA42">
        <v>24.2619</v>
      </c>
      <c r="EB42">
        <v>2.21622</v>
      </c>
      <c r="EC42">
        <v>2.19090333333333</v>
      </c>
      <c r="ED42">
        <v>19.0800666666667</v>
      </c>
      <c r="EE42">
        <v>18.8959666666667</v>
      </c>
      <c r="EF42">
        <v>0.00500059</v>
      </c>
      <c r="EG42">
        <v>0</v>
      </c>
      <c r="EH42">
        <v>0</v>
      </c>
      <c r="EI42">
        <v>0</v>
      </c>
      <c r="EJ42">
        <v>767.633333333333</v>
      </c>
      <c r="EK42">
        <v>0.00500059</v>
      </c>
      <c r="EL42">
        <v>-8.86666666666667</v>
      </c>
      <c r="EM42">
        <v>-0.166666666666667</v>
      </c>
      <c r="EN42">
        <v>35.562</v>
      </c>
      <c r="EO42">
        <v>38.437</v>
      </c>
      <c r="EP42">
        <v>36.812</v>
      </c>
      <c r="EQ42">
        <v>38.333</v>
      </c>
      <c r="ER42">
        <v>37.75</v>
      </c>
      <c r="ES42">
        <v>0</v>
      </c>
      <c r="ET42">
        <v>0</v>
      </c>
      <c r="EU42">
        <v>0</v>
      </c>
      <c r="EV42">
        <v>1759361095.3</v>
      </c>
      <c r="EW42">
        <v>0</v>
      </c>
      <c r="EX42">
        <v>772.311538461538</v>
      </c>
      <c r="EY42">
        <v>-30.492307684223</v>
      </c>
      <c r="EZ42">
        <v>43.3606839706352</v>
      </c>
      <c r="FA42">
        <v>-10.1038461538462</v>
      </c>
      <c r="FB42">
        <v>15</v>
      </c>
      <c r="FC42">
        <v>0</v>
      </c>
      <c r="FD42" t="s">
        <v>422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1.00228323809524</v>
      </c>
      <c r="FQ42">
        <v>-0.105261584415584</v>
      </c>
      <c r="FR42">
        <v>0.022964863388819</v>
      </c>
      <c r="FS42">
        <v>1</v>
      </c>
      <c r="FT42">
        <v>772.602941176471</v>
      </c>
      <c r="FU42">
        <v>-2.27196321472584</v>
      </c>
      <c r="FV42">
        <v>5.56731455456587</v>
      </c>
      <c r="FW42">
        <v>-1</v>
      </c>
      <c r="FX42">
        <v>0.274981857142857</v>
      </c>
      <c r="FY42">
        <v>-0.0803971948051941</v>
      </c>
      <c r="FZ42">
        <v>0.0156623455832793</v>
      </c>
      <c r="GA42">
        <v>1</v>
      </c>
      <c r="GB42">
        <v>2</v>
      </c>
      <c r="GC42">
        <v>2</v>
      </c>
      <c r="GD42" t="s">
        <v>449</v>
      </c>
      <c r="GE42">
        <v>3.13289</v>
      </c>
      <c r="GF42">
        <v>2.71067</v>
      </c>
      <c r="GG42">
        <v>0.0892897</v>
      </c>
      <c r="GH42">
        <v>0.0895923</v>
      </c>
      <c r="GI42">
        <v>0.104153</v>
      </c>
      <c r="GJ42">
        <v>0.104055</v>
      </c>
      <c r="GK42">
        <v>34250</v>
      </c>
      <c r="GL42">
        <v>36657.4</v>
      </c>
      <c r="GM42">
        <v>34030.8</v>
      </c>
      <c r="GN42">
        <v>36461.3</v>
      </c>
      <c r="GO42">
        <v>43064.2</v>
      </c>
      <c r="GP42">
        <v>46895.2</v>
      </c>
      <c r="GQ42">
        <v>53097.6</v>
      </c>
      <c r="GR42">
        <v>58274.6</v>
      </c>
      <c r="GS42">
        <v>1.93598</v>
      </c>
      <c r="GT42">
        <v>1.77652</v>
      </c>
      <c r="GU42">
        <v>0.067085</v>
      </c>
      <c r="GV42">
        <v>0</v>
      </c>
      <c r="GW42">
        <v>28.8976</v>
      </c>
      <c r="GX42">
        <v>999.9</v>
      </c>
      <c r="GY42">
        <v>58.485</v>
      </c>
      <c r="GZ42">
        <v>30.635</v>
      </c>
      <c r="HA42">
        <v>28.6149</v>
      </c>
      <c r="HB42">
        <v>54.87</v>
      </c>
      <c r="HC42">
        <v>44.4311</v>
      </c>
      <c r="HD42">
        <v>1</v>
      </c>
      <c r="HE42">
        <v>0.135254</v>
      </c>
      <c r="HF42">
        <v>-1.4177</v>
      </c>
      <c r="HG42">
        <v>20.1264</v>
      </c>
      <c r="HH42">
        <v>5.19857</v>
      </c>
      <c r="HI42">
        <v>12.0041</v>
      </c>
      <c r="HJ42">
        <v>4.9756</v>
      </c>
      <c r="HK42">
        <v>3.294</v>
      </c>
      <c r="HL42">
        <v>9999</v>
      </c>
      <c r="HM42">
        <v>9999</v>
      </c>
      <c r="HN42">
        <v>999.9</v>
      </c>
      <c r="HO42">
        <v>9999</v>
      </c>
      <c r="HP42">
        <v>1.86325</v>
      </c>
      <c r="HQ42">
        <v>1.86813</v>
      </c>
      <c r="HR42">
        <v>1.86788</v>
      </c>
      <c r="HS42">
        <v>1.86905</v>
      </c>
      <c r="HT42">
        <v>1.86986</v>
      </c>
      <c r="HU42">
        <v>1.86584</v>
      </c>
      <c r="HV42">
        <v>1.86694</v>
      </c>
      <c r="HW42">
        <v>1.86844</v>
      </c>
      <c r="HX42">
        <v>5</v>
      </c>
      <c r="HY42">
        <v>0</v>
      </c>
      <c r="HZ42">
        <v>0</v>
      </c>
      <c r="IA42">
        <v>0</v>
      </c>
      <c r="IB42" t="s">
        <v>424</v>
      </c>
      <c r="IC42" t="s">
        <v>425</v>
      </c>
      <c r="ID42" t="s">
        <v>426</v>
      </c>
      <c r="IE42" t="s">
        <v>426</v>
      </c>
      <c r="IF42" t="s">
        <v>426</v>
      </c>
      <c r="IG42" t="s">
        <v>426</v>
      </c>
      <c r="IH42">
        <v>0</v>
      </c>
      <c r="II42">
        <v>100</v>
      </c>
      <c r="IJ42">
        <v>100</v>
      </c>
      <c r="IK42">
        <v>1.982</v>
      </c>
      <c r="IL42">
        <v>0.4063</v>
      </c>
      <c r="IM42">
        <v>0.591063205497763</v>
      </c>
      <c r="IN42">
        <v>0.00362635438953289</v>
      </c>
      <c r="IO42">
        <v>-8.50754122937555e-07</v>
      </c>
      <c r="IP42">
        <v>2.87264459290622e-10</v>
      </c>
      <c r="IQ42">
        <v>-0.103101814204982</v>
      </c>
      <c r="IR42">
        <v>-0.017656537129445</v>
      </c>
      <c r="IS42">
        <v>0.00217271289782075</v>
      </c>
      <c r="IT42">
        <v>-2.34727275410467e-05</v>
      </c>
      <c r="IU42">
        <v>4</v>
      </c>
      <c r="IV42">
        <v>2183</v>
      </c>
      <c r="IW42">
        <v>1</v>
      </c>
      <c r="IX42">
        <v>27</v>
      </c>
      <c r="IY42">
        <v>29322684.9</v>
      </c>
      <c r="IZ42">
        <v>29322684.9</v>
      </c>
      <c r="JA42">
        <v>0.98999</v>
      </c>
      <c r="JB42">
        <v>2.61719</v>
      </c>
      <c r="JC42">
        <v>1.54785</v>
      </c>
      <c r="JD42">
        <v>2.31323</v>
      </c>
      <c r="JE42">
        <v>1.64551</v>
      </c>
      <c r="JF42">
        <v>2.3938</v>
      </c>
      <c r="JG42">
        <v>33.7832</v>
      </c>
      <c r="JH42">
        <v>24.2101</v>
      </c>
      <c r="JI42">
        <v>18</v>
      </c>
      <c r="JJ42">
        <v>500.39</v>
      </c>
      <c r="JK42">
        <v>397.648</v>
      </c>
      <c r="JL42">
        <v>31.0045</v>
      </c>
      <c r="JM42">
        <v>29.1188</v>
      </c>
      <c r="JN42">
        <v>30.0001</v>
      </c>
      <c r="JO42">
        <v>29.1015</v>
      </c>
      <c r="JP42">
        <v>29.0515</v>
      </c>
      <c r="JQ42">
        <v>19.8408</v>
      </c>
      <c r="JR42">
        <v>21.4263</v>
      </c>
      <c r="JS42">
        <v>49.3852</v>
      </c>
      <c r="JT42">
        <v>31.2066</v>
      </c>
      <c r="JU42">
        <v>420</v>
      </c>
      <c r="JV42">
        <v>24.2155</v>
      </c>
      <c r="JW42">
        <v>96.5134</v>
      </c>
      <c r="JX42">
        <v>94.4168</v>
      </c>
    </row>
    <row r="43" spans="1:284">
      <c r="A43">
        <v>27</v>
      </c>
      <c r="B43">
        <v>1759361096.1</v>
      </c>
      <c r="C43">
        <v>54</v>
      </c>
      <c r="D43" t="s">
        <v>478</v>
      </c>
      <c r="E43" t="s">
        <v>479</v>
      </c>
      <c r="F43">
        <v>5</v>
      </c>
      <c r="G43" t="s">
        <v>418</v>
      </c>
      <c r="H43" t="s">
        <v>419</v>
      </c>
      <c r="I43">
        <v>1759361093.1</v>
      </c>
      <c r="J43">
        <f>(K43)/1000</f>
        <v>0</v>
      </c>
      <c r="K43">
        <f>1000*DK43*AI43*(DG43-DH43)/(100*CZ43*(1000-AI43*DG43))</f>
        <v>0</v>
      </c>
      <c r="L43">
        <f>DK43*AI43*(DF43-DE43*(1000-AI43*DH43)/(1000-AI43*DG43))/(100*CZ43)</f>
        <v>0</v>
      </c>
      <c r="M43">
        <f>DE43 - IF(AI43&gt;1, L43*CZ43*100.0/(AK43), 0)</f>
        <v>0</v>
      </c>
      <c r="N43">
        <f>((T43-J43/2)*M43-L43)/(T43+J43/2)</f>
        <v>0</v>
      </c>
      <c r="O43">
        <f>N43*(DL43+DM43)/1000.0</f>
        <v>0</v>
      </c>
      <c r="P43">
        <f>(DE43 - IF(AI43&gt;1, L43*CZ43*100.0/(AK43), 0))*(DL43+DM43)/1000.0</f>
        <v>0</v>
      </c>
      <c r="Q43">
        <f>2.0/((1/S43-1/R43)+SIGN(S43)*SQRT((1/S43-1/R43)*(1/S43-1/R43) + 4*DA43/((DA43+1)*(DA43+1))*(2*1/S43*1/R43-1/R43*1/R43)))</f>
        <v>0</v>
      </c>
      <c r="R43">
        <f>IF(LEFT(DB43,1)&lt;&gt;"0",IF(LEFT(DB43,1)="1",3.0,DC43),$D$5+$E$5*(DS43*DL43/($K$5*1000))+$F$5*(DS43*DL43/($K$5*1000))*MAX(MIN(CZ43,$J$5),$I$5)*MAX(MIN(CZ43,$J$5),$I$5)+$G$5*MAX(MIN(CZ43,$J$5),$I$5)*(DS43*DL43/($K$5*1000))+$H$5*(DS43*DL43/($K$5*1000))*(DS43*DL43/($K$5*1000)))</f>
        <v>0</v>
      </c>
      <c r="S43">
        <f>J43*(1000-(1000*0.61365*exp(17.502*W43/(240.97+W43))/(DL43+DM43)+DG43)/2)/(1000*0.61365*exp(17.502*W43/(240.97+W43))/(DL43+DM43)-DG43)</f>
        <v>0</v>
      </c>
      <c r="T43">
        <f>1/((DA43+1)/(Q43/1.6)+1/(R43/1.37)) + DA43/((DA43+1)/(Q43/1.6) + DA43/(R43/1.37))</f>
        <v>0</v>
      </c>
      <c r="U43">
        <f>(CV43*CY43)</f>
        <v>0</v>
      </c>
      <c r="V43">
        <f>(DN43+(U43+2*0.95*5.67E-8*(((DN43+$B$7)+273)^4-(DN43+273)^4)-44100*J43)/(1.84*29.3*R43+8*0.95*5.67E-8*(DN43+273)^3))</f>
        <v>0</v>
      </c>
      <c r="W43">
        <f>($C$7*DO43+$D$7*DP43+$E$7*V43)</f>
        <v>0</v>
      </c>
      <c r="X43">
        <f>0.61365*exp(17.502*W43/(240.97+W43))</f>
        <v>0</v>
      </c>
      <c r="Y43">
        <f>(Z43/AA43*100)</f>
        <v>0</v>
      </c>
      <c r="Z43">
        <f>DG43*(DL43+DM43)/1000</f>
        <v>0</v>
      </c>
      <c r="AA43">
        <f>0.61365*exp(17.502*DN43/(240.97+DN43))</f>
        <v>0</v>
      </c>
      <c r="AB43">
        <f>(X43-DG43*(DL43+DM43)/1000)</f>
        <v>0</v>
      </c>
      <c r="AC43">
        <f>(-J43*44100)</f>
        <v>0</v>
      </c>
      <c r="AD43">
        <f>2*29.3*R43*0.92*(DN43-W43)</f>
        <v>0</v>
      </c>
      <c r="AE43">
        <f>2*0.95*5.67E-8*(((DN43+$B$7)+273)^4-(W43+273)^4)</f>
        <v>0</v>
      </c>
      <c r="AF43">
        <f>U43+AE43+AC43+AD43</f>
        <v>0</v>
      </c>
      <c r="AG43">
        <v>3</v>
      </c>
      <c r="AH43">
        <v>1</v>
      </c>
      <c r="AI43">
        <f>IF(AG43*$H$13&gt;=AK43,1.0,(AK43/(AK43-AG43*$H$13)))</f>
        <v>0</v>
      </c>
      <c r="AJ43">
        <f>(AI43-1)*100</f>
        <v>0</v>
      </c>
      <c r="AK43">
        <f>MAX(0,($B$13+$C$13*DS43)/(1+$D$13*DS43)*DL43/(DN43+273)*$E$13)</f>
        <v>0</v>
      </c>
      <c r="AL43" t="s">
        <v>420</v>
      </c>
      <c r="AM43" t="s">
        <v>420</v>
      </c>
      <c r="AN43">
        <v>0</v>
      </c>
      <c r="AO43">
        <v>0</v>
      </c>
      <c r="AP43">
        <f>1-AN43/AO43</f>
        <v>0</v>
      </c>
      <c r="AQ43">
        <v>0</v>
      </c>
      <c r="AR43" t="s">
        <v>420</v>
      </c>
      <c r="AS43" t="s">
        <v>420</v>
      </c>
      <c r="AT43">
        <v>0</v>
      </c>
      <c r="AU43">
        <v>0</v>
      </c>
      <c r="AV43">
        <f>1-AT43/AU43</f>
        <v>0</v>
      </c>
      <c r="AW43">
        <v>0.5</v>
      </c>
      <c r="AX43">
        <f>CW43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420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CV43">
        <f>$B$11*DT43+$C$11*DU43+$F$11*EF43*(1-EI43)</f>
        <v>0</v>
      </c>
      <c r="CW43">
        <f>CV43*CX43</f>
        <v>0</v>
      </c>
      <c r="CX43">
        <f>($B$11*$D$9+$C$11*$D$9+$F$11*((ES43+EK43)/MAX(ES43+EK43+ET43, 0.1)*$I$9+ET43/MAX(ES43+EK43+ET43, 0.1)*$J$9))/($B$11+$C$11+$F$11)</f>
        <v>0</v>
      </c>
      <c r="CY43">
        <f>($B$11*$K$9+$C$11*$K$9+$F$11*((ES43+EK43)/MAX(ES43+EK43+ET43, 0.1)*$P$9+ET43/MAX(ES43+EK43+ET43, 0.1)*$Q$9))/($B$11+$C$11+$F$11)</f>
        <v>0</v>
      </c>
      <c r="CZ43">
        <v>5.97</v>
      </c>
      <c r="DA43">
        <v>0.5</v>
      </c>
      <c r="DB43" t="s">
        <v>421</v>
      </c>
      <c r="DC43">
        <v>2</v>
      </c>
      <c r="DD43">
        <v>1759361093.1</v>
      </c>
      <c r="DE43">
        <v>420.974</v>
      </c>
      <c r="DF43">
        <v>419.966333333333</v>
      </c>
      <c r="DG43">
        <v>24.5417666666667</v>
      </c>
      <c r="DH43">
        <v>24.251</v>
      </c>
      <c r="DI43">
        <v>418.991333333333</v>
      </c>
      <c r="DJ43">
        <v>24.1353333333333</v>
      </c>
      <c r="DK43">
        <v>500.045666666667</v>
      </c>
      <c r="DL43">
        <v>90.3021</v>
      </c>
      <c r="DM43">
        <v>0.0326759</v>
      </c>
      <c r="DN43">
        <v>30.6458666666667</v>
      </c>
      <c r="DO43">
        <v>29.992</v>
      </c>
      <c r="DP43">
        <v>999.9</v>
      </c>
      <c r="DQ43">
        <v>0</v>
      </c>
      <c r="DR43">
        <v>0</v>
      </c>
      <c r="DS43">
        <v>10014.8</v>
      </c>
      <c r="DT43">
        <v>0</v>
      </c>
      <c r="DU43">
        <v>0.27582</v>
      </c>
      <c r="DV43">
        <v>1.00726466666667</v>
      </c>
      <c r="DW43">
        <v>431.565</v>
      </c>
      <c r="DX43">
        <v>430.404</v>
      </c>
      <c r="DY43">
        <v>0.290739333333333</v>
      </c>
      <c r="DZ43">
        <v>419.966333333333</v>
      </c>
      <c r="EA43">
        <v>24.251</v>
      </c>
      <c r="EB43">
        <v>2.21617</v>
      </c>
      <c r="EC43">
        <v>2.18991666666667</v>
      </c>
      <c r="ED43">
        <v>19.0797</v>
      </c>
      <c r="EE43">
        <v>18.8887666666667</v>
      </c>
      <c r="EF43">
        <v>0.00500059</v>
      </c>
      <c r="EG43">
        <v>0</v>
      </c>
      <c r="EH43">
        <v>0</v>
      </c>
      <c r="EI43">
        <v>0</v>
      </c>
      <c r="EJ43">
        <v>769.866666666667</v>
      </c>
      <c r="EK43">
        <v>0.00500059</v>
      </c>
      <c r="EL43">
        <v>-10.2666666666667</v>
      </c>
      <c r="EM43">
        <v>-1.06666666666667</v>
      </c>
      <c r="EN43">
        <v>35.562</v>
      </c>
      <c r="EO43">
        <v>38.437</v>
      </c>
      <c r="EP43">
        <v>36.812</v>
      </c>
      <c r="EQ43">
        <v>38.312</v>
      </c>
      <c r="ER43">
        <v>37.75</v>
      </c>
      <c r="ES43">
        <v>0</v>
      </c>
      <c r="ET43">
        <v>0</v>
      </c>
      <c r="EU43">
        <v>0</v>
      </c>
      <c r="EV43">
        <v>1759361097.1</v>
      </c>
      <c r="EW43">
        <v>0</v>
      </c>
      <c r="EX43">
        <v>772.396</v>
      </c>
      <c r="EY43">
        <v>-22.0769232648381</v>
      </c>
      <c r="EZ43">
        <v>14.8615387765613</v>
      </c>
      <c r="FA43">
        <v>-10.38</v>
      </c>
      <c r="FB43">
        <v>15</v>
      </c>
      <c r="FC43">
        <v>0</v>
      </c>
      <c r="FD43" t="s">
        <v>422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1.00058161904762</v>
      </c>
      <c r="FQ43">
        <v>-0.135613948051949</v>
      </c>
      <c r="FR43">
        <v>0.0236587253017253</v>
      </c>
      <c r="FS43">
        <v>1</v>
      </c>
      <c r="FT43">
        <v>772.320588235294</v>
      </c>
      <c r="FU43">
        <v>-14.2414055717156</v>
      </c>
      <c r="FV43">
        <v>5.71287397600752</v>
      </c>
      <c r="FW43">
        <v>-1</v>
      </c>
      <c r="FX43">
        <v>0.275407666666667</v>
      </c>
      <c r="FY43">
        <v>-0.0290104675324672</v>
      </c>
      <c r="FZ43">
        <v>0.0160835473708926</v>
      </c>
      <c r="GA43">
        <v>1</v>
      </c>
      <c r="GB43">
        <v>2</v>
      </c>
      <c r="GC43">
        <v>2</v>
      </c>
      <c r="GD43" t="s">
        <v>449</v>
      </c>
      <c r="GE43">
        <v>3.13302</v>
      </c>
      <c r="GF43">
        <v>2.71064</v>
      </c>
      <c r="GG43">
        <v>0.0892871</v>
      </c>
      <c r="GH43">
        <v>0.0895818</v>
      </c>
      <c r="GI43">
        <v>0.104149</v>
      </c>
      <c r="GJ43">
        <v>0.104047</v>
      </c>
      <c r="GK43">
        <v>34250.1</v>
      </c>
      <c r="GL43">
        <v>36657.6</v>
      </c>
      <c r="GM43">
        <v>34030.8</v>
      </c>
      <c r="GN43">
        <v>36461.1</v>
      </c>
      <c r="GO43">
        <v>43064.3</v>
      </c>
      <c r="GP43">
        <v>46895.4</v>
      </c>
      <c r="GQ43">
        <v>53097.6</v>
      </c>
      <c r="GR43">
        <v>58274.5</v>
      </c>
      <c r="GS43">
        <v>1.9361</v>
      </c>
      <c r="GT43">
        <v>1.77657</v>
      </c>
      <c r="GU43">
        <v>0.0675246</v>
      </c>
      <c r="GV43">
        <v>0</v>
      </c>
      <c r="GW43">
        <v>28.8976</v>
      </c>
      <c r="GX43">
        <v>999.9</v>
      </c>
      <c r="GY43">
        <v>58.485</v>
      </c>
      <c r="GZ43">
        <v>30.635</v>
      </c>
      <c r="HA43">
        <v>28.6133</v>
      </c>
      <c r="HB43">
        <v>54.82</v>
      </c>
      <c r="HC43">
        <v>44.1667</v>
      </c>
      <c r="HD43">
        <v>1</v>
      </c>
      <c r="HE43">
        <v>0.13547</v>
      </c>
      <c r="HF43">
        <v>-1.88001</v>
      </c>
      <c r="HG43">
        <v>20.1216</v>
      </c>
      <c r="HH43">
        <v>5.19827</v>
      </c>
      <c r="HI43">
        <v>12.0044</v>
      </c>
      <c r="HJ43">
        <v>4.97535</v>
      </c>
      <c r="HK43">
        <v>3.294</v>
      </c>
      <c r="HL43">
        <v>9999</v>
      </c>
      <c r="HM43">
        <v>9999</v>
      </c>
      <c r="HN43">
        <v>999.9</v>
      </c>
      <c r="HO43">
        <v>9999</v>
      </c>
      <c r="HP43">
        <v>1.86325</v>
      </c>
      <c r="HQ43">
        <v>1.86813</v>
      </c>
      <c r="HR43">
        <v>1.86789</v>
      </c>
      <c r="HS43">
        <v>1.86905</v>
      </c>
      <c r="HT43">
        <v>1.86985</v>
      </c>
      <c r="HU43">
        <v>1.86586</v>
      </c>
      <c r="HV43">
        <v>1.86696</v>
      </c>
      <c r="HW43">
        <v>1.86844</v>
      </c>
      <c r="HX43">
        <v>5</v>
      </c>
      <c r="HY43">
        <v>0</v>
      </c>
      <c r="HZ43">
        <v>0</v>
      </c>
      <c r="IA43">
        <v>0</v>
      </c>
      <c r="IB43" t="s">
        <v>424</v>
      </c>
      <c r="IC43" t="s">
        <v>425</v>
      </c>
      <c r="ID43" t="s">
        <v>426</v>
      </c>
      <c r="IE43" t="s">
        <v>426</v>
      </c>
      <c r="IF43" t="s">
        <v>426</v>
      </c>
      <c r="IG43" t="s">
        <v>426</v>
      </c>
      <c r="IH43">
        <v>0</v>
      </c>
      <c r="II43">
        <v>100</v>
      </c>
      <c r="IJ43">
        <v>100</v>
      </c>
      <c r="IK43">
        <v>1.982</v>
      </c>
      <c r="IL43">
        <v>0.4063</v>
      </c>
      <c r="IM43">
        <v>0.591063205497763</v>
      </c>
      <c r="IN43">
        <v>0.00362635438953289</v>
      </c>
      <c r="IO43">
        <v>-8.50754122937555e-07</v>
      </c>
      <c r="IP43">
        <v>2.87264459290622e-10</v>
      </c>
      <c r="IQ43">
        <v>-0.103101814204982</v>
      </c>
      <c r="IR43">
        <v>-0.017656537129445</v>
      </c>
      <c r="IS43">
        <v>0.00217271289782075</v>
      </c>
      <c r="IT43">
        <v>-2.34727275410467e-05</v>
      </c>
      <c r="IU43">
        <v>4</v>
      </c>
      <c r="IV43">
        <v>2183</v>
      </c>
      <c r="IW43">
        <v>1</v>
      </c>
      <c r="IX43">
        <v>27</v>
      </c>
      <c r="IY43">
        <v>29322684.9</v>
      </c>
      <c r="IZ43">
        <v>29322684.9</v>
      </c>
      <c r="JA43">
        <v>0.98999</v>
      </c>
      <c r="JB43">
        <v>2.61108</v>
      </c>
      <c r="JC43">
        <v>1.54785</v>
      </c>
      <c r="JD43">
        <v>2.31323</v>
      </c>
      <c r="JE43">
        <v>1.64551</v>
      </c>
      <c r="JF43">
        <v>2.38281</v>
      </c>
      <c r="JG43">
        <v>33.7832</v>
      </c>
      <c r="JH43">
        <v>24.2101</v>
      </c>
      <c r="JI43">
        <v>18</v>
      </c>
      <c r="JJ43">
        <v>500.472</v>
      </c>
      <c r="JK43">
        <v>397.667</v>
      </c>
      <c r="JL43">
        <v>31.0366</v>
      </c>
      <c r="JM43">
        <v>29.1186</v>
      </c>
      <c r="JN43">
        <v>30.0003</v>
      </c>
      <c r="JO43">
        <v>29.1015</v>
      </c>
      <c r="JP43">
        <v>29.0502</v>
      </c>
      <c r="JQ43">
        <v>19.8435</v>
      </c>
      <c r="JR43">
        <v>21.4263</v>
      </c>
      <c r="JS43">
        <v>49.3852</v>
      </c>
      <c r="JT43">
        <v>31.2066</v>
      </c>
      <c r="JU43">
        <v>420</v>
      </c>
      <c r="JV43">
        <v>24.2155</v>
      </c>
      <c r="JW43">
        <v>96.5133</v>
      </c>
      <c r="JX43">
        <v>94.4165</v>
      </c>
    </row>
    <row r="44" spans="1:284">
      <c r="A44">
        <v>28</v>
      </c>
      <c r="B44">
        <v>1759361097.1</v>
      </c>
      <c r="C44">
        <v>55</v>
      </c>
      <c r="D44" t="s">
        <v>480</v>
      </c>
      <c r="E44" t="s">
        <v>481</v>
      </c>
      <c r="F44">
        <v>5</v>
      </c>
      <c r="G44" t="s">
        <v>418</v>
      </c>
      <c r="H44" t="s">
        <v>419</v>
      </c>
      <c r="I44">
        <v>1759361093.1</v>
      </c>
      <c r="J44">
        <f>(K44)/1000</f>
        <v>0</v>
      </c>
      <c r="K44">
        <f>1000*DK44*AI44*(DG44-DH44)/(100*CZ44*(1000-AI44*DG44))</f>
        <v>0</v>
      </c>
      <c r="L44">
        <f>DK44*AI44*(DF44-DE44*(1000-AI44*DH44)/(1000-AI44*DG44))/(100*CZ44)</f>
        <v>0</v>
      </c>
      <c r="M44">
        <f>DE44 - IF(AI44&gt;1, L44*CZ44*100.0/(AK44), 0)</f>
        <v>0</v>
      </c>
      <c r="N44">
        <f>((T44-J44/2)*M44-L44)/(T44+J44/2)</f>
        <v>0</v>
      </c>
      <c r="O44">
        <f>N44*(DL44+DM44)/1000.0</f>
        <v>0</v>
      </c>
      <c r="P44">
        <f>(DE44 - IF(AI44&gt;1, L44*CZ44*100.0/(AK44), 0))*(DL44+DM44)/1000.0</f>
        <v>0</v>
      </c>
      <c r="Q44">
        <f>2.0/((1/S44-1/R44)+SIGN(S44)*SQRT((1/S44-1/R44)*(1/S44-1/R44) + 4*DA44/((DA44+1)*(DA44+1))*(2*1/S44*1/R44-1/R44*1/R44)))</f>
        <v>0</v>
      </c>
      <c r="R44">
        <f>IF(LEFT(DB44,1)&lt;&gt;"0",IF(LEFT(DB44,1)="1",3.0,DC44),$D$5+$E$5*(DS44*DL44/($K$5*1000))+$F$5*(DS44*DL44/($K$5*1000))*MAX(MIN(CZ44,$J$5),$I$5)*MAX(MIN(CZ44,$J$5),$I$5)+$G$5*MAX(MIN(CZ44,$J$5),$I$5)*(DS44*DL44/($K$5*1000))+$H$5*(DS44*DL44/($K$5*1000))*(DS44*DL44/($K$5*1000)))</f>
        <v>0</v>
      </c>
      <c r="S44">
        <f>J44*(1000-(1000*0.61365*exp(17.502*W44/(240.97+W44))/(DL44+DM44)+DG44)/2)/(1000*0.61365*exp(17.502*W44/(240.97+W44))/(DL44+DM44)-DG44)</f>
        <v>0</v>
      </c>
      <c r="T44">
        <f>1/((DA44+1)/(Q44/1.6)+1/(R44/1.37)) + DA44/((DA44+1)/(Q44/1.6) + DA44/(R44/1.37))</f>
        <v>0</v>
      </c>
      <c r="U44">
        <f>(CV44*CY44)</f>
        <v>0</v>
      </c>
      <c r="V44">
        <f>(DN44+(U44+2*0.95*5.67E-8*(((DN44+$B$7)+273)^4-(DN44+273)^4)-44100*J44)/(1.84*29.3*R44+8*0.95*5.67E-8*(DN44+273)^3))</f>
        <v>0</v>
      </c>
      <c r="W44">
        <f>($C$7*DO44+$D$7*DP44+$E$7*V44)</f>
        <v>0</v>
      </c>
      <c r="X44">
        <f>0.61365*exp(17.502*W44/(240.97+W44))</f>
        <v>0</v>
      </c>
      <c r="Y44">
        <f>(Z44/AA44*100)</f>
        <v>0</v>
      </c>
      <c r="Z44">
        <f>DG44*(DL44+DM44)/1000</f>
        <v>0</v>
      </c>
      <c r="AA44">
        <f>0.61365*exp(17.502*DN44/(240.97+DN44))</f>
        <v>0</v>
      </c>
      <c r="AB44">
        <f>(X44-DG44*(DL44+DM44)/1000)</f>
        <v>0</v>
      </c>
      <c r="AC44">
        <f>(-J44*44100)</f>
        <v>0</v>
      </c>
      <c r="AD44">
        <f>2*29.3*R44*0.92*(DN44-W44)</f>
        <v>0</v>
      </c>
      <c r="AE44">
        <f>2*0.95*5.67E-8*(((DN44+$B$7)+273)^4-(W44+273)^4)</f>
        <v>0</v>
      </c>
      <c r="AF44">
        <f>U44+AE44+AC44+AD44</f>
        <v>0</v>
      </c>
      <c r="AG44">
        <v>3</v>
      </c>
      <c r="AH44">
        <v>1</v>
      </c>
      <c r="AI44">
        <f>IF(AG44*$H$13&gt;=AK44,1.0,(AK44/(AK44-AG44*$H$13)))</f>
        <v>0</v>
      </c>
      <c r="AJ44">
        <f>(AI44-1)*100</f>
        <v>0</v>
      </c>
      <c r="AK44">
        <f>MAX(0,($B$13+$C$13*DS44)/(1+$D$13*DS44)*DL44/(DN44+273)*$E$13)</f>
        <v>0</v>
      </c>
      <c r="AL44" t="s">
        <v>420</v>
      </c>
      <c r="AM44" t="s">
        <v>420</v>
      </c>
      <c r="AN44">
        <v>0</v>
      </c>
      <c r="AO44">
        <v>0</v>
      </c>
      <c r="AP44">
        <f>1-AN44/AO44</f>
        <v>0</v>
      </c>
      <c r="AQ44">
        <v>0</v>
      </c>
      <c r="AR44" t="s">
        <v>420</v>
      </c>
      <c r="AS44" t="s">
        <v>420</v>
      </c>
      <c r="AT44">
        <v>0</v>
      </c>
      <c r="AU44">
        <v>0</v>
      </c>
      <c r="AV44">
        <f>1-AT44/AU44</f>
        <v>0</v>
      </c>
      <c r="AW44">
        <v>0.5</v>
      </c>
      <c r="AX44">
        <f>CW44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420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CV44">
        <f>$B$11*DT44+$C$11*DU44+$F$11*EF44*(1-EI44)</f>
        <v>0</v>
      </c>
      <c r="CW44">
        <f>CV44*CX44</f>
        <v>0</v>
      </c>
      <c r="CX44">
        <f>($B$11*$D$9+$C$11*$D$9+$F$11*((ES44+EK44)/MAX(ES44+EK44+ET44, 0.1)*$I$9+ET44/MAX(ES44+EK44+ET44, 0.1)*$J$9))/($B$11+$C$11+$F$11)</f>
        <v>0</v>
      </c>
      <c r="CY44">
        <f>($B$11*$K$9+$C$11*$K$9+$F$11*((ES44+EK44)/MAX(ES44+EK44+ET44, 0.1)*$P$9+ET44/MAX(ES44+EK44+ET44, 0.1)*$Q$9))/($B$11+$C$11+$F$11)</f>
        <v>0</v>
      </c>
      <c r="CZ44">
        <v>5.97</v>
      </c>
      <c r="DA44">
        <v>0.5</v>
      </c>
      <c r="DB44" t="s">
        <v>421</v>
      </c>
      <c r="DC44">
        <v>2</v>
      </c>
      <c r="DD44">
        <v>1759361093.1</v>
      </c>
      <c r="DE44">
        <v>420.974</v>
      </c>
      <c r="DF44">
        <v>419.966333333333</v>
      </c>
      <c r="DG44">
        <v>24.5417666666667</v>
      </c>
      <c r="DH44">
        <v>24.251</v>
      </c>
      <c r="DI44">
        <v>418.991333333333</v>
      </c>
      <c r="DJ44">
        <v>24.1353333333333</v>
      </c>
      <c r="DK44">
        <v>500.045666666667</v>
      </c>
      <c r="DL44">
        <v>90.3021</v>
      </c>
      <c r="DM44">
        <v>0.0326759</v>
      </c>
      <c r="DN44">
        <v>30.6458666666667</v>
      </c>
      <c r="DO44">
        <v>29.992</v>
      </c>
      <c r="DP44">
        <v>999.9</v>
      </c>
      <c r="DQ44">
        <v>0</v>
      </c>
      <c r="DR44">
        <v>0</v>
      </c>
      <c r="DS44">
        <v>10014.8</v>
      </c>
      <c r="DT44">
        <v>0</v>
      </c>
      <c r="DU44">
        <v>0.27582</v>
      </c>
      <c r="DV44">
        <v>1.00726466666667</v>
      </c>
      <c r="DW44">
        <v>431.565</v>
      </c>
      <c r="DX44">
        <v>430.404</v>
      </c>
      <c r="DY44">
        <v>0.290739333333333</v>
      </c>
      <c r="DZ44">
        <v>419.966333333333</v>
      </c>
      <c r="EA44">
        <v>24.251</v>
      </c>
      <c r="EB44">
        <v>2.21617</v>
      </c>
      <c r="EC44">
        <v>2.18991666666667</v>
      </c>
      <c r="ED44">
        <v>19.0797</v>
      </c>
      <c r="EE44">
        <v>18.8887666666667</v>
      </c>
      <c r="EF44">
        <v>0.00500059</v>
      </c>
      <c r="EG44">
        <v>0</v>
      </c>
      <c r="EH44">
        <v>0</v>
      </c>
      <c r="EI44">
        <v>0</v>
      </c>
      <c r="EJ44">
        <v>769.866666666667</v>
      </c>
      <c r="EK44">
        <v>0.00500059</v>
      </c>
      <c r="EL44">
        <v>-10.2666666666667</v>
      </c>
      <c r="EM44">
        <v>-1.06666666666667</v>
      </c>
      <c r="EN44">
        <v>35.562</v>
      </c>
      <c r="EO44">
        <v>38.437</v>
      </c>
      <c r="EP44">
        <v>36.812</v>
      </c>
      <c r="EQ44">
        <v>38.312</v>
      </c>
      <c r="ER44">
        <v>37.75</v>
      </c>
      <c r="ES44">
        <v>0</v>
      </c>
      <c r="ET44">
        <v>0</v>
      </c>
      <c r="EU44">
        <v>0</v>
      </c>
      <c r="EV44">
        <v>1759361098.3</v>
      </c>
      <c r="EW44">
        <v>0</v>
      </c>
      <c r="EX44">
        <v>771.804</v>
      </c>
      <c r="EY44">
        <v>-19.0000001785054</v>
      </c>
      <c r="EZ44">
        <v>-6.04615381572842</v>
      </c>
      <c r="FA44">
        <v>-10.176</v>
      </c>
      <c r="FB44">
        <v>15</v>
      </c>
      <c r="FC44">
        <v>0</v>
      </c>
      <c r="FD44" t="s">
        <v>422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1.00205257142857</v>
      </c>
      <c r="FQ44">
        <v>-0.00382885714285787</v>
      </c>
      <c r="FR44">
        <v>0.0260639100026426</v>
      </c>
      <c r="FS44">
        <v>1</v>
      </c>
      <c r="FT44">
        <v>772.147058823529</v>
      </c>
      <c r="FU44">
        <v>-4.23529414590421</v>
      </c>
      <c r="FV44">
        <v>5.70315884061155</v>
      </c>
      <c r="FW44">
        <v>-1</v>
      </c>
      <c r="FX44">
        <v>0.276082333333333</v>
      </c>
      <c r="FY44">
        <v>0.0213563376623377</v>
      </c>
      <c r="FZ44">
        <v>0.0167164214680778</v>
      </c>
      <c r="GA44">
        <v>1</v>
      </c>
      <c r="GB44">
        <v>2</v>
      </c>
      <c r="GC44">
        <v>2</v>
      </c>
      <c r="GD44" t="s">
        <v>449</v>
      </c>
      <c r="GE44">
        <v>3.1329</v>
      </c>
      <c r="GF44">
        <v>2.71089</v>
      </c>
      <c r="GG44">
        <v>0.0892933</v>
      </c>
      <c r="GH44">
        <v>0.0895884</v>
      </c>
      <c r="GI44">
        <v>0.104145</v>
      </c>
      <c r="GJ44">
        <v>0.104046</v>
      </c>
      <c r="GK44">
        <v>34249.9</v>
      </c>
      <c r="GL44">
        <v>36657.2</v>
      </c>
      <c r="GM44">
        <v>34030.8</v>
      </c>
      <c r="GN44">
        <v>36461</v>
      </c>
      <c r="GO44">
        <v>43064.4</v>
      </c>
      <c r="GP44">
        <v>46895.4</v>
      </c>
      <c r="GQ44">
        <v>53097.4</v>
      </c>
      <c r="GR44">
        <v>58274.3</v>
      </c>
      <c r="GS44">
        <v>1.9359</v>
      </c>
      <c r="GT44">
        <v>1.7767</v>
      </c>
      <c r="GU44">
        <v>0.067614</v>
      </c>
      <c r="GV44">
        <v>0</v>
      </c>
      <c r="GW44">
        <v>28.8976</v>
      </c>
      <c r="GX44">
        <v>999.9</v>
      </c>
      <c r="GY44">
        <v>58.485</v>
      </c>
      <c r="GZ44">
        <v>30.625</v>
      </c>
      <c r="HA44">
        <v>28.5987</v>
      </c>
      <c r="HB44">
        <v>54.45</v>
      </c>
      <c r="HC44">
        <v>44.3349</v>
      </c>
      <c r="HD44">
        <v>1</v>
      </c>
      <c r="HE44">
        <v>0.135689</v>
      </c>
      <c r="HF44">
        <v>-2.04495</v>
      </c>
      <c r="HG44">
        <v>20.12</v>
      </c>
      <c r="HH44">
        <v>5.19827</v>
      </c>
      <c r="HI44">
        <v>12.0047</v>
      </c>
      <c r="HJ44">
        <v>4.9753</v>
      </c>
      <c r="HK44">
        <v>3.294</v>
      </c>
      <c r="HL44">
        <v>9999</v>
      </c>
      <c r="HM44">
        <v>9999</v>
      </c>
      <c r="HN44">
        <v>999.9</v>
      </c>
      <c r="HO44">
        <v>9999</v>
      </c>
      <c r="HP44">
        <v>1.86325</v>
      </c>
      <c r="HQ44">
        <v>1.86813</v>
      </c>
      <c r="HR44">
        <v>1.86788</v>
      </c>
      <c r="HS44">
        <v>1.86905</v>
      </c>
      <c r="HT44">
        <v>1.86985</v>
      </c>
      <c r="HU44">
        <v>1.86586</v>
      </c>
      <c r="HV44">
        <v>1.86697</v>
      </c>
      <c r="HW44">
        <v>1.86844</v>
      </c>
      <c r="HX44">
        <v>5</v>
      </c>
      <c r="HY44">
        <v>0</v>
      </c>
      <c r="HZ44">
        <v>0</v>
      </c>
      <c r="IA44">
        <v>0</v>
      </c>
      <c r="IB44" t="s">
        <v>424</v>
      </c>
      <c r="IC44" t="s">
        <v>425</v>
      </c>
      <c r="ID44" t="s">
        <v>426</v>
      </c>
      <c r="IE44" t="s">
        <v>426</v>
      </c>
      <c r="IF44" t="s">
        <v>426</v>
      </c>
      <c r="IG44" t="s">
        <v>426</v>
      </c>
      <c r="IH44">
        <v>0</v>
      </c>
      <c r="II44">
        <v>100</v>
      </c>
      <c r="IJ44">
        <v>100</v>
      </c>
      <c r="IK44">
        <v>1.983</v>
      </c>
      <c r="IL44">
        <v>0.4062</v>
      </c>
      <c r="IM44">
        <v>0.591063205497763</v>
      </c>
      <c r="IN44">
        <v>0.00362635438953289</v>
      </c>
      <c r="IO44">
        <v>-8.50754122937555e-07</v>
      </c>
      <c r="IP44">
        <v>2.87264459290622e-10</v>
      </c>
      <c r="IQ44">
        <v>-0.103101814204982</v>
      </c>
      <c r="IR44">
        <v>-0.017656537129445</v>
      </c>
      <c r="IS44">
        <v>0.00217271289782075</v>
      </c>
      <c r="IT44">
        <v>-2.34727275410467e-05</v>
      </c>
      <c r="IU44">
        <v>4</v>
      </c>
      <c r="IV44">
        <v>2183</v>
      </c>
      <c r="IW44">
        <v>1</v>
      </c>
      <c r="IX44">
        <v>27</v>
      </c>
      <c r="IY44">
        <v>29322685</v>
      </c>
      <c r="IZ44">
        <v>29322685</v>
      </c>
      <c r="JA44">
        <v>0.98999</v>
      </c>
      <c r="JB44">
        <v>2.61963</v>
      </c>
      <c r="JC44">
        <v>1.54907</v>
      </c>
      <c r="JD44">
        <v>2.31201</v>
      </c>
      <c r="JE44">
        <v>1.64551</v>
      </c>
      <c r="JF44">
        <v>2.2937</v>
      </c>
      <c r="JG44">
        <v>33.7832</v>
      </c>
      <c r="JH44">
        <v>24.2101</v>
      </c>
      <c r="JI44">
        <v>18</v>
      </c>
      <c r="JJ44">
        <v>500.341</v>
      </c>
      <c r="JK44">
        <v>397.731</v>
      </c>
      <c r="JL44">
        <v>31.0746</v>
      </c>
      <c r="JM44">
        <v>29.1186</v>
      </c>
      <c r="JN44">
        <v>30.0005</v>
      </c>
      <c r="JO44">
        <v>29.1015</v>
      </c>
      <c r="JP44">
        <v>29.0496</v>
      </c>
      <c r="JQ44">
        <v>19.8407</v>
      </c>
      <c r="JR44">
        <v>21.4263</v>
      </c>
      <c r="JS44">
        <v>49.3852</v>
      </c>
      <c r="JT44">
        <v>31.2066</v>
      </c>
      <c r="JU44">
        <v>420</v>
      </c>
      <c r="JV44">
        <v>24.2155</v>
      </c>
      <c r="JW44">
        <v>96.5131</v>
      </c>
      <c r="JX44">
        <v>94.4162</v>
      </c>
    </row>
    <row r="45" spans="1:284">
      <c r="A45">
        <v>29</v>
      </c>
      <c r="B45">
        <v>1759361099.1</v>
      </c>
      <c r="C45">
        <v>57</v>
      </c>
      <c r="D45" t="s">
        <v>482</v>
      </c>
      <c r="E45" t="s">
        <v>483</v>
      </c>
      <c r="F45">
        <v>5</v>
      </c>
      <c r="G45" t="s">
        <v>418</v>
      </c>
      <c r="H45" t="s">
        <v>419</v>
      </c>
      <c r="I45">
        <v>1759361096.6</v>
      </c>
      <c r="J45">
        <f>(K45)/1000</f>
        <v>0</v>
      </c>
      <c r="K45">
        <f>1000*DK45*AI45*(DG45-DH45)/(100*CZ45*(1000-AI45*DG45))</f>
        <v>0</v>
      </c>
      <c r="L45">
        <f>DK45*AI45*(DF45-DE45*(1000-AI45*DH45)/(1000-AI45*DG45))/(100*CZ45)</f>
        <v>0</v>
      </c>
      <c r="M45">
        <f>DE45 - IF(AI45&gt;1, L45*CZ45*100.0/(AK45), 0)</f>
        <v>0</v>
      </c>
      <c r="N45">
        <f>((T45-J45/2)*M45-L45)/(T45+J45/2)</f>
        <v>0</v>
      </c>
      <c r="O45">
        <f>N45*(DL45+DM45)/1000.0</f>
        <v>0</v>
      </c>
      <c r="P45">
        <f>(DE45 - IF(AI45&gt;1, L45*CZ45*100.0/(AK45), 0))*(DL45+DM45)/1000.0</f>
        <v>0</v>
      </c>
      <c r="Q45">
        <f>2.0/((1/S45-1/R45)+SIGN(S45)*SQRT((1/S45-1/R45)*(1/S45-1/R45) + 4*DA45/((DA45+1)*(DA45+1))*(2*1/S45*1/R45-1/R45*1/R45)))</f>
        <v>0</v>
      </c>
      <c r="R45">
        <f>IF(LEFT(DB45,1)&lt;&gt;"0",IF(LEFT(DB45,1)="1",3.0,DC45),$D$5+$E$5*(DS45*DL45/($K$5*1000))+$F$5*(DS45*DL45/($K$5*1000))*MAX(MIN(CZ45,$J$5),$I$5)*MAX(MIN(CZ45,$J$5),$I$5)+$G$5*MAX(MIN(CZ45,$J$5),$I$5)*(DS45*DL45/($K$5*1000))+$H$5*(DS45*DL45/($K$5*1000))*(DS45*DL45/($K$5*1000)))</f>
        <v>0</v>
      </c>
      <c r="S45">
        <f>J45*(1000-(1000*0.61365*exp(17.502*W45/(240.97+W45))/(DL45+DM45)+DG45)/2)/(1000*0.61365*exp(17.502*W45/(240.97+W45))/(DL45+DM45)-DG45)</f>
        <v>0</v>
      </c>
      <c r="T45">
        <f>1/((DA45+1)/(Q45/1.6)+1/(R45/1.37)) + DA45/((DA45+1)/(Q45/1.6) + DA45/(R45/1.37))</f>
        <v>0</v>
      </c>
      <c r="U45">
        <f>(CV45*CY45)</f>
        <v>0</v>
      </c>
      <c r="V45">
        <f>(DN45+(U45+2*0.95*5.67E-8*(((DN45+$B$7)+273)^4-(DN45+273)^4)-44100*J45)/(1.84*29.3*R45+8*0.95*5.67E-8*(DN45+273)^3))</f>
        <v>0</v>
      </c>
      <c r="W45">
        <f>($C$7*DO45+$D$7*DP45+$E$7*V45)</f>
        <v>0</v>
      </c>
      <c r="X45">
        <f>0.61365*exp(17.502*W45/(240.97+W45))</f>
        <v>0</v>
      </c>
      <c r="Y45">
        <f>(Z45/AA45*100)</f>
        <v>0</v>
      </c>
      <c r="Z45">
        <f>DG45*(DL45+DM45)/1000</f>
        <v>0</v>
      </c>
      <c r="AA45">
        <f>0.61365*exp(17.502*DN45/(240.97+DN45))</f>
        <v>0</v>
      </c>
      <c r="AB45">
        <f>(X45-DG45*(DL45+DM45)/1000)</f>
        <v>0</v>
      </c>
      <c r="AC45">
        <f>(-J45*44100)</f>
        <v>0</v>
      </c>
      <c r="AD45">
        <f>2*29.3*R45*0.92*(DN45-W45)</f>
        <v>0</v>
      </c>
      <c r="AE45">
        <f>2*0.95*5.67E-8*(((DN45+$B$7)+273)^4-(W45+273)^4)</f>
        <v>0</v>
      </c>
      <c r="AF45">
        <f>U45+AE45+AC45+AD45</f>
        <v>0</v>
      </c>
      <c r="AG45">
        <v>3</v>
      </c>
      <c r="AH45">
        <v>1</v>
      </c>
      <c r="AI45">
        <f>IF(AG45*$H$13&gt;=AK45,1.0,(AK45/(AK45-AG45*$H$13)))</f>
        <v>0</v>
      </c>
      <c r="AJ45">
        <f>(AI45-1)*100</f>
        <v>0</v>
      </c>
      <c r="AK45">
        <f>MAX(0,($B$13+$C$13*DS45)/(1+$D$13*DS45)*DL45/(DN45+273)*$E$13)</f>
        <v>0</v>
      </c>
      <c r="AL45" t="s">
        <v>420</v>
      </c>
      <c r="AM45" t="s">
        <v>420</v>
      </c>
      <c r="AN45">
        <v>0</v>
      </c>
      <c r="AO45">
        <v>0</v>
      </c>
      <c r="AP45">
        <f>1-AN45/AO45</f>
        <v>0</v>
      </c>
      <c r="AQ45">
        <v>0</v>
      </c>
      <c r="AR45" t="s">
        <v>420</v>
      </c>
      <c r="AS45" t="s">
        <v>420</v>
      </c>
      <c r="AT45">
        <v>0</v>
      </c>
      <c r="AU45">
        <v>0</v>
      </c>
      <c r="AV45">
        <f>1-AT45/AU45</f>
        <v>0</v>
      </c>
      <c r="AW45">
        <v>0.5</v>
      </c>
      <c r="AX45">
        <f>CW45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420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CV45">
        <f>$B$11*DT45+$C$11*DU45+$F$11*EF45*(1-EI45)</f>
        <v>0</v>
      </c>
      <c r="CW45">
        <f>CV45*CX45</f>
        <v>0</v>
      </c>
      <c r="CX45">
        <f>($B$11*$D$9+$C$11*$D$9+$F$11*((ES45+EK45)/MAX(ES45+EK45+ET45, 0.1)*$I$9+ET45/MAX(ES45+EK45+ET45, 0.1)*$J$9))/($B$11+$C$11+$F$11)</f>
        <v>0</v>
      </c>
      <c r="CY45">
        <f>($B$11*$K$9+$C$11*$K$9+$F$11*((ES45+EK45)/MAX(ES45+EK45+ET45, 0.1)*$P$9+ET45/MAX(ES45+EK45+ET45, 0.1)*$Q$9))/($B$11+$C$11+$F$11)</f>
        <v>0</v>
      </c>
      <c r="CZ45">
        <v>5.97</v>
      </c>
      <c r="DA45">
        <v>0.5</v>
      </c>
      <c r="DB45" t="s">
        <v>421</v>
      </c>
      <c r="DC45">
        <v>2</v>
      </c>
      <c r="DD45">
        <v>1759361096.6</v>
      </c>
      <c r="DE45">
        <v>420.9685</v>
      </c>
      <c r="DF45">
        <v>419.9365</v>
      </c>
      <c r="DG45">
        <v>24.53815</v>
      </c>
      <c r="DH45">
        <v>24.244</v>
      </c>
      <c r="DI45">
        <v>418.986</v>
      </c>
      <c r="DJ45">
        <v>24.1319</v>
      </c>
      <c r="DK45">
        <v>500.05</v>
      </c>
      <c r="DL45">
        <v>90.30325</v>
      </c>
      <c r="DM45">
        <v>0.03268315</v>
      </c>
      <c r="DN45">
        <v>30.64215</v>
      </c>
      <c r="DO45">
        <v>29.99555</v>
      </c>
      <c r="DP45">
        <v>999.9</v>
      </c>
      <c r="DQ45">
        <v>0</v>
      </c>
      <c r="DR45">
        <v>0</v>
      </c>
      <c r="DS45">
        <v>10008.75</v>
      </c>
      <c r="DT45">
        <v>0</v>
      </c>
      <c r="DU45">
        <v>0.27582</v>
      </c>
      <c r="DV45">
        <v>1.03165</v>
      </c>
      <c r="DW45">
        <v>431.5575</v>
      </c>
      <c r="DX45">
        <v>430.3705</v>
      </c>
      <c r="DY45">
        <v>0.294157</v>
      </c>
      <c r="DZ45">
        <v>419.9365</v>
      </c>
      <c r="EA45">
        <v>24.244</v>
      </c>
      <c r="EB45">
        <v>2.21587</v>
      </c>
      <c r="EC45">
        <v>2.18931</v>
      </c>
      <c r="ED45">
        <v>19.0775</v>
      </c>
      <c r="EE45">
        <v>18.8843</v>
      </c>
      <c r="EF45">
        <v>0.00500059</v>
      </c>
      <c r="EG45">
        <v>0</v>
      </c>
      <c r="EH45">
        <v>0</v>
      </c>
      <c r="EI45">
        <v>0</v>
      </c>
      <c r="EJ45">
        <v>770.65</v>
      </c>
      <c r="EK45">
        <v>0.00500059</v>
      </c>
      <c r="EL45">
        <v>-13.15</v>
      </c>
      <c r="EM45">
        <v>-1.75</v>
      </c>
      <c r="EN45">
        <v>35.562</v>
      </c>
      <c r="EO45">
        <v>38.437</v>
      </c>
      <c r="EP45">
        <v>36.781</v>
      </c>
      <c r="EQ45">
        <v>38.312</v>
      </c>
      <c r="ER45">
        <v>37.75</v>
      </c>
      <c r="ES45">
        <v>0</v>
      </c>
      <c r="ET45">
        <v>0</v>
      </c>
      <c r="EU45">
        <v>0</v>
      </c>
      <c r="EV45">
        <v>1759361100.1</v>
      </c>
      <c r="EW45">
        <v>0</v>
      </c>
      <c r="EX45">
        <v>771.684615384615</v>
      </c>
      <c r="EY45">
        <v>4.14358957007665</v>
      </c>
      <c r="EZ45">
        <v>-37.6581196073323</v>
      </c>
      <c r="FA45">
        <v>-10.7269230769231</v>
      </c>
      <c r="FB45">
        <v>15</v>
      </c>
      <c r="FC45">
        <v>0</v>
      </c>
      <c r="FD45" t="s">
        <v>422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1.0013097</v>
      </c>
      <c r="FQ45">
        <v>0.0828245413533812</v>
      </c>
      <c r="FR45">
        <v>0.0266093716143392</v>
      </c>
      <c r="FS45">
        <v>1</v>
      </c>
      <c r="FT45">
        <v>772.447058823529</v>
      </c>
      <c r="FU45">
        <v>-15.9541634629488</v>
      </c>
      <c r="FV45">
        <v>5.38730726660129</v>
      </c>
      <c r="FW45">
        <v>-1</v>
      </c>
      <c r="FX45">
        <v>0.2759135</v>
      </c>
      <c r="FY45">
        <v>0.0608230375939849</v>
      </c>
      <c r="FZ45">
        <v>0.0172610877945163</v>
      </c>
      <c r="GA45">
        <v>1</v>
      </c>
      <c r="GB45">
        <v>2</v>
      </c>
      <c r="GC45">
        <v>2</v>
      </c>
      <c r="GD45" t="s">
        <v>449</v>
      </c>
      <c r="GE45">
        <v>3.13281</v>
      </c>
      <c r="GF45">
        <v>2.71088</v>
      </c>
      <c r="GG45">
        <v>0.0892938</v>
      </c>
      <c r="GH45">
        <v>0.0896046</v>
      </c>
      <c r="GI45">
        <v>0.104138</v>
      </c>
      <c r="GJ45">
        <v>0.104041</v>
      </c>
      <c r="GK45">
        <v>34249.8</v>
      </c>
      <c r="GL45">
        <v>36656.5</v>
      </c>
      <c r="GM45">
        <v>34030.8</v>
      </c>
      <c r="GN45">
        <v>36461</v>
      </c>
      <c r="GO45">
        <v>43064.4</v>
      </c>
      <c r="GP45">
        <v>46895.7</v>
      </c>
      <c r="GQ45">
        <v>53097.1</v>
      </c>
      <c r="GR45">
        <v>58274.4</v>
      </c>
      <c r="GS45">
        <v>1.93585</v>
      </c>
      <c r="GT45">
        <v>1.77692</v>
      </c>
      <c r="GU45">
        <v>0.0673309</v>
      </c>
      <c r="GV45">
        <v>0</v>
      </c>
      <c r="GW45">
        <v>28.8976</v>
      </c>
      <c r="GX45">
        <v>999.9</v>
      </c>
      <c r="GY45">
        <v>58.485</v>
      </c>
      <c r="GZ45">
        <v>30.625</v>
      </c>
      <c r="HA45">
        <v>28.6006</v>
      </c>
      <c r="HB45">
        <v>55.09</v>
      </c>
      <c r="HC45">
        <v>44.5192</v>
      </c>
      <c r="HD45">
        <v>1</v>
      </c>
      <c r="HE45">
        <v>0.136075</v>
      </c>
      <c r="HF45">
        <v>-1.80468</v>
      </c>
      <c r="HG45">
        <v>20.1226</v>
      </c>
      <c r="HH45">
        <v>5.19797</v>
      </c>
      <c r="HI45">
        <v>12.0049</v>
      </c>
      <c r="HJ45">
        <v>4.9751</v>
      </c>
      <c r="HK45">
        <v>3.294</v>
      </c>
      <c r="HL45">
        <v>9999</v>
      </c>
      <c r="HM45">
        <v>9999</v>
      </c>
      <c r="HN45">
        <v>999.9</v>
      </c>
      <c r="HO45">
        <v>9999</v>
      </c>
      <c r="HP45">
        <v>1.86325</v>
      </c>
      <c r="HQ45">
        <v>1.86813</v>
      </c>
      <c r="HR45">
        <v>1.86788</v>
      </c>
      <c r="HS45">
        <v>1.86906</v>
      </c>
      <c r="HT45">
        <v>1.86985</v>
      </c>
      <c r="HU45">
        <v>1.86587</v>
      </c>
      <c r="HV45">
        <v>1.86699</v>
      </c>
      <c r="HW45">
        <v>1.86844</v>
      </c>
      <c r="HX45">
        <v>5</v>
      </c>
      <c r="HY45">
        <v>0</v>
      </c>
      <c r="HZ45">
        <v>0</v>
      </c>
      <c r="IA45">
        <v>0</v>
      </c>
      <c r="IB45" t="s">
        <v>424</v>
      </c>
      <c r="IC45" t="s">
        <v>425</v>
      </c>
      <c r="ID45" t="s">
        <v>426</v>
      </c>
      <c r="IE45" t="s">
        <v>426</v>
      </c>
      <c r="IF45" t="s">
        <v>426</v>
      </c>
      <c r="IG45" t="s">
        <v>426</v>
      </c>
      <c r="IH45">
        <v>0</v>
      </c>
      <c r="II45">
        <v>100</v>
      </c>
      <c r="IJ45">
        <v>100</v>
      </c>
      <c r="IK45">
        <v>1.982</v>
      </c>
      <c r="IL45">
        <v>0.4061</v>
      </c>
      <c r="IM45">
        <v>0.591063205497763</v>
      </c>
      <c r="IN45">
        <v>0.00362635438953289</v>
      </c>
      <c r="IO45">
        <v>-8.50754122937555e-07</v>
      </c>
      <c r="IP45">
        <v>2.87264459290622e-10</v>
      </c>
      <c r="IQ45">
        <v>-0.103101814204982</v>
      </c>
      <c r="IR45">
        <v>-0.017656537129445</v>
      </c>
      <c r="IS45">
        <v>0.00217271289782075</v>
      </c>
      <c r="IT45">
        <v>-2.34727275410467e-05</v>
      </c>
      <c r="IU45">
        <v>4</v>
      </c>
      <c r="IV45">
        <v>2183</v>
      </c>
      <c r="IW45">
        <v>1</v>
      </c>
      <c r="IX45">
        <v>27</v>
      </c>
      <c r="IY45">
        <v>29322685</v>
      </c>
      <c r="IZ45">
        <v>29322685</v>
      </c>
      <c r="JA45">
        <v>0.98999</v>
      </c>
      <c r="JB45">
        <v>2.61597</v>
      </c>
      <c r="JC45">
        <v>1.54785</v>
      </c>
      <c r="JD45">
        <v>2.31323</v>
      </c>
      <c r="JE45">
        <v>1.64673</v>
      </c>
      <c r="JF45">
        <v>2.37793</v>
      </c>
      <c r="JG45">
        <v>33.7832</v>
      </c>
      <c r="JH45">
        <v>24.2101</v>
      </c>
      <c r="JI45">
        <v>18</v>
      </c>
      <c r="JJ45">
        <v>500.308</v>
      </c>
      <c r="JK45">
        <v>397.851</v>
      </c>
      <c r="JL45">
        <v>31.1644</v>
      </c>
      <c r="JM45">
        <v>29.1186</v>
      </c>
      <c r="JN45">
        <v>30.0006</v>
      </c>
      <c r="JO45">
        <v>29.1015</v>
      </c>
      <c r="JP45">
        <v>29.0491</v>
      </c>
      <c r="JQ45">
        <v>19.8415</v>
      </c>
      <c r="JR45">
        <v>21.4263</v>
      </c>
      <c r="JS45">
        <v>49.3852</v>
      </c>
      <c r="JT45">
        <v>31.2097</v>
      </c>
      <c r="JU45">
        <v>420</v>
      </c>
      <c r="JV45">
        <v>24.2155</v>
      </c>
      <c r="JW45">
        <v>96.5127</v>
      </c>
      <c r="JX45">
        <v>94.4163</v>
      </c>
    </row>
    <row r="46" spans="1:284">
      <c r="A46">
        <v>30</v>
      </c>
      <c r="B46">
        <v>1759361481.1</v>
      </c>
      <c r="C46">
        <v>439</v>
      </c>
      <c r="D46" t="s">
        <v>484</v>
      </c>
      <c r="E46" t="s">
        <v>485</v>
      </c>
      <c r="F46">
        <v>5</v>
      </c>
      <c r="G46" t="s">
        <v>486</v>
      </c>
      <c r="H46" t="s">
        <v>419</v>
      </c>
      <c r="I46">
        <v>1759361478.1</v>
      </c>
      <c r="J46">
        <f>(K46)/1000</f>
        <v>0</v>
      </c>
      <c r="K46">
        <f>1000*DK46*AI46*(DG46-DH46)/(100*CZ46*(1000-AI46*DG46))</f>
        <v>0</v>
      </c>
      <c r="L46">
        <f>DK46*AI46*(DF46-DE46*(1000-AI46*DH46)/(1000-AI46*DG46))/(100*CZ46)</f>
        <v>0</v>
      </c>
      <c r="M46">
        <f>DE46 - IF(AI46&gt;1, L46*CZ46*100.0/(AK46), 0)</f>
        <v>0</v>
      </c>
      <c r="N46">
        <f>((T46-J46/2)*M46-L46)/(T46+J46/2)</f>
        <v>0</v>
      </c>
      <c r="O46">
        <f>N46*(DL46+DM46)/1000.0</f>
        <v>0</v>
      </c>
      <c r="P46">
        <f>(DE46 - IF(AI46&gt;1, L46*CZ46*100.0/(AK46), 0))*(DL46+DM46)/1000.0</f>
        <v>0</v>
      </c>
      <c r="Q46">
        <f>2.0/((1/S46-1/R46)+SIGN(S46)*SQRT((1/S46-1/R46)*(1/S46-1/R46) + 4*DA46/((DA46+1)*(DA46+1))*(2*1/S46*1/R46-1/R46*1/R46)))</f>
        <v>0</v>
      </c>
      <c r="R46">
        <f>IF(LEFT(DB46,1)&lt;&gt;"0",IF(LEFT(DB46,1)="1",3.0,DC46),$D$5+$E$5*(DS46*DL46/($K$5*1000))+$F$5*(DS46*DL46/($K$5*1000))*MAX(MIN(CZ46,$J$5),$I$5)*MAX(MIN(CZ46,$J$5),$I$5)+$G$5*MAX(MIN(CZ46,$J$5),$I$5)*(DS46*DL46/($K$5*1000))+$H$5*(DS46*DL46/($K$5*1000))*(DS46*DL46/($K$5*1000)))</f>
        <v>0</v>
      </c>
      <c r="S46">
        <f>J46*(1000-(1000*0.61365*exp(17.502*W46/(240.97+W46))/(DL46+DM46)+DG46)/2)/(1000*0.61365*exp(17.502*W46/(240.97+W46))/(DL46+DM46)-DG46)</f>
        <v>0</v>
      </c>
      <c r="T46">
        <f>1/((DA46+1)/(Q46/1.6)+1/(R46/1.37)) + DA46/((DA46+1)/(Q46/1.6) + DA46/(R46/1.37))</f>
        <v>0</v>
      </c>
      <c r="U46">
        <f>(CV46*CY46)</f>
        <v>0</v>
      </c>
      <c r="V46">
        <f>(DN46+(U46+2*0.95*5.67E-8*(((DN46+$B$7)+273)^4-(DN46+273)^4)-44100*J46)/(1.84*29.3*R46+8*0.95*5.67E-8*(DN46+273)^3))</f>
        <v>0</v>
      </c>
      <c r="W46">
        <f>($C$7*DO46+$D$7*DP46+$E$7*V46)</f>
        <v>0</v>
      </c>
      <c r="X46">
        <f>0.61365*exp(17.502*W46/(240.97+W46))</f>
        <v>0</v>
      </c>
      <c r="Y46">
        <f>(Z46/AA46*100)</f>
        <v>0</v>
      </c>
      <c r="Z46">
        <f>DG46*(DL46+DM46)/1000</f>
        <v>0</v>
      </c>
      <c r="AA46">
        <f>0.61365*exp(17.502*DN46/(240.97+DN46))</f>
        <v>0</v>
      </c>
      <c r="AB46">
        <f>(X46-DG46*(DL46+DM46)/1000)</f>
        <v>0</v>
      </c>
      <c r="AC46">
        <f>(-J46*44100)</f>
        <v>0</v>
      </c>
      <c r="AD46">
        <f>2*29.3*R46*0.92*(DN46-W46)</f>
        <v>0</v>
      </c>
      <c r="AE46">
        <f>2*0.95*5.67E-8*(((DN46+$B$7)+273)^4-(W46+273)^4)</f>
        <v>0</v>
      </c>
      <c r="AF46">
        <f>U46+AE46+AC46+AD46</f>
        <v>0</v>
      </c>
      <c r="AG46">
        <v>0</v>
      </c>
      <c r="AH46">
        <v>0</v>
      </c>
      <c r="AI46">
        <f>IF(AG46*$H$13&gt;=AK46,1.0,(AK46/(AK46-AG46*$H$13)))</f>
        <v>0</v>
      </c>
      <c r="AJ46">
        <f>(AI46-1)*100</f>
        <v>0</v>
      </c>
      <c r="AK46">
        <f>MAX(0,($B$13+$C$13*DS46)/(1+$D$13*DS46)*DL46/(DN46+273)*$E$13)</f>
        <v>0</v>
      </c>
      <c r="AL46" t="s">
        <v>420</v>
      </c>
      <c r="AM46" t="s">
        <v>420</v>
      </c>
      <c r="AN46">
        <v>0</v>
      </c>
      <c r="AO46">
        <v>0</v>
      </c>
      <c r="AP46">
        <f>1-AN46/AO46</f>
        <v>0</v>
      </c>
      <c r="AQ46">
        <v>0</v>
      </c>
      <c r="AR46" t="s">
        <v>420</v>
      </c>
      <c r="AS46" t="s">
        <v>420</v>
      </c>
      <c r="AT46">
        <v>0</v>
      </c>
      <c r="AU46">
        <v>0</v>
      </c>
      <c r="AV46">
        <f>1-AT46/AU46</f>
        <v>0</v>
      </c>
      <c r="AW46">
        <v>0.5</v>
      </c>
      <c r="AX46">
        <f>CW46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420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CV46">
        <f>$B$11*DT46+$C$11*DU46+$F$11*EF46*(1-EI46)</f>
        <v>0</v>
      </c>
      <c r="CW46">
        <f>CV46*CX46</f>
        <v>0</v>
      </c>
      <c r="CX46">
        <f>($B$11*$D$9+$C$11*$D$9+$F$11*((ES46+EK46)/MAX(ES46+EK46+ET46, 0.1)*$I$9+ET46/MAX(ES46+EK46+ET46, 0.1)*$J$9))/($B$11+$C$11+$F$11)</f>
        <v>0</v>
      </c>
      <c r="CY46">
        <f>($B$11*$K$9+$C$11*$K$9+$F$11*((ES46+EK46)/MAX(ES46+EK46+ET46, 0.1)*$P$9+ET46/MAX(ES46+EK46+ET46, 0.1)*$Q$9))/($B$11+$C$11+$F$11)</f>
        <v>0</v>
      </c>
      <c r="CZ46">
        <v>5</v>
      </c>
      <c r="DA46">
        <v>0.5</v>
      </c>
      <c r="DB46" t="s">
        <v>421</v>
      </c>
      <c r="DC46">
        <v>2</v>
      </c>
      <c r="DD46">
        <v>1759361478.1</v>
      </c>
      <c r="DE46">
        <v>420.5132</v>
      </c>
      <c r="DF46">
        <v>420.0266</v>
      </c>
      <c r="DG46">
        <v>24.03358</v>
      </c>
      <c r="DH46">
        <v>23.90668</v>
      </c>
      <c r="DI46">
        <v>418.5324</v>
      </c>
      <c r="DJ46">
        <v>23.64952</v>
      </c>
      <c r="DK46">
        <v>500.0448</v>
      </c>
      <c r="DL46">
        <v>90.30796</v>
      </c>
      <c r="DM46">
        <v>0.03463022</v>
      </c>
      <c r="DN46">
        <v>30.38264</v>
      </c>
      <c r="DO46">
        <v>29.98084</v>
      </c>
      <c r="DP46">
        <v>999.9</v>
      </c>
      <c r="DQ46">
        <v>0</v>
      </c>
      <c r="DR46">
        <v>0</v>
      </c>
      <c r="DS46">
        <v>10008</v>
      </c>
      <c r="DT46">
        <v>0</v>
      </c>
      <c r="DU46">
        <v>0.3089186</v>
      </c>
      <c r="DV46">
        <v>0.4867186</v>
      </c>
      <c r="DW46">
        <v>430.8688</v>
      </c>
      <c r="DX46">
        <v>430.3138</v>
      </c>
      <c r="DY46">
        <v>0.1268794</v>
      </c>
      <c r="DZ46">
        <v>420.0266</v>
      </c>
      <c r="EA46">
        <v>23.90668</v>
      </c>
      <c r="EB46">
        <v>2.170424</v>
      </c>
      <c r="EC46">
        <v>2.158964</v>
      </c>
      <c r="ED46">
        <v>18.74564</v>
      </c>
      <c r="EE46">
        <v>18.66102</v>
      </c>
      <c r="EF46">
        <v>0.00500059</v>
      </c>
      <c r="EG46">
        <v>0</v>
      </c>
      <c r="EH46">
        <v>0</v>
      </c>
      <c r="EI46">
        <v>0</v>
      </c>
      <c r="EJ46">
        <v>711.28</v>
      </c>
      <c r="EK46">
        <v>0.00500059</v>
      </c>
      <c r="EL46">
        <v>-7.08</v>
      </c>
      <c r="EM46">
        <v>-0.44</v>
      </c>
      <c r="EN46">
        <v>36</v>
      </c>
      <c r="EO46">
        <v>39.2624</v>
      </c>
      <c r="EP46">
        <v>37.3624</v>
      </c>
      <c r="EQ46">
        <v>39.4496</v>
      </c>
      <c r="ER46">
        <v>38.25</v>
      </c>
      <c r="ES46">
        <v>0</v>
      </c>
      <c r="ET46">
        <v>0</v>
      </c>
      <c r="EU46">
        <v>0</v>
      </c>
      <c r="EV46">
        <v>1759361482.3</v>
      </c>
      <c r="EW46">
        <v>0</v>
      </c>
      <c r="EX46">
        <v>711.2</v>
      </c>
      <c r="EY46">
        <v>-0.992307717961194</v>
      </c>
      <c r="EZ46">
        <v>-15.861538332736</v>
      </c>
      <c r="FA46">
        <v>-4.392</v>
      </c>
      <c r="FB46">
        <v>15</v>
      </c>
      <c r="FC46">
        <v>0</v>
      </c>
      <c r="FD46" t="s">
        <v>422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0.51222880952381</v>
      </c>
      <c r="FQ46">
        <v>-0.152449012987012</v>
      </c>
      <c r="FR46">
        <v>0.0367209942969168</v>
      </c>
      <c r="FS46">
        <v>1</v>
      </c>
      <c r="FT46">
        <v>712.291176470588</v>
      </c>
      <c r="FU46">
        <v>-8.72268908768218</v>
      </c>
      <c r="FV46">
        <v>4.52251671522022</v>
      </c>
      <c r="FW46">
        <v>-1</v>
      </c>
      <c r="FX46">
        <v>0.126469904761905</v>
      </c>
      <c r="FY46">
        <v>0.00880877922077901</v>
      </c>
      <c r="FZ46">
        <v>0.00119430501427407</v>
      </c>
      <c r="GA46">
        <v>1</v>
      </c>
      <c r="GB46">
        <v>2</v>
      </c>
      <c r="GC46">
        <v>2</v>
      </c>
      <c r="GD46" t="s">
        <v>449</v>
      </c>
      <c r="GE46">
        <v>3.13286</v>
      </c>
      <c r="GF46">
        <v>2.71265</v>
      </c>
      <c r="GG46">
        <v>0.0892253</v>
      </c>
      <c r="GH46">
        <v>0.0895985</v>
      </c>
      <c r="GI46">
        <v>0.102645</v>
      </c>
      <c r="GJ46">
        <v>0.103032</v>
      </c>
      <c r="GK46">
        <v>34251.9</v>
      </c>
      <c r="GL46">
        <v>36659.3</v>
      </c>
      <c r="GM46">
        <v>34030.2</v>
      </c>
      <c r="GN46">
        <v>36463.4</v>
      </c>
      <c r="GO46">
        <v>43137.1</v>
      </c>
      <c r="GP46">
        <v>46953.6</v>
      </c>
      <c r="GQ46">
        <v>53096.3</v>
      </c>
      <c r="GR46">
        <v>58279.8</v>
      </c>
      <c r="GS46">
        <v>1.94405</v>
      </c>
      <c r="GT46">
        <v>1.77638</v>
      </c>
      <c r="GU46">
        <v>0.0805631</v>
      </c>
      <c r="GV46">
        <v>0</v>
      </c>
      <c r="GW46">
        <v>28.6757</v>
      </c>
      <c r="GX46">
        <v>999.9</v>
      </c>
      <c r="GY46">
        <v>58.967</v>
      </c>
      <c r="GZ46">
        <v>30.625</v>
      </c>
      <c r="HA46">
        <v>28.8351</v>
      </c>
      <c r="HB46">
        <v>55.02</v>
      </c>
      <c r="HC46">
        <v>44.2708</v>
      </c>
      <c r="HD46">
        <v>1</v>
      </c>
      <c r="HE46">
        <v>0.133735</v>
      </c>
      <c r="HF46">
        <v>-1.24068</v>
      </c>
      <c r="HG46">
        <v>20.1281</v>
      </c>
      <c r="HH46">
        <v>5.19842</v>
      </c>
      <c r="HI46">
        <v>12.004</v>
      </c>
      <c r="HJ46">
        <v>4.9756</v>
      </c>
      <c r="HK46">
        <v>3.294</v>
      </c>
      <c r="HL46">
        <v>9999</v>
      </c>
      <c r="HM46">
        <v>9999</v>
      </c>
      <c r="HN46">
        <v>999.9</v>
      </c>
      <c r="HO46">
        <v>9999</v>
      </c>
      <c r="HP46">
        <v>1.86325</v>
      </c>
      <c r="HQ46">
        <v>1.86813</v>
      </c>
      <c r="HR46">
        <v>1.86785</v>
      </c>
      <c r="HS46">
        <v>1.86905</v>
      </c>
      <c r="HT46">
        <v>1.86983</v>
      </c>
      <c r="HU46">
        <v>1.86587</v>
      </c>
      <c r="HV46">
        <v>1.86695</v>
      </c>
      <c r="HW46">
        <v>1.86844</v>
      </c>
      <c r="HX46">
        <v>5</v>
      </c>
      <c r="HY46">
        <v>0</v>
      </c>
      <c r="HZ46">
        <v>0</v>
      </c>
      <c r="IA46">
        <v>0</v>
      </c>
      <c r="IB46" t="s">
        <v>424</v>
      </c>
      <c r="IC46" t="s">
        <v>425</v>
      </c>
      <c r="ID46" t="s">
        <v>426</v>
      </c>
      <c r="IE46" t="s">
        <v>426</v>
      </c>
      <c r="IF46" t="s">
        <v>426</v>
      </c>
      <c r="IG46" t="s">
        <v>426</v>
      </c>
      <c r="IH46">
        <v>0</v>
      </c>
      <c r="II46">
        <v>100</v>
      </c>
      <c r="IJ46">
        <v>100</v>
      </c>
      <c r="IK46">
        <v>1.981</v>
      </c>
      <c r="IL46">
        <v>0.384</v>
      </c>
      <c r="IM46">
        <v>0.591063205497763</v>
      </c>
      <c r="IN46">
        <v>0.00362635438953289</v>
      </c>
      <c r="IO46">
        <v>-8.50754122937555e-07</v>
      </c>
      <c r="IP46">
        <v>2.87264459290622e-10</v>
      </c>
      <c r="IQ46">
        <v>-0.103101814204982</v>
      </c>
      <c r="IR46">
        <v>-0.017656537129445</v>
      </c>
      <c r="IS46">
        <v>0.00217271289782075</v>
      </c>
      <c r="IT46">
        <v>-2.34727275410467e-05</v>
      </c>
      <c r="IU46">
        <v>4</v>
      </c>
      <c r="IV46">
        <v>2183</v>
      </c>
      <c r="IW46">
        <v>1</v>
      </c>
      <c r="IX46">
        <v>27</v>
      </c>
      <c r="IY46">
        <v>29322691.4</v>
      </c>
      <c r="IZ46">
        <v>29322691.4</v>
      </c>
      <c r="JA46">
        <v>0.992432</v>
      </c>
      <c r="JB46">
        <v>2.62329</v>
      </c>
      <c r="JC46">
        <v>1.54785</v>
      </c>
      <c r="JD46">
        <v>2.31323</v>
      </c>
      <c r="JE46">
        <v>1.64673</v>
      </c>
      <c r="JF46">
        <v>2.39014</v>
      </c>
      <c r="JG46">
        <v>34.0771</v>
      </c>
      <c r="JH46">
        <v>24.2188</v>
      </c>
      <c r="JI46">
        <v>18</v>
      </c>
      <c r="JJ46">
        <v>505.515</v>
      </c>
      <c r="JK46">
        <v>397.395</v>
      </c>
      <c r="JL46">
        <v>30.6896</v>
      </c>
      <c r="JM46">
        <v>29.1011</v>
      </c>
      <c r="JN46">
        <v>30.0001</v>
      </c>
      <c r="JO46">
        <v>29.0767</v>
      </c>
      <c r="JP46">
        <v>29.0259</v>
      </c>
      <c r="JQ46">
        <v>19.8826</v>
      </c>
      <c r="JR46">
        <v>22.2673</v>
      </c>
      <c r="JS46">
        <v>51.3108</v>
      </c>
      <c r="JT46">
        <v>30.6987</v>
      </c>
      <c r="JU46">
        <v>420</v>
      </c>
      <c r="JV46">
        <v>23.9533</v>
      </c>
      <c r="JW46">
        <v>96.5112</v>
      </c>
      <c r="JX46">
        <v>94.424</v>
      </c>
    </row>
    <row r="47" spans="1:284">
      <c r="A47">
        <v>31</v>
      </c>
      <c r="B47">
        <v>1759361483.1</v>
      </c>
      <c r="C47">
        <v>441</v>
      </c>
      <c r="D47" t="s">
        <v>487</v>
      </c>
      <c r="E47" t="s">
        <v>488</v>
      </c>
      <c r="F47">
        <v>5</v>
      </c>
      <c r="G47" t="s">
        <v>486</v>
      </c>
      <c r="H47" t="s">
        <v>419</v>
      </c>
      <c r="I47">
        <v>1759361479.85</v>
      </c>
      <c r="J47">
        <f>(K47)/1000</f>
        <v>0</v>
      </c>
      <c r="K47">
        <f>1000*DK47*AI47*(DG47-DH47)/(100*CZ47*(1000-AI47*DG47))</f>
        <v>0</v>
      </c>
      <c r="L47">
        <f>DK47*AI47*(DF47-DE47*(1000-AI47*DH47)/(1000-AI47*DG47))/(100*CZ47)</f>
        <v>0</v>
      </c>
      <c r="M47">
        <f>DE47 - IF(AI47&gt;1, L47*CZ47*100.0/(AK47), 0)</f>
        <v>0</v>
      </c>
      <c r="N47">
        <f>((T47-J47/2)*M47-L47)/(T47+J47/2)</f>
        <v>0</v>
      </c>
      <c r="O47">
        <f>N47*(DL47+DM47)/1000.0</f>
        <v>0</v>
      </c>
      <c r="P47">
        <f>(DE47 - IF(AI47&gt;1, L47*CZ47*100.0/(AK47), 0))*(DL47+DM47)/1000.0</f>
        <v>0</v>
      </c>
      <c r="Q47">
        <f>2.0/((1/S47-1/R47)+SIGN(S47)*SQRT((1/S47-1/R47)*(1/S47-1/R47) + 4*DA47/((DA47+1)*(DA47+1))*(2*1/S47*1/R47-1/R47*1/R47)))</f>
        <v>0</v>
      </c>
      <c r="R47">
        <f>IF(LEFT(DB47,1)&lt;&gt;"0",IF(LEFT(DB47,1)="1",3.0,DC47),$D$5+$E$5*(DS47*DL47/($K$5*1000))+$F$5*(DS47*DL47/($K$5*1000))*MAX(MIN(CZ47,$J$5),$I$5)*MAX(MIN(CZ47,$J$5),$I$5)+$G$5*MAX(MIN(CZ47,$J$5),$I$5)*(DS47*DL47/($K$5*1000))+$H$5*(DS47*DL47/($K$5*1000))*(DS47*DL47/($K$5*1000)))</f>
        <v>0</v>
      </c>
      <c r="S47">
        <f>J47*(1000-(1000*0.61365*exp(17.502*W47/(240.97+W47))/(DL47+DM47)+DG47)/2)/(1000*0.61365*exp(17.502*W47/(240.97+W47))/(DL47+DM47)-DG47)</f>
        <v>0</v>
      </c>
      <c r="T47">
        <f>1/((DA47+1)/(Q47/1.6)+1/(R47/1.37)) + DA47/((DA47+1)/(Q47/1.6) + DA47/(R47/1.37))</f>
        <v>0</v>
      </c>
      <c r="U47">
        <f>(CV47*CY47)</f>
        <v>0</v>
      </c>
      <c r="V47">
        <f>(DN47+(U47+2*0.95*5.67E-8*(((DN47+$B$7)+273)^4-(DN47+273)^4)-44100*J47)/(1.84*29.3*R47+8*0.95*5.67E-8*(DN47+273)^3))</f>
        <v>0</v>
      </c>
      <c r="W47">
        <f>($C$7*DO47+$D$7*DP47+$E$7*V47)</f>
        <v>0</v>
      </c>
      <c r="X47">
        <f>0.61365*exp(17.502*W47/(240.97+W47))</f>
        <v>0</v>
      </c>
      <c r="Y47">
        <f>(Z47/AA47*100)</f>
        <v>0</v>
      </c>
      <c r="Z47">
        <f>DG47*(DL47+DM47)/1000</f>
        <v>0</v>
      </c>
      <c r="AA47">
        <f>0.61365*exp(17.502*DN47/(240.97+DN47))</f>
        <v>0</v>
      </c>
      <c r="AB47">
        <f>(X47-DG47*(DL47+DM47)/1000)</f>
        <v>0</v>
      </c>
      <c r="AC47">
        <f>(-J47*44100)</f>
        <v>0</v>
      </c>
      <c r="AD47">
        <f>2*29.3*R47*0.92*(DN47-W47)</f>
        <v>0</v>
      </c>
      <c r="AE47">
        <f>2*0.95*5.67E-8*(((DN47+$B$7)+273)^4-(W47+273)^4)</f>
        <v>0</v>
      </c>
      <c r="AF47">
        <f>U47+AE47+AC47+AD47</f>
        <v>0</v>
      </c>
      <c r="AG47">
        <v>0</v>
      </c>
      <c r="AH47">
        <v>0</v>
      </c>
      <c r="AI47">
        <f>IF(AG47*$H$13&gt;=AK47,1.0,(AK47/(AK47-AG47*$H$13)))</f>
        <v>0</v>
      </c>
      <c r="AJ47">
        <f>(AI47-1)*100</f>
        <v>0</v>
      </c>
      <c r="AK47">
        <f>MAX(0,($B$13+$C$13*DS47)/(1+$D$13*DS47)*DL47/(DN47+273)*$E$13)</f>
        <v>0</v>
      </c>
      <c r="AL47" t="s">
        <v>420</v>
      </c>
      <c r="AM47" t="s">
        <v>420</v>
      </c>
      <c r="AN47">
        <v>0</v>
      </c>
      <c r="AO47">
        <v>0</v>
      </c>
      <c r="AP47">
        <f>1-AN47/AO47</f>
        <v>0</v>
      </c>
      <c r="AQ47">
        <v>0</v>
      </c>
      <c r="AR47" t="s">
        <v>420</v>
      </c>
      <c r="AS47" t="s">
        <v>420</v>
      </c>
      <c r="AT47">
        <v>0</v>
      </c>
      <c r="AU47">
        <v>0</v>
      </c>
      <c r="AV47">
        <f>1-AT47/AU47</f>
        <v>0</v>
      </c>
      <c r="AW47">
        <v>0.5</v>
      </c>
      <c r="AX47">
        <f>CW47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420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CV47">
        <f>$B$11*DT47+$C$11*DU47+$F$11*EF47*(1-EI47)</f>
        <v>0</v>
      </c>
      <c r="CW47">
        <f>CV47*CX47</f>
        <v>0</v>
      </c>
      <c r="CX47">
        <f>($B$11*$D$9+$C$11*$D$9+$F$11*((ES47+EK47)/MAX(ES47+EK47+ET47, 0.1)*$I$9+ET47/MAX(ES47+EK47+ET47, 0.1)*$J$9))/($B$11+$C$11+$F$11)</f>
        <v>0</v>
      </c>
      <c r="CY47">
        <f>($B$11*$K$9+$C$11*$K$9+$F$11*((ES47+EK47)/MAX(ES47+EK47+ET47, 0.1)*$P$9+ET47/MAX(ES47+EK47+ET47, 0.1)*$Q$9))/($B$11+$C$11+$F$11)</f>
        <v>0</v>
      </c>
      <c r="CZ47">
        <v>5</v>
      </c>
      <c r="DA47">
        <v>0.5</v>
      </c>
      <c r="DB47" t="s">
        <v>421</v>
      </c>
      <c r="DC47">
        <v>2</v>
      </c>
      <c r="DD47">
        <v>1759361479.85</v>
      </c>
      <c r="DE47">
        <v>420.5235</v>
      </c>
      <c r="DF47">
        <v>419.998</v>
      </c>
      <c r="DG47">
        <v>24.03305</v>
      </c>
      <c r="DH47">
        <v>23.90635</v>
      </c>
      <c r="DI47">
        <v>418.5425</v>
      </c>
      <c r="DJ47">
        <v>23.649</v>
      </c>
      <c r="DK47">
        <v>500.05875</v>
      </c>
      <c r="DL47">
        <v>90.307775</v>
      </c>
      <c r="DM47">
        <v>0.034624275</v>
      </c>
      <c r="DN47">
        <v>30.381775</v>
      </c>
      <c r="DO47">
        <v>29.983625</v>
      </c>
      <c r="DP47">
        <v>999.9</v>
      </c>
      <c r="DQ47">
        <v>0</v>
      </c>
      <c r="DR47">
        <v>0</v>
      </c>
      <c r="DS47">
        <v>10007.8125</v>
      </c>
      <c r="DT47">
        <v>0</v>
      </c>
      <c r="DU47">
        <v>0.302023</v>
      </c>
      <c r="DV47">
        <v>0.525444</v>
      </c>
      <c r="DW47">
        <v>430.879</v>
      </c>
      <c r="DX47">
        <v>430.2845</v>
      </c>
      <c r="DY47">
        <v>0.12668875</v>
      </c>
      <c r="DZ47">
        <v>419.998</v>
      </c>
      <c r="EA47">
        <v>23.90635</v>
      </c>
      <c r="EB47">
        <v>2.1703725</v>
      </c>
      <c r="EC47">
        <v>2.15893</v>
      </c>
      <c r="ED47">
        <v>18.74525</v>
      </c>
      <c r="EE47">
        <v>18.66075</v>
      </c>
      <c r="EF47">
        <v>0.00500059</v>
      </c>
      <c r="EG47">
        <v>0</v>
      </c>
      <c r="EH47">
        <v>0</v>
      </c>
      <c r="EI47">
        <v>0</v>
      </c>
      <c r="EJ47">
        <v>711.775</v>
      </c>
      <c r="EK47">
        <v>0.00500059</v>
      </c>
      <c r="EL47">
        <v>-10.6</v>
      </c>
      <c r="EM47">
        <v>-1</v>
      </c>
      <c r="EN47">
        <v>36</v>
      </c>
      <c r="EO47">
        <v>39.23425</v>
      </c>
      <c r="EP47">
        <v>37.3435</v>
      </c>
      <c r="EQ47">
        <v>39.4215</v>
      </c>
      <c r="ER47">
        <v>38.25</v>
      </c>
      <c r="ES47">
        <v>0</v>
      </c>
      <c r="ET47">
        <v>0</v>
      </c>
      <c r="EU47">
        <v>0</v>
      </c>
      <c r="EV47">
        <v>1759361484.1</v>
      </c>
      <c r="EW47">
        <v>0</v>
      </c>
      <c r="EX47">
        <v>710.892307692308</v>
      </c>
      <c r="EY47">
        <v>-4.66324776932447</v>
      </c>
      <c r="EZ47">
        <v>-12.813675219778</v>
      </c>
      <c r="FA47">
        <v>-3.86153846153846</v>
      </c>
      <c r="FB47">
        <v>15</v>
      </c>
      <c r="FC47">
        <v>0</v>
      </c>
      <c r="FD47" t="s">
        <v>422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0.5107544</v>
      </c>
      <c r="FQ47">
        <v>-0.0415144060150384</v>
      </c>
      <c r="FR47">
        <v>0.0370072488539745</v>
      </c>
      <c r="FS47">
        <v>1</v>
      </c>
      <c r="FT47">
        <v>712</v>
      </c>
      <c r="FU47">
        <v>-11.266615771447</v>
      </c>
      <c r="FV47">
        <v>4.46825403459193</v>
      </c>
      <c r="FW47">
        <v>-1</v>
      </c>
      <c r="FX47">
        <v>0.1266573</v>
      </c>
      <c r="FY47">
        <v>0.00474866165413516</v>
      </c>
      <c r="FZ47">
        <v>0.000978777916587822</v>
      </c>
      <c r="GA47">
        <v>1</v>
      </c>
      <c r="GB47">
        <v>2</v>
      </c>
      <c r="GC47">
        <v>2</v>
      </c>
      <c r="GD47" t="s">
        <v>449</v>
      </c>
      <c r="GE47">
        <v>3.1327</v>
      </c>
      <c r="GF47">
        <v>2.71253</v>
      </c>
      <c r="GG47">
        <v>0.08922</v>
      </c>
      <c r="GH47">
        <v>0.0895972</v>
      </c>
      <c r="GI47">
        <v>0.102643</v>
      </c>
      <c r="GJ47">
        <v>0.103025</v>
      </c>
      <c r="GK47">
        <v>34251.8</v>
      </c>
      <c r="GL47">
        <v>36659.4</v>
      </c>
      <c r="GM47">
        <v>34029.9</v>
      </c>
      <c r="GN47">
        <v>36463.5</v>
      </c>
      <c r="GO47">
        <v>43137</v>
      </c>
      <c r="GP47">
        <v>46954</v>
      </c>
      <c r="GQ47">
        <v>53096.1</v>
      </c>
      <c r="GR47">
        <v>58279.8</v>
      </c>
      <c r="GS47">
        <v>1.94398</v>
      </c>
      <c r="GT47">
        <v>1.77652</v>
      </c>
      <c r="GU47">
        <v>0.0809804</v>
      </c>
      <c r="GV47">
        <v>0</v>
      </c>
      <c r="GW47">
        <v>28.6741</v>
      </c>
      <c r="GX47">
        <v>999.9</v>
      </c>
      <c r="GY47">
        <v>58.943</v>
      </c>
      <c r="GZ47">
        <v>30.625</v>
      </c>
      <c r="HA47">
        <v>28.8197</v>
      </c>
      <c r="HB47">
        <v>54.79</v>
      </c>
      <c r="HC47">
        <v>44.4551</v>
      </c>
      <c r="HD47">
        <v>1</v>
      </c>
      <c r="HE47">
        <v>0.133735</v>
      </c>
      <c r="HF47">
        <v>-1.23667</v>
      </c>
      <c r="HG47">
        <v>20.1281</v>
      </c>
      <c r="HH47">
        <v>5.19827</v>
      </c>
      <c r="HI47">
        <v>12.004</v>
      </c>
      <c r="HJ47">
        <v>4.9752</v>
      </c>
      <c r="HK47">
        <v>3.294</v>
      </c>
      <c r="HL47">
        <v>9999</v>
      </c>
      <c r="HM47">
        <v>9999</v>
      </c>
      <c r="HN47">
        <v>999.9</v>
      </c>
      <c r="HO47">
        <v>9999</v>
      </c>
      <c r="HP47">
        <v>1.86325</v>
      </c>
      <c r="HQ47">
        <v>1.86813</v>
      </c>
      <c r="HR47">
        <v>1.86787</v>
      </c>
      <c r="HS47">
        <v>1.86905</v>
      </c>
      <c r="HT47">
        <v>1.86983</v>
      </c>
      <c r="HU47">
        <v>1.86587</v>
      </c>
      <c r="HV47">
        <v>1.86695</v>
      </c>
      <c r="HW47">
        <v>1.86844</v>
      </c>
      <c r="HX47">
        <v>5</v>
      </c>
      <c r="HY47">
        <v>0</v>
      </c>
      <c r="HZ47">
        <v>0</v>
      </c>
      <c r="IA47">
        <v>0</v>
      </c>
      <c r="IB47" t="s">
        <v>424</v>
      </c>
      <c r="IC47" t="s">
        <v>425</v>
      </c>
      <c r="ID47" t="s">
        <v>426</v>
      </c>
      <c r="IE47" t="s">
        <v>426</v>
      </c>
      <c r="IF47" t="s">
        <v>426</v>
      </c>
      <c r="IG47" t="s">
        <v>426</v>
      </c>
      <c r="IH47">
        <v>0</v>
      </c>
      <c r="II47">
        <v>100</v>
      </c>
      <c r="IJ47">
        <v>100</v>
      </c>
      <c r="IK47">
        <v>1.981</v>
      </c>
      <c r="IL47">
        <v>0.384</v>
      </c>
      <c r="IM47">
        <v>0.591063205497763</v>
      </c>
      <c r="IN47">
        <v>0.00362635438953289</v>
      </c>
      <c r="IO47">
        <v>-8.50754122937555e-07</v>
      </c>
      <c r="IP47">
        <v>2.87264459290622e-10</v>
      </c>
      <c r="IQ47">
        <v>-0.103101814204982</v>
      </c>
      <c r="IR47">
        <v>-0.017656537129445</v>
      </c>
      <c r="IS47">
        <v>0.00217271289782075</v>
      </c>
      <c r="IT47">
        <v>-2.34727275410467e-05</v>
      </c>
      <c r="IU47">
        <v>4</v>
      </c>
      <c r="IV47">
        <v>2183</v>
      </c>
      <c r="IW47">
        <v>1</v>
      </c>
      <c r="IX47">
        <v>27</v>
      </c>
      <c r="IY47">
        <v>29322691.4</v>
      </c>
      <c r="IZ47">
        <v>29322691.4</v>
      </c>
      <c r="JA47">
        <v>0.992432</v>
      </c>
      <c r="JB47">
        <v>2.62939</v>
      </c>
      <c r="JC47">
        <v>1.54785</v>
      </c>
      <c r="JD47">
        <v>2.31323</v>
      </c>
      <c r="JE47">
        <v>1.64551</v>
      </c>
      <c r="JF47">
        <v>2.30103</v>
      </c>
      <c r="JG47">
        <v>34.0771</v>
      </c>
      <c r="JH47">
        <v>24.2101</v>
      </c>
      <c r="JI47">
        <v>18</v>
      </c>
      <c r="JJ47">
        <v>505.466</v>
      </c>
      <c r="JK47">
        <v>397.472</v>
      </c>
      <c r="JL47">
        <v>30.6957</v>
      </c>
      <c r="JM47">
        <v>29.1011</v>
      </c>
      <c r="JN47">
        <v>30.0001</v>
      </c>
      <c r="JO47">
        <v>29.0767</v>
      </c>
      <c r="JP47">
        <v>29.0251</v>
      </c>
      <c r="JQ47">
        <v>19.8843</v>
      </c>
      <c r="JR47">
        <v>22.2673</v>
      </c>
      <c r="JS47">
        <v>51.3108</v>
      </c>
      <c r="JT47">
        <v>30.7073</v>
      </c>
      <c r="JU47">
        <v>420</v>
      </c>
      <c r="JV47">
        <v>23.9533</v>
      </c>
      <c r="JW47">
        <v>96.5108</v>
      </c>
      <c r="JX47">
        <v>94.4242</v>
      </c>
    </row>
    <row r="48" spans="1:284">
      <c r="A48">
        <v>32</v>
      </c>
      <c r="B48">
        <v>1759361485.1</v>
      </c>
      <c r="C48">
        <v>443</v>
      </c>
      <c r="D48" t="s">
        <v>489</v>
      </c>
      <c r="E48" t="s">
        <v>490</v>
      </c>
      <c r="F48">
        <v>5</v>
      </c>
      <c r="G48" t="s">
        <v>486</v>
      </c>
      <c r="H48" t="s">
        <v>419</v>
      </c>
      <c r="I48">
        <v>1759361482.1</v>
      </c>
      <c r="J48">
        <f>(K48)/1000</f>
        <v>0</v>
      </c>
      <c r="K48">
        <f>1000*DK48*AI48*(DG48-DH48)/(100*CZ48*(1000-AI48*DG48))</f>
        <v>0</v>
      </c>
      <c r="L48">
        <f>DK48*AI48*(DF48-DE48*(1000-AI48*DH48)/(1000-AI48*DG48))/(100*CZ48)</f>
        <v>0</v>
      </c>
      <c r="M48">
        <f>DE48 - IF(AI48&gt;1, L48*CZ48*100.0/(AK48), 0)</f>
        <v>0</v>
      </c>
      <c r="N48">
        <f>((T48-J48/2)*M48-L48)/(T48+J48/2)</f>
        <v>0</v>
      </c>
      <c r="O48">
        <f>N48*(DL48+DM48)/1000.0</f>
        <v>0</v>
      </c>
      <c r="P48">
        <f>(DE48 - IF(AI48&gt;1, L48*CZ48*100.0/(AK48), 0))*(DL48+DM48)/1000.0</f>
        <v>0</v>
      </c>
      <c r="Q48">
        <f>2.0/((1/S48-1/R48)+SIGN(S48)*SQRT((1/S48-1/R48)*(1/S48-1/R48) + 4*DA48/((DA48+1)*(DA48+1))*(2*1/S48*1/R48-1/R48*1/R48)))</f>
        <v>0</v>
      </c>
      <c r="R48">
        <f>IF(LEFT(DB48,1)&lt;&gt;"0",IF(LEFT(DB48,1)="1",3.0,DC48),$D$5+$E$5*(DS48*DL48/($K$5*1000))+$F$5*(DS48*DL48/($K$5*1000))*MAX(MIN(CZ48,$J$5),$I$5)*MAX(MIN(CZ48,$J$5),$I$5)+$G$5*MAX(MIN(CZ48,$J$5),$I$5)*(DS48*DL48/($K$5*1000))+$H$5*(DS48*DL48/($K$5*1000))*(DS48*DL48/($K$5*1000)))</f>
        <v>0</v>
      </c>
      <c r="S48">
        <f>J48*(1000-(1000*0.61365*exp(17.502*W48/(240.97+W48))/(DL48+DM48)+DG48)/2)/(1000*0.61365*exp(17.502*W48/(240.97+W48))/(DL48+DM48)-DG48)</f>
        <v>0</v>
      </c>
      <c r="T48">
        <f>1/((DA48+1)/(Q48/1.6)+1/(R48/1.37)) + DA48/((DA48+1)/(Q48/1.6) + DA48/(R48/1.37))</f>
        <v>0</v>
      </c>
      <c r="U48">
        <f>(CV48*CY48)</f>
        <v>0</v>
      </c>
      <c r="V48">
        <f>(DN48+(U48+2*0.95*5.67E-8*(((DN48+$B$7)+273)^4-(DN48+273)^4)-44100*J48)/(1.84*29.3*R48+8*0.95*5.67E-8*(DN48+273)^3))</f>
        <v>0</v>
      </c>
      <c r="W48">
        <f>($C$7*DO48+$D$7*DP48+$E$7*V48)</f>
        <v>0</v>
      </c>
      <c r="X48">
        <f>0.61365*exp(17.502*W48/(240.97+W48))</f>
        <v>0</v>
      </c>
      <c r="Y48">
        <f>(Z48/AA48*100)</f>
        <v>0</v>
      </c>
      <c r="Z48">
        <f>DG48*(DL48+DM48)/1000</f>
        <v>0</v>
      </c>
      <c r="AA48">
        <f>0.61365*exp(17.502*DN48/(240.97+DN48))</f>
        <v>0</v>
      </c>
      <c r="AB48">
        <f>(X48-DG48*(DL48+DM48)/1000)</f>
        <v>0</v>
      </c>
      <c r="AC48">
        <f>(-J48*44100)</f>
        <v>0</v>
      </c>
      <c r="AD48">
        <f>2*29.3*R48*0.92*(DN48-W48)</f>
        <v>0</v>
      </c>
      <c r="AE48">
        <f>2*0.95*5.67E-8*(((DN48+$B$7)+273)^4-(W48+273)^4)</f>
        <v>0</v>
      </c>
      <c r="AF48">
        <f>U48+AE48+AC48+AD48</f>
        <v>0</v>
      </c>
      <c r="AG48">
        <v>0</v>
      </c>
      <c r="AH48">
        <v>0</v>
      </c>
      <c r="AI48">
        <f>IF(AG48*$H$13&gt;=AK48,1.0,(AK48/(AK48-AG48*$H$13)))</f>
        <v>0</v>
      </c>
      <c r="AJ48">
        <f>(AI48-1)*100</f>
        <v>0</v>
      </c>
      <c r="AK48">
        <f>MAX(0,($B$13+$C$13*DS48)/(1+$D$13*DS48)*DL48/(DN48+273)*$E$13)</f>
        <v>0</v>
      </c>
      <c r="AL48" t="s">
        <v>420</v>
      </c>
      <c r="AM48" t="s">
        <v>420</v>
      </c>
      <c r="AN48">
        <v>0</v>
      </c>
      <c r="AO48">
        <v>0</v>
      </c>
      <c r="AP48">
        <f>1-AN48/AO48</f>
        <v>0</v>
      </c>
      <c r="AQ48">
        <v>0</v>
      </c>
      <c r="AR48" t="s">
        <v>420</v>
      </c>
      <c r="AS48" t="s">
        <v>420</v>
      </c>
      <c r="AT48">
        <v>0</v>
      </c>
      <c r="AU48">
        <v>0</v>
      </c>
      <c r="AV48">
        <f>1-AT48/AU48</f>
        <v>0</v>
      </c>
      <c r="AW48">
        <v>0.5</v>
      </c>
      <c r="AX48">
        <f>CW48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420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CV48">
        <f>$B$11*DT48+$C$11*DU48+$F$11*EF48*(1-EI48)</f>
        <v>0</v>
      </c>
      <c r="CW48">
        <f>CV48*CX48</f>
        <v>0</v>
      </c>
      <c r="CX48">
        <f>($B$11*$D$9+$C$11*$D$9+$F$11*((ES48+EK48)/MAX(ES48+EK48+ET48, 0.1)*$I$9+ET48/MAX(ES48+EK48+ET48, 0.1)*$J$9))/($B$11+$C$11+$F$11)</f>
        <v>0</v>
      </c>
      <c r="CY48">
        <f>($B$11*$K$9+$C$11*$K$9+$F$11*((ES48+EK48)/MAX(ES48+EK48+ET48, 0.1)*$P$9+ET48/MAX(ES48+EK48+ET48, 0.1)*$Q$9))/($B$11+$C$11+$F$11)</f>
        <v>0</v>
      </c>
      <c r="CZ48">
        <v>5</v>
      </c>
      <c r="DA48">
        <v>0.5</v>
      </c>
      <c r="DB48" t="s">
        <v>421</v>
      </c>
      <c r="DC48">
        <v>2</v>
      </c>
      <c r="DD48">
        <v>1759361482.1</v>
      </c>
      <c r="DE48">
        <v>420.514333333333</v>
      </c>
      <c r="DF48">
        <v>419.959</v>
      </c>
      <c r="DG48">
        <v>24.0322</v>
      </c>
      <c r="DH48">
        <v>23.9049333333333</v>
      </c>
      <c r="DI48">
        <v>418.533666666667</v>
      </c>
      <c r="DJ48">
        <v>23.6482</v>
      </c>
      <c r="DK48">
        <v>500.012333333333</v>
      </c>
      <c r="DL48">
        <v>90.308</v>
      </c>
      <c r="DM48">
        <v>0.0346261333333333</v>
      </c>
      <c r="DN48">
        <v>30.3803666666667</v>
      </c>
      <c r="DO48">
        <v>29.9892333333333</v>
      </c>
      <c r="DP48">
        <v>999.9</v>
      </c>
      <c r="DQ48">
        <v>0</v>
      </c>
      <c r="DR48">
        <v>0</v>
      </c>
      <c r="DS48">
        <v>9997.51666666667</v>
      </c>
      <c r="DT48">
        <v>0</v>
      </c>
      <c r="DU48">
        <v>0.292369333333333</v>
      </c>
      <c r="DV48">
        <v>0.555216666666667</v>
      </c>
      <c r="DW48">
        <v>430.869333333333</v>
      </c>
      <c r="DX48">
        <v>430.244</v>
      </c>
      <c r="DY48">
        <v>0.127250333333333</v>
      </c>
      <c r="DZ48">
        <v>419.959</v>
      </c>
      <c r="EA48">
        <v>23.9049333333333</v>
      </c>
      <c r="EB48">
        <v>2.1703</v>
      </c>
      <c r="EC48">
        <v>2.15881</v>
      </c>
      <c r="ED48">
        <v>18.7447333333333</v>
      </c>
      <c r="EE48">
        <v>18.6598666666667</v>
      </c>
      <c r="EF48">
        <v>0.00500059</v>
      </c>
      <c r="EG48">
        <v>0</v>
      </c>
      <c r="EH48">
        <v>0</v>
      </c>
      <c r="EI48">
        <v>0</v>
      </c>
      <c r="EJ48">
        <v>710.466666666667</v>
      </c>
      <c r="EK48">
        <v>0.00500059</v>
      </c>
      <c r="EL48">
        <v>-4.26666666666667</v>
      </c>
      <c r="EM48">
        <v>-1.85037170770859e-17</v>
      </c>
      <c r="EN48">
        <v>36</v>
      </c>
      <c r="EO48">
        <v>39.208</v>
      </c>
      <c r="EP48">
        <v>37.333</v>
      </c>
      <c r="EQ48">
        <v>39.3956666666667</v>
      </c>
      <c r="ER48">
        <v>38.25</v>
      </c>
      <c r="ES48">
        <v>0</v>
      </c>
      <c r="ET48">
        <v>0</v>
      </c>
      <c r="EU48">
        <v>0</v>
      </c>
      <c r="EV48">
        <v>1759361485.9</v>
      </c>
      <c r="EW48">
        <v>0</v>
      </c>
      <c r="EX48">
        <v>711.356</v>
      </c>
      <c r="EY48">
        <v>-19.4923074970077</v>
      </c>
      <c r="EZ48">
        <v>-17.6307693981795</v>
      </c>
      <c r="FA48">
        <v>-4.564</v>
      </c>
      <c r="FB48">
        <v>15</v>
      </c>
      <c r="FC48">
        <v>0</v>
      </c>
      <c r="FD48" t="s">
        <v>422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0.5125763</v>
      </c>
      <c r="FQ48">
        <v>0.0664056541353382</v>
      </c>
      <c r="FR48">
        <v>0.0385039882558937</v>
      </c>
      <c r="FS48">
        <v>1</v>
      </c>
      <c r="FT48">
        <v>711.435294117647</v>
      </c>
      <c r="FU48">
        <v>-9.13674562060182</v>
      </c>
      <c r="FV48">
        <v>4.32304919301869</v>
      </c>
      <c r="FW48">
        <v>-1</v>
      </c>
      <c r="FX48">
        <v>0.12690415</v>
      </c>
      <c r="FY48">
        <v>0.00193547368421064</v>
      </c>
      <c r="FZ48">
        <v>0.000753301418756131</v>
      </c>
      <c r="GA48">
        <v>1</v>
      </c>
      <c r="GB48">
        <v>2</v>
      </c>
      <c r="GC48">
        <v>2</v>
      </c>
      <c r="GD48" t="s">
        <v>449</v>
      </c>
      <c r="GE48">
        <v>3.13271</v>
      </c>
      <c r="GF48">
        <v>2.71266</v>
      </c>
      <c r="GG48">
        <v>0.0892225</v>
      </c>
      <c r="GH48">
        <v>0.0895969</v>
      </c>
      <c r="GI48">
        <v>0.102644</v>
      </c>
      <c r="GJ48">
        <v>0.103019</v>
      </c>
      <c r="GK48">
        <v>34251.7</v>
      </c>
      <c r="GL48">
        <v>36659.4</v>
      </c>
      <c r="GM48">
        <v>34029.9</v>
      </c>
      <c r="GN48">
        <v>36463.5</v>
      </c>
      <c r="GO48">
        <v>43136.9</v>
      </c>
      <c r="GP48">
        <v>46954.3</v>
      </c>
      <c r="GQ48">
        <v>53096</v>
      </c>
      <c r="GR48">
        <v>58279.8</v>
      </c>
      <c r="GS48">
        <v>1.94422</v>
      </c>
      <c r="GT48">
        <v>1.77638</v>
      </c>
      <c r="GU48">
        <v>0.0807717</v>
      </c>
      <c r="GV48">
        <v>0</v>
      </c>
      <c r="GW48">
        <v>28.6723</v>
      </c>
      <c r="GX48">
        <v>999.9</v>
      </c>
      <c r="GY48">
        <v>58.967</v>
      </c>
      <c r="GZ48">
        <v>30.635</v>
      </c>
      <c r="HA48">
        <v>28.8466</v>
      </c>
      <c r="HB48">
        <v>54.32</v>
      </c>
      <c r="HC48">
        <v>44.5873</v>
      </c>
      <c r="HD48">
        <v>1</v>
      </c>
      <c r="HE48">
        <v>0.133653</v>
      </c>
      <c r="HF48">
        <v>-1.23703</v>
      </c>
      <c r="HG48">
        <v>20.1281</v>
      </c>
      <c r="HH48">
        <v>5.19812</v>
      </c>
      <c r="HI48">
        <v>12.0041</v>
      </c>
      <c r="HJ48">
        <v>4.9752</v>
      </c>
      <c r="HK48">
        <v>3.294</v>
      </c>
      <c r="HL48">
        <v>9999</v>
      </c>
      <c r="HM48">
        <v>9999</v>
      </c>
      <c r="HN48">
        <v>999.9</v>
      </c>
      <c r="HO48">
        <v>9999</v>
      </c>
      <c r="HP48">
        <v>1.86325</v>
      </c>
      <c r="HQ48">
        <v>1.86813</v>
      </c>
      <c r="HR48">
        <v>1.86788</v>
      </c>
      <c r="HS48">
        <v>1.86905</v>
      </c>
      <c r="HT48">
        <v>1.86985</v>
      </c>
      <c r="HU48">
        <v>1.86586</v>
      </c>
      <c r="HV48">
        <v>1.86695</v>
      </c>
      <c r="HW48">
        <v>1.86844</v>
      </c>
      <c r="HX48">
        <v>5</v>
      </c>
      <c r="HY48">
        <v>0</v>
      </c>
      <c r="HZ48">
        <v>0</v>
      </c>
      <c r="IA48">
        <v>0</v>
      </c>
      <c r="IB48" t="s">
        <v>424</v>
      </c>
      <c r="IC48" t="s">
        <v>425</v>
      </c>
      <c r="ID48" t="s">
        <v>426</v>
      </c>
      <c r="IE48" t="s">
        <v>426</v>
      </c>
      <c r="IF48" t="s">
        <v>426</v>
      </c>
      <c r="IG48" t="s">
        <v>426</v>
      </c>
      <c r="IH48">
        <v>0</v>
      </c>
      <c r="II48">
        <v>100</v>
      </c>
      <c r="IJ48">
        <v>100</v>
      </c>
      <c r="IK48">
        <v>1.981</v>
      </c>
      <c r="IL48">
        <v>0.3839</v>
      </c>
      <c r="IM48">
        <v>0.591063205497763</v>
      </c>
      <c r="IN48">
        <v>0.00362635438953289</v>
      </c>
      <c r="IO48">
        <v>-8.50754122937555e-07</v>
      </c>
      <c r="IP48">
        <v>2.87264459290622e-10</v>
      </c>
      <c r="IQ48">
        <v>-0.103101814204982</v>
      </c>
      <c r="IR48">
        <v>-0.017656537129445</v>
      </c>
      <c r="IS48">
        <v>0.00217271289782075</v>
      </c>
      <c r="IT48">
        <v>-2.34727275410467e-05</v>
      </c>
      <c r="IU48">
        <v>4</v>
      </c>
      <c r="IV48">
        <v>2183</v>
      </c>
      <c r="IW48">
        <v>1</v>
      </c>
      <c r="IX48">
        <v>27</v>
      </c>
      <c r="IY48">
        <v>29322691.4</v>
      </c>
      <c r="IZ48">
        <v>29322691.4</v>
      </c>
      <c r="JA48">
        <v>0.992432</v>
      </c>
      <c r="JB48">
        <v>2.63306</v>
      </c>
      <c r="JC48">
        <v>1.54785</v>
      </c>
      <c r="JD48">
        <v>2.31323</v>
      </c>
      <c r="JE48">
        <v>1.64673</v>
      </c>
      <c r="JF48">
        <v>2.29492</v>
      </c>
      <c r="JG48">
        <v>34.0771</v>
      </c>
      <c r="JH48">
        <v>24.2101</v>
      </c>
      <c r="JI48">
        <v>18</v>
      </c>
      <c r="JJ48">
        <v>505.632</v>
      </c>
      <c r="JK48">
        <v>397.386</v>
      </c>
      <c r="JL48">
        <v>30.7008</v>
      </c>
      <c r="JM48">
        <v>29.1011</v>
      </c>
      <c r="JN48">
        <v>30</v>
      </c>
      <c r="JO48">
        <v>29.0767</v>
      </c>
      <c r="JP48">
        <v>29.0246</v>
      </c>
      <c r="JQ48">
        <v>19.884</v>
      </c>
      <c r="JR48">
        <v>22.2673</v>
      </c>
      <c r="JS48">
        <v>51.3108</v>
      </c>
      <c r="JT48">
        <v>30.7073</v>
      </c>
      <c r="JU48">
        <v>420</v>
      </c>
      <c r="JV48">
        <v>23.9533</v>
      </c>
      <c r="JW48">
        <v>96.5106</v>
      </c>
      <c r="JX48">
        <v>94.4241</v>
      </c>
    </row>
    <row r="49" spans="1:284">
      <c r="A49">
        <v>33</v>
      </c>
      <c r="B49">
        <v>1759361488.1</v>
      </c>
      <c r="C49">
        <v>446</v>
      </c>
      <c r="D49" t="s">
        <v>491</v>
      </c>
      <c r="E49" t="s">
        <v>492</v>
      </c>
      <c r="F49">
        <v>5</v>
      </c>
      <c r="G49" t="s">
        <v>486</v>
      </c>
      <c r="H49" t="s">
        <v>419</v>
      </c>
      <c r="I49">
        <v>1759361484.85</v>
      </c>
      <c r="J49">
        <f>(K49)/1000</f>
        <v>0</v>
      </c>
      <c r="K49">
        <f>1000*DK49*AI49*(DG49-DH49)/(100*CZ49*(1000-AI49*DG49))</f>
        <v>0</v>
      </c>
      <c r="L49">
        <f>DK49*AI49*(DF49-DE49*(1000-AI49*DH49)/(1000-AI49*DG49))/(100*CZ49)</f>
        <v>0</v>
      </c>
      <c r="M49">
        <f>DE49 - IF(AI49&gt;1, L49*CZ49*100.0/(AK49), 0)</f>
        <v>0</v>
      </c>
      <c r="N49">
        <f>((T49-J49/2)*M49-L49)/(T49+J49/2)</f>
        <v>0</v>
      </c>
      <c r="O49">
        <f>N49*(DL49+DM49)/1000.0</f>
        <v>0</v>
      </c>
      <c r="P49">
        <f>(DE49 - IF(AI49&gt;1, L49*CZ49*100.0/(AK49), 0))*(DL49+DM49)/1000.0</f>
        <v>0</v>
      </c>
      <c r="Q49">
        <f>2.0/((1/S49-1/R49)+SIGN(S49)*SQRT((1/S49-1/R49)*(1/S49-1/R49) + 4*DA49/((DA49+1)*(DA49+1))*(2*1/S49*1/R49-1/R49*1/R49)))</f>
        <v>0</v>
      </c>
      <c r="R49">
        <f>IF(LEFT(DB49,1)&lt;&gt;"0",IF(LEFT(DB49,1)="1",3.0,DC49),$D$5+$E$5*(DS49*DL49/($K$5*1000))+$F$5*(DS49*DL49/($K$5*1000))*MAX(MIN(CZ49,$J$5),$I$5)*MAX(MIN(CZ49,$J$5),$I$5)+$G$5*MAX(MIN(CZ49,$J$5),$I$5)*(DS49*DL49/($K$5*1000))+$H$5*(DS49*DL49/($K$5*1000))*(DS49*DL49/($K$5*1000)))</f>
        <v>0</v>
      </c>
      <c r="S49">
        <f>J49*(1000-(1000*0.61365*exp(17.502*W49/(240.97+W49))/(DL49+DM49)+DG49)/2)/(1000*0.61365*exp(17.502*W49/(240.97+W49))/(DL49+DM49)-DG49)</f>
        <v>0</v>
      </c>
      <c r="T49">
        <f>1/((DA49+1)/(Q49/1.6)+1/(R49/1.37)) + DA49/((DA49+1)/(Q49/1.6) + DA49/(R49/1.37))</f>
        <v>0</v>
      </c>
      <c r="U49">
        <f>(CV49*CY49)</f>
        <v>0</v>
      </c>
      <c r="V49">
        <f>(DN49+(U49+2*0.95*5.67E-8*(((DN49+$B$7)+273)^4-(DN49+273)^4)-44100*J49)/(1.84*29.3*R49+8*0.95*5.67E-8*(DN49+273)^3))</f>
        <v>0</v>
      </c>
      <c r="W49">
        <f>($C$7*DO49+$D$7*DP49+$E$7*V49)</f>
        <v>0</v>
      </c>
      <c r="X49">
        <f>0.61365*exp(17.502*W49/(240.97+W49))</f>
        <v>0</v>
      </c>
      <c r="Y49">
        <f>(Z49/AA49*100)</f>
        <v>0</v>
      </c>
      <c r="Z49">
        <f>DG49*(DL49+DM49)/1000</f>
        <v>0</v>
      </c>
      <c r="AA49">
        <f>0.61365*exp(17.502*DN49/(240.97+DN49))</f>
        <v>0</v>
      </c>
      <c r="AB49">
        <f>(X49-DG49*(DL49+DM49)/1000)</f>
        <v>0</v>
      </c>
      <c r="AC49">
        <f>(-J49*44100)</f>
        <v>0</v>
      </c>
      <c r="AD49">
        <f>2*29.3*R49*0.92*(DN49-W49)</f>
        <v>0</v>
      </c>
      <c r="AE49">
        <f>2*0.95*5.67E-8*(((DN49+$B$7)+273)^4-(W49+273)^4)</f>
        <v>0</v>
      </c>
      <c r="AF49">
        <f>U49+AE49+AC49+AD49</f>
        <v>0</v>
      </c>
      <c r="AG49">
        <v>0</v>
      </c>
      <c r="AH49">
        <v>0</v>
      </c>
      <c r="AI49">
        <f>IF(AG49*$H$13&gt;=AK49,1.0,(AK49/(AK49-AG49*$H$13)))</f>
        <v>0</v>
      </c>
      <c r="AJ49">
        <f>(AI49-1)*100</f>
        <v>0</v>
      </c>
      <c r="AK49">
        <f>MAX(0,($B$13+$C$13*DS49)/(1+$D$13*DS49)*DL49/(DN49+273)*$E$13)</f>
        <v>0</v>
      </c>
      <c r="AL49" t="s">
        <v>420</v>
      </c>
      <c r="AM49" t="s">
        <v>420</v>
      </c>
      <c r="AN49">
        <v>0</v>
      </c>
      <c r="AO49">
        <v>0</v>
      </c>
      <c r="AP49">
        <f>1-AN49/AO49</f>
        <v>0</v>
      </c>
      <c r="AQ49">
        <v>0</v>
      </c>
      <c r="AR49" t="s">
        <v>420</v>
      </c>
      <c r="AS49" t="s">
        <v>420</v>
      </c>
      <c r="AT49">
        <v>0</v>
      </c>
      <c r="AU49">
        <v>0</v>
      </c>
      <c r="AV49">
        <f>1-AT49/AU49</f>
        <v>0</v>
      </c>
      <c r="AW49">
        <v>0.5</v>
      </c>
      <c r="AX49">
        <f>CW49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420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CV49">
        <f>$B$11*DT49+$C$11*DU49+$F$11*EF49*(1-EI49)</f>
        <v>0</v>
      </c>
      <c r="CW49">
        <f>CV49*CX49</f>
        <v>0</v>
      </c>
      <c r="CX49">
        <f>($B$11*$D$9+$C$11*$D$9+$F$11*((ES49+EK49)/MAX(ES49+EK49+ET49, 0.1)*$I$9+ET49/MAX(ES49+EK49+ET49, 0.1)*$J$9))/($B$11+$C$11+$F$11)</f>
        <v>0</v>
      </c>
      <c r="CY49">
        <f>($B$11*$K$9+$C$11*$K$9+$F$11*((ES49+EK49)/MAX(ES49+EK49+ET49, 0.1)*$P$9+ET49/MAX(ES49+EK49+ET49, 0.1)*$Q$9))/($B$11+$C$11+$F$11)</f>
        <v>0</v>
      </c>
      <c r="CZ49">
        <v>5</v>
      </c>
      <c r="DA49">
        <v>0.5</v>
      </c>
      <c r="DB49" t="s">
        <v>421</v>
      </c>
      <c r="DC49">
        <v>2</v>
      </c>
      <c r="DD49">
        <v>1759361484.85</v>
      </c>
      <c r="DE49">
        <v>420.502</v>
      </c>
      <c r="DF49">
        <v>419.9525</v>
      </c>
      <c r="DG49">
        <v>24.03105</v>
      </c>
      <c r="DH49">
        <v>23.9027</v>
      </c>
      <c r="DI49">
        <v>418.5215</v>
      </c>
      <c r="DJ49">
        <v>23.647125</v>
      </c>
      <c r="DK49">
        <v>500.0035</v>
      </c>
      <c r="DL49">
        <v>90.3088</v>
      </c>
      <c r="DM49">
        <v>0.034429225</v>
      </c>
      <c r="DN49">
        <v>30.380425</v>
      </c>
      <c r="DO49">
        <v>29.987475</v>
      </c>
      <c r="DP49">
        <v>999.9</v>
      </c>
      <c r="DQ49">
        <v>0</v>
      </c>
      <c r="DR49">
        <v>0</v>
      </c>
      <c r="DS49">
        <v>10014.3875</v>
      </c>
      <c r="DT49">
        <v>0</v>
      </c>
      <c r="DU49">
        <v>0.293059</v>
      </c>
      <c r="DV49">
        <v>0.5496065</v>
      </c>
      <c r="DW49">
        <v>430.85625</v>
      </c>
      <c r="DX49">
        <v>430.2365</v>
      </c>
      <c r="DY49">
        <v>0.12835525</v>
      </c>
      <c r="DZ49">
        <v>419.9525</v>
      </c>
      <c r="EA49">
        <v>23.9027</v>
      </c>
      <c r="EB49">
        <v>2.170215</v>
      </c>
      <c r="EC49">
        <v>2.1586225</v>
      </c>
      <c r="ED49">
        <v>18.7441</v>
      </c>
      <c r="EE49">
        <v>18.6585</v>
      </c>
      <c r="EF49">
        <v>0.00500059</v>
      </c>
      <c r="EG49">
        <v>0</v>
      </c>
      <c r="EH49">
        <v>0</v>
      </c>
      <c r="EI49">
        <v>0</v>
      </c>
      <c r="EJ49">
        <v>712.15</v>
      </c>
      <c r="EK49">
        <v>0.00500059</v>
      </c>
      <c r="EL49">
        <v>-7.7</v>
      </c>
      <c r="EM49">
        <v>-0.85</v>
      </c>
      <c r="EN49">
        <v>36</v>
      </c>
      <c r="EO49">
        <v>39.1715</v>
      </c>
      <c r="EP49">
        <v>37.312</v>
      </c>
      <c r="EQ49">
        <v>39.3435</v>
      </c>
      <c r="ER49">
        <v>38.2185</v>
      </c>
      <c r="ES49">
        <v>0</v>
      </c>
      <c r="ET49">
        <v>0</v>
      </c>
      <c r="EU49">
        <v>0</v>
      </c>
      <c r="EV49">
        <v>1759361488.9</v>
      </c>
      <c r="EW49">
        <v>0</v>
      </c>
      <c r="EX49">
        <v>711.169230769231</v>
      </c>
      <c r="EY49">
        <v>-11.4461537469212</v>
      </c>
      <c r="EZ49">
        <v>-23.6752140240373</v>
      </c>
      <c r="FA49">
        <v>-6.00384615384615</v>
      </c>
      <c r="FB49">
        <v>15</v>
      </c>
      <c r="FC49">
        <v>0</v>
      </c>
      <c r="FD49" t="s">
        <v>422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0.5142273</v>
      </c>
      <c r="FQ49">
        <v>0.193626857142857</v>
      </c>
      <c r="FR49">
        <v>0.0398031135140205</v>
      </c>
      <c r="FS49">
        <v>1</v>
      </c>
      <c r="FT49">
        <v>711.35</v>
      </c>
      <c r="FU49">
        <v>-9.94194041821325</v>
      </c>
      <c r="FV49">
        <v>4.41802790713632</v>
      </c>
      <c r="FW49">
        <v>-1</v>
      </c>
      <c r="FX49">
        <v>0.1272125</v>
      </c>
      <c r="FY49">
        <v>0.00273518796992497</v>
      </c>
      <c r="FZ49">
        <v>0.000888158065886923</v>
      </c>
      <c r="GA49">
        <v>1</v>
      </c>
      <c r="GB49">
        <v>2</v>
      </c>
      <c r="GC49">
        <v>2</v>
      </c>
      <c r="GD49" t="s">
        <v>449</v>
      </c>
      <c r="GE49">
        <v>3.13285</v>
      </c>
      <c r="GF49">
        <v>2.71244</v>
      </c>
      <c r="GG49">
        <v>0.0892192</v>
      </c>
      <c r="GH49">
        <v>0.0896019</v>
      </c>
      <c r="GI49">
        <v>0.10264</v>
      </c>
      <c r="GJ49">
        <v>0.103012</v>
      </c>
      <c r="GK49">
        <v>34251.8</v>
      </c>
      <c r="GL49">
        <v>36659.1</v>
      </c>
      <c r="GM49">
        <v>34029.9</v>
      </c>
      <c r="GN49">
        <v>36463.4</v>
      </c>
      <c r="GO49">
        <v>43137</v>
      </c>
      <c r="GP49">
        <v>46954.6</v>
      </c>
      <c r="GQ49">
        <v>53095.8</v>
      </c>
      <c r="GR49">
        <v>58279.7</v>
      </c>
      <c r="GS49">
        <v>1.94405</v>
      </c>
      <c r="GT49">
        <v>1.7764</v>
      </c>
      <c r="GU49">
        <v>0.0804588</v>
      </c>
      <c r="GV49">
        <v>0</v>
      </c>
      <c r="GW49">
        <v>28.6692</v>
      </c>
      <c r="GX49">
        <v>999.9</v>
      </c>
      <c r="GY49">
        <v>58.967</v>
      </c>
      <c r="GZ49">
        <v>30.625</v>
      </c>
      <c r="HA49">
        <v>28.8343</v>
      </c>
      <c r="HB49">
        <v>54.5</v>
      </c>
      <c r="HC49">
        <v>44.2588</v>
      </c>
      <c r="HD49">
        <v>1</v>
      </c>
      <c r="HE49">
        <v>0.133664</v>
      </c>
      <c r="HF49">
        <v>-1.23212</v>
      </c>
      <c r="HG49">
        <v>20.1282</v>
      </c>
      <c r="HH49">
        <v>5.19797</v>
      </c>
      <c r="HI49">
        <v>12.0041</v>
      </c>
      <c r="HJ49">
        <v>4.97545</v>
      </c>
      <c r="HK49">
        <v>3.294</v>
      </c>
      <c r="HL49">
        <v>9999</v>
      </c>
      <c r="HM49">
        <v>9999</v>
      </c>
      <c r="HN49">
        <v>999.9</v>
      </c>
      <c r="HO49">
        <v>9999</v>
      </c>
      <c r="HP49">
        <v>1.86325</v>
      </c>
      <c r="HQ49">
        <v>1.86813</v>
      </c>
      <c r="HR49">
        <v>1.86785</v>
      </c>
      <c r="HS49">
        <v>1.86905</v>
      </c>
      <c r="HT49">
        <v>1.86984</v>
      </c>
      <c r="HU49">
        <v>1.86586</v>
      </c>
      <c r="HV49">
        <v>1.86695</v>
      </c>
      <c r="HW49">
        <v>1.86844</v>
      </c>
      <c r="HX49">
        <v>5</v>
      </c>
      <c r="HY49">
        <v>0</v>
      </c>
      <c r="HZ49">
        <v>0</v>
      </c>
      <c r="IA49">
        <v>0</v>
      </c>
      <c r="IB49" t="s">
        <v>424</v>
      </c>
      <c r="IC49" t="s">
        <v>425</v>
      </c>
      <c r="ID49" t="s">
        <v>426</v>
      </c>
      <c r="IE49" t="s">
        <v>426</v>
      </c>
      <c r="IF49" t="s">
        <v>426</v>
      </c>
      <c r="IG49" t="s">
        <v>426</v>
      </c>
      <c r="IH49">
        <v>0</v>
      </c>
      <c r="II49">
        <v>100</v>
      </c>
      <c r="IJ49">
        <v>100</v>
      </c>
      <c r="IK49">
        <v>1.981</v>
      </c>
      <c r="IL49">
        <v>0.3839</v>
      </c>
      <c r="IM49">
        <v>0.591063205497763</v>
      </c>
      <c r="IN49">
        <v>0.00362635438953289</v>
      </c>
      <c r="IO49">
        <v>-8.50754122937555e-07</v>
      </c>
      <c r="IP49">
        <v>2.87264459290622e-10</v>
      </c>
      <c r="IQ49">
        <v>-0.103101814204982</v>
      </c>
      <c r="IR49">
        <v>-0.017656537129445</v>
      </c>
      <c r="IS49">
        <v>0.00217271289782075</v>
      </c>
      <c r="IT49">
        <v>-2.34727275410467e-05</v>
      </c>
      <c r="IU49">
        <v>4</v>
      </c>
      <c r="IV49">
        <v>2183</v>
      </c>
      <c r="IW49">
        <v>1</v>
      </c>
      <c r="IX49">
        <v>27</v>
      </c>
      <c r="IY49">
        <v>29322691.5</v>
      </c>
      <c r="IZ49">
        <v>29322691.5</v>
      </c>
      <c r="JA49">
        <v>0.992432</v>
      </c>
      <c r="JB49">
        <v>2.62329</v>
      </c>
      <c r="JC49">
        <v>1.54785</v>
      </c>
      <c r="JD49">
        <v>2.31323</v>
      </c>
      <c r="JE49">
        <v>1.64673</v>
      </c>
      <c r="JF49">
        <v>2.38281</v>
      </c>
      <c r="JG49">
        <v>34.0771</v>
      </c>
      <c r="JH49">
        <v>24.2188</v>
      </c>
      <c r="JI49">
        <v>18</v>
      </c>
      <c r="JJ49">
        <v>505.515</v>
      </c>
      <c r="JK49">
        <v>397.4</v>
      </c>
      <c r="JL49">
        <v>30.7073</v>
      </c>
      <c r="JM49">
        <v>29.1011</v>
      </c>
      <c r="JN49">
        <v>30.0001</v>
      </c>
      <c r="JO49">
        <v>29.0767</v>
      </c>
      <c r="JP49">
        <v>29.0246</v>
      </c>
      <c r="JQ49">
        <v>19.8847</v>
      </c>
      <c r="JR49">
        <v>22.2673</v>
      </c>
      <c r="JS49">
        <v>51.3108</v>
      </c>
      <c r="JT49">
        <v>30.7179</v>
      </c>
      <c r="JU49">
        <v>420</v>
      </c>
      <c r="JV49">
        <v>23.9533</v>
      </c>
      <c r="JW49">
        <v>96.5104</v>
      </c>
      <c r="JX49">
        <v>94.4239</v>
      </c>
    </row>
    <row r="50" spans="1:284">
      <c r="A50">
        <v>34</v>
      </c>
      <c r="B50">
        <v>1759361490.1</v>
      </c>
      <c r="C50">
        <v>448</v>
      </c>
      <c r="D50" t="s">
        <v>493</v>
      </c>
      <c r="E50" t="s">
        <v>494</v>
      </c>
      <c r="F50">
        <v>5</v>
      </c>
      <c r="G50" t="s">
        <v>486</v>
      </c>
      <c r="H50" t="s">
        <v>419</v>
      </c>
      <c r="I50">
        <v>1759361487.43333</v>
      </c>
      <c r="J50">
        <f>(K50)/1000</f>
        <v>0</v>
      </c>
      <c r="K50">
        <f>1000*DK50*AI50*(DG50-DH50)/(100*CZ50*(1000-AI50*DG50))</f>
        <v>0</v>
      </c>
      <c r="L50">
        <f>DK50*AI50*(DF50-DE50*(1000-AI50*DH50)/(1000-AI50*DG50))/(100*CZ50)</f>
        <v>0</v>
      </c>
      <c r="M50">
        <f>DE50 - IF(AI50&gt;1, L50*CZ50*100.0/(AK50), 0)</f>
        <v>0</v>
      </c>
      <c r="N50">
        <f>((T50-J50/2)*M50-L50)/(T50+J50/2)</f>
        <v>0</v>
      </c>
      <c r="O50">
        <f>N50*(DL50+DM50)/1000.0</f>
        <v>0</v>
      </c>
      <c r="P50">
        <f>(DE50 - IF(AI50&gt;1, L50*CZ50*100.0/(AK50), 0))*(DL50+DM50)/1000.0</f>
        <v>0</v>
      </c>
      <c r="Q50">
        <f>2.0/((1/S50-1/R50)+SIGN(S50)*SQRT((1/S50-1/R50)*(1/S50-1/R50) + 4*DA50/((DA50+1)*(DA50+1))*(2*1/S50*1/R50-1/R50*1/R50)))</f>
        <v>0</v>
      </c>
      <c r="R50">
        <f>IF(LEFT(DB50,1)&lt;&gt;"0",IF(LEFT(DB50,1)="1",3.0,DC50),$D$5+$E$5*(DS50*DL50/($K$5*1000))+$F$5*(DS50*DL50/($K$5*1000))*MAX(MIN(CZ50,$J$5),$I$5)*MAX(MIN(CZ50,$J$5),$I$5)+$G$5*MAX(MIN(CZ50,$J$5),$I$5)*(DS50*DL50/($K$5*1000))+$H$5*(DS50*DL50/($K$5*1000))*(DS50*DL50/($K$5*1000)))</f>
        <v>0</v>
      </c>
      <c r="S50">
        <f>J50*(1000-(1000*0.61365*exp(17.502*W50/(240.97+W50))/(DL50+DM50)+DG50)/2)/(1000*0.61365*exp(17.502*W50/(240.97+W50))/(DL50+DM50)-DG50)</f>
        <v>0</v>
      </c>
      <c r="T50">
        <f>1/((DA50+1)/(Q50/1.6)+1/(R50/1.37)) + DA50/((DA50+1)/(Q50/1.6) + DA50/(R50/1.37))</f>
        <v>0</v>
      </c>
      <c r="U50">
        <f>(CV50*CY50)</f>
        <v>0</v>
      </c>
      <c r="V50">
        <f>(DN50+(U50+2*0.95*5.67E-8*(((DN50+$B$7)+273)^4-(DN50+273)^4)-44100*J50)/(1.84*29.3*R50+8*0.95*5.67E-8*(DN50+273)^3))</f>
        <v>0</v>
      </c>
      <c r="W50">
        <f>($C$7*DO50+$D$7*DP50+$E$7*V50)</f>
        <v>0</v>
      </c>
      <c r="X50">
        <f>0.61365*exp(17.502*W50/(240.97+W50))</f>
        <v>0</v>
      </c>
      <c r="Y50">
        <f>(Z50/AA50*100)</f>
        <v>0</v>
      </c>
      <c r="Z50">
        <f>DG50*(DL50+DM50)/1000</f>
        <v>0</v>
      </c>
      <c r="AA50">
        <f>0.61365*exp(17.502*DN50/(240.97+DN50))</f>
        <v>0</v>
      </c>
      <c r="AB50">
        <f>(X50-DG50*(DL50+DM50)/1000)</f>
        <v>0</v>
      </c>
      <c r="AC50">
        <f>(-J50*44100)</f>
        <v>0</v>
      </c>
      <c r="AD50">
        <f>2*29.3*R50*0.92*(DN50-W50)</f>
        <v>0</v>
      </c>
      <c r="AE50">
        <f>2*0.95*5.67E-8*(((DN50+$B$7)+273)^4-(W50+273)^4)</f>
        <v>0</v>
      </c>
      <c r="AF50">
        <f>U50+AE50+AC50+AD50</f>
        <v>0</v>
      </c>
      <c r="AG50">
        <v>0</v>
      </c>
      <c r="AH50">
        <v>0</v>
      </c>
      <c r="AI50">
        <f>IF(AG50*$H$13&gt;=AK50,1.0,(AK50/(AK50-AG50*$H$13)))</f>
        <v>0</v>
      </c>
      <c r="AJ50">
        <f>(AI50-1)*100</f>
        <v>0</v>
      </c>
      <c r="AK50">
        <f>MAX(0,($B$13+$C$13*DS50)/(1+$D$13*DS50)*DL50/(DN50+273)*$E$13)</f>
        <v>0</v>
      </c>
      <c r="AL50" t="s">
        <v>420</v>
      </c>
      <c r="AM50" t="s">
        <v>420</v>
      </c>
      <c r="AN50">
        <v>0</v>
      </c>
      <c r="AO50">
        <v>0</v>
      </c>
      <c r="AP50">
        <f>1-AN50/AO50</f>
        <v>0</v>
      </c>
      <c r="AQ50">
        <v>0</v>
      </c>
      <c r="AR50" t="s">
        <v>420</v>
      </c>
      <c r="AS50" t="s">
        <v>420</v>
      </c>
      <c r="AT50">
        <v>0</v>
      </c>
      <c r="AU50">
        <v>0</v>
      </c>
      <c r="AV50">
        <f>1-AT50/AU50</f>
        <v>0</v>
      </c>
      <c r="AW50">
        <v>0.5</v>
      </c>
      <c r="AX50">
        <f>CW50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420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CV50">
        <f>$B$11*DT50+$C$11*DU50+$F$11*EF50*(1-EI50)</f>
        <v>0</v>
      </c>
      <c r="CW50">
        <f>CV50*CX50</f>
        <v>0</v>
      </c>
      <c r="CX50">
        <f>($B$11*$D$9+$C$11*$D$9+$F$11*((ES50+EK50)/MAX(ES50+EK50+ET50, 0.1)*$I$9+ET50/MAX(ES50+EK50+ET50, 0.1)*$J$9))/($B$11+$C$11+$F$11)</f>
        <v>0</v>
      </c>
      <c r="CY50">
        <f>($B$11*$K$9+$C$11*$K$9+$F$11*((ES50+EK50)/MAX(ES50+EK50+ET50, 0.1)*$P$9+ET50/MAX(ES50+EK50+ET50, 0.1)*$Q$9))/($B$11+$C$11+$F$11)</f>
        <v>0</v>
      </c>
      <c r="CZ50">
        <v>5</v>
      </c>
      <c r="DA50">
        <v>0.5</v>
      </c>
      <c r="DB50" t="s">
        <v>421</v>
      </c>
      <c r="DC50">
        <v>2</v>
      </c>
      <c r="DD50">
        <v>1759361487.43333</v>
      </c>
      <c r="DE50">
        <v>420.49</v>
      </c>
      <c r="DF50">
        <v>419.958333333333</v>
      </c>
      <c r="DG50">
        <v>24.0298</v>
      </c>
      <c r="DH50">
        <v>23.9003</v>
      </c>
      <c r="DI50">
        <v>418.509333333333</v>
      </c>
      <c r="DJ50">
        <v>23.6459333333333</v>
      </c>
      <c r="DK50">
        <v>500.075</v>
      </c>
      <c r="DL50">
        <v>90.3095666666667</v>
      </c>
      <c r="DM50">
        <v>0.0343120333333333</v>
      </c>
      <c r="DN50">
        <v>30.3814666666667</v>
      </c>
      <c r="DO50">
        <v>29.9817333333333</v>
      </c>
      <c r="DP50">
        <v>999.9</v>
      </c>
      <c r="DQ50">
        <v>0</v>
      </c>
      <c r="DR50">
        <v>0</v>
      </c>
      <c r="DS50">
        <v>10017.5166666667</v>
      </c>
      <c r="DT50">
        <v>0</v>
      </c>
      <c r="DU50">
        <v>0.300644</v>
      </c>
      <c r="DV50">
        <v>0.531850333333333</v>
      </c>
      <c r="DW50">
        <v>430.843333333333</v>
      </c>
      <c r="DX50">
        <v>430.241333333333</v>
      </c>
      <c r="DY50">
        <v>0.129533666666667</v>
      </c>
      <c r="DZ50">
        <v>419.958333333333</v>
      </c>
      <c r="EA50">
        <v>23.9003</v>
      </c>
      <c r="EB50">
        <v>2.17012</v>
      </c>
      <c r="EC50">
        <v>2.15842333333333</v>
      </c>
      <c r="ED50">
        <v>18.7434333333333</v>
      </c>
      <c r="EE50">
        <v>18.657</v>
      </c>
      <c r="EF50">
        <v>0.00500059</v>
      </c>
      <c r="EG50">
        <v>0</v>
      </c>
      <c r="EH50">
        <v>0</v>
      </c>
      <c r="EI50">
        <v>0</v>
      </c>
      <c r="EJ50">
        <v>716.033333333333</v>
      </c>
      <c r="EK50">
        <v>0.00500059</v>
      </c>
      <c r="EL50">
        <v>-9.2</v>
      </c>
      <c r="EM50">
        <v>-0.733333333333333</v>
      </c>
      <c r="EN50">
        <v>36</v>
      </c>
      <c r="EO50">
        <v>39.1456666666667</v>
      </c>
      <c r="EP50">
        <v>37.312</v>
      </c>
      <c r="EQ50">
        <v>39.2913333333333</v>
      </c>
      <c r="ER50">
        <v>38.187</v>
      </c>
      <c r="ES50">
        <v>0</v>
      </c>
      <c r="ET50">
        <v>0</v>
      </c>
      <c r="EU50">
        <v>0</v>
      </c>
      <c r="EV50">
        <v>1759361491.3</v>
      </c>
      <c r="EW50">
        <v>0</v>
      </c>
      <c r="EX50">
        <v>711.480769230769</v>
      </c>
      <c r="EY50">
        <v>13.8222222637158</v>
      </c>
      <c r="EZ50">
        <v>-15.1589748631141</v>
      </c>
      <c r="FA50">
        <v>-7.18461538461538</v>
      </c>
      <c r="FB50">
        <v>15</v>
      </c>
      <c r="FC50">
        <v>0</v>
      </c>
      <c r="FD50" t="s">
        <v>422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0.517918190476191</v>
      </c>
      <c r="FQ50">
        <v>0.194515090909092</v>
      </c>
      <c r="FR50">
        <v>0.0397802095922308</v>
      </c>
      <c r="FS50">
        <v>1</v>
      </c>
      <c r="FT50">
        <v>710.958823529412</v>
      </c>
      <c r="FU50">
        <v>-0.907562999623643</v>
      </c>
      <c r="FV50">
        <v>3.89019261938493</v>
      </c>
      <c r="FW50">
        <v>-1</v>
      </c>
      <c r="FX50">
        <v>0.127635714285714</v>
      </c>
      <c r="FY50">
        <v>0.0063081818181818</v>
      </c>
      <c r="FZ50">
        <v>0.00118102276671968</v>
      </c>
      <c r="GA50">
        <v>1</v>
      </c>
      <c r="GB50">
        <v>2</v>
      </c>
      <c r="GC50">
        <v>2</v>
      </c>
      <c r="GD50" t="s">
        <v>449</v>
      </c>
      <c r="GE50">
        <v>3.13273</v>
      </c>
      <c r="GF50">
        <v>2.71228</v>
      </c>
      <c r="GG50">
        <v>0.0892185</v>
      </c>
      <c r="GH50">
        <v>0.0896054</v>
      </c>
      <c r="GI50">
        <v>0.102634</v>
      </c>
      <c r="GJ50">
        <v>0.103006</v>
      </c>
      <c r="GK50">
        <v>34251.7</v>
      </c>
      <c r="GL50">
        <v>36659</v>
      </c>
      <c r="GM50">
        <v>34029.8</v>
      </c>
      <c r="GN50">
        <v>36463.4</v>
      </c>
      <c r="GO50">
        <v>43137.1</v>
      </c>
      <c r="GP50">
        <v>46954.8</v>
      </c>
      <c r="GQ50">
        <v>53095.6</v>
      </c>
      <c r="GR50">
        <v>58279.6</v>
      </c>
      <c r="GS50">
        <v>1.94398</v>
      </c>
      <c r="GT50">
        <v>1.77638</v>
      </c>
      <c r="GU50">
        <v>0.0804663</v>
      </c>
      <c r="GV50">
        <v>0</v>
      </c>
      <c r="GW50">
        <v>28.6679</v>
      </c>
      <c r="GX50">
        <v>999.9</v>
      </c>
      <c r="GY50">
        <v>58.943</v>
      </c>
      <c r="GZ50">
        <v>30.635</v>
      </c>
      <c r="HA50">
        <v>28.8373</v>
      </c>
      <c r="HB50">
        <v>54.4199</v>
      </c>
      <c r="HC50">
        <v>44.5112</v>
      </c>
      <c r="HD50">
        <v>1</v>
      </c>
      <c r="HE50">
        <v>0.133633</v>
      </c>
      <c r="HF50">
        <v>-1.24089</v>
      </c>
      <c r="HG50">
        <v>20.128</v>
      </c>
      <c r="HH50">
        <v>5.19797</v>
      </c>
      <c r="HI50">
        <v>12.0043</v>
      </c>
      <c r="HJ50">
        <v>4.97545</v>
      </c>
      <c r="HK50">
        <v>3.294</v>
      </c>
      <c r="HL50">
        <v>9999</v>
      </c>
      <c r="HM50">
        <v>9999</v>
      </c>
      <c r="HN50">
        <v>999.9</v>
      </c>
      <c r="HO50">
        <v>9999</v>
      </c>
      <c r="HP50">
        <v>1.86325</v>
      </c>
      <c r="HQ50">
        <v>1.86813</v>
      </c>
      <c r="HR50">
        <v>1.86784</v>
      </c>
      <c r="HS50">
        <v>1.86905</v>
      </c>
      <c r="HT50">
        <v>1.86981</v>
      </c>
      <c r="HU50">
        <v>1.86585</v>
      </c>
      <c r="HV50">
        <v>1.86695</v>
      </c>
      <c r="HW50">
        <v>1.86844</v>
      </c>
      <c r="HX50">
        <v>5</v>
      </c>
      <c r="HY50">
        <v>0</v>
      </c>
      <c r="HZ50">
        <v>0</v>
      </c>
      <c r="IA50">
        <v>0</v>
      </c>
      <c r="IB50" t="s">
        <v>424</v>
      </c>
      <c r="IC50" t="s">
        <v>425</v>
      </c>
      <c r="ID50" t="s">
        <v>426</v>
      </c>
      <c r="IE50" t="s">
        <v>426</v>
      </c>
      <c r="IF50" t="s">
        <v>426</v>
      </c>
      <c r="IG50" t="s">
        <v>426</v>
      </c>
      <c r="IH50">
        <v>0</v>
      </c>
      <c r="II50">
        <v>100</v>
      </c>
      <c r="IJ50">
        <v>100</v>
      </c>
      <c r="IK50">
        <v>1.981</v>
      </c>
      <c r="IL50">
        <v>0.3838</v>
      </c>
      <c r="IM50">
        <v>0.591063205497763</v>
      </c>
      <c r="IN50">
        <v>0.00362635438953289</v>
      </c>
      <c r="IO50">
        <v>-8.50754122937555e-07</v>
      </c>
      <c r="IP50">
        <v>2.87264459290622e-10</v>
      </c>
      <c r="IQ50">
        <v>-0.103101814204982</v>
      </c>
      <c r="IR50">
        <v>-0.017656537129445</v>
      </c>
      <c r="IS50">
        <v>0.00217271289782075</v>
      </c>
      <c r="IT50">
        <v>-2.34727275410467e-05</v>
      </c>
      <c r="IU50">
        <v>4</v>
      </c>
      <c r="IV50">
        <v>2183</v>
      </c>
      <c r="IW50">
        <v>1</v>
      </c>
      <c r="IX50">
        <v>27</v>
      </c>
      <c r="IY50">
        <v>29322691.5</v>
      </c>
      <c r="IZ50">
        <v>29322691.5</v>
      </c>
      <c r="JA50">
        <v>0.992432</v>
      </c>
      <c r="JB50">
        <v>2.63184</v>
      </c>
      <c r="JC50">
        <v>1.54785</v>
      </c>
      <c r="JD50">
        <v>2.31323</v>
      </c>
      <c r="JE50">
        <v>1.64551</v>
      </c>
      <c r="JF50">
        <v>2.27173</v>
      </c>
      <c r="JG50">
        <v>34.0771</v>
      </c>
      <c r="JH50">
        <v>24.2101</v>
      </c>
      <c r="JI50">
        <v>18</v>
      </c>
      <c r="JJ50">
        <v>505.466</v>
      </c>
      <c r="JK50">
        <v>397.386</v>
      </c>
      <c r="JL50">
        <v>30.7109</v>
      </c>
      <c r="JM50">
        <v>29.1011</v>
      </c>
      <c r="JN50">
        <v>30</v>
      </c>
      <c r="JO50">
        <v>29.0767</v>
      </c>
      <c r="JP50">
        <v>29.0246</v>
      </c>
      <c r="JQ50">
        <v>19.8841</v>
      </c>
      <c r="JR50">
        <v>22.2673</v>
      </c>
      <c r="JS50">
        <v>51.3108</v>
      </c>
      <c r="JT50">
        <v>30.7179</v>
      </c>
      <c r="JU50">
        <v>420</v>
      </c>
      <c r="JV50">
        <v>23.9533</v>
      </c>
      <c r="JW50">
        <v>96.5101</v>
      </c>
      <c r="JX50">
        <v>94.4238</v>
      </c>
    </row>
    <row r="51" spans="1:284">
      <c r="A51">
        <v>35</v>
      </c>
      <c r="B51">
        <v>1759361492.1</v>
      </c>
      <c r="C51">
        <v>450</v>
      </c>
      <c r="D51" t="s">
        <v>495</v>
      </c>
      <c r="E51" t="s">
        <v>496</v>
      </c>
      <c r="F51">
        <v>5</v>
      </c>
      <c r="G51" t="s">
        <v>486</v>
      </c>
      <c r="H51" t="s">
        <v>419</v>
      </c>
      <c r="I51">
        <v>1759361488.35</v>
      </c>
      <c r="J51">
        <f>(K51)/1000</f>
        <v>0</v>
      </c>
      <c r="K51">
        <f>1000*DK51*AI51*(DG51-DH51)/(100*CZ51*(1000-AI51*DG51))</f>
        <v>0</v>
      </c>
      <c r="L51">
        <f>DK51*AI51*(DF51-DE51*(1000-AI51*DH51)/(1000-AI51*DG51))/(100*CZ51)</f>
        <v>0</v>
      </c>
      <c r="M51">
        <f>DE51 - IF(AI51&gt;1, L51*CZ51*100.0/(AK51), 0)</f>
        <v>0</v>
      </c>
      <c r="N51">
        <f>((T51-J51/2)*M51-L51)/(T51+J51/2)</f>
        <v>0</v>
      </c>
      <c r="O51">
        <f>N51*(DL51+DM51)/1000.0</f>
        <v>0</v>
      </c>
      <c r="P51">
        <f>(DE51 - IF(AI51&gt;1, L51*CZ51*100.0/(AK51), 0))*(DL51+DM51)/1000.0</f>
        <v>0</v>
      </c>
      <c r="Q51">
        <f>2.0/((1/S51-1/R51)+SIGN(S51)*SQRT((1/S51-1/R51)*(1/S51-1/R51) + 4*DA51/((DA51+1)*(DA51+1))*(2*1/S51*1/R51-1/R51*1/R51)))</f>
        <v>0</v>
      </c>
      <c r="R51">
        <f>IF(LEFT(DB51,1)&lt;&gt;"0",IF(LEFT(DB51,1)="1",3.0,DC51),$D$5+$E$5*(DS51*DL51/($K$5*1000))+$F$5*(DS51*DL51/($K$5*1000))*MAX(MIN(CZ51,$J$5),$I$5)*MAX(MIN(CZ51,$J$5),$I$5)+$G$5*MAX(MIN(CZ51,$J$5),$I$5)*(DS51*DL51/($K$5*1000))+$H$5*(DS51*DL51/($K$5*1000))*(DS51*DL51/($K$5*1000)))</f>
        <v>0</v>
      </c>
      <c r="S51">
        <f>J51*(1000-(1000*0.61365*exp(17.502*W51/(240.97+W51))/(DL51+DM51)+DG51)/2)/(1000*0.61365*exp(17.502*W51/(240.97+W51))/(DL51+DM51)-DG51)</f>
        <v>0</v>
      </c>
      <c r="T51">
        <f>1/((DA51+1)/(Q51/1.6)+1/(R51/1.37)) + DA51/((DA51+1)/(Q51/1.6) + DA51/(R51/1.37))</f>
        <v>0</v>
      </c>
      <c r="U51">
        <f>(CV51*CY51)</f>
        <v>0</v>
      </c>
      <c r="V51">
        <f>(DN51+(U51+2*0.95*5.67E-8*(((DN51+$B$7)+273)^4-(DN51+273)^4)-44100*J51)/(1.84*29.3*R51+8*0.95*5.67E-8*(DN51+273)^3))</f>
        <v>0</v>
      </c>
      <c r="W51">
        <f>($C$7*DO51+$D$7*DP51+$E$7*V51)</f>
        <v>0</v>
      </c>
      <c r="X51">
        <f>0.61365*exp(17.502*W51/(240.97+W51))</f>
        <v>0</v>
      </c>
      <c r="Y51">
        <f>(Z51/AA51*100)</f>
        <v>0</v>
      </c>
      <c r="Z51">
        <f>DG51*(DL51+DM51)/1000</f>
        <v>0</v>
      </c>
      <c r="AA51">
        <f>0.61365*exp(17.502*DN51/(240.97+DN51))</f>
        <v>0</v>
      </c>
      <c r="AB51">
        <f>(X51-DG51*(DL51+DM51)/1000)</f>
        <v>0</v>
      </c>
      <c r="AC51">
        <f>(-J51*44100)</f>
        <v>0</v>
      </c>
      <c r="AD51">
        <f>2*29.3*R51*0.92*(DN51-W51)</f>
        <v>0</v>
      </c>
      <c r="AE51">
        <f>2*0.95*5.67E-8*(((DN51+$B$7)+273)^4-(W51+273)^4)</f>
        <v>0</v>
      </c>
      <c r="AF51">
        <f>U51+AE51+AC51+AD51</f>
        <v>0</v>
      </c>
      <c r="AG51">
        <v>0</v>
      </c>
      <c r="AH51">
        <v>0</v>
      </c>
      <c r="AI51">
        <f>IF(AG51*$H$13&gt;=AK51,1.0,(AK51/(AK51-AG51*$H$13)))</f>
        <v>0</v>
      </c>
      <c r="AJ51">
        <f>(AI51-1)*100</f>
        <v>0</v>
      </c>
      <c r="AK51">
        <f>MAX(0,($B$13+$C$13*DS51)/(1+$D$13*DS51)*DL51/(DN51+273)*$E$13)</f>
        <v>0</v>
      </c>
      <c r="AL51" t="s">
        <v>420</v>
      </c>
      <c r="AM51" t="s">
        <v>420</v>
      </c>
      <c r="AN51">
        <v>0</v>
      </c>
      <c r="AO51">
        <v>0</v>
      </c>
      <c r="AP51">
        <f>1-AN51/AO51</f>
        <v>0</v>
      </c>
      <c r="AQ51">
        <v>0</v>
      </c>
      <c r="AR51" t="s">
        <v>420</v>
      </c>
      <c r="AS51" t="s">
        <v>420</v>
      </c>
      <c r="AT51">
        <v>0</v>
      </c>
      <c r="AU51">
        <v>0</v>
      </c>
      <c r="AV51">
        <f>1-AT51/AU51</f>
        <v>0</v>
      </c>
      <c r="AW51">
        <v>0.5</v>
      </c>
      <c r="AX51">
        <f>CW51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420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CV51">
        <f>$B$11*DT51+$C$11*DU51+$F$11*EF51*(1-EI51)</f>
        <v>0</v>
      </c>
      <c r="CW51">
        <f>CV51*CX51</f>
        <v>0</v>
      </c>
      <c r="CX51">
        <f>($B$11*$D$9+$C$11*$D$9+$F$11*((ES51+EK51)/MAX(ES51+EK51+ET51, 0.1)*$I$9+ET51/MAX(ES51+EK51+ET51, 0.1)*$J$9))/($B$11+$C$11+$F$11)</f>
        <v>0</v>
      </c>
      <c r="CY51">
        <f>($B$11*$K$9+$C$11*$K$9+$F$11*((ES51+EK51)/MAX(ES51+EK51+ET51, 0.1)*$P$9+ET51/MAX(ES51+EK51+ET51, 0.1)*$Q$9))/($B$11+$C$11+$F$11)</f>
        <v>0</v>
      </c>
      <c r="CZ51">
        <v>5</v>
      </c>
      <c r="DA51">
        <v>0.5</v>
      </c>
      <c r="DB51" t="s">
        <v>421</v>
      </c>
      <c r="DC51">
        <v>2</v>
      </c>
      <c r="DD51">
        <v>1759361488.35</v>
      </c>
      <c r="DE51">
        <v>420.4825</v>
      </c>
      <c r="DF51">
        <v>419.9805</v>
      </c>
      <c r="DG51">
        <v>24.0291</v>
      </c>
      <c r="DH51">
        <v>23.8994</v>
      </c>
      <c r="DI51">
        <v>418.50175</v>
      </c>
      <c r="DJ51">
        <v>23.64525</v>
      </c>
      <c r="DK51">
        <v>500.048</v>
      </c>
      <c r="DL51">
        <v>90.30965</v>
      </c>
      <c r="DM51">
        <v>0.03436545</v>
      </c>
      <c r="DN51">
        <v>30.381575</v>
      </c>
      <c r="DO51">
        <v>29.982225</v>
      </c>
      <c r="DP51">
        <v>999.9</v>
      </c>
      <c r="DQ51">
        <v>0</v>
      </c>
      <c r="DR51">
        <v>0</v>
      </c>
      <c r="DS51">
        <v>10008.7625</v>
      </c>
      <c r="DT51">
        <v>0</v>
      </c>
      <c r="DU51">
        <v>0.3013335</v>
      </c>
      <c r="DV51">
        <v>0.5022355</v>
      </c>
      <c r="DW51">
        <v>430.83525</v>
      </c>
      <c r="DX51">
        <v>430.2635</v>
      </c>
      <c r="DY51">
        <v>0.129714</v>
      </c>
      <c r="DZ51">
        <v>419.9805</v>
      </c>
      <c r="EA51">
        <v>23.8994</v>
      </c>
      <c r="EB51">
        <v>2.1700575</v>
      </c>
      <c r="EC51">
        <v>2.158345</v>
      </c>
      <c r="ED51">
        <v>18.742975</v>
      </c>
      <c r="EE51">
        <v>18.656425</v>
      </c>
      <c r="EF51">
        <v>0.00500059</v>
      </c>
      <c r="EG51">
        <v>0</v>
      </c>
      <c r="EH51">
        <v>0</v>
      </c>
      <c r="EI51">
        <v>0</v>
      </c>
      <c r="EJ51">
        <v>716.375</v>
      </c>
      <c r="EK51">
        <v>0.00500059</v>
      </c>
      <c r="EL51">
        <v>-11.5</v>
      </c>
      <c r="EM51">
        <v>-1.525</v>
      </c>
      <c r="EN51">
        <v>35.98425</v>
      </c>
      <c r="EO51">
        <v>39.1405</v>
      </c>
      <c r="EP51">
        <v>37.2965</v>
      </c>
      <c r="EQ51">
        <v>39.281</v>
      </c>
      <c r="ER51">
        <v>38.187</v>
      </c>
      <c r="ES51">
        <v>0</v>
      </c>
      <c r="ET51">
        <v>0</v>
      </c>
      <c r="EU51">
        <v>0</v>
      </c>
      <c r="EV51">
        <v>1759361493.1</v>
      </c>
      <c r="EW51">
        <v>0</v>
      </c>
      <c r="EX51">
        <v>711.368</v>
      </c>
      <c r="EY51">
        <v>21.5846154365293</v>
      </c>
      <c r="EZ51">
        <v>-9.10769299882403</v>
      </c>
      <c r="FA51">
        <v>-8.196</v>
      </c>
      <c r="FB51">
        <v>15</v>
      </c>
      <c r="FC51">
        <v>0</v>
      </c>
      <c r="FD51" t="s">
        <v>422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0.519925095238095</v>
      </c>
      <c r="FQ51">
        <v>0.0800121038961049</v>
      </c>
      <c r="FR51">
        <v>0.038053612213128</v>
      </c>
      <c r="FS51">
        <v>1</v>
      </c>
      <c r="FT51">
        <v>711.914705882353</v>
      </c>
      <c r="FU51">
        <v>1.08021387782995</v>
      </c>
      <c r="FV51">
        <v>4.26367228854224</v>
      </c>
      <c r="FW51">
        <v>-1</v>
      </c>
      <c r="FX51">
        <v>0.127961619047619</v>
      </c>
      <c r="FY51">
        <v>0.00878820779220785</v>
      </c>
      <c r="FZ51">
        <v>0.00137170569786013</v>
      </c>
      <c r="GA51">
        <v>1</v>
      </c>
      <c r="GB51">
        <v>2</v>
      </c>
      <c r="GC51">
        <v>2</v>
      </c>
      <c r="GD51" t="s">
        <v>449</v>
      </c>
      <c r="GE51">
        <v>3.13274</v>
      </c>
      <c r="GF51">
        <v>2.71232</v>
      </c>
      <c r="GG51">
        <v>0.08922</v>
      </c>
      <c r="GH51">
        <v>0.0896152</v>
      </c>
      <c r="GI51">
        <v>0.10263</v>
      </c>
      <c r="GJ51">
        <v>0.103002</v>
      </c>
      <c r="GK51">
        <v>34251.8</v>
      </c>
      <c r="GL51">
        <v>36658.7</v>
      </c>
      <c r="GM51">
        <v>34029.9</v>
      </c>
      <c r="GN51">
        <v>36463.5</v>
      </c>
      <c r="GO51">
        <v>43137.4</v>
      </c>
      <c r="GP51">
        <v>46955</v>
      </c>
      <c r="GQ51">
        <v>53095.7</v>
      </c>
      <c r="GR51">
        <v>58279.6</v>
      </c>
      <c r="GS51">
        <v>1.94403</v>
      </c>
      <c r="GT51">
        <v>1.77673</v>
      </c>
      <c r="GU51">
        <v>0.0810027</v>
      </c>
      <c r="GV51">
        <v>0</v>
      </c>
      <c r="GW51">
        <v>28.6667</v>
      </c>
      <c r="GX51">
        <v>999.9</v>
      </c>
      <c r="GY51">
        <v>58.943</v>
      </c>
      <c r="GZ51">
        <v>30.655</v>
      </c>
      <c r="HA51">
        <v>28.8711</v>
      </c>
      <c r="HB51">
        <v>54.7</v>
      </c>
      <c r="HC51">
        <v>44.4992</v>
      </c>
      <c r="HD51">
        <v>1</v>
      </c>
      <c r="HE51">
        <v>0.133608</v>
      </c>
      <c r="HF51">
        <v>-1.25046</v>
      </c>
      <c r="HG51">
        <v>20.1279</v>
      </c>
      <c r="HH51">
        <v>5.19827</v>
      </c>
      <c r="HI51">
        <v>12.0043</v>
      </c>
      <c r="HJ51">
        <v>4.97545</v>
      </c>
      <c r="HK51">
        <v>3.294</v>
      </c>
      <c r="HL51">
        <v>9999</v>
      </c>
      <c r="HM51">
        <v>9999</v>
      </c>
      <c r="HN51">
        <v>999.9</v>
      </c>
      <c r="HO51">
        <v>9999</v>
      </c>
      <c r="HP51">
        <v>1.86325</v>
      </c>
      <c r="HQ51">
        <v>1.86813</v>
      </c>
      <c r="HR51">
        <v>1.86786</v>
      </c>
      <c r="HS51">
        <v>1.86905</v>
      </c>
      <c r="HT51">
        <v>1.86982</v>
      </c>
      <c r="HU51">
        <v>1.86585</v>
      </c>
      <c r="HV51">
        <v>1.86694</v>
      </c>
      <c r="HW51">
        <v>1.86844</v>
      </c>
      <c r="HX51">
        <v>5</v>
      </c>
      <c r="HY51">
        <v>0</v>
      </c>
      <c r="HZ51">
        <v>0</v>
      </c>
      <c r="IA51">
        <v>0</v>
      </c>
      <c r="IB51" t="s">
        <v>424</v>
      </c>
      <c r="IC51" t="s">
        <v>425</v>
      </c>
      <c r="ID51" t="s">
        <v>426</v>
      </c>
      <c r="IE51" t="s">
        <v>426</v>
      </c>
      <c r="IF51" t="s">
        <v>426</v>
      </c>
      <c r="IG51" t="s">
        <v>426</v>
      </c>
      <c r="IH51">
        <v>0</v>
      </c>
      <c r="II51">
        <v>100</v>
      </c>
      <c r="IJ51">
        <v>100</v>
      </c>
      <c r="IK51">
        <v>1.981</v>
      </c>
      <c r="IL51">
        <v>0.3837</v>
      </c>
      <c r="IM51">
        <v>0.591063205497763</v>
      </c>
      <c r="IN51">
        <v>0.00362635438953289</v>
      </c>
      <c r="IO51">
        <v>-8.50754122937555e-07</v>
      </c>
      <c r="IP51">
        <v>2.87264459290622e-10</v>
      </c>
      <c r="IQ51">
        <v>-0.103101814204982</v>
      </c>
      <c r="IR51">
        <v>-0.017656537129445</v>
      </c>
      <c r="IS51">
        <v>0.00217271289782075</v>
      </c>
      <c r="IT51">
        <v>-2.34727275410467e-05</v>
      </c>
      <c r="IU51">
        <v>4</v>
      </c>
      <c r="IV51">
        <v>2183</v>
      </c>
      <c r="IW51">
        <v>1</v>
      </c>
      <c r="IX51">
        <v>27</v>
      </c>
      <c r="IY51">
        <v>29322691.5</v>
      </c>
      <c r="IZ51">
        <v>29322691.5</v>
      </c>
      <c r="JA51">
        <v>0.992432</v>
      </c>
      <c r="JB51">
        <v>2.62573</v>
      </c>
      <c r="JC51">
        <v>1.54785</v>
      </c>
      <c r="JD51">
        <v>2.31323</v>
      </c>
      <c r="JE51">
        <v>1.64673</v>
      </c>
      <c r="JF51">
        <v>2.34985</v>
      </c>
      <c r="JG51">
        <v>34.0771</v>
      </c>
      <c r="JH51">
        <v>24.2101</v>
      </c>
      <c r="JI51">
        <v>18</v>
      </c>
      <c r="JJ51">
        <v>505.499</v>
      </c>
      <c r="JK51">
        <v>397.578</v>
      </c>
      <c r="JL51">
        <v>30.7149</v>
      </c>
      <c r="JM51">
        <v>29.1011</v>
      </c>
      <c r="JN51">
        <v>30</v>
      </c>
      <c r="JO51">
        <v>29.0767</v>
      </c>
      <c r="JP51">
        <v>29.0246</v>
      </c>
      <c r="JQ51">
        <v>19.8829</v>
      </c>
      <c r="JR51">
        <v>22.2673</v>
      </c>
      <c r="JS51">
        <v>51.3108</v>
      </c>
      <c r="JT51">
        <v>30.7179</v>
      </c>
      <c r="JU51">
        <v>420</v>
      </c>
      <c r="JV51">
        <v>23.9533</v>
      </c>
      <c r="JW51">
        <v>96.5103</v>
      </c>
      <c r="JX51">
        <v>94.4239</v>
      </c>
    </row>
    <row r="52" spans="1:284">
      <c r="A52">
        <v>36</v>
      </c>
      <c r="B52">
        <v>1759361494.1</v>
      </c>
      <c r="C52">
        <v>452</v>
      </c>
      <c r="D52" t="s">
        <v>497</v>
      </c>
      <c r="E52" t="s">
        <v>498</v>
      </c>
      <c r="F52">
        <v>5</v>
      </c>
      <c r="G52" t="s">
        <v>486</v>
      </c>
      <c r="H52" t="s">
        <v>419</v>
      </c>
      <c r="I52">
        <v>1759361491.1</v>
      </c>
      <c r="J52">
        <f>(K52)/1000</f>
        <v>0</v>
      </c>
      <c r="K52">
        <f>1000*DK52*AI52*(DG52-DH52)/(100*CZ52*(1000-AI52*DG52))</f>
        <v>0</v>
      </c>
      <c r="L52">
        <f>DK52*AI52*(DF52-DE52*(1000-AI52*DH52)/(1000-AI52*DG52))/(100*CZ52)</f>
        <v>0</v>
      </c>
      <c r="M52">
        <f>DE52 - IF(AI52&gt;1, L52*CZ52*100.0/(AK52), 0)</f>
        <v>0</v>
      </c>
      <c r="N52">
        <f>((T52-J52/2)*M52-L52)/(T52+J52/2)</f>
        <v>0</v>
      </c>
      <c r="O52">
        <f>N52*(DL52+DM52)/1000.0</f>
        <v>0</v>
      </c>
      <c r="P52">
        <f>(DE52 - IF(AI52&gt;1, L52*CZ52*100.0/(AK52), 0))*(DL52+DM52)/1000.0</f>
        <v>0</v>
      </c>
      <c r="Q52">
        <f>2.0/((1/S52-1/R52)+SIGN(S52)*SQRT((1/S52-1/R52)*(1/S52-1/R52) + 4*DA52/((DA52+1)*(DA52+1))*(2*1/S52*1/R52-1/R52*1/R52)))</f>
        <v>0</v>
      </c>
      <c r="R52">
        <f>IF(LEFT(DB52,1)&lt;&gt;"0",IF(LEFT(DB52,1)="1",3.0,DC52),$D$5+$E$5*(DS52*DL52/($K$5*1000))+$F$5*(DS52*DL52/($K$5*1000))*MAX(MIN(CZ52,$J$5),$I$5)*MAX(MIN(CZ52,$J$5),$I$5)+$G$5*MAX(MIN(CZ52,$J$5),$I$5)*(DS52*DL52/($K$5*1000))+$H$5*(DS52*DL52/($K$5*1000))*(DS52*DL52/($K$5*1000)))</f>
        <v>0</v>
      </c>
      <c r="S52">
        <f>J52*(1000-(1000*0.61365*exp(17.502*W52/(240.97+W52))/(DL52+DM52)+DG52)/2)/(1000*0.61365*exp(17.502*W52/(240.97+W52))/(DL52+DM52)-DG52)</f>
        <v>0</v>
      </c>
      <c r="T52">
        <f>1/((DA52+1)/(Q52/1.6)+1/(R52/1.37)) + DA52/((DA52+1)/(Q52/1.6) + DA52/(R52/1.37))</f>
        <v>0</v>
      </c>
      <c r="U52">
        <f>(CV52*CY52)</f>
        <v>0</v>
      </c>
      <c r="V52">
        <f>(DN52+(U52+2*0.95*5.67E-8*(((DN52+$B$7)+273)^4-(DN52+273)^4)-44100*J52)/(1.84*29.3*R52+8*0.95*5.67E-8*(DN52+273)^3))</f>
        <v>0</v>
      </c>
      <c r="W52">
        <f>($C$7*DO52+$D$7*DP52+$E$7*V52)</f>
        <v>0</v>
      </c>
      <c r="X52">
        <f>0.61365*exp(17.502*W52/(240.97+W52))</f>
        <v>0</v>
      </c>
      <c r="Y52">
        <f>(Z52/AA52*100)</f>
        <v>0</v>
      </c>
      <c r="Z52">
        <f>DG52*(DL52+DM52)/1000</f>
        <v>0</v>
      </c>
      <c r="AA52">
        <f>0.61365*exp(17.502*DN52/(240.97+DN52))</f>
        <v>0</v>
      </c>
      <c r="AB52">
        <f>(X52-DG52*(DL52+DM52)/1000)</f>
        <v>0</v>
      </c>
      <c r="AC52">
        <f>(-J52*44100)</f>
        <v>0</v>
      </c>
      <c r="AD52">
        <f>2*29.3*R52*0.92*(DN52-W52)</f>
        <v>0</v>
      </c>
      <c r="AE52">
        <f>2*0.95*5.67E-8*(((DN52+$B$7)+273)^4-(W52+273)^4)</f>
        <v>0</v>
      </c>
      <c r="AF52">
        <f>U52+AE52+AC52+AD52</f>
        <v>0</v>
      </c>
      <c r="AG52">
        <v>0</v>
      </c>
      <c r="AH52">
        <v>0</v>
      </c>
      <c r="AI52">
        <f>IF(AG52*$H$13&gt;=AK52,1.0,(AK52/(AK52-AG52*$H$13)))</f>
        <v>0</v>
      </c>
      <c r="AJ52">
        <f>(AI52-1)*100</f>
        <v>0</v>
      </c>
      <c r="AK52">
        <f>MAX(0,($B$13+$C$13*DS52)/(1+$D$13*DS52)*DL52/(DN52+273)*$E$13)</f>
        <v>0</v>
      </c>
      <c r="AL52" t="s">
        <v>420</v>
      </c>
      <c r="AM52" t="s">
        <v>420</v>
      </c>
      <c r="AN52">
        <v>0</v>
      </c>
      <c r="AO52">
        <v>0</v>
      </c>
      <c r="AP52">
        <f>1-AN52/AO52</f>
        <v>0</v>
      </c>
      <c r="AQ52">
        <v>0</v>
      </c>
      <c r="AR52" t="s">
        <v>420</v>
      </c>
      <c r="AS52" t="s">
        <v>420</v>
      </c>
      <c r="AT52">
        <v>0</v>
      </c>
      <c r="AU52">
        <v>0</v>
      </c>
      <c r="AV52">
        <f>1-AT52/AU52</f>
        <v>0</v>
      </c>
      <c r="AW52">
        <v>0.5</v>
      </c>
      <c r="AX52">
        <f>CW52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420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CV52">
        <f>$B$11*DT52+$C$11*DU52+$F$11*EF52*(1-EI52)</f>
        <v>0</v>
      </c>
      <c r="CW52">
        <f>CV52*CX52</f>
        <v>0</v>
      </c>
      <c r="CX52">
        <f>($B$11*$D$9+$C$11*$D$9+$F$11*((ES52+EK52)/MAX(ES52+EK52+ET52, 0.1)*$I$9+ET52/MAX(ES52+EK52+ET52, 0.1)*$J$9))/($B$11+$C$11+$F$11)</f>
        <v>0</v>
      </c>
      <c r="CY52">
        <f>($B$11*$K$9+$C$11*$K$9+$F$11*((ES52+EK52)/MAX(ES52+EK52+ET52, 0.1)*$P$9+ET52/MAX(ES52+EK52+ET52, 0.1)*$Q$9))/($B$11+$C$11+$F$11)</f>
        <v>0</v>
      </c>
      <c r="CZ52">
        <v>5</v>
      </c>
      <c r="DA52">
        <v>0.5</v>
      </c>
      <c r="DB52" t="s">
        <v>421</v>
      </c>
      <c r="DC52">
        <v>2</v>
      </c>
      <c r="DD52">
        <v>1759361491.1</v>
      </c>
      <c r="DE52">
        <v>420.478</v>
      </c>
      <c r="DF52">
        <v>420.023666666667</v>
      </c>
      <c r="DG52">
        <v>24.0272666666667</v>
      </c>
      <c r="DH52">
        <v>23.8969666666667</v>
      </c>
      <c r="DI52">
        <v>418.497</v>
      </c>
      <c r="DJ52">
        <v>23.6434666666667</v>
      </c>
      <c r="DK52">
        <v>500.005666666667</v>
      </c>
      <c r="DL52">
        <v>90.3096666666667</v>
      </c>
      <c r="DM52">
        <v>0.0345023</v>
      </c>
      <c r="DN52">
        <v>30.3820666666667</v>
      </c>
      <c r="DO52">
        <v>29.9829</v>
      </c>
      <c r="DP52">
        <v>999.9</v>
      </c>
      <c r="DQ52">
        <v>0</v>
      </c>
      <c r="DR52">
        <v>0</v>
      </c>
      <c r="DS52">
        <v>9985</v>
      </c>
      <c r="DT52">
        <v>0</v>
      </c>
      <c r="DU52">
        <v>0.306160333333333</v>
      </c>
      <c r="DV52">
        <v>0.454539</v>
      </c>
      <c r="DW52">
        <v>430.829666666667</v>
      </c>
      <c r="DX52">
        <v>430.306333333333</v>
      </c>
      <c r="DY52">
        <v>0.130316666666667</v>
      </c>
      <c r="DZ52">
        <v>420.023666666667</v>
      </c>
      <c r="EA52">
        <v>23.8969666666667</v>
      </c>
      <c r="EB52">
        <v>2.16989333333333</v>
      </c>
      <c r="EC52">
        <v>2.15812666666667</v>
      </c>
      <c r="ED52">
        <v>18.7417666666667</v>
      </c>
      <c r="EE52">
        <v>18.6548</v>
      </c>
      <c r="EF52">
        <v>0.00500059</v>
      </c>
      <c r="EG52">
        <v>0</v>
      </c>
      <c r="EH52">
        <v>0</v>
      </c>
      <c r="EI52">
        <v>0</v>
      </c>
      <c r="EJ52">
        <v>721.433333333333</v>
      </c>
      <c r="EK52">
        <v>0.00500059</v>
      </c>
      <c r="EL52">
        <v>-15</v>
      </c>
      <c r="EM52">
        <v>-1.76666666666667</v>
      </c>
      <c r="EN52">
        <v>35.958</v>
      </c>
      <c r="EO52">
        <v>39.104</v>
      </c>
      <c r="EP52">
        <v>37.2706666666667</v>
      </c>
      <c r="EQ52">
        <v>39.229</v>
      </c>
      <c r="ER52">
        <v>38.187</v>
      </c>
      <c r="ES52">
        <v>0</v>
      </c>
      <c r="ET52">
        <v>0</v>
      </c>
      <c r="EU52">
        <v>0</v>
      </c>
      <c r="EV52">
        <v>1759361494.9</v>
      </c>
      <c r="EW52">
        <v>0</v>
      </c>
      <c r="EX52">
        <v>712.730769230769</v>
      </c>
      <c r="EY52">
        <v>30.6666666206872</v>
      </c>
      <c r="EZ52">
        <v>-25.0666672911217</v>
      </c>
      <c r="FA52">
        <v>-8.69230769230769</v>
      </c>
      <c r="FB52">
        <v>15</v>
      </c>
      <c r="FC52">
        <v>0</v>
      </c>
      <c r="FD52" t="s">
        <v>422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0.511493476190476</v>
      </c>
      <c r="FQ52">
        <v>-0.0738413766233769</v>
      </c>
      <c r="FR52">
        <v>0.047430589476191</v>
      </c>
      <c r="FS52">
        <v>1</v>
      </c>
      <c r="FT52">
        <v>712.002941176471</v>
      </c>
      <c r="FU52">
        <v>-0.777692926352664</v>
      </c>
      <c r="FV52">
        <v>4.60424901547904</v>
      </c>
      <c r="FW52">
        <v>-1</v>
      </c>
      <c r="FX52">
        <v>0.128254333333333</v>
      </c>
      <c r="FY52">
        <v>0.0109445454545453</v>
      </c>
      <c r="FZ52">
        <v>0.00150389818339931</v>
      </c>
      <c r="GA52">
        <v>1</v>
      </c>
      <c r="GB52">
        <v>2</v>
      </c>
      <c r="GC52">
        <v>2</v>
      </c>
      <c r="GD52" t="s">
        <v>449</v>
      </c>
      <c r="GE52">
        <v>3.13289</v>
      </c>
      <c r="GF52">
        <v>2.71239</v>
      </c>
      <c r="GG52">
        <v>0.0892244</v>
      </c>
      <c r="GH52">
        <v>0.0896106</v>
      </c>
      <c r="GI52">
        <v>0.102626</v>
      </c>
      <c r="GJ52">
        <v>0.102998</v>
      </c>
      <c r="GK52">
        <v>34251.6</v>
      </c>
      <c r="GL52">
        <v>36658.9</v>
      </c>
      <c r="GM52">
        <v>34029.9</v>
      </c>
      <c r="GN52">
        <v>36463.5</v>
      </c>
      <c r="GO52">
        <v>43137.5</v>
      </c>
      <c r="GP52">
        <v>46955.3</v>
      </c>
      <c r="GQ52">
        <v>53095.7</v>
      </c>
      <c r="GR52">
        <v>58279.7</v>
      </c>
      <c r="GS52">
        <v>1.94415</v>
      </c>
      <c r="GT52">
        <v>1.7768</v>
      </c>
      <c r="GU52">
        <v>0.0809655</v>
      </c>
      <c r="GV52">
        <v>0</v>
      </c>
      <c r="GW52">
        <v>28.6649</v>
      </c>
      <c r="GX52">
        <v>999.9</v>
      </c>
      <c r="GY52">
        <v>58.943</v>
      </c>
      <c r="GZ52">
        <v>30.635</v>
      </c>
      <c r="HA52">
        <v>28.8401</v>
      </c>
      <c r="HB52">
        <v>54.7099</v>
      </c>
      <c r="HC52">
        <v>44.2268</v>
      </c>
      <c r="HD52">
        <v>1</v>
      </c>
      <c r="HE52">
        <v>0.133628</v>
      </c>
      <c r="HF52">
        <v>-1.24559</v>
      </c>
      <c r="HG52">
        <v>20.1279</v>
      </c>
      <c r="HH52">
        <v>5.19827</v>
      </c>
      <c r="HI52">
        <v>12.004</v>
      </c>
      <c r="HJ52">
        <v>4.9754</v>
      </c>
      <c r="HK52">
        <v>3.294</v>
      </c>
      <c r="HL52">
        <v>9999</v>
      </c>
      <c r="HM52">
        <v>9999</v>
      </c>
      <c r="HN52">
        <v>999.9</v>
      </c>
      <c r="HO52">
        <v>9999</v>
      </c>
      <c r="HP52">
        <v>1.86325</v>
      </c>
      <c r="HQ52">
        <v>1.86813</v>
      </c>
      <c r="HR52">
        <v>1.86787</v>
      </c>
      <c r="HS52">
        <v>1.86905</v>
      </c>
      <c r="HT52">
        <v>1.86983</v>
      </c>
      <c r="HU52">
        <v>1.86585</v>
      </c>
      <c r="HV52">
        <v>1.86692</v>
      </c>
      <c r="HW52">
        <v>1.86844</v>
      </c>
      <c r="HX52">
        <v>5</v>
      </c>
      <c r="HY52">
        <v>0</v>
      </c>
      <c r="HZ52">
        <v>0</v>
      </c>
      <c r="IA52">
        <v>0</v>
      </c>
      <c r="IB52" t="s">
        <v>424</v>
      </c>
      <c r="IC52" t="s">
        <v>425</v>
      </c>
      <c r="ID52" t="s">
        <v>426</v>
      </c>
      <c r="IE52" t="s">
        <v>426</v>
      </c>
      <c r="IF52" t="s">
        <v>426</v>
      </c>
      <c r="IG52" t="s">
        <v>426</v>
      </c>
      <c r="IH52">
        <v>0</v>
      </c>
      <c r="II52">
        <v>100</v>
      </c>
      <c r="IJ52">
        <v>100</v>
      </c>
      <c r="IK52">
        <v>1.981</v>
      </c>
      <c r="IL52">
        <v>0.3837</v>
      </c>
      <c r="IM52">
        <v>0.591063205497763</v>
      </c>
      <c r="IN52">
        <v>0.00362635438953289</v>
      </c>
      <c r="IO52">
        <v>-8.50754122937555e-07</v>
      </c>
      <c r="IP52">
        <v>2.87264459290622e-10</v>
      </c>
      <c r="IQ52">
        <v>-0.103101814204982</v>
      </c>
      <c r="IR52">
        <v>-0.017656537129445</v>
      </c>
      <c r="IS52">
        <v>0.00217271289782075</v>
      </c>
      <c r="IT52">
        <v>-2.34727275410467e-05</v>
      </c>
      <c r="IU52">
        <v>4</v>
      </c>
      <c r="IV52">
        <v>2183</v>
      </c>
      <c r="IW52">
        <v>1</v>
      </c>
      <c r="IX52">
        <v>27</v>
      </c>
      <c r="IY52">
        <v>29322691.6</v>
      </c>
      <c r="IZ52">
        <v>29322691.6</v>
      </c>
      <c r="JA52">
        <v>0.992432</v>
      </c>
      <c r="JB52">
        <v>2.62207</v>
      </c>
      <c r="JC52">
        <v>1.54785</v>
      </c>
      <c r="JD52">
        <v>2.31323</v>
      </c>
      <c r="JE52">
        <v>1.64673</v>
      </c>
      <c r="JF52">
        <v>2.38037</v>
      </c>
      <c r="JG52">
        <v>34.0771</v>
      </c>
      <c r="JH52">
        <v>24.2188</v>
      </c>
      <c r="JI52">
        <v>18</v>
      </c>
      <c r="JJ52">
        <v>505.582</v>
      </c>
      <c r="JK52">
        <v>397.619</v>
      </c>
      <c r="JL52">
        <v>30.7195</v>
      </c>
      <c r="JM52">
        <v>29.1011</v>
      </c>
      <c r="JN52">
        <v>30</v>
      </c>
      <c r="JO52">
        <v>29.0767</v>
      </c>
      <c r="JP52">
        <v>29.0246</v>
      </c>
      <c r="JQ52">
        <v>19.8844</v>
      </c>
      <c r="JR52">
        <v>22.2673</v>
      </c>
      <c r="JS52">
        <v>51.3108</v>
      </c>
      <c r="JT52">
        <v>30.7299</v>
      </c>
      <c r="JU52">
        <v>420</v>
      </c>
      <c r="JV52">
        <v>23.9533</v>
      </c>
      <c r="JW52">
        <v>96.5102</v>
      </c>
      <c r="JX52">
        <v>94.424</v>
      </c>
    </row>
    <row r="53" spans="1:284">
      <c r="A53">
        <v>37</v>
      </c>
      <c r="B53">
        <v>1759361496.1</v>
      </c>
      <c r="C53">
        <v>454</v>
      </c>
      <c r="D53" t="s">
        <v>499</v>
      </c>
      <c r="E53" t="s">
        <v>500</v>
      </c>
      <c r="F53">
        <v>5</v>
      </c>
      <c r="G53" t="s">
        <v>486</v>
      </c>
      <c r="H53" t="s">
        <v>419</v>
      </c>
      <c r="I53">
        <v>1759361493.1</v>
      </c>
      <c r="J53">
        <f>(K53)/1000</f>
        <v>0</v>
      </c>
      <c r="K53">
        <f>1000*DK53*AI53*(DG53-DH53)/(100*CZ53*(1000-AI53*DG53))</f>
        <v>0</v>
      </c>
      <c r="L53">
        <f>DK53*AI53*(DF53-DE53*(1000-AI53*DH53)/(1000-AI53*DG53))/(100*CZ53)</f>
        <v>0</v>
      </c>
      <c r="M53">
        <f>DE53 - IF(AI53&gt;1, L53*CZ53*100.0/(AK53), 0)</f>
        <v>0</v>
      </c>
      <c r="N53">
        <f>((T53-J53/2)*M53-L53)/(T53+J53/2)</f>
        <v>0</v>
      </c>
      <c r="O53">
        <f>N53*(DL53+DM53)/1000.0</f>
        <v>0</v>
      </c>
      <c r="P53">
        <f>(DE53 - IF(AI53&gt;1, L53*CZ53*100.0/(AK53), 0))*(DL53+DM53)/1000.0</f>
        <v>0</v>
      </c>
      <c r="Q53">
        <f>2.0/((1/S53-1/R53)+SIGN(S53)*SQRT((1/S53-1/R53)*(1/S53-1/R53) + 4*DA53/((DA53+1)*(DA53+1))*(2*1/S53*1/R53-1/R53*1/R53)))</f>
        <v>0</v>
      </c>
      <c r="R53">
        <f>IF(LEFT(DB53,1)&lt;&gt;"0",IF(LEFT(DB53,1)="1",3.0,DC53),$D$5+$E$5*(DS53*DL53/($K$5*1000))+$F$5*(DS53*DL53/($K$5*1000))*MAX(MIN(CZ53,$J$5),$I$5)*MAX(MIN(CZ53,$J$5),$I$5)+$G$5*MAX(MIN(CZ53,$J$5),$I$5)*(DS53*DL53/($K$5*1000))+$H$5*(DS53*DL53/($K$5*1000))*(DS53*DL53/($K$5*1000)))</f>
        <v>0</v>
      </c>
      <c r="S53">
        <f>J53*(1000-(1000*0.61365*exp(17.502*W53/(240.97+W53))/(DL53+DM53)+DG53)/2)/(1000*0.61365*exp(17.502*W53/(240.97+W53))/(DL53+DM53)-DG53)</f>
        <v>0</v>
      </c>
      <c r="T53">
        <f>1/((DA53+1)/(Q53/1.6)+1/(R53/1.37)) + DA53/((DA53+1)/(Q53/1.6) + DA53/(R53/1.37))</f>
        <v>0</v>
      </c>
      <c r="U53">
        <f>(CV53*CY53)</f>
        <v>0</v>
      </c>
      <c r="V53">
        <f>(DN53+(U53+2*0.95*5.67E-8*(((DN53+$B$7)+273)^4-(DN53+273)^4)-44100*J53)/(1.84*29.3*R53+8*0.95*5.67E-8*(DN53+273)^3))</f>
        <v>0</v>
      </c>
      <c r="W53">
        <f>($C$7*DO53+$D$7*DP53+$E$7*V53)</f>
        <v>0</v>
      </c>
      <c r="X53">
        <f>0.61365*exp(17.502*W53/(240.97+W53))</f>
        <v>0</v>
      </c>
      <c r="Y53">
        <f>(Z53/AA53*100)</f>
        <v>0</v>
      </c>
      <c r="Z53">
        <f>DG53*(DL53+DM53)/1000</f>
        <v>0</v>
      </c>
      <c r="AA53">
        <f>0.61365*exp(17.502*DN53/(240.97+DN53))</f>
        <v>0</v>
      </c>
      <c r="AB53">
        <f>(X53-DG53*(DL53+DM53)/1000)</f>
        <v>0</v>
      </c>
      <c r="AC53">
        <f>(-J53*44100)</f>
        <v>0</v>
      </c>
      <c r="AD53">
        <f>2*29.3*R53*0.92*(DN53-W53)</f>
        <v>0</v>
      </c>
      <c r="AE53">
        <f>2*0.95*5.67E-8*(((DN53+$B$7)+273)^4-(W53+273)^4)</f>
        <v>0</v>
      </c>
      <c r="AF53">
        <f>U53+AE53+AC53+AD53</f>
        <v>0</v>
      </c>
      <c r="AG53">
        <v>0</v>
      </c>
      <c r="AH53">
        <v>0</v>
      </c>
      <c r="AI53">
        <f>IF(AG53*$H$13&gt;=AK53,1.0,(AK53/(AK53-AG53*$H$13)))</f>
        <v>0</v>
      </c>
      <c r="AJ53">
        <f>(AI53-1)*100</f>
        <v>0</v>
      </c>
      <c r="AK53">
        <f>MAX(0,($B$13+$C$13*DS53)/(1+$D$13*DS53)*DL53/(DN53+273)*$E$13)</f>
        <v>0</v>
      </c>
      <c r="AL53" t="s">
        <v>420</v>
      </c>
      <c r="AM53" t="s">
        <v>420</v>
      </c>
      <c r="AN53">
        <v>0</v>
      </c>
      <c r="AO53">
        <v>0</v>
      </c>
      <c r="AP53">
        <f>1-AN53/AO53</f>
        <v>0</v>
      </c>
      <c r="AQ53">
        <v>0</v>
      </c>
      <c r="AR53" t="s">
        <v>420</v>
      </c>
      <c r="AS53" t="s">
        <v>420</v>
      </c>
      <c r="AT53">
        <v>0</v>
      </c>
      <c r="AU53">
        <v>0</v>
      </c>
      <c r="AV53">
        <f>1-AT53/AU53</f>
        <v>0</v>
      </c>
      <c r="AW53">
        <v>0.5</v>
      </c>
      <c r="AX53">
        <f>CW53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420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CV53">
        <f>$B$11*DT53+$C$11*DU53+$F$11*EF53*(1-EI53)</f>
        <v>0</v>
      </c>
      <c r="CW53">
        <f>CV53*CX53</f>
        <v>0</v>
      </c>
      <c r="CX53">
        <f>($B$11*$D$9+$C$11*$D$9+$F$11*((ES53+EK53)/MAX(ES53+EK53+ET53, 0.1)*$I$9+ET53/MAX(ES53+EK53+ET53, 0.1)*$J$9))/($B$11+$C$11+$F$11)</f>
        <v>0</v>
      </c>
      <c r="CY53">
        <f>($B$11*$K$9+$C$11*$K$9+$F$11*((ES53+EK53)/MAX(ES53+EK53+ET53, 0.1)*$P$9+ET53/MAX(ES53+EK53+ET53, 0.1)*$Q$9))/($B$11+$C$11+$F$11)</f>
        <v>0</v>
      </c>
      <c r="CZ53">
        <v>5</v>
      </c>
      <c r="DA53">
        <v>0.5</v>
      </c>
      <c r="DB53" t="s">
        <v>421</v>
      </c>
      <c r="DC53">
        <v>2</v>
      </c>
      <c r="DD53">
        <v>1759361493.1</v>
      </c>
      <c r="DE53">
        <v>420.503333333333</v>
      </c>
      <c r="DF53">
        <v>420.03</v>
      </c>
      <c r="DG53">
        <v>24.0266333333333</v>
      </c>
      <c r="DH53">
        <v>23.8960333333333</v>
      </c>
      <c r="DI53">
        <v>418.522333333333</v>
      </c>
      <c r="DJ53">
        <v>23.6428333333333</v>
      </c>
      <c r="DK53">
        <v>499.999666666667</v>
      </c>
      <c r="DL53">
        <v>90.3083333333333</v>
      </c>
      <c r="DM53">
        <v>0.0345321</v>
      </c>
      <c r="DN53">
        <v>30.3826333333333</v>
      </c>
      <c r="DO53">
        <v>29.9833</v>
      </c>
      <c r="DP53">
        <v>999.9</v>
      </c>
      <c r="DQ53">
        <v>0</v>
      </c>
      <c r="DR53">
        <v>0</v>
      </c>
      <c r="DS53">
        <v>9982.5</v>
      </c>
      <c r="DT53">
        <v>0</v>
      </c>
      <c r="DU53">
        <v>0.307999333333333</v>
      </c>
      <c r="DV53">
        <v>0.473663333333333</v>
      </c>
      <c r="DW53">
        <v>430.855333333333</v>
      </c>
      <c r="DX53">
        <v>430.312333333333</v>
      </c>
      <c r="DY53">
        <v>0.130594</v>
      </c>
      <c r="DZ53">
        <v>420.03</v>
      </c>
      <c r="EA53">
        <v>23.8960333333333</v>
      </c>
      <c r="EB53">
        <v>2.16980333333333</v>
      </c>
      <c r="EC53">
        <v>2.15801</v>
      </c>
      <c r="ED53">
        <v>18.7410666666667</v>
      </c>
      <c r="EE53">
        <v>18.6539666666667</v>
      </c>
      <c r="EF53">
        <v>0.00500059</v>
      </c>
      <c r="EG53">
        <v>0</v>
      </c>
      <c r="EH53">
        <v>0</v>
      </c>
      <c r="EI53">
        <v>0</v>
      </c>
      <c r="EJ53">
        <v>714.4</v>
      </c>
      <c r="EK53">
        <v>0.00500059</v>
      </c>
      <c r="EL53">
        <v>-11.2</v>
      </c>
      <c r="EM53">
        <v>-2.03333333333333</v>
      </c>
      <c r="EN53">
        <v>35.937</v>
      </c>
      <c r="EO53">
        <v>39.083</v>
      </c>
      <c r="EP53">
        <v>37.25</v>
      </c>
      <c r="EQ53">
        <v>39.208</v>
      </c>
      <c r="ER53">
        <v>38.187</v>
      </c>
      <c r="ES53">
        <v>0</v>
      </c>
      <c r="ET53">
        <v>0</v>
      </c>
      <c r="EU53">
        <v>0</v>
      </c>
      <c r="EV53">
        <v>1759361497.3</v>
      </c>
      <c r="EW53">
        <v>0</v>
      </c>
      <c r="EX53">
        <v>713.126923076923</v>
      </c>
      <c r="EY53">
        <v>33.0564103199378</v>
      </c>
      <c r="EZ53">
        <v>-31.0632483964759</v>
      </c>
      <c r="FA53">
        <v>-8.96153846153846</v>
      </c>
      <c r="FB53">
        <v>15</v>
      </c>
      <c r="FC53">
        <v>0</v>
      </c>
      <c r="FD53" t="s">
        <v>422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0.505526571428571</v>
      </c>
      <c r="FQ53">
        <v>-0.100605818181818</v>
      </c>
      <c r="FR53">
        <v>0.0487922602015753</v>
      </c>
      <c r="FS53">
        <v>1</v>
      </c>
      <c r="FT53">
        <v>712.573529411765</v>
      </c>
      <c r="FU53">
        <v>13.6485866591944</v>
      </c>
      <c r="FV53">
        <v>5.41214912317536</v>
      </c>
      <c r="FW53">
        <v>-1</v>
      </c>
      <c r="FX53">
        <v>0.128545761904762</v>
      </c>
      <c r="FY53">
        <v>0.0129727792207797</v>
      </c>
      <c r="FZ53">
        <v>0.00162077150661158</v>
      </c>
      <c r="GA53">
        <v>1</v>
      </c>
      <c r="GB53">
        <v>2</v>
      </c>
      <c r="GC53">
        <v>2</v>
      </c>
      <c r="GD53" t="s">
        <v>449</v>
      </c>
      <c r="GE53">
        <v>3.13273</v>
      </c>
      <c r="GF53">
        <v>2.71237</v>
      </c>
      <c r="GG53">
        <v>0.0892243</v>
      </c>
      <c r="GH53">
        <v>0.0895958</v>
      </c>
      <c r="GI53">
        <v>0.102623</v>
      </c>
      <c r="GJ53">
        <v>0.102997</v>
      </c>
      <c r="GK53">
        <v>34251.6</v>
      </c>
      <c r="GL53">
        <v>36659.5</v>
      </c>
      <c r="GM53">
        <v>34029.9</v>
      </c>
      <c r="GN53">
        <v>36463.5</v>
      </c>
      <c r="GO53">
        <v>43137.7</v>
      </c>
      <c r="GP53">
        <v>46955.5</v>
      </c>
      <c r="GQ53">
        <v>53095.7</v>
      </c>
      <c r="GR53">
        <v>58279.9</v>
      </c>
      <c r="GS53">
        <v>1.94392</v>
      </c>
      <c r="GT53">
        <v>1.77655</v>
      </c>
      <c r="GU53">
        <v>0.0809059</v>
      </c>
      <c r="GV53">
        <v>0</v>
      </c>
      <c r="GW53">
        <v>28.6634</v>
      </c>
      <c r="GX53">
        <v>999.9</v>
      </c>
      <c r="GY53">
        <v>58.943</v>
      </c>
      <c r="GZ53">
        <v>30.635</v>
      </c>
      <c r="HA53">
        <v>28.8418</v>
      </c>
      <c r="HB53">
        <v>54.81</v>
      </c>
      <c r="HC53">
        <v>44.4231</v>
      </c>
      <c r="HD53">
        <v>1</v>
      </c>
      <c r="HE53">
        <v>0.133534</v>
      </c>
      <c r="HF53">
        <v>-1.25947</v>
      </c>
      <c r="HG53">
        <v>20.1277</v>
      </c>
      <c r="HH53">
        <v>5.19797</v>
      </c>
      <c r="HI53">
        <v>12.0041</v>
      </c>
      <c r="HJ53">
        <v>4.9753</v>
      </c>
      <c r="HK53">
        <v>3.294</v>
      </c>
      <c r="HL53">
        <v>9999</v>
      </c>
      <c r="HM53">
        <v>9999</v>
      </c>
      <c r="HN53">
        <v>999.9</v>
      </c>
      <c r="HO53">
        <v>9999</v>
      </c>
      <c r="HP53">
        <v>1.86325</v>
      </c>
      <c r="HQ53">
        <v>1.86813</v>
      </c>
      <c r="HR53">
        <v>1.86787</v>
      </c>
      <c r="HS53">
        <v>1.86905</v>
      </c>
      <c r="HT53">
        <v>1.86984</v>
      </c>
      <c r="HU53">
        <v>1.86585</v>
      </c>
      <c r="HV53">
        <v>1.86695</v>
      </c>
      <c r="HW53">
        <v>1.86844</v>
      </c>
      <c r="HX53">
        <v>5</v>
      </c>
      <c r="HY53">
        <v>0</v>
      </c>
      <c r="HZ53">
        <v>0</v>
      </c>
      <c r="IA53">
        <v>0</v>
      </c>
      <c r="IB53" t="s">
        <v>424</v>
      </c>
      <c r="IC53" t="s">
        <v>425</v>
      </c>
      <c r="ID53" t="s">
        <v>426</v>
      </c>
      <c r="IE53" t="s">
        <v>426</v>
      </c>
      <c r="IF53" t="s">
        <v>426</v>
      </c>
      <c r="IG53" t="s">
        <v>426</v>
      </c>
      <c r="IH53">
        <v>0</v>
      </c>
      <c r="II53">
        <v>100</v>
      </c>
      <c r="IJ53">
        <v>100</v>
      </c>
      <c r="IK53">
        <v>1.981</v>
      </c>
      <c r="IL53">
        <v>0.3837</v>
      </c>
      <c r="IM53">
        <v>0.591063205497763</v>
      </c>
      <c r="IN53">
        <v>0.00362635438953289</v>
      </c>
      <c r="IO53">
        <v>-8.50754122937555e-07</v>
      </c>
      <c r="IP53">
        <v>2.87264459290622e-10</v>
      </c>
      <c r="IQ53">
        <v>-0.103101814204982</v>
      </c>
      <c r="IR53">
        <v>-0.017656537129445</v>
      </c>
      <c r="IS53">
        <v>0.00217271289782075</v>
      </c>
      <c r="IT53">
        <v>-2.34727275410467e-05</v>
      </c>
      <c r="IU53">
        <v>4</v>
      </c>
      <c r="IV53">
        <v>2183</v>
      </c>
      <c r="IW53">
        <v>1</v>
      </c>
      <c r="IX53">
        <v>27</v>
      </c>
      <c r="IY53">
        <v>29322691.6</v>
      </c>
      <c r="IZ53">
        <v>29322691.6</v>
      </c>
      <c r="JA53">
        <v>0.992432</v>
      </c>
      <c r="JB53">
        <v>2.62817</v>
      </c>
      <c r="JC53">
        <v>1.54785</v>
      </c>
      <c r="JD53">
        <v>2.31323</v>
      </c>
      <c r="JE53">
        <v>1.64673</v>
      </c>
      <c r="JF53">
        <v>2.30591</v>
      </c>
      <c r="JG53">
        <v>34.0771</v>
      </c>
      <c r="JH53">
        <v>24.2101</v>
      </c>
      <c r="JI53">
        <v>18</v>
      </c>
      <c r="JJ53">
        <v>505.432</v>
      </c>
      <c r="JK53">
        <v>397.482</v>
      </c>
      <c r="JL53">
        <v>30.7234</v>
      </c>
      <c r="JM53">
        <v>29.1011</v>
      </c>
      <c r="JN53">
        <v>30.0001</v>
      </c>
      <c r="JO53">
        <v>29.0767</v>
      </c>
      <c r="JP53">
        <v>29.0246</v>
      </c>
      <c r="JQ53">
        <v>19.8846</v>
      </c>
      <c r="JR53">
        <v>22.2673</v>
      </c>
      <c r="JS53">
        <v>51.3108</v>
      </c>
      <c r="JT53">
        <v>30.7299</v>
      </c>
      <c r="JU53">
        <v>420</v>
      </c>
      <c r="JV53">
        <v>23.9533</v>
      </c>
      <c r="JW53">
        <v>96.5103</v>
      </c>
      <c r="JX53">
        <v>94.4242</v>
      </c>
    </row>
    <row r="54" spans="1:284">
      <c r="A54">
        <v>38</v>
      </c>
      <c r="B54">
        <v>1759361498.1</v>
      </c>
      <c r="C54">
        <v>456</v>
      </c>
      <c r="D54" t="s">
        <v>501</v>
      </c>
      <c r="E54" t="s">
        <v>502</v>
      </c>
      <c r="F54">
        <v>5</v>
      </c>
      <c r="G54" t="s">
        <v>486</v>
      </c>
      <c r="H54" t="s">
        <v>419</v>
      </c>
      <c r="I54">
        <v>1759361495.1</v>
      </c>
      <c r="J54">
        <f>(K54)/1000</f>
        <v>0</v>
      </c>
      <c r="K54">
        <f>1000*DK54*AI54*(DG54-DH54)/(100*CZ54*(1000-AI54*DG54))</f>
        <v>0</v>
      </c>
      <c r="L54">
        <f>DK54*AI54*(DF54-DE54*(1000-AI54*DH54)/(1000-AI54*DG54))/(100*CZ54)</f>
        <v>0</v>
      </c>
      <c r="M54">
        <f>DE54 - IF(AI54&gt;1, L54*CZ54*100.0/(AK54), 0)</f>
        <v>0</v>
      </c>
      <c r="N54">
        <f>((T54-J54/2)*M54-L54)/(T54+J54/2)</f>
        <v>0</v>
      </c>
      <c r="O54">
        <f>N54*(DL54+DM54)/1000.0</f>
        <v>0</v>
      </c>
      <c r="P54">
        <f>(DE54 - IF(AI54&gt;1, L54*CZ54*100.0/(AK54), 0))*(DL54+DM54)/1000.0</f>
        <v>0</v>
      </c>
      <c r="Q54">
        <f>2.0/((1/S54-1/R54)+SIGN(S54)*SQRT((1/S54-1/R54)*(1/S54-1/R54) + 4*DA54/((DA54+1)*(DA54+1))*(2*1/S54*1/R54-1/R54*1/R54)))</f>
        <v>0</v>
      </c>
      <c r="R54">
        <f>IF(LEFT(DB54,1)&lt;&gt;"0",IF(LEFT(DB54,1)="1",3.0,DC54),$D$5+$E$5*(DS54*DL54/($K$5*1000))+$F$5*(DS54*DL54/($K$5*1000))*MAX(MIN(CZ54,$J$5),$I$5)*MAX(MIN(CZ54,$J$5),$I$5)+$G$5*MAX(MIN(CZ54,$J$5),$I$5)*(DS54*DL54/($K$5*1000))+$H$5*(DS54*DL54/($K$5*1000))*(DS54*DL54/($K$5*1000)))</f>
        <v>0</v>
      </c>
      <c r="S54">
        <f>J54*(1000-(1000*0.61365*exp(17.502*W54/(240.97+W54))/(DL54+DM54)+DG54)/2)/(1000*0.61365*exp(17.502*W54/(240.97+W54))/(DL54+DM54)-DG54)</f>
        <v>0</v>
      </c>
      <c r="T54">
        <f>1/((DA54+1)/(Q54/1.6)+1/(R54/1.37)) + DA54/((DA54+1)/(Q54/1.6) + DA54/(R54/1.37))</f>
        <v>0</v>
      </c>
      <c r="U54">
        <f>(CV54*CY54)</f>
        <v>0</v>
      </c>
      <c r="V54">
        <f>(DN54+(U54+2*0.95*5.67E-8*(((DN54+$B$7)+273)^4-(DN54+273)^4)-44100*J54)/(1.84*29.3*R54+8*0.95*5.67E-8*(DN54+273)^3))</f>
        <v>0</v>
      </c>
      <c r="W54">
        <f>($C$7*DO54+$D$7*DP54+$E$7*V54)</f>
        <v>0</v>
      </c>
      <c r="X54">
        <f>0.61365*exp(17.502*W54/(240.97+W54))</f>
        <v>0</v>
      </c>
      <c r="Y54">
        <f>(Z54/AA54*100)</f>
        <v>0</v>
      </c>
      <c r="Z54">
        <f>DG54*(DL54+DM54)/1000</f>
        <v>0</v>
      </c>
      <c r="AA54">
        <f>0.61365*exp(17.502*DN54/(240.97+DN54))</f>
        <v>0</v>
      </c>
      <c r="AB54">
        <f>(X54-DG54*(DL54+DM54)/1000)</f>
        <v>0</v>
      </c>
      <c r="AC54">
        <f>(-J54*44100)</f>
        <v>0</v>
      </c>
      <c r="AD54">
        <f>2*29.3*R54*0.92*(DN54-W54)</f>
        <v>0</v>
      </c>
      <c r="AE54">
        <f>2*0.95*5.67E-8*(((DN54+$B$7)+273)^4-(W54+273)^4)</f>
        <v>0</v>
      </c>
      <c r="AF54">
        <f>U54+AE54+AC54+AD54</f>
        <v>0</v>
      </c>
      <c r="AG54">
        <v>0</v>
      </c>
      <c r="AH54">
        <v>0</v>
      </c>
      <c r="AI54">
        <f>IF(AG54*$H$13&gt;=AK54,1.0,(AK54/(AK54-AG54*$H$13)))</f>
        <v>0</v>
      </c>
      <c r="AJ54">
        <f>(AI54-1)*100</f>
        <v>0</v>
      </c>
      <c r="AK54">
        <f>MAX(0,($B$13+$C$13*DS54)/(1+$D$13*DS54)*DL54/(DN54+273)*$E$13)</f>
        <v>0</v>
      </c>
      <c r="AL54" t="s">
        <v>420</v>
      </c>
      <c r="AM54" t="s">
        <v>420</v>
      </c>
      <c r="AN54">
        <v>0</v>
      </c>
      <c r="AO54">
        <v>0</v>
      </c>
      <c r="AP54">
        <f>1-AN54/AO54</f>
        <v>0</v>
      </c>
      <c r="AQ54">
        <v>0</v>
      </c>
      <c r="AR54" t="s">
        <v>420</v>
      </c>
      <c r="AS54" t="s">
        <v>420</v>
      </c>
      <c r="AT54">
        <v>0</v>
      </c>
      <c r="AU54">
        <v>0</v>
      </c>
      <c r="AV54">
        <f>1-AT54/AU54</f>
        <v>0</v>
      </c>
      <c r="AW54">
        <v>0.5</v>
      </c>
      <c r="AX54">
        <f>CW54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420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CV54">
        <f>$B$11*DT54+$C$11*DU54+$F$11*EF54*(1-EI54)</f>
        <v>0</v>
      </c>
      <c r="CW54">
        <f>CV54*CX54</f>
        <v>0</v>
      </c>
      <c r="CX54">
        <f>($B$11*$D$9+$C$11*$D$9+$F$11*((ES54+EK54)/MAX(ES54+EK54+ET54, 0.1)*$I$9+ET54/MAX(ES54+EK54+ET54, 0.1)*$J$9))/($B$11+$C$11+$F$11)</f>
        <v>0</v>
      </c>
      <c r="CY54">
        <f>($B$11*$K$9+$C$11*$K$9+$F$11*((ES54+EK54)/MAX(ES54+EK54+ET54, 0.1)*$P$9+ET54/MAX(ES54+EK54+ET54, 0.1)*$Q$9))/($B$11+$C$11+$F$11)</f>
        <v>0</v>
      </c>
      <c r="CZ54">
        <v>5</v>
      </c>
      <c r="DA54">
        <v>0.5</v>
      </c>
      <c r="DB54" t="s">
        <v>421</v>
      </c>
      <c r="DC54">
        <v>2</v>
      </c>
      <c r="DD54">
        <v>1759361495.1</v>
      </c>
      <c r="DE54">
        <v>420.522333333333</v>
      </c>
      <c r="DF54">
        <v>419.993333333333</v>
      </c>
      <c r="DG54">
        <v>24.0261333333333</v>
      </c>
      <c r="DH54">
        <v>23.8956</v>
      </c>
      <c r="DI54">
        <v>418.541333333333</v>
      </c>
      <c r="DJ54">
        <v>23.6423666666667</v>
      </c>
      <c r="DK54">
        <v>499.987666666667</v>
      </c>
      <c r="DL54">
        <v>90.3066</v>
      </c>
      <c r="DM54">
        <v>0.0344993333333333</v>
      </c>
      <c r="DN54">
        <v>30.3835</v>
      </c>
      <c r="DO54">
        <v>29.9828666666667</v>
      </c>
      <c r="DP54">
        <v>999.9</v>
      </c>
      <c r="DQ54">
        <v>0</v>
      </c>
      <c r="DR54">
        <v>0</v>
      </c>
      <c r="DS54">
        <v>9985</v>
      </c>
      <c r="DT54">
        <v>0</v>
      </c>
      <c r="DU54">
        <v>0.312596333333333</v>
      </c>
      <c r="DV54">
        <v>0.529052666666667</v>
      </c>
      <c r="DW54">
        <v>430.874666666667</v>
      </c>
      <c r="DX54">
        <v>430.274666666667</v>
      </c>
      <c r="DY54">
        <v>0.130540666666667</v>
      </c>
      <c r="DZ54">
        <v>419.993333333333</v>
      </c>
      <c r="EA54">
        <v>23.8956</v>
      </c>
      <c r="EB54">
        <v>2.16971666666667</v>
      </c>
      <c r="EC54">
        <v>2.15793</v>
      </c>
      <c r="ED54">
        <v>18.7404333333333</v>
      </c>
      <c r="EE54">
        <v>18.6533666666667</v>
      </c>
      <c r="EF54">
        <v>0.00500059</v>
      </c>
      <c r="EG54">
        <v>0</v>
      </c>
      <c r="EH54">
        <v>0</v>
      </c>
      <c r="EI54">
        <v>0</v>
      </c>
      <c r="EJ54">
        <v>712.7</v>
      </c>
      <c r="EK54">
        <v>0.00500059</v>
      </c>
      <c r="EL54">
        <v>-6.46666666666667</v>
      </c>
      <c r="EM54">
        <v>-0.333333333333333</v>
      </c>
      <c r="EN54">
        <v>35.937</v>
      </c>
      <c r="EO54">
        <v>39.062</v>
      </c>
      <c r="EP54">
        <v>37.25</v>
      </c>
      <c r="EQ54">
        <v>39.1663333333333</v>
      </c>
      <c r="ER54">
        <v>38.1663333333333</v>
      </c>
      <c r="ES54">
        <v>0</v>
      </c>
      <c r="ET54">
        <v>0</v>
      </c>
      <c r="EU54">
        <v>0</v>
      </c>
      <c r="EV54">
        <v>1759361499.1</v>
      </c>
      <c r="EW54">
        <v>0</v>
      </c>
      <c r="EX54">
        <v>714.128</v>
      </c>
      <c r="EY54">
        <v>22.4923075904963</v>
      </c>
      <c r="EZ54">
        <v>-5.56153872307003</v>
      </c>
      <c r="FA54">
        <v>-9.952</v>
      </c>
      <c r="FB54">
        <v>15</v>
      </c>
      <c r="FC54">
        <v>0</v>
      </c>
      <c r="FD54" t="s">
        <v>422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0.511367047619048</v>
      </c>
      <c r="FQ54">
        <v>0.00643706493506494</v>
      </c>
      <c r="FR54">
        <v>0.0518470913942658</v>
      </c>
      <c r="FS54">
        <v>1</v>
      </c>
      <c r="FT54">
        <v>712.485294117647</v>
      </c>
      <c r="FU54">
        <v>23.430099387663</v>
      </c>
      <c r="FV54">
        <v>6.08547607267844</v>
      </c>
      <c r="FW54">
        <v>-1</v>
      </c>
      <c r="FX54">
        <v>0.128750333333333</v>
      </c>
      <c r="FY54">
        <v>0.014607974025974</v>
      </c>
      <c r="FZ54">
        <v>0.00169386431494979</v>
      </c>
      <c r="GA54">
        <v>1</v>
      </c>
      <c r="GB54">
        <v>2</v>
      </c>
      <c r="GC54">
        <v>2</v>
      </c>
      <c r="GD54" t="s">
        <v>449</v>
      </c>
      <c r="GE54">
        <v>3.13257</v>
      </c>
      <c r="GF54">
        <v>2.71237</v>
      </c>
      <c r="GG54">
        <v>0.089223</v>
      </c>
      <c r="GH54">
        <v>0.0895969</v>
      </c>
      <c r="GI54">
        <v>0.10262</v>
      </c>
      <c r="GJ54">
        <v>0.102995</v>
      </c>
      <c r="GK54">
        <v>34251.6</v>
      </c>
      <c r="GL54">
        <v>36659.4</v>
      </c>
      <c r="GM54">
        <v>34029.9</v>
      </c>
      <c r="GN54">
        <v>36463.4</v>
      </c>
      <c r="GO54">
        <v>43137.9</v>
      </c>
      <c r="GP54">
        <v>46955.7</v>
      </c>
      <c r="GQ54">
        <v>53095.7</v>
      </c>
      <c r="GR54">
        <v>58279.9</v>
      </c>
      <c r="GS54">
        <v>1.94377</v>
      </c>
      <c r="GT54">
        <v>1.77643</v>
      </c>
      <c r="GU54">
        <v>0.0811592</v>
      </c>
      <c r="GV54">
        <v>0</v>
      </c>
      <c r="GW54">
        <v>28.6618</v>
      </c>
      <c r="GX54">
        <v>999.9</v>
      </c>
      <c r="GY54">
        <v>58.943</v>
      </c>
      <c r="GZ54">
        <v>30.635</v>
      </c>
      <c r="HA54">
        <v>28.837</v>
      </c>
      <c r="HB54">
        <v>54.91</v>
      </c>
      <c r="HC54">
        <v>44.6434</v>
      </c>
      <c r="HD54">
        <v>1</v>
      </c>
      <c r="HE54">
        <v>0.133626</v>
      </c>
      <c r="HF54">
        <v>-1.25915</v>
      </c>
      <c r="HG54">
        <v>20.1277</v>
      </c>
      <c r="HH54">
        <v>5.19812</v>
      </c>
      <c r="HI54">
        <v>12.0044</v>
      </c>
      <c r="HJ54">
        <v>4.97525</v>
      </c>
      <c r="HK54">
        <v>3.294</v>
      </c>
      <c r="HL54">
        <v>9999</v>
      </c>
      <c r="HM54">
        <v>9999</v>
      </c>
      <c r="HN54">
        <v>999.9</v>
      </c>
      <c r="HO54">
        <v>9999</v>
      </c>
      <c r="HP54">
        <v>1.86325</v>
      </c>
      <c r="HQ54">
        <v>1.86813</v>
      </c>
      <c r="HR54">
        <v>1.86788</v>
      </c>
      <c r="HS54">
        <v>1.86905</v>
      </c>
      <c r="HT54">
        <v>1.86983</v>
      </c>
      <c r="HU54">
        <v>1.86586</v>
      </c>
      <c r="HV54">
        <v>1.86695</v>
      </c>
      <c r="HW54">
        <v>1.86844</v>
      </c>
      <c r="HX54">
        <v>5</v>
      </c>
      <c r="HY54">
        <v>0</v>
      </c>
      <c r="HZ54">
        <v>0</v>
      </c>
      <c r="IA54">
        <v>0</v>
      </c>
      <c r="IB54" t="s">
        <v>424</v>
      </c>
      <c r="IC54" t="s">
        <v>425</v>
      </c>
      <c r="ID54" t="s">
        <v>426</v>
      </c>
      <c r="IE54" t="s">
        <v>426</v>
      </c>
      <c r="IF54" t="s">
        <v>426</v>
      </c>
      <c r="IG54" t="s">
        <v>426</v>
      </c>
      <c r="IH54">
        <v>0</v>
      </c>
      <c r="II54">
        <v>100</v>
      </c>
      <c r="IJ54">
        <v>100</v>
      </c>
      <c r="IK54">
        <v>1.981</v>
      </c>
      <c r="IL54">
        <v>0.3837</v>
      </c>
      <c r="IM54">
        <v>0.591063205497763</v>
      </c>
      <c r="IN54">
        <v>0.00362635438953289</v>
      </c>
      <c r="IO54">
        <v>-8.50754122937555e-07</v>
      </c>
      <c r="IP54">
        <v>2.87264459290622e-10</v>
      </c>
      <c r="IQ54">
        <v>-0.103101814204982</v>
      </c>
      <c r="IR54">
        <v>-0.017656537129445</v>
      </c>
      <c r="IS54">
        <v>0.00217271289782075</v>
      </c>
      <c r="IT54">
        <v>-2.34727275410467e-05</v>
      </c>
      <c r="IU54">
        <v>4</v>
      </c>
      <c r="IV54">
        <v>2183</v>
      </c>
      <c r="IW54">
        <v>1</v>
      </c>
      <c r="IX54">
        <v>27</v>
      </c>
      <c r="IY54">
        <v>29322691.6</v>
      </c>
      <c r="IZ54">
        <v>29322691.6</v>
      </c>
      <c r="JA54">
        <v>0.992432</v>
      </c>
      <c r="JB54">
        <v>2.63184</v>
      </c>
      <c r="JC54">
        <v>1.54785</v>
      </c>
      <c r="JD54">
        <v>2.31323</v>
      </c>
      <c r="JE54">
        <v>1.64551</v>
      </c>
      <c r="JF54">
        <v>2.29858</v>
      </c>
      <c r="JG54">
        <v>34.0771</v>
      </c>
      <c r="JH54">
        <v>24.2101</v>
      </c>
      <c r="JI54">
        <v>18</v>
      </c>
      <c r="JJ54">
        <v>505.333</v>
      </c>
      <c r="JK54">
        <v>397.414</v>
      </c>
      <c r="JL54">
        <v>30.7279</v>
      </c>
      <c r="JM54">
        <v>29.1011</v>
      </c>
      <c r="JN54">
        <v>30.0002</v>
      </c>
      <c r="JO54">
        <v>29.0767</v>
      </c>
      <c r="JP54">
        <v>29.0246</v>
      </c>
      <c r="JQ54">
        <v>19.8847</v>
      </c>
      <c r="JR54">
        <v>22.2673</v>
      </c>
      <c r="JS54">
        <v>51.3108</v>
      </c>
      <c r="JT54">
        <v>30.7422</v>
      </c>
      <c r="JU54">
        <v>420</v>
      </c>
      <c r="JV54">
        <v>23.9533</v>
      </c>
      <c r="JW54">
        <v>96.5103</v>
      </c>
      <c r="JX54">
        <v>94.4242</v>
      </c>
    </row>
    <row r="55" spans="1:284">
      <c r="A55">
        <v>39</v>
      </c>
      <c r="B55">
        <v>1759361500.1</v>
      </c>
      <c r="C55">
        <v>458</v>
      </c>
      <c r="D55" t="s">
        <v>503</v>
      </c>
      <c r="E55" t="s">
        <v>504</v>
      </c>
      <c r="F55">
        <v>5</v>
      </c>
      <c r="G55" t="s">
        <v>486</v>
      </c>
      <c r="H55" t="s">
        <v>419</v>
      </c>
      <c r="I55">
        <v>1759361497.1</v>
      </c>
      <c r="J55">
        <f>(K55)/1000</f>
        <v>0</v>
      </c>
      <c r="K55">
        <f>1000*DK55*AI55*(DG55-DH55)/(100*CZ55*(1000-AI55*DG55))</f>
        <v>0</v>
      </c>
      <c r="L55">
        <f>DK55*AI55*(DF55-DE55*(1000-AI55*DH55)/(1000-AI55*DG55))/(100*CZ55)</f>
        <v>0</v>
      </c>
      <c r="M55">
        <f>DE55 - IF(AI55&gt;1, L55*CZ55*100.0/(AK55), 0)</f>
        <v>0</v>
      </c>
      <c r="N55">
        <f>((T55-J55/2)*M55-L55)/(T55+J55/2)</f>
        <v>0</v>
      </c>
      <c r="O55">
        <f>N55*(DL55+DM55)/1000.0</f>
        <v>0</v>
      </c>
      <c r="P55">
        <f>(DE55 - IF(AI55&gt;1, L55*CZ55*100.0/(AK55), 0))*(DL55+DM55)/1000.0</f>
        <v>0</v>
      </c>
      <c r="Q55">
        <f>2.0/((1/S55-1/R55)+SIGN(S55)*SQRT((1/S55-1/R55)*(1/S55-1/R55) + 4*DA55/((DA55+1)*(DA55+1))*(2*1/S55*1/R55-1/R55*1/R55)))</f>
        <v>0</v>
      </c>
      <c r="R55">
        <f>IF(LEFT(DB55,1)&lt;&gt;"0",IF(LEFT(DB55,1)="1",3.0,DC55),$D$5+$E$5*(DS55*DL55/($K$5*1000))+$F$5*(DS55*DL55/($K$5*1000))*MAX(MIN(CZ55,$J$5),$I$5)*MAX(MIN(CZ55,$J$5),$I$5)+$G$5*MAX(MIN(CZ55,$J$5),$I$5)*(DS55*DL55/($K$5*1000))+$H$5*(DS55*DL55/($K$5*1000))*(DS55*DL55/($K$5*1000)))</f>
        <v>0</v>
      </c>
      <c r="S55">
        <f>J55*(1000-(1000*0.61365*exp(17.502*W55/(240.97+W55))/(DL55+DM55)+DG55)/2)/(1000*0.61365*exp(17.502*W55/(240.97+W55))/(DL55+DM55)-DG55)</f>
        <v>0</v>
      </c>
      <c r="T55">
        <f>1/((DA55+1)/(Q55/1.6)+1/(R55/1.37)) + DA55/((DA55+1)/(Q55/1.6) + DA55/(R55/1.37))</f>
        <v>0</v>
      </c>
      <c r="U55">
        <f>(CV55*CY55)</f>
        <v>0</v>
      </c>
      <c r="V55">
        <f>(DN55+(U55+2*0.95*5.67E-8*(((DN55+$B$7)+273)^4-(DN55+273)^4)-44100*J55)/(1.84*29.3*R55+8*0.95*5.67E-8*(DN55+273)^3))</f>
        <v>0</v>
      </c>
      <c r="W55">
        <f>($C$7*DO55+$D$7*DP55+$E$7*V55)</f>
        <v>0</v>
      </c>
      <c r="X55">
        <f>0.61365*exp(17.502*W55/(240.97+W55))</f>
        <v>0</v>
      </c>
      <c r="Y55">
        <f>(Z55/AA55*100)</f>
        <v>0</v>
      </c>
      <c r="Z55">
        <f>DG55*(DL55+DM55)/1000</f>
        <v>0</v>
      </c>
      <c r="AA55">
        <f>0.61365*exp(17.502*DN55/(240.97+DN55))</f>
        <v>0</v>
      </c>
      <c r="AB55">
        <f>(X55-DG55*(DL55+DM55)/1000)</f>
        <v>0</v>
      </c>
      <c r="AC55">
        <f>(-J55*44100)</f>
        <v>0</v>
      </c>
      <c r="AD55">
        <f>2*29.3*R55*0.92*(DN55-W55)</f>
        <v>0</v>
      </c>
      <c r="AE55">
        <f>2*0.95*5.67E-8*(((DN55+$B$7)+273)^4-(W55+273)^4)</f>
        <v>0</v>
      </c>
      <c r="AF55">
        <f>U55+AE55+AC55+AD55</f>
        <v>0</v>
      </c>
      <c r="AG55">
        <v>0</v>
      </c>
      <c r="AH55">
        <v>0</v>
      </c>
      <c r="AI55">
        <f>IF(AG55*$H$13&gt;=AK55,1.0,(AK55/(AK55-AG55*$H$13)))</f>
        <v>0</v>
      </c>
      <c r="AJ55">
        <f>(AI55-1)*100</f>
        <v>0</v>
      </c>
      <c r="AK55">
        <f>MAX(0,($B$13+$C$13*DS55)/(1+$D$13*DS55)*DL55/(DN55+273)*$E$13)</f>
        <v>0</v>
      </c>
      <c r="AL55" t="s">
        <v>420</v>
      </c>
      <c r="AM55" t="s">
        <v>420</v>
      </c>
      <c r="AN55">
        <v>0</v>
      </c>
      <c r="AO55">
        <v>0</v>
      </c>
      <c r="AP55">
        <f>1-AN55/AO55</f>
        <v>0</v>
      </c>
      <c r="AQ55">
        <v>0</v>
      </c>
      <c r="AR55" t="s">
        <v>420</v>
      </c>
      <c r="AS55" t="s">
        <v>420</v>
      </c>
      <c r="AT55">
        <v>0</v>
      </c>
      <c r="AU55">
        <v>0</v>
      </c>
      <c r="AV55">
        <f>1-AT55/AU55</f>
        <v>0</v>
      </c>
      <c r="AW55">
        <v>0.5</v>
      </c>
      <c r="AX55">
        <f>CW55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420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CV55">
        <f>$B$11*DT55+$C$11*DU55+$F$11*EF55*(1-EI55)</f>
        <v>0</v>
      </c>
      <c r="CW55">
        <f>CV55*CX55</f>
        <v>0</v>
      </c>
      <c r="CX55">
        <f>($B$11*$D$9+$C$11*$D$9+$F$11*((ES55+EK55)/MAX(ES55+EK55+ET55, 0.1)*$I$9+ET55/MAX(ES55+EK55+ET55, 0.1)*$J$9))/($B$11+$C$11+$F$11)</f>
        <v>0</v>
      </c>
      <c r="CY55">
        <f>($B$11*$K$9+$C$11*$K$9+$F$11*((ES55+EK55)/MAX(ES55+EK55+ET55, 0.1)*$P$9+ET55/MAX(ES55+EK55+ET55, 0.1)*$Q$9))/($B$11+$C$11+$F$11)</f>
        <v>0</v>
      </c>
      <c r="CZ55">
        <v>5</v>
      </c>
      <c r="DA55">
        <v>0.5</v>
      </c>
      <c r="DB55" t="s">
        <v>421</v>
      </c>
      <c r="DC55">
        <v>2</v>
      </c>
      <c r="DD55">
        <v>1759361497.1</v>
      </c>
      <c r="DE55">
        <v>420.526333333333</v>
      </c>
      <c r="DF55">
        <v>419.971</v>
      </c>
      <c r="DG55">
        <v>24.0252333333333</v>
      </c>
      <c r="DH55">
        <v>23.8951333333333</v>
      </c>
      <c r="DI55">
        <v>418.545333333333</v>
      </c>
      <c r="DJ55">
        <v>23.6415333333333</v>
      </c>
      <c r="DK55">
        <v>499.961</v>
      </c>
      <c r="DL55">
        <v>90.3058666666667</v>
      </c>
      <c r="DM55">
        <v>0.0343838333333333</v>
      </c>
      <c r="DN55">
        <v>30.3840333333333</v>
      </c>
      <c r="DO55">
        <v>29.9832</v>
      </c>
      <c r="DP55">
        <v>999.9</v>
      </c>
      <c r="DQ55">
        <v>0</v>
      </c>
      <c r="DR55">
        <v>0</v>
      </c>
      <c r="DS55">
        <v>9995.01666666667</v>
      </c>
      <c r="DT55">
        <v>0</v>
      </c>
      <c r="DU55">
        <v>0.314435</v>
      </c>
      <c r="DV55">
        <v>0.555216333333333</v>
      </c>
      <c r="DW55">
        <v>430.878333333333</v>
      </c>
      <c r="DX55">
        <v>430.252</v>
      </c>
      <c r="DY55">
        <v>0.130119</v>
      </c>
      <c r="DZ55">
        <v>419.971</v>
      </c>
      <c r="EA55">
        <v>23.8951333333333</v>
      </c>
      <c r="EB55">
        <v>2.16961666666667</v>
      </c>
      <c r="EC55">
        <v>2.15787</v>
      </c>
      <c r="ED55">
        <v>18.7397333333333</v>
      </c>
      <c r="EE55">
        <v>18.6529333333333</v>
      </c>
      <c r="EF55">
        <v>0.00500059</v>
      </c>
      <c r="EG55">
        <v>0</v>
      </c>
      <c r="EH55">
        <v>0</v>
      </c>
      <c r="EI55">
        <v>0</v>
      </c>
      <c r="EJ55">
        <v>708.1</v>
      </c>
      <c r="EK55">
        <v>0.00500059</v>
      </c>
      <c r="EL55">
        <v>-6.76666666666667</v>
      </c>
      <c r="EM55">
        <v>-1.36666666666667</v>
      </c>
      <c r="EN55">
        <v>35.937</v>
      </c>
      <c r="EO55">
        <v>39.0413333333333</v>
      </c>
      <c r="EP55">
        <v>37.25</v>
      </c>
      <c r="EQ55">
        <v>39.1456666666667</v>
      </c>
      <c r="ER55">
        <v>38.1456666666667</v>
      </c>
      <c r="ES55">
        <v>0</v>
      </c>
      <c r="ET55">
        <v>0</v>
      </c>
      <c r="EU55">
        <v>0</v>
      </c>
      <c r="EV55">
        <v>1759361500.9</v>
      </c>
      <c r="EW55">
        <v>0</v>
      </c>
      <c r="EX55">
        <v>714.392307692308</v>
      </c>
      <c r="EY55">
        <v>18.858119497901</v>
      </c>
      <c r="EZ55">
        <v>-5.83589754286447</v>
      </c>
      <c r="FA55">
        <v>-10.1576923076923</v>
      </c>
      <c r="FB55">
        <v>15</v>
      </c>
      <c r="FC55">
        <v>0</v>
      </c>
      <c r="FD55" t="s">
        <v>422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0.523613333333333</v>
      </c>
      <c r="FQ55">
        <v>-0.021925402597403</v>
      </c>
      <c r="FR55">
        <v>0.0494705413095543</v>
      </c>
      <c r="FS55">
        <v>1</v>
      </c>
      <c r="FT55">
        <v>712.976470588235</v>
      </c>
      <c r="FU55">
        <v>23.1627196728515</v>
      </c>
      <c r="FV55">
        <v>6.08276537457069</v>
      </c>
      <c r="FW55">
        <v>-1</v>
      </c>
      <c r="FX55">
        <v>0.128968523809524</v>
      </c>
      <c r="FY55">
        <v>0.0132838441558441</v>
      </c>
      <c r="FZ55">
        <v>0.00164871322462463</v>
      </c>
      <c r="GA55">
        <v>1</v>
      </c>
      <c r="GB55">
        <v>2</v>
      </c>
      <c r="GC55">
        <v>2</v>
      </c>
      <c r="GD55" t="s">
        <v>449</v>
      </c>
      <c r="GE55">
        <v>3.13277</v>
      </c>
      <c r="GF55">
        <v>2.71236</v>
      </c>
      <c r="GG55">
        <v>0.0892233</v>
      </c>
      <c r="GH55">
        <v>0.0896043</v>
      </c>
      <c r="GI55">
        <v>0.10262</v>
      </c>
      <c r="GJ55">
        <v>0.102991</v>
      </c>
      <c r="GK55">
        <v>34251.4</v>
      </c>
      <c r="GL55">
        <v>36659.3</v>
      </c>
      <c r="GM55">
        <v>34029.7</v>
      </c>
      <c r="GN55">
        <v>36463.6</v>
      </c>
      <c r="GO55">
        <v>43137.7</v>
      </c>
      <c r="GP55">
        <v>46956</v>
      </c>
      <c r="GQ55">
        <v>53095.6</v>
      </c>
      <c r="GR55">
        <v>58280</v>
      </c>
      <c r="GS55">
        <v>1.94393</v>
      </c>
      <c r="GT55">
        <v>1.77647</v>
      </c>
      <c r="GU55">
        <v>0.0811741</v>
      </c>
      <c r="GV55">
        <v>0</v>
      </c>
      <c r="GW55">
        <v>28.6609</v>
      </c>
      <c r="GX55">
        <v>999.9</v>
      </c>
      <c r="GY55">
        <v>58.943</v>
      </c>
      <c r="GZ55">
        <v>30.635</v>
      </c>
      <c r="HA55">
        <v>28.8364</v>
      </c>
      <c r="HB55">
        <v>54.5</v>
      </c>
      <c r="HC55">
        <v>44.3229</v>
      </c>
      <c r="HD55">
        <v>1</v>
      </c>
      <c r="HE55">
        <v>0.13377</v>
      </c>
      <c r="HF55">
        <v>-1.27039</v>
      </c>
      <c r="HG55">
        <v>20.1278</v>
      </c>
      <c r="HH55">
        <v>5.19812</v>
      </c>
      <c r="HI55">
        <v>12.0044</v>
      </c>
      <c r="HJ55">
        <v>4.9753</v>
      </c>
      <c r="HK55">
        <v>3.294</v>
      </c>
      <c r="HL55">
        <v>9999</v>
      </c>
      <c r="HM55">
        <v>9999</v>
      </c>
      <c r="HN55">
        <v>999.9</v>
      </c>
      <c r="HO55">
        <v>9999</v>
      </c>
      <c r="HP55">
        <v>1.86325</v>
      </c>
      <c r="HQ55">
        <v>1.86813</v>
      </c>
      <c r="HR55">
        <v>1.86788</v>
      </c>
      <c r="HS55">
        <v>1.86905</v>
      </c>
      <c r="HT55">
        <v>1.86983</v>
      </c>
      <c r="HU55">
        <v>1.86587</v>
      </c>
      <c r="HV55">
        <v>1.86692</v>
      </c>
      <c r="HW55">
        <v>1.86844</v>
      </c>
      <c r="HX55">
        <v>5</v>
      </c>
      <c r="HY55">
        <v>0</v>
      </c>
      <c r="HZ55">
        <v>0</v>
      </c>
      <c r="IA55">
        <v>0</v>
      </c>
      <c r="IB55" t="s">
        <v>424</v>
      </c>
      <c r="IC55" t="s">
        <v>425</v>
      </c>
      <c r="ID55" t="s">
        <v>426</v>
      </c>
      <c r="IE55" t="s">
        <v>426</v>
      </c>
      <c r="IF55" t="s">
        <v>426</v>
      </c>
      <c r="IG55" t="s">
        <v>426</v>
      </c>
      <c r="IH55">
        <v>0</v>
      </c>
      <c r="II55">
        <v>100</v>
      </c>
      <c r="IJ55">
        <v>100</v>
      </c>
      <c r="IK55">
        <v>1.981</v>
      </c>
      <c r="IL55">
        <v>0.3836</v>
      </c>
      <c r="IM55">
        <v>0.591063205497763</v>
      </c>
      <c r="IN55">
        <v>0.00362635438953289</v>
      </c>
      <c r="IO55">
        <v>-8.50754122937555e-07</v>
      </c>
      <c r="IP55">
        <v>2.87264459290622e-10</v>
      </c>
      <c r="IQ55">
        <v>-0.103101814204982</v>
      </c>
      <c r="IR55">
        <v>-0.017656537129445</v>
      </c>
      <c r="IS55">
        <v>0.00217271289782075</v>
      </c>
      <c r="IT55">
        <v>-2.34727275410467e-05</v>
      </c>
      <c r="IU55">
        <v>4</v>
      </c>
      <c r="IV55">
        <v>2183</v>
      </c>
      <c r="IW55">
        <v>1</v>
      </c>
      <c r="IX55">
        <v>27</v>
      </c>
      <c r="IY55">
        <v>29322691.7</v>
      </c>
      <c r="IZ55">
        <v>29322691.7</v>
      </c>
      <c r="JA55">
        <v>0.992432</v>
      </c>
      <c r="JB55">
        <v>2.62573</v>
      </c>
      <c r="JC55">
        <v>1.54785</v>
      </c>
      <c r="JD55">
        <v>2.31323</v>
      </c>
      <c r="JE55">
        <v>1.64551</v>
      </c>
      <c r="JF55">
        <v>2.38037</v>
      </c>
      <c r="JG55">
        <v>34.0771</v>
      </c>
      <c r="JH55">
        <v>24.2188</v>
      </c>
      <c r="JI55">
        <v>18</v>
      </c>
      <c r="JJ55">
        <v>505.431</v>
      </c>
      <c r="JK55">
        <v>397.441</v>
      </c>
      <c r="JL55">
        <v>30.7326</v>
      </c>
      <c r="JM55">
        <v>29.1011</v>
      </c>
      <c r="JN55">
        <v>30.0002</v>
      </c>
      <c r="JO55">
        <v>29.0765</v>
      </c>
      <c r="JP55">
        <v>29.0246</v>
      </c>
      <c r="JQ55">
        <v>19.8848</v>
      </c>
      <c r="JR55">
        <v>22.2673</v>
      </c>
      <c r="JS55">
        <v>51.3108</v>
      </c>
      <c r="JT55">
        <v>30.7422</v>
      </c>
      <c r="JU55">
        <v>420</v>
      </c>
      <c r="JV55">
        <v>23.9533</v>
      </c>
      <c r="JW55">
        <v>96.5098</v>
      </c>
      <c r="JX55">
        <v>94.4245</v>
      </c>
    </row>
    <row r="56" spans="1:284">
      <c r="A56">
        <v>40</v>
      </c>
      <c r="B56">
        <v>1759361502.1</v>
      </c>
      <c r="C56">
        <v>460</v>
      </c>
      <c r="D56" t="s">
        <v>505</v>
      </c>
      <c r="E56" t="s">
        <v>506</v>
      </c>
      <c r="F56">
        <v>5</v>
      </c>
      <c r="G56" t="s">
        <v>486</v>
      </c>
      <c r="H56" t="s">
        <v>419</v>
      </c>
      <c r="I56">
        <v>1759361499.1</v>
      </c>
      <c r="J56">
        <f>(K56)/1000</f>
        <v>0</v>
      </c>
      <c r="K56">
        <f>1000*DK56*AI56*(DG56-DH56)/(100*CZ56*(1000-AI56*DG56))</f>
        <v>0</v>
      </c>
      <c r="L56">
        <f>DK56*AI56*(DF56-DE56*(1000-AI56*DH56)/(1000-AI56*DG56))/(100*CZ56)</f>
        <v>0</v>
      </c>
      <c r="M56">
        <f>DE56 - IF(AI56&gt;1, L56*CZ56*100.0/(AK56), 0)</f>
        <v>0</v>
      </c>
      <c r="N56">
        <f>((T56-J56/2)*M56-L56)/(T56+J56/2)</f>
        <v>0</v>
      </c>
      <c r="O56">
        <f>N56*(DL56+DM56)/1000.0</f>
        <v>0</v>
      </c>
      <c r="P56">
        <f>(DE56 - IF(AI56&gt;1, L56*CZ56*100.0/(AK56), 0))*(DL56+DM56)/1000.0</f>
        <v>0</v>
      </c>
      <c r="Q56">
        <f>2.0/((1/S56-1/R56)+SIGN(S56)*SQRT((1/S56-1/R56)*(1/S56-1/R56) + 4*DA56/((DA56+1)*(DA56+1))*(2*1/S56*1/R56-1/R56*1/R56)))</f>
        <v>0</v>
      </c>
      <c r="R56">
        <f>IF(LEFT(DB56,1)&lt;&gt;"0",IF(LEFT(DB56,1)="1",3.0,DC56),$D$5+$E$5*(DS56*DL56/($K$5*1000))+$F$5*(DS56*DL56/($K$5*1000))*MAX(MIN(CZ56,$J$5),$I$5)*MAX(MIN(CZ56,$J$5),$I$5)+$G$5*MAX(MIN(CZ56,$J$5),$I$5)*(DS56*DL56/($K$5*1000))+$H$5*(DS56*DL56/($K$5*1000))*(DS56*DL56/($K$5*1000)))</f>
        <v>0</v>
      </c>
      <c r="S56">
        <f>J56*(1000-(1000*0.61365*exp(17.502*W56/(240.97+W56))/(DL56+DM56)+DG56)/2)/(1000*0.61365*exp(17.502*W56/(240.97+W56))/(DL56+DM56)-DG56)</f>
        <v>0</v>
      </c>
      <c r="T56">
        <f>1/((DA56+1)/(Q56/1.6)+1/(R56/1.37)) + DA56/((DA56+1)/(Q56/1.6) + DA56/(R56/1.37))</f>
        <v>0</v>
      </c>
      <c r="U56">
        <f>(CV56*CY56)</f>
        <v>0</v>
      </c>
      <c r="V56">
        <f>(DN56+(U56+2*0.95*5.67E-8*(((DN56+$B$7)+273)^4-(DN56+273)^4)-44100*J56)/(1.84*29.3*R56+8*0.95*5.67E-8*(DN56+273)^3))</f>
        <v>0</v>
      </c>
      <c r="W56">
        <f>($C$7*DO56+$D$7*DP56+$E$7*V56)</f>
        <v>0</v>
      </c>
      <c r="X56">
        <f>0.61365*exp(17.502*W56/(240.97+W56))</f>
        <v>0</v>
      </c>
      <c r="Y56">
        <f>(Z56/AA56*100)</f>
        <v>0</v>
      </c>
      <c r="Z56">
        <f>DG56*(DL56+DM56)/1000</f>
        <v>0</v>
      </c>
      <c r="AA56">
        <f>0.61365*exp(17.502*DN56/(240.97+DN56))</f>
        <v>0</v>
      </c>
      <c r="AB56">
        <f>(X56-DG56*(DL56+DM56)/1000)</f>
        <v>0</v>
      </c>
      <c r="AC56">
        <f>(-J56*44100)</f>
        <v>0</v>
      </c>
      <c r="AD56">
        <f>2*29.3*R56*0.92*(DN56-W56)</f>
        <v>0</v>
      </c>
      <c r="AE56">
        <f>2*0.95*5.67E-8*(((DN56+$B$7)+273)^4-(W56+273)^4)</f>
        <v>0</v>
      </c>
      <c r="AF56">
        <f>U56+AE56+AC56+AD56</f>
        <v>0</v>
      </c>
      <c r="AG56">
        <v>0</v>
      </c>
      <c r="AH56">
        <v>0</v>
      </c>
      <c r="AI56">
        <f>IF(AG56*$H$13&gt;=AK56,1.0,(AK56/(AK56-AG56*$H$13)))</f>
        <v>0</v>
      </c>
      <c r="AJ56">
        <f>(AI56-1)*100</f>
        <v>0</v>
      </c>
      <c r="AK56">
        <f>MAX(0,($B$13+$C$13*DS56)/(1+$D$13*DS56)*DL56/(DN56+273)*$E$13)</f>
        <v>0</v>
      </c>
      <c r="AL56" t="s">
        <v>420</v>
      </c>
      <c r="AM56" t="s">
        <v>420</v>
      </c>
      <c r="AN56">
        <v>0</v>
      </c>
      <c r="AO56">
        <v>0</v>
      </c>
      <c r="AP56">
        <f>1-AN56/AO56</f>
        <v>0</v>
      </c>
      <c r="AQ56">
        <v>0</v>
      </c>
      <c r="AR56" t="s">
        <v>420</v>
      </c>
      <c r="AS56" t="s">
        <v>420</v>
      </c>
      <c r="AT56">
        <v>0</v>
      </c>
      <c r="AU56">
        <v>0</v>
      </c>
      <c r="AV56">
        <f>1-AT56/AU56</f>
        <v>0</v>
      </c>
      <c r="AW56">
        <v>0.5</v>
      </c>
      <c r="AX56">
        <f>CW56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420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CV56">
        <f>$B$11*DT56+$C$11*DU56+$F$11*EF56*(1-EI56)</f>
        <v>0</v>
      </c>
      <c r="CW56">
        <f>CV56*CX56</f>
        <v>0</v>
      </c>
      <c r="CX56">
        <f>($B$11*$D$9+$C$11*$D$9+$F$11*((ES56+EK56)/MAX(ES56+EK56+ET56, 0.1)*$I$9+ET56/MAX(ES56+EK56+ET56, 0.1)*$J$9))/($B$11+$C$11+$F$11)</f>
        <v>0</v>
      </c>
      <c r="CY56">
        <f>($B$11*$K$9+$C$11*$K$9+$F$11*((ES56+EK56)/MAX(ES56+EK56+ET56, 0.1)*$P$9+ET56/MAX(ES56+EK56+ET56, 0.1)*$Q$9))/($B$11+$C$11+$F$11)</f>
        <v>0</v>
      </c>
      <c r="CZ56">
        <v>5</v>
      </c>
      <c r="DA56">
        <v>0.5</v>
      </c>
      <c r="DB56" t="s">
        <v>421</v>
      </c>
      <c r="DC56">
        <v>2</v>
      </c>
      <c r="DD56">
        <v>1759361499.1</v>
      </c>
      <c r="DE56">
        <v>420.520666666667</v>
      </c>
      <c r="DF56">
        <v>419.981333333333</v>
      </c>
      <c r="DG56">
        <v>24.0241666666667</v>
      </c>
      <c r="DH56">
        <v>23.8941333333333</v>
      </c>
      <c r="DI56">
        <v>418.539666666667</v>
      </c>
      <c r="DJ56">
        <v>23.6405333333333</v>
      </c>
      <c r="DK56">
        <v>499.970333333333</v>
      </c>
      <c r="DL56">
        <v>90.3063666666667</v>
      </c>
      <c r="DM56">
        <v>0.0341898666666667</v>
      </c>
      <c r="DN56">
        <v>30.3836666666667</v>
      </c>
      <c r="DO56">
        <v>29.9840333333333</v>
      </c>
      <c r="DP56">
        <v>999.9</v>
      </c>
      <c r="DQ56">
        <v>0</v>
      </c>
      <c r="DR56">
        <v>0</v>
      </c>
      <c r="DS56">
        <v>10015</v>
      </c>
      <c r="DT56">
        <v>0</v>
      </c>
      <c r="DU56">
        <v>0.319032</v>
      </c>
      <c r="DV56">
        <v>0.538960666666667</v>
      </c>
      <c r="DW56">
        <v>430.872</v>
      </c>
      <c r="DX56">
        <v>430.262333333333</v>
      </c>
      <c r="DY56">
        <v>0.130043666666667</v>
      </c>
      <c r="DZ56">
        <v>419.981333333333</v>
      </c>
      <c r="EA56">
        <v>23.8941333333333</v>
      </c>
      <c r="EB56">
        <v>2.16953333333333</v>
      </c>
      <c r="EC56">
        <v>2.15779</v>
      </c>
      <c r="ED56">
        <v>18.7391333333333</v>
      </c>
      <c r="EE56">
        <v>18.6523333333333</v>
      </c>
      <c r="EF56">
        <v>0.00500059</v>
      </c>
      <c r="EG56">
        <v>0</v>
      </c>
      <c r="EH56">
        <v>0</v>
      </c>
      <c r="EI56">
        <v>0</v>
      </c>
      <c r="EJ56">
        <v>714.033333333333</v>
      </c>
      <c r="EK56">
        <v>0.00500059</v>
      </c>
      <c r="EL56">
        <v>-10.0333333333333</v>
      </c>
      <c r="EM56">
        <v>-1.83333333333333</v>
      </c>
      <c r="EN56">
        <v>35.937</v>
      </c>
      <c r="EO56">
        <v>39.0206666666667</v>
      </c>
      <c r="EP56">
        <v>37.25</v>
      </c>
      <c r="EQ56">
        <v>39.104</v>
      </c>
      <c r="ER56">
        <v>38.125</v>
      </c>
      <c r="ES56">
        <v>0</v>
      </c>
      <c r="ET56">
        <v>0</v>
      </c>
      <c r="EU56">
        <v>0</v>
      </c>
      <c r="EV56">
        <v>1759361503.3</v>
      </c>
      <c r="EW56">
        <v>0</v>
      </c>
      <c r="EX56">
        <v>715.319230769231</v>
      </c>
      <c r="EY56">
        <v>4.15384594494753</v>
      </c>
      <c r="EZ56">
        <v>-18.6324787010543</v>
      </c>
      <c r="FA56">
        <v>-11.0615384615385</v>
      </c>
      <c r="FB56">
        <v>15</v>
      </c>
      <c r="FC56">
        <v>0</v>
      </c>
      <c r="FD56" t="s">
        <v>422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0.52656919047619</v>
      </c>
      <c r="FQ56">
        <v>-0.0800848051948048</v>
      </c>
      <c r="FR56">
        <v>0.047051998438019</v>
      </c>
      <c r="FS56">
        <v>1</v>
      </c>
      <c r="FT56">
        <v>713.344117647059</v>
      </c>
      <c r="FU56">
        <v>22.9228418146082</v>
      </c>
      <c r="FV56">
        <v>6.07827332179086</v>
      </c>
      <c r="FW56">
        <v>-1</v>
      </c>
      <c r="FX56">
        <v>0.129317095238095</v>
      </c>
      <c r="FY56">
        <v>0.0103467272727275</v>
      </c>
      <c r="FZ56">
        <v>0.00145523520942122</v>
      </c>
      <c r="GA56">
        <v>1</v>
      </c>
      <c r="GB56">
        <v>2</v>
      </c>
      <c r="GC56">
        <v>2</v>
      </c>
      <c r="GD56" t="s">
        <v>449</v>
      </c>
      <c r="GE56">
        <v>3.13287</v>
      </c>
      <c r="GF56">
        <v>2.71241</v>
      </c>
      <c r="GG56">
        <v>0.0892205</v>
      </c>
      <c r="GH56">
        <v>0.0896052</v>
      </c>
      <c r="GI56">
        <v>0.10262</v>
      </c>
      <c r="GJ56">
        <v>0.102987</v>
      </c>
      <c r="GK56">
        <v>34251.4</v>
      </c>
      <c r="GL56">
        <v>36659.2</v>
      </c>
      <c r="GM56">
        <v>34029.6</v>
      </c>
      <c r="GN56">
        <v>36463.6</v>
      </c>
      <c r="GO56">
        <v>43137.6</v>
      </c>
      <c r="GP56">
        <v>46956.1</v>
      </c>
      <c r="GQ56">
        <v>53095.4</v>
      </c>
      <c r="GR56">
        <v>58279.9</v>
      </c>
      <c r="GS56">
        <v>1.9441</v>
      </c>
      <c r="GT56">
        <v>1.77632</v>
      </c>
      <c r="GU56">
        <v>0.0812635</v>
      </c>
      <c r="GV56">
        <v>0</v>
      </c>
      <c r="GW56">
        <v>28.6609</v>
      </c>
      <c r="GX56">
        <v>999.9</v>
      </c>
      <c r="GY56">
        <v>58.943</v>
      </c>
      <c r="GZ56">
        <v>30.625</v>
      </c>
      <c r="HA56">
        <v>28.8199</v>
      </c>
      <c r="HB56">
        <v>54.84</v>
      </c>
      <c r="HC56">
        <v>44.3189</v>
      </c>
      <c r="HD56">
        <v>1</v>
      </c>
      <c r="HE56">
        <v>0.133664</v>
      </c>
      <c r="HF56">
        <v>-1.27902</v>
      </c>
      <c r="HG56">
        <v>20.1277</v>
      </c>
      <c r="HH56">
        <v>5.19782</v>
      </c>
      <c r="HI56">
        <v>12.0043</v>
      </c>
      <c r="HJ56">
        <v>4.97525</v>
      </c>
      <c r="HK56">
        <v>3.294</v>
      </c>
      <c r="HL56">
        <v>9999</v>
      </c>
      <c r="HM56">
        <v>9999</v>
      </c>
      <c r="HN56">
        <v>999.9</v>
      </c>
      <c r="HO56">
        <v>9999</v>
      </c>
      <c r="HP56">
        <v>1.86325</v>
      </c>
      <c r="HQ56">
        <v>1.86813</v>
      </c>
      <c r="HR56">
        <v>1.86786</v>
      </c>
      <c r="HS56">
        <v>1.86905</v>
      </c>
      <c r="HT56">
        <v>1.86984</v>
      </c>
      <c r="HU56">
        <v>1.86588</v>
      </c>
      <c r="HV56">
        <v>1.86694</v>
      </c>
      <c r="HW56">
        <v>1.86844</v>
      </c>
      <c r="HX56">
        <v>5</v>
      </c>
      <c r="HY56">
        <v>0</v>
      </c>
      <c r="HZ56">
        <v>0</v>
      </c>
      <c r="IA56">
        <v>0</v>
      </c>
      <c r="IB56" t="s">
        <v>424</v>
      </c>
      <c r="IC56" t="s">
        <v>425</v>
      </c>
      <c r="ID56" t="s">
        <v>426</v>
      </c>
      <c r="IE56" t="s">
        <v>426</v>
      </c>
      <c r="IF56" t="s">
        <v>426</v>
      </c>
      <c r="IG56" t="s">
        <v>426</v>
      </c>
      <c r="IH56">
        <v>0</v>
      </c>
      <c r="II56">
        <v>100</v>
      </c>
      <c r="IJ56">
        <v>100</v>
      </c>
      <c r="IK56">
        <v>1.981</v>
      </c>
      <c r="IL56">
        <v>0.3836</v>
      </c>
      <c r="IM56">
        <v>0.591063205497763</v>
      </c>
      <c r="IN56">
        <v>0.00362635438953289</v>
      </c>
      <c r="IO56">
        <v>-8.50754122937555e-07</v>
      </c>
      <c r="IP56">
        <v>2.87264459290622e-10</v>
      </c>
      <c r="IQ56">
        <v>-0.103101814204982</v>
      </c>
      <c r="IR56">
        <v>-0.017656537129445</v>
      </c>
      <c r="IS56">
        <v>0.00217271289782075</v>
      </c>
      <c r="IT56">
        <v>-2.34727275410467e-05</v>
      </c>
      <c r="IU56">
        <v>4</v>
      </c>
      <c r="IV56">
        <v>2183</v>
      </c>
      <c r="IW56">
        <v>1</v>
      </c>
      <c r="IX56">
        <v>27</v>
      </c>
      <c r="IY56">
        <v>29322691.7</v>
      </c>
      <c r="IZ56">
        <v>29322691.7</v>
      </c>
      <c r="JA56">
        <v>0.992432</v>
      </c>
      <c r="JB56">
        <v>2.62085</v>
      </c>
      <c r="JC56">
        <v>1.54785</v>
      </c>
      <c r="JD56">
        <v>2.31323</v>
      </c>
      <c r="JE56">
        <v>1.64551</v>
      </c>
      <c r="JF56">
        <v>2.32422</v>
      </c>
      <c r="JG56">
        <v>34.0771</v>
      </c>
      <c r="JH56">
        <v>24.2101</v>
      </c>
      <c r="JI56">
        <v>18</v>
      </c>
      <c r="JJ56">
        <v>505.543</v>
      </c>
      <c r="JK56">
        <v>397.359</v>
      </c>
      <c r="JL56">
        <v>30.7383</v>
      </c>
      <c r="JM56">
        <v>29.1011</v>
      </c>
      <c r="JN56">
        <v>30.0001</v>
      </c>
      <c r="JO56">
        <v>29.0761</v>
      </c>
      <c r="JP56">
        <v>29.0246</v>
      </c>
      <c r="JQ56">
        <v>19.8851</v>
      </c>
      <c r="JR56">
        <v>22.2673</v>
      </c>
      <c r="JS56">
        <v>51.3108</v>
      </c>
      <c r="JT56">
        <v>30.7422</v>
      </c>
      <c r="JU56">
        <v>420</v>
      </c>
      <c r="JV56">
        <v>23.9533</v>
      </c>
      <c r="JW56">
        <v>96.5096</v>
      </c>
      <c r="JX56">
        <v>94.4243</v>
      </c>
    </row>
    <row r="57" spans="1:284">
      <c r="A57">
        <v>41</v>
      </c>
      <c r="B57">
        <v>1759361504.1</v>
      </c>
      <c r="C57">
        <v>462</v>
      </c>
      <c r="D57" t="s">
        <v>507</v>
      </c>
      <c r="E57" t="s">
        <v>508</v>
      </c>
      <c r="F57">
        <v>5</v>
      </c>
      <c r="G57" t="s">
        <v>486</v>
      </c>
      <c r="H57" t="s">
        <v>419</v>
      </c>
      <c r="I57">
        <v>1759361501.1</v>
      </c>
      <c r="J57">
        <f>(K57)/1000</f>
        <v>0</v>
      </c>
      <c r="K57">
        <f>1000*DK57*AI57*(DG57-DH57)/(100*CZ57*(1000-AI57*DG57))</f>
        <v>0</v>
      </c>
      <c r="L57">
        <f>DK57*AI57*(DF57-DE57*(1000-AI57*DH57)/(1000-AI57*DG57))/(100*CZ57)</f>
        <v>0</v>
      </c>
      <c r="M57">
        <f>DE57 - IF(AI57&gt;1, L57*CZ57*100.0/(AK57), 0)</f>
        <v>0</v>
      </c>
      <c r="N57">
        <f>((T57-J57/2)*M57-L57)/(T57+J57/2)</f>
        <v>0</v>
      </c>
      <c r="O57">
        <f>N57*(DL57+DM57)/1000.0</f>
        <v>0</v>
      </c>
      <c r="P57">
        <f>(DE57 - IF(AI57&gt;1, L57*CZ57*100.0/(AK57), 0))*(DL57+DM57)/1000.0</f>
        <v>0</v>
      </c>
      <c r="Q57">
        <f>2.0/((1/S57-1/R57)+SIGN(S57)*SQRT((1/S57-1/R57)*(1/S57-1/R57) + 4*DA57/((DA57+1)*(DA57+1))*(2*1/S57*1/R57-1/R57*1/R57)))</f>
        <v>0</v>
      </c>
      <c r="R57">
        <f>IF(LEFT(DB57,1)&lt;&gt;"0",IF(LEFT(DB57,1)="1",3.0,DC57),$D$5+$E$5*(DS57*DL57/($K$5*1000))+$F$5*(DS57*DL57/($K$5*1000))*MAX(MIN(CZ57,$J$5),$I$5)*MAX(MIN(CZ57,$J$5),$I$5)+$G$5*MAX(MIN(CZ57,$J$5),$I$5)*(DS57*DL57/($K$5*1000))+$H$5*(DS57*DL57/($K$5*1000))*(DS57*DL57/($K$5*1000)))</f>
        <v>0</v>
      </c>
      <c r="S57">
        <f>J57*(1000-(1000*0.61365*exp(17.502*W57/(240.97+W57))/(DL57+DM57)+DG57)/2)/(1000*0.61365*exp(17.502*W57/(240.97+W57))/(DL57+DM57)-DG57)</f>
        <v>0</v>
      </c>
      <c r="T57">
        <f>1/((DA57+1)/(Q57/1.6)+1/(R57/1.37)) + DA57/((DA57+1)/(Q57/1.6) + DA57/(R57/1.37))</f>
        <v>0</v>
      </c>
      <c r="U57">
        <f>(CV57*CY57)</f>
        <v>0</v>
      </c>
      <c r="V57">
        <f>(DN57+(U57+2*0.95*5.67E-8*(((DN57+$B$7)+273)^4-(DN57+273)^4)-44100*J57)/(1.84*29.3*R57+8*0.95*5.67E-8*(DN57+273)^3))</f>
        <v>0</v>
      </c>
      <c r="W57">
        <f>($C$7*DO57+$D$7*DP57+$E$7*V57)</f>
        <v>0</v>
      </c>
      <c r="X57">
        <f>0.61365*exp(17.502*W57/(240.97+W57))</f>
        <v>0</v>
      </c>
      <c r="Y57">
        <f>(Z57/AA57*100)</f>
        <v>0</v>
      </c>
      <c r="Z57">
        <f>DG57*(DL57+DM57)/1000</f>
        <v>0</v>
      </c>
      <c r="AA57">
        <f>0.61365*exp(17.502*DN57/(240.97+DN57))</f>
        <v>0</v>
      </c>
      <c r="AB57">
        <f>(X57-DG57*(DL57+DM57)/1000)</f>
        <v>0</v>
      </c>
      <c r="AC57">
        <f>(-J57*44100)</f>
        <v>0</v>
      </c>
      <c r="AD57">
        <f>2*29.3*R57*0.92*(DN57-W57)</f>
        <v>0</v>
      </c>
      <c r="AE57">
        <f>2*0.95*5.67E-8*(((DN57+$B$7)+273)^4-(W57+273)^4)</f>
        <v>0</v>
      </c>
      <c r="AF57">
        <f>U57+AE57+AC57+AD57</f>
        <v>0</v>
      </c>
      <c r="AG57">
        <v>0</v>
      </c>
      <c r="AH57">
        <v>0</v>
      </c>
      <c r="AI57">
        <f>IF(AG57*$H$13&gt;=AK57,1.0,(AK57/(AK57-AG57*$H$13)))</f>
        <v>0</v>
      </c>
      <c r="AJ57">
        <f>(AI57-1)*100</f>
        <v>0</v>
      </c>
      <c r="AK57">
        <f>MAX(0,($B$13+$C$13*DS57)/(1+$D$13*DS57)*DL57/(DN57+273)*$E$13)</f>
        <v>0</v>
      </c>
      <c r="AL57" t="s">
        <v>420</v>
      </c>
      <c r="AM57" t="s">
        <v>420</v>
      </c>
      <c r="AN57">
        <v>0</v>
      </c>
      <c r="AO57">
        <v>0</v>
      </c>
      <c r="AP57">
        <f>1-AN57/AO57</f>
        <v>0</v>
      </c>
      <c r="AQ57">
        <v>0</v>
      </c>
      <c r="AR57" t="s">
        <v>420</v>
      </c>
      <c r="AS57" t="s">
        <v>420</v>
      </c>
      <c r="AT57">
        <v>0</v>
      </c>
      <c r="AU57">
        <v>0</v>
      </c>
      <c r="AV57">
        <f>1-AT57/AU57</f>
        <v>0</v>
      </c>
      <c r="AW57">
        <v>0.5</v>
      </c>
      <c r="AX57">
        <f>CW57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420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CV57">
        <f>$B$11*DT57+$C$11*DU57+$F$11*EF57*(1-EI57)</f>
        <v>0</v>
      </c>
      <c r="CW57">
        <f>CV57*CX57</f>
        <v>0</v>
      </c>
      <c r="CX57">
        <f>($B$11*$D$9+$C$11*$D$9+$F$11*((ES57+EK57)/MAX(ES57+EK57+ET57, 0.1)*$I$9+ET57/MAX(ES57+EK57+ET57, 0.1)*$J$9))/($B$11+$C$11+$F$11)</f>
        <v>0</v>
      </c>
      <c r="CY57">
        <f>($B$11*$K$9+$C$11*$K$9+$F$11*((ES57+EK57)/MAX(ES57+EK57+ET57, 0.1)*$P$9+ET57/MAX(ES57+EK57+ET57, 0.1)*$Q$9))/($B$11+$C$11+$F$11)</f>
        <v>0</v>
      </c>
      <c r="CZ57">
        <v>5</v>
      </c>
      <c r="DA57">
        <v>0.5</v>
      </c>
      <c r="DB57" t="s">
        <v>421</v>
      </c>
      <c r="DC57">
        <v>2</v>
      </c>
      <c r="DD57">
        <v>1759361501.1</v>
      </c>
      <c r="DE57">
        <v>420.515</v>
      </c>
      <c r="DF57">
        <v>420.001</v>
      </c>
      <c r="DG57">
        <v>24.0235666666667</v>
      </c>
      <c r="DH57">
        <v>23.8926</v>
      </c>
      <c r="DI57">
        <v>418.534</v>
      </c>
      <c r="DJ57">
        <v>23.6399333333333</v>
      </c>
      <c r="DK57">
        <v>500.018666666667</v>
      </c>
      <c r="DL57">
        <v>90.3072333333333</v>
      </c>
      <c r="DM57">
        <v>0.0341473</v>
      </c>
      <c r="DN57">
        <v>30.3832666666667</v>
      </c>
      <c r="DO57">
        <v>29.9843666666667</v>
      </c>
      <c r="DP57">
        <v>999.9</v>
      </c>
      <c r="DQ57">
        <v>0</v>
      </c>
      <c r="DR57">
        <v>0</v>
      </c>
      <c r="DS57">
        <v>10021.2666666667</v>
      </c>
      <c r="DT57">
        <v>0</v>
      </c>
      <c r="DU57">
        <v>0.323629</v>
      </c>
      <c r="DV57">
        <v>0.513997333333333</v>
      </c>
      <c r="DW57">
        <v>430.866</v>
      </c>
      <c r="DX57">
        <v>430.281666666667</v>
      </c>
      <c r="DY57">
        <v>0.130954</v>
      </c>
      <c r="DZ57">
        <v>420.001</v>
      </c>
      <c r="EA57">
        <v>23.8926</v>
      </c>
      <c r="EB57">
        <v>2.1695</v>
      </c>
      <c r="EC57">
        <v>2.15767333333333</v>
      </c>
      <c r="ED57">
        <v>18.7388666666667</v>
      </c>
      <c r="EE57">
        <v>18.6514666666667</v>
      </c>
      <c r="EF57">
        <v>0.00500059</v>
      </c>
      <c r="EG57">
        <v>0</v>
      </c>
      <c r="EH57">
        <v>0</v>
      </c>
      <c r="EI57">
        <v>0</v>
      </c>
      <c r="EJ57">
        <v>716.333333333333</v>
      </c>
      <c r="EK57">
        <v>0.00500059</v>
      </c>
      <c r="EL57">
        <v>-10.2666666666667</v>
      </c>
      <c r="EM57">
        <v>-2.7</v>
      </c>
      <c r="EN57">
        <v>35.937</v>
      </c>
      <c r="EO57">
        <v>39</v>
      </c>
      <c r="EP57">
        <v>37.229</v>
      </c>
      <c r="EQ57">
        <v>39.083</v>
      </c>
      <c r="ER57">
        <v>38.125</v>
      </c>
      <c r="ES57">
        <v>0</v>
      </c>
      <c r="ET57">
        <v>0</v>
      </c>
      <c r="EU57">
        <v>0</v>
      </c>
      <c r="EV57">
        <v>1759361505.1</v>
      </c>
      <c r="EW57">
        <v>0</v>
      </c>
      <c r="EX57">
        <v>715.528</v>
      </c>
      <c r="EY57">
        <v>9.59999991197051</v>
      </c>
      <c r="EZ57">
        <v>-2.95384610541003</v>
      </c>
      <c r="FA57">
        <v>-10.768</v>
      </c>
      <c r="FB57">
        <v>15</v>
      </c>
      <c r="FC57">
        <v>0</v>
      </c>
      <c r="FD57" t="s">
        <v>422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0.520971380952381</v>
      </c>
      <c r="FQ57">
        <v>-0.0450324155844154</v>
      </c>
      <c r="FR57">
        <v>0.0457495746932885</v>
      </c>
      <c r="FS57">
        <v>1</v>
      </c>
      <c r="FT57">
        <v>714.114705882353</v>
      </c>
      <c r="FU57">
        <v>18.7883879995211</v>
      </c>
      <c r="FV57">
        <v>6.71745454035457</v>
      </c>
      <c r="FW57">
        <v>-1</v>
      </c>
      <c r="FX57">
        <v>0.129806714285714</v>
      </c>
      <c r="FY57">
        <v>0.00800922077922069</v>
      </c>
      <c r="FZ57">
        <v>0.00118143396094815</v>
      </c>
      <c r="GA57">
        <v>1</v>
      </c>
      <c r="GB57">
        <v>2</v>
      </c>
      <c r="GC57">
        <v>2</v>
      </c>
      <c r="GD57" t="s">
        <v>449</v>
      </c>
      <c r="GE57">
        <v>3.13271</v>
      </c>
      <c r="GF57">
        <v>2.71246</v>
      </c>
      <c r="GG57">
        <v>0.0892206</v>
      </c>
      <c r="GH57">
        <v>0.0896032</v>
      </c>
      <c r="GI57">
        <v>0.102618</v>
      </c>
      <c r="GJ57">
        <v>0.102985</v>
      </c>
      <c r="GK57">
        <v>34251.5</v>
      </c>
      <c r="GL57">
        <v>36659.2</v>
      </c>
      <c r="GM57">
        <v>34029.6</v>
      </c>
      <c r="GN57">
        <v>36463.5</v>
      </c>
      <c r="GO57">
        <v>43137.7</v>
      </c>
      <c r="GP57">
        <v>46956.1</v>
      </c>
      <c r="GQ57">
        <v>53095.4</v>
      </c>
      <c r="GR57">
        <v>58279.8</v>
      </c>
      <c r="GS57">
        <v>1.9442</v>
      </c>
      <c r="GT57">
        <v>1.7762</v>
      </c>
      <c r="GU57">
        <v>0.0814274</v>
      </c>
      <c r="GV57">
        <v>0</v>
      </c>
      <c r="GW57">
        <v>28.6609</v>
      </c>
      <c r="GX57">
        <v>999.9</v>
      </c>
      <c r="GY57">
        <v>58.943</v>
      </c>
      <c r="GZ57">
        <v>30.625</v>
      </c>
      <c r="HA57">
        <v>28.8216</v>
      </c>
      <c r="HB57">
        <v>54.7299</v>
      </c>
      <c r="HC57">
        <v>44.5913</v>
      </c>
      <c r="HD57">
        <v>1</v>
      </c>
      <c r="HE57">
        <v>0.133631</v>
      </c>
      <c r="HF57">
        <v>-1.26932</v>
      </c>
      <c r="HG57">
        <v>20.1276</v>
      </c>
      <c r="HH57">
        <v>5.19752</v>
      </c>
      <c r="HI57">
        <v>12.0043</v>
      </c>
      <c r="HJ57">
        <v>4.9753</v>
      </c>
      <c r="HK57">
        <v>3.294</v>
      </c>
      <c r="HL57">
        <v>9999</v>
      </c>
      <c r="HM57">
        <v>9999</v>
      </c>
      <c r="HN57">
        <v>999.9</v>
      </c>
      <c r="HO57">
        <v>9999</v>
      </c>
      <c r="HP57">
        <v>1.86325</v>
      </c>
      <c r="HQ57">
        <v>1.86813</v>
      </c>
      <c r="HR57">
        <v>1.86786</v>
      </c>
      <c r="HS57">
        <v>1.86905</v>
      </c>
      <c r="HT57">
        <v>1.86985</v>
      </c>
      <c r="HU57">
        <v>1.86588</v>
      </c>
      <c r="HV57">
        <v>1.86695</v>
      </c>
      <c r="HW57">
        <v>1.86843</v>
      </c>
      <c r="HX57">
        <v>5</v>
      </c>
      <c r="HY57">
        <v>0</v>
      </c>
      <c r="HZ57">
        <v>0</v>
      </c>
      <c r="IA57">
        <v>0</v>
      </c>
      <c r="IB57" t="s">
        <v>424</v>
      </c>
      <c r="IC57" t="s">
        <v>425</v>
      </c>
      <c r="ID57" t="s">
        <v>426</v>
      </c>
      <c r="IE57" t="s">
        <v>426</v>
      </c>
      <c r="IF57" t="s">
        <v>426</v>
      </c>
      <c r="IG57" t="s">
        <v>426</v>
      </c>
      <c r="IH57">
        <v>0</v>
      </c>
      <c r="II57">
        <v>100</v>
      </c>
      <c r="IJ57">
        <v>100</v>
      </c>
      <c r="IK57">
        <v>1.981</v>
      </c>
      <c r="IL57">
        <v>0.3836</v>
      </c>
      <c r="IM57">
        <v>0.591063205497763</v>
      </c>
      <c r="IN57">
        <v>0.00362635438953289</v>
      </c>
      <c r="IO57">
        <v>-8.50754122937555e-07</v>
      </c>
      <c r="IP57">
        <v>2.87264459290622e-10</v>
      </c>
      <c r="IQ57">
        <v>-0.103101814204982</v>
      </c>
      <c r="IR57">
        <v>-0.017656537129445</v>
      </c>
      <c r="IS57">
        <v>0.00217271289782075</v>
      </c>
      <c r="IT57">
        <v>-2.34727275410467e-05</v>
      </c>
      <c r="IU57">
        <v>4</v>
      </c>
      <c r="IV57">
        <v>2183</v>
      </c>
      <c r="IW57">
        <v>1</v>
      </c>
      <c r="IX57">
        <v>27</v>
      </c>
      <c r="IY57">
        <v>29322691.7</v>
      </c>
      <c r="IZ57">
        <v>29322691.7</v>
      </c>
      <c r="JA57">
        <v>0.992432</v>
      </c>
      <c r="JB57">
        <v>2.63184</v>
      </c>
      <c r="JC57">
        <v>1.54785</v>
      </c>
      <c r="JD57">
        <v>2.31323</v>
      </c>
      <c r="JE57">
        <v>1.64673</v>
      </c>
      <c r="JF57">
        <v>2.27783</v>
      </c>
      <c r="JG57">
        <v>34.0771</v>
      </c>
      <c r="JH57">
        <v>24.2101</v>
      </c>
      <c r="JI57">
        <v>18</v>
      </c>
      <c r="JJ57">
        <v>505.606</v>
      </c>
      <c r="JK57">
        <v>397.29</v>
      </c>
      <c r="JL57">
        <v>30.7438</v>
      </c>
      <c r="JM57">
        <v>29.1011</v>
      </c>
      <c r="JN57">
        <v>30</v>
      </c>
      <c r="JO57">
        <v>29.0757</v>
      </c>
      <c r="JP57">
        <v>29.0246</v>
      </c>
      <c r="JQ57">
        <v>19.8852</v>
      </c>
      <c r="JR57">
        <v>22.2673</v>
      </c>
      <c r="JS57">
        <v>51.3108</v>
      </c>
      <c r="JT57">
        <v>30.7532</v>
      </c>
      <c r="JU57">
        <v>420</v>
      </c>
      <c r="JV57">
        <v>23.9533</v>
      </c>
      <c r="JW57">
        <v>96.5096</v>
      </c>
      <c r="JX57">
        <v>94.4241</v>
      </c>
    </row>
    <row r="58" spans="1:284">
      <c r="A58">
        <v>42</v>
      </c>
      <c r="B58">
        <v>1759361506.1</v>
      </c>
      <c r="C58">
        <v>464</v>
      </c>
      <c r="D58" t="s">
        <v>509</v>
      </c>
      <c r="E58" t="s">
        <v>510</v>
      </c>
      <c r="F58">
        <v>5</v>
      </c>
      <c r="G58" t="s">
        <v>486</v>
      </c>
      <c r="H58" t="s">
        <v>419</v>
      </c>
      <c r="I58">
        <v>1759361503.1</v>
      </c>
      <c r="J58">
        <f>(K58)/1000</f>
        <v>0</v>
      </c>
      <c r="K58">
        <f>1000*DK58*AI58*(DG58-DH58)/(100*CZ58*(1000-AI58*DG58))</f>
        <v>0</v>
      </c>
      <c r="L58">
        <f>DK58*AI58*(DF58-DE58*(1000-AI58*DH58)/(1000-AI58*DG58))/(100*CZ58)</f>
        <v>0</v>
      </c>
      <c r="M58">
        <f>DE58 - IF(AI58&gt;1, L58*CZ58*100.0/(AK58), 0)</f>
        <v>0</v>
      </c>
      <c r="N58">
        <f>((T58-J58/2)*M58-L58)/(T58+J58/2)</f>
        <v>0</v>
      </c>
      <c r="O58">
        <f>N58*(DL58+DM58)/1000.0</f>
        <v>0</v>
      </c>
      <c r="P58">
        <f>(DE58 - IF(AI58&gt;1, L58*CZ58*100.0/(AK58), 0))*(DL58+DM58)/1000.0</f>
        <v>0</v>
      </c>
      <c r="Q58">
        <f>2.0/((1/S58-1/R58)+SIGN(S58)*SQRT((1/S58-1/R58)*(1/S58-1/R58) + 4*DA58/((DA58+1)*(DA58+1))*(2*1/S58*1/R58-1/R58*1/R58)))</f>
        <v>0</v>
      </c>
      <c r="R58">
        <f>IF(LEFT(DB58,1)&lt;&gt;"0",IF(LEFT(DB58,1)="1",3.0,DC58),$D$5+$E$5*(DS58*DL58/($K$5*1000))+$F$5*(DS58*DL58/($K$5*1000))*MAX(MIN(CZ58,$J$5),$I$5)*MAX(MIN(CZ58,$J$5),$I$5)+$G$5*MAX(MIN(CZ58,$J$5),$I$5)*(DS58*DL58/($K$5*1000))+$H$5*(DS58*DL58/($K$5*1000))*(DS58*DL58/($K$5*1000)))</f>
        <v>0</v>
      </c>
      <c r="S58">
        <f>J58*(1000-(1000*0.61365*exp(17.502*W58/(240.97+W58))/(DL58+DM58)+DG58)/2)/(1000*0.61365*exp(17.502*W58/(240.97+W58))/(DL58+DM58)-DG58)</f>
        <v>0</v>
      </c>
      <c r="T58">
        <f>1/((DA58+1)/(Q58/1.6)+1/(R58/1.37)) + DA58/((DA58+1)/(Q58/1.6) + DA58/(R58/1.37))</f>
        <v>0</v>
      </c>
      <c r="U58">
        <f>(CV58*CY58)</f>
        <v>0</v>
      </c>
      <c r="V58">
        <f>(DN58+(U58+2*0.95*5.67E-8*(((DN58+$B$7)+273)^4-(DN58+273)^4)-44100*J58)/(1.84*29.3*R58+8*0.95*5.67E-8*(DN58+273)^3))</f>
        <v>0</v>
      </c>
      <c r="W58">
        <f>($C$7*DO58+$D$7*DP58+$E$7*V58)</f>
        <v>0</v>
      </c>
      <c r="X58">
        <f>0.61365*exp(17.502*W58/(240.97+W58))</f>
        <v>0</v>
      </c>
      <c r="Y58">
        <f>(Z58/AA58*100)</f>
        <v>0</v>
      </c>
      <c r="Z58">
        <f>DG58*(DL58+DM58)/1000</f>
        <v>0</v>
      </c>
      <c r="AA58">
        <f>0.61365*exp(17.502*DN58/(240.97+DN58))</f>
        <v>0</v>
      </c>
      <c r="AB58">
        <f>(X58-DG58*(DL58+DM58)/1000)</f>
        <v>0</v>
      </c>
      <c r="AC58">
        <f>(-J58*44100)</f>
        <v>0</v>
      </c>
      <c r="AD58">
        <f>2*29.3*R58*0.92*(DN58-W58)</f>
        <v>0</v>
      </c>
      <c r="AE58">
        <f>2*0.95*5.67E-8*(((DN58+$B$7)+273)^4-(W58+273)^4)</f>
        <v>0</v>
      </c>
      <c r="AF58">
        <f>U58+AE58+AC58+AD58</f>
        <v>0</v>
      </c>
      <c r="AG58">
        <v>0</v>
      </c>
      <c r="AH58">
        <v>0</v>
      </c>
      <c r="AI58">
        <f>IF(AG58*$H$13&gt;=AK58,1.0,(AK58/(AK58-AG58*$H$13)))</f>
        <v>0</v>
      </c>
      <c r="AJ58">
        <f>(AI58-1)*100</f>
        <v>0</v>
      </c>
      <c r="AK58">
        <f>MAX(0,($B$13+$C$13*DS58)/(1+$D$13*DS58)*DL58/(DN58+273)*$E$13)</f>
        <v>0</v>
      </c>
      <c r="AL58" t="s">
        <v>420</v>
      </c>
      <c r="AM58" t="s">
        <v>420</v>
      </c>
      <c r="AN58">
        <v>0</v>
      </c>
      <c r="AO58">
        <v>0</v>
      </c>
      <c r="AP58">
        <f>1-AN58/AO58</f>
        <v>0</v>
      </c>
      <c r="AQ58">
        <v>0</v>
      </c>
      <c r="AR58" t="s">
        <v>420</v>
      </c>
      <c r="AS58" t="s">
        <v>420</v>
      </c>
      <c r="AT58">
        <v>0</v>
      </c>
      <c r="AU58">
        <v>0</v>
      </c>
      <c r="AV58">
        <f>1-AT58/AU58</f>
        <v>0</v>
      </c>
      <c r="AW58">
        <v>0.5</v>
      </c>
      <c r="AX58">
        <f>CW58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420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CV58">
        <f>$B$11*DT58+$C$11*DU58+$F$11*EF58*(1-EI58)</f>
        <v>0</v>
      </c>
      <c r="CW58">
        <f>CV58*CX58</f>
        <v>0</v>
      </c>
      <c r="CX58">
        <f>($B$11*$D$9+$C$11*$D$9+$F$11*((ES58+EK58)/MAX(ES58+EK58+ET58, 0.1)*$I$9+ET58/MAX(ES58+EK58+ET58, 0.1)*$J$9))/($B$11+$C$11+$F$11)</f>
        <v>0</v>
      </c>
      <c r="CY58">
        <f>($B$11*$K$9+$C$11*$K$9+$F$11*((ES58+EK58)/MAX(ES58+EK58+ET58, 0.1)*$P$9+ET58/MAX(ES58+EK58+ET58, 0.1)*$Q$9))/($B$11+$C$11+$F$11)</f>
        <v>0</v>
      </c>
      <c r="CZ58">
        <v>5</v>
      </c>
      <c r="DA58">
        <v>0.5</v>
      </c>
      <c r="DB58" t="s">
        <v>421</v>
      </c>
      <c r="DC58">
        <v>2</v>
      </c>
      <c r="DD58">
        <v>1759361503.1</v>
      </c>
      <c r="DE58">
        <v>420.507666666667</v>
      </c>
      <c r="DF58">
        <v>420.003666666667</v>
      </c>
      <c r="DG58">
        <v>24.0232</v>
      </c>
      <c r="DH58">
        <v>23.8914</v>
      </c>
      <c r="DI58">
        <v>418.527</v>
      </c>
      <c r="DJ58">
        <v>23.6395666666667</v>
      </c>
      <c r="DK58">
        <v>500.047</v>
      </c>
      <c r="DL58">
        <v>90.3076</v>
      </c>
      <c r="DM58">
        <v>0.0342468333333333</v>
      </c>
      <c r="DN58">
        <v>30.3836333333333</v>
      </c>
      <c r="DO58">
        <v>29.9849333333333</v>
      </c>
      <c r="DP58">
        <v>999.9</v>
      </c>
      <c r="DQ58">
        <v>0</v>
      </c>
      <c r="DR58">
        <v>0</v>
      </c>
      <c r="DS58">
        <v>10007.5</v>
      </c>
      <c r="DT58">
        <v>0</v>
      </c>
      <c r="DU58">
        <v>0.326387333333333</v>
      </c>
      <c r="DV58">
        <v>0.504313</v>
      </c>
      <c r="DW58">
        <v>430.858333333333</v>
      </c>
      <c r="DX58">
        <v>430.283666666667</v>
      </c>
      <c r="DY58">
        <v>0.131771</v>
      </c>
      <c r="DZ58">
        <v>420.003666666667</v>
      </c>
      <c r="EA58">
        <v>23.8914</v>
      </c>
      <c r="EB58">
        <v>2.16947333333333</v>
      </c>
      <c r="EC58">
        <v>2.15757333333333</v>
      </c>
      <c r="ED58">
        <v>18.7386666666667</v>
      </c>
      <c r="EE58">
        <v>18.6507</v>
      </c>
      <c r="EF58">
        <v>0.00500059</v>
      </c>
      <c r="EG58">
        <v>0</v>
      </c>
      <c r="EH58">
        <v>0</v>
      </c>
      <c r="EI58">
        <v>0</v>
      </c>
      <c r="EJ58">
        <v>716.3</v>
      </c>
      <c r="EK58">
        <v>0.00500059</v>
      </c>
      <c r="EL58">
        <v>-8.3</v>
      </c>
      <c r="EM58">
        <v>-1.26666666666667</v>
      </c>
      <c r="EN58">
        <v>35.937</v>
      </c>
      <c r="EO58">
        <v>39</v>
      </c>
      <c r="EP58">
        <v>37.208</v>
      </c>
      <c r="EQ58">
        <v>39.0413333333333</v>
      </c>
      <c r="ER58">
        <v>38.125</v>
      </c>
      <c r="ES58">
        <v>0</v>
      </c>
      <c r="ET58">
        <v>0</v>
      </c>
      <c r="EU58">
        <v>0</v>
      </c>
      <c r="EV58">
        <v>1759361506.9</v>
      </c>
      <c r="EW58">
        <v>0</v>
      </c>
      <c r="EX58">
        <v>715.496153846154</v>
      </c>
      <c r="EY58">
        <v>-1.05641028788366</v>
      </c>
      <c r="EZ58">
        <v>-1.53162390763053</v>
      </c>
      <c r="FA58">
        <v>-11.2076923076923</v>
      </c>
      <c r="FB58">
        <v>15</v>
      </c>
      <c r="FC58">
        <v>0</v>
      </c>
      <c r="FD58" t="s">
        <v>422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0.516896523809524</v>
      </c>
      <c r="FQ58">
        <v>-0.00989259740259725</v>
      </c>
      <c r="FR58">
        <v>0.0447781133118987</v>
      </c>
      <c r="FS58">
        <v>1</v>
      </c>
      <c r="FT58">
        <v>714.732352941176</v>
      </c>
      <c r="FU58">
        <v>16.7440793506183</v>
      </c>
      <c r="FV58">
        <v>6.63731521680244</v>
      </c>
      <c r="FW58">
        <v>-1</v>
      </c>
      <c r="FX58">
        <v>0.130301761904762</v>
      </c>
      <c r="FY58">
        <v>0.00720576623376643</v>
      </c>
      <c r="FZ58">
        <v>0.00108553001777985</v>
      </c>
      <c r="GA58">
        <v>1</v>
      </c>
      <c r="GB58">
        <v>2</v>
      </c>
      <c r="GC58">
        <v>2</v>
      </c>
      <c r="GD58" t="s">
        <v>449</v>
      </c>
      <c r="GE58">
        <v>3.13271</v>
      </c>
      <c r="GF58">
        <v>2.71212</v>
      </c>
      <c r="GG58">
        <v>0.0892202</v>
      </c>
      <c r="GH58">
        <v>0.0896044</v>
      </c>
      <c r="GI58">
        <v>0.102615</v>
      </c>
      <c r="GJ58">
        <v>0.102982</v>
      </c>
      <c r="GK58">
        <v>34251.5</v>
      </c>
      <c r="GL58">
        <v>36659</v>
      </c>
      <c r="GM58">
        <v>34029.7</v>
      </c>
      <c r="GN58">
        <v>36463.3</v>
      </c>
      <c r="GO58">
        <v>43137.9</v>
      </c>
      <c r="GP58">
        <v>46956.2</v>
      </c>
      <c r="GQ58">
        <v>53095.5</v>
      </c>
      <c r="GR58">
        <v>58279.7</v>
      </c>
      <c r="GS58">
        <v>1.94422</v>
      </c>
      <c r="GT58">
        <v>1.77622</v>
      </c>
      <c r="GU58">
        <v>0.0814945</v>
      </c>
      <c r="GV58">
        <v>0</v>
      </c>
      <c r="GW58">
        <v>28.6609</v>
      </c>
      <c r="GX58">
        <v>999.9</v>
      </c>
      <c r="GY58">
        <v>58.943</v>
      </c>
      <c r="GZ58">
        <v>30.635</v>
      </c>
      <c r="HA58">
        <v>28.8376</v>
      </c>
      <c r="HB58">
        <v>54.5599</v>
      </c>
      <c r="HC58">
        <v>44.4311</v>
      </c>
      <c r="HD58">
        <v>1</v>
      </c>
      <c r="HE58">
        <v>0.133483</v>
      </c>
      <c r="HF58">
        <v>-1.27717</v>
      </c>
      <c r="HG58">
        <v>20.1274</v>
      </c>
      <c r="HH58">
        <v>5.19737</v>
      </c>
      <c r="HI58">
        <v>12.0044</v>
      </c>
      <c r="HJ58">
        <v>4.9754</v>
      </c>
      <c r="HK58">
        <v>3.294</v>
      </c>
      <c r="HL58">
        <v>9999</v>
      </c>
      <c r="HM58">
        <v>9999</v>
      </c>
      <c r="HN58">
        <v>999.9</v>
      </c>
      <c r="HO58">
        <v>9999</v>
      </c>
      <c r="HP58">
        <v>1.86325</v>
      </c>
      <c r="HQ58">
        <v>1.86813</v>
      </c>
      <c r="HR58">
        <v>1.86785</v>
      </c>
      <c r="HS58">
        <v>1.86905</v>
      </c>
      <c r="HT58">
        <v>1.86984</v>
      </c>
      <c r="HU58">
        <v>1.86587</v>
      </c>
      <c r="HV58">
        <v>1.86695</v>
      </c>
      <c r="HW58">
        <v>1.86843</v>
      </c>
      <c r="HX58">
        <v>5</v>
      </c>
      <c r="HY58">
        <v>0</v>
      </c>
      <c r="HZ58">
        <v>0</v>
      </c>
      <c r="IA58">
        <v>0</v>
      </c>
      <c r="IB58" t="s">
        <v>424</v>
      </c>
      <c r="IC58" t="s">
        <v>425</v>
      </c>
      <c r="ID58" t="s">
        <v>426</v>
      </c>
      <c r="IE58" t="s">
        <v>426</v>
      </c>
      <c r="IF58" t="s">
        <v>426</v>
      </c>
      <c r="IG58" t="s">
        <v>426</v>
      </c>
      <c r="IH58">
        <v>0</v>
      </c>
      <c r="II58">
        <v>100</v>
      </c>
      <c r="IJ58">
        <v>100</v>
      </c>
      <c r="IK58">
        <v>1.981</v>
      </c>
      <c r="IL58">
        <v>0.3835</v>
      </c>
      <c r="IM58">
        <v>0.591063205497763</v>
      </c>
      <c r="IN58">
        <v>0.00362635438953289</v>
      </c>
      <c r="IO58">
        <v>-8.50754122937555e-07</v>
      </c>
      <c r="IP58">
        <v>2.87264459290622e-10</v>
      </c>
      <c r="IQ58">
        <v>-0.103101814204982</v>
      </c>
      <c r="IR58">
        <v>-0.017656537129445</v>
      </c>
      <c r="IS58">
        <v>0.00217271289782075</v>
      </c>
      <c r="IT58">
        <v>-2.34727275410467e-05</v>
      </c>
      <c r="IU58">
        <v>4</v>
      </c>
      <c r="IV58">
        <v>2183</v>
      </c>
      <c r="IW58">
        <v>1</v>
      </c>
      <c r="IX58">
        <v>27</v>
      </c>
      <c r="IY58">
        <v>29322691.8</v>
      </c>
      <c r="IZ58">
        <v>29322691.8</v>
      </c>
      <c r="JA58">
        <v>0.992432</v>
      </c>
      <c r="JB58">
        <v>2.62695</v>
      </c>
      <c r="JC58">
        <v>1.54785</v>
      </c>
      <c r="JD58">
        <v>2.31323</v>
      </c>
      <c r="JE58">
        <v>1.64551</v>
      </c>
      <c r="JF58">
        <v>2.37915</v>
      </c>
      <c r="JG58">
        <v>34.0771</v>
      </c>
      <c r="JH58">
        <v>24.2101</v>
      </c>
      <c r="JI58">
        <v>18</v>
      </c>
      <c r="JJ58">
        <v>505.62</v>
      </c>
      <c r="JK58">
        <v>397.304</v>
      </c>
      <c r="JL58">
        <v>30.7483</v>
      </c>
      <c r="JM58">
        <v>29.1011</v>
      </c>
      <c r="JN58">
        <v>30</v>
      </c>
      <c r="JO58">
        <v>29.0752</v>
      </c>
      <c r="JP58">
        <v>29.0246</v>
      </c>
      <c r="JQ58">
        <v>19.8865</v>
      </c>
      <c r="JR58">
        <v>22.2673</v>
      </c>
      <c r="JS58">
        <v>51.3108</v>
      </c>
      <c r="JT58">
        <v>30.7532</v>
      </c>
      <c r="JU58">
        <v>420</v>
      </c>
      <c r="JV58">
        <v>23.9533</v>
      </c>
      <c r="JW58">
        <v>96.5098</v>
      </c>
      <c r="JX58">
        <v>94.4239</v>
      </c>
    </row>
    <row r="59" spans="1:284">
      <c r="A59">
        <v>43</v>
      </c>
      <c r="B59">
        <v>1759361508.1</v>
      </c>
      <c r="C59">
        <v>466</v>
      </c>
      <c r="D59" t="s">
        <v>511</v>
      </c>
      <c r="E59" t="s">
        <v>512</v>
      </c>
      <c r="F59">
        <v>5</v>
      </c>
      <c r="G59" t="s">
        <v>486</v>
      </c>
      <c r="H59" t="s">
        <v>419</v>
      </c>
      <c r="I59">
        <v>1759361505.1</v>
      </c>
      <c r="J59">
        <f>(K59)/1000</f>
        <v>0</v>
      </c>
      <c r="K59">
        <f>1000*DK59*AI59*(DG59-DH59)/(100*CZ59*(1000-AI59*DG59))</f>
        <v>0</v>
      </c>
      <c r="L59">
        <f>DK59*AI59*(DF59-DE59*(1000-AI59*DH59)/(1000-AI59*DG59))/(100*CZ59)</f>
        <v>0</v>
      </c>
      <c r="M59">
        <f>DE59 - IF(AI59&gt;1, L59*CZ59*100.0/(AK59), 0)</f>
        <v>0</v>
      </c>
      <c r="N59">
        <f>((T59-J59/2)*M59-L59)/(T59+J59/2)</f>
        <v>0</v>
      </c>
      <c r="O59">
        <f>N59*(DL59+DM59)/1000.0</f>
        <v>0</v>
      </c>
      <c r="P59">
        <f>(DE59 - IF(AI59&gt;1, L59*CZ59*100.0/(AK59), 0))*(DL59+DM59)/1000.0</f>
        <v>0</v>
      </c>
      <c r="Q59">
        <f>2.0/((1/S59-1/R59)+SIGN(S59)*SQRT((1/S59-1/R59)*(1/S59-1/R59) + 4*DA59/((DA59+1)*(DA59+1))*(2*1/S59*1/R59-1/R59*1/R59)))</f>
        <v>0</v>
      </c>
      <c r="R59">
        <f>IF(LEFT(DB59,1)&lt;&gt;"0",IF(LEFT(DB59,1)="1",3.0,DC59),$D$5+$E$5*(DS59*DL59/($K$5*1000))+$F$5*(DS59*DL59/($K$5*1000))*MAX(MIN(CZ59,$J$5),$I$5)*MAX(MIN(CZ59,$J$5),$I$5)+$G$5*MAX(MIN(CZ59,$J$5),$I$5)*(DS59*DL59/($K$5*1000))+$H$5*(DS59*DL59/($K$5*1000))*(DS59*DL59/($K$5*1000)))</f>
        <v>0</v>
      </c>
      <c r="S59">
        <f>J59*(1000-(1000*0.61365*exp(17.502*W59/(240.97+W59))/(DL59+DM59)+DG59)/2)/(1000*0.61365*exp(17.502*W59/(240.97+W59))/(DL59+DM59)-DG59)</f>
        <v>0</v>
      </c>
      <c r="T59">
        <f>1/((DA59+1)/(Q59/1.6)+1/(R59/1.37)) + DA59/((DA59+1)/(Q59/1.6) + DA59/(R59/1.37))</f>
        <v>0</v>
      </c>
      <c r="U59">
        <f>(CV59*CY59)</f>
        <v>0</v>
      </c>
      <c r="V59">
        <f>(DN59+(U59+2*0.95*5.67E-8*(((DN59+$B$7)+273)^4-(DN59+273)^4)-44100*J59)/(1.84*29.3*R59+8*0.95*5.67E-8*(DN59+273)^3))</f>
        <v>0</v>
      </c>
      <c r="W59">
        <f>($C$7*DO59+$D$7*DP59+$E$7*V59)</f>
        <v>0</v>
      </c>
      <c r="X59">
        <f>0.61365*exp(17.502*W59/(240.97+W59))</f>
        <v>0</v>
      </c>
      <c r="Y59">
        <f>(Z59/AA59*100)</f>
        <v>0</v>
      </c>
      <c r="Z59">
        <f>DG59*(DL59+DM59)/1000</f>
        <v>0</v>
      </c>
      <c r="AA59">
        <f>0.61365*exp(17.502*DN59/(240.97+DN59))</f>
        <v>0</v>
      </c>
      <c r="AB59">
        <f>(X59-DG59*(DL59+DM59)/1000)</f>
        <v>0</v>
      </c>
      <c r="AC59">
        <f>(-J59*44100)</f>
        <v>0</v>
      </c>
      <c r="AD59">
        <f>2*29.3*R59*0.92*(DN59-W59)</f>
        <v>0</v>
      </c>
      <c r="AE59">
        <f>2*0.95*5.67E-8*(((DN59+$B$7)+273)^4-(W59+273)^4)</f>
        <v>0</v>
      </c>
      <c r="AF59">
        <f>U59+AE59+AC59+AD59</f>
        <v>0</v>
      </c>
      <c r="AG59">
        <v>0</v>
      </c>
      <c r="AH59">
        <v>0</v>
      </c>
      <c r="AI59">
        <f>IF(AG59*$H$13&gt;=AK59,1.0,(AK59/(AK59-AG59*$H$13)))</f>
        <v>0</v>
      </c>
      <c r="AJ59">
        <f>(AI59-1)*100</f>
        <v>0</v>
      </c>
      <c r="AK59">
        <f>MAX(0,($B$13+$C$13*DS59)/(1+$D$13*DS59)*DL59/(DN59+273)*$E$13)</f>
        <v>0</v>
      </c>
      <c r="AL59" t="s">
        <v>420</v>
      </c>
      <c r="AM59" t="s">
        <v>420</v>
      </c>
      <c r="AN59">
        <v>0</v>
      </c>
      <c r="AO59">
        <v>0</v>
      </c>
      <c r="AP59">
        <f>1-AN59/AO59</f>
        <v>0</v>
      </c>
      <c r="AQ59">
        <v>0</v>
      </c>
      <c r="AR59" t="s">
        <v>420</v>
      </c>
      <c r="AS59" t="s">
        <v>420</v>
      </c>
      <c r="AT59">
        <v>0</v>
      </c>
      <c r="AU59">
        <v>0</v>
      </c>
      <c r="AV59">
        <f>1-AT59/AU59</f>
        <v>0</v>
      </c>
      <c r="AW59">
        <v>0.5</v>
      </c>
      <c r="AX59">
        <f>CW59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420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CV59">
        <f>$B$11*DT59+$C$11*DU59+$F$11*EF59*(1-EI59)</f>
        <v>0</v>
      </c>
      <c r="CW59">
        <f>CV59*CX59</f>
        <v>0</v>
      </c>
      <c r="CX59">
        <f>($B$11*$D$9+$C$11*$D$9+$F$11*((ES59+EK59)/MAX(ES59+EK59+ET59, 0.1)*$I$9+ET59/MAX(ES59+EK59+ET59, 0.1)*$J$9))/($B$11+$C$11+$F$11)</f>
        <v>0</v>
      </c>
      <c r="CY59">
        <f>($B$11*$K$9+$C$11*$K$9+$F$11*((ES59+EK59)/MAX(ES59+EK59+ET59, 0.1)*$P$9+ET59/MAX(ES59+EK59+ET59, 0.1)*$Q$9))/($B$11+$C$11+$F$11)</f>
        <v>0</v>
      </c>
      <c r="CZ59">
        <v>5</v>
      </c>
      <c r="DA59">
        <v>0.5</v>
      </c>
      <c r="DB59" t="s">
        <v>421</v>
      </c>
      <c r="DC59">
        <v>2</v>
      </c>
      <c r="DD59">
        <v>1759361505.1</v>
      </c>
      <c r="DE59">
        <v>420.493333333333</v>
      </c>
      <c r="DF59">
        <v>419.989666666667</v>
      </c>
      <c r="DG59">
        <v>24.0227</v>
      </c>
      <c r="DH59">
        <v>23.8904666666667</v>
      </c>
      <c r="DI59">
        <v>418.513</v>
      </c>
      <c r="DJ59">
        <v>23.6390666666667</v>
      </c>
      <c r="DK59">
        <v>500.036</v>
      </c>
      <c r="DL59">
        <v>90.3081333333333</v>
      </c>
      <c r="DM59">
        <v>0.0342311</v>
      </c>
      <c r="DN59">
        <v>30.3843</v>
      </c>
      <c r="DO59">
        <v>29.9865333333333</v>
      </c>
      <c r="DP59">
        <v>999.9</v>
      </c>
      <c r="DQ59">
        <v>0</v>
      </c>
      <c r="DR59">
        <v>0</v>
      </c>
      <c r="DS59">
        <v>9995.01666666667</v>
      </c>
      <c r="DT59">
        <v>0</v>
      </c>
      <c r="DU59">
        <v>0.318112666666667</v>
      </c>
      <c r="DV59">
        <v>0.504079</v>
      </c>
      <c r="DW59">
        <v>430.843666666667</v>
      </c>
      <c r="DX59">
        <v>430.269</v>
      </c>
      <c r="DY59">
        <v>0.132202333333333</v>
      </c>
      <c r="DZ59">
        <v>419.989666666667</v>
      </c>
      <c r="EA59">
        <v>23.8904666666667</v>
      </c>
      <c r="EB59">
        <v>2.16944</v>
      </c>
      <c r="EC59">
        <v>2.15750333333333</v>
      </c>
      <c r="ED59">
        <v>18.7384333333333</v>
      </c>
      <c r="EE59">
        <v>18.6502</v>
      </c>
      <c r="EF59">
        <v>0.00500059</v>
      </c>
      <c r="EG59">
        <v>0</v>
      </c>
      <c r="EH59">
        <v>0</v>
      </c>
      <c r="EI59">
        <v>0</v>
      </c>
      <c r="EJ59">
        <v>715.966666666667</v>
      </c>
      <c r="EK59">
        <v>0.00500059</v>
      </c>
      <c r="EL59">
        <v>-6</v>
      </c>
      <c r="EM59">
        <v>-0.266666666666667</v>
      </c>
      <c r="EN59">
        <v>35.9163333333333</v>
      </c>
      <c r="EO59">
        <v>38.979</v>
      </c>
      <c r="EP59">
        <v>37.187</v>
      </c>
      <c r="EQ59">
        <v>39.0206666666667</v>
      </c>
      <c r="ER59">
        <v>38.125</v>
      </c>
      <c r="ES59">
        <v>0</v>
      </c>
      <c r="ET59">
        <v>0</v>
      </c>
      <c r="EU59">
        <v>0</v>
      </c>
      <c r="EV59">
        <v>1759361509.3</v>
      </c>
      <c r="EW59">
        <v>0</v>
      </c>
      <c r="EX59">
        <v>715.684615384615</v>
      </c>
      <c r="EY59">
        <v>-3.71965825684231</v>
      </c>
      <c r="EZ59">
        <v>24.7726496237343</v>
      </c>
      <c r="FA59">
        <v>-9.59230769230769</v>
      </c>
      <c r="FB59">
        <v>15</v>
      </c>
      <c r="FC59">
        <v>0</v>
      </c>
      <c r="FD59" t="s">
        <v>422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0.511372809523809</v>
      </c>
      <c r="FQ59">
        <v>0.0331154805194811</v>
      </c>
      <c r="FR59">
        <v>0.0430604330962882</v>
      </c>
      <c r="FS59">
        <v>1</v>
      </c>
      <c r="FT59">
        <v>715.279411764706</v>
      </c>
      <c r="FU59">
        <v>2.80366684005126</v>
      </c>
      <c r="FV59">
        <v>6.29770170084316</v>
      </c>
      <c r="FW59">
        <v>-1</v>
      </c>
      <c r="FX59">
        <v>0.130595571428571</v>
      </c>
      <c r="FY59">
        <v>0.00678405194805188</v>
      </c>
      <c r="FZ59">
        <v>0.00101024412756467</v>
      </c>
      <c r="GA59">
        <v>1</v>
      </c>
      <c r="GB59">
        <v>2</v>
      </c>
      <c r="GC59">
        <v>2</v>
      </c>
      <c r="GD59" t="s">
        <v>449</v>
      </c>
      <c r="GE59">
        <v>3.13287</v>
      </c>
      <c r="GF59">
        <v>2.71178</v>
      </c>
      <c r="GG59">
        <v>0.0892186</v>
      </c>
      <c r="GH59">
        <v>0.0896038</v>
      </c>
      <c r="GI59">
        <v>0.102614</v>
      </c>
      <c r="GJ59">
        <v>0.102981</v>
      </c>
      <c r="GK59">
        <v>34251.6</v>
      </c>
      <c r="GL59">
        <v>36659</v>
      </c>
      <c r="GM59">
        <v>34029.7</v>
      </c>
      <c r="GN59">
        <v>36463.3</v>
      </c>
      <c r="GO59">
        <v>43138.2</v>
      </c>
      <c r="GP59">
        <v>46956.1</v>
      </c>
      <c r="GQ59">
        <v>53095.8</v>
      </c>
      <c r="GR59">
        <v>58279.6</v>
      </c>
      <c r="GS59">
        <v>1.94438</v>
      </c>
      <c r="GT59">
        <v>1.77597</v>
      </c>
      <c r="GU59">
        <v>0.0813752</v>
      </c>
      <c r="GV59">
        <v>0</v>
      </c>
      <c r="GW59">
        <v>28.6609</v>
      </c>
      <c r="GX59">
        <v>999.9</v>
      </c>
      <c r="GY59">
        <v>58.943</v>
      </c>
      <c r="GZ59">
        <v>30.625</v>
      </c>
      <c r="HA59">
        <v>28.8212</v>
      </c>
      <c r="HB59">
        <v>55.2599</v>
      </c>
      <c r="HC59">
        <v>44.2268</v>
      </c>
      <c r="HD59">
        <v>1</v>
      </c>
      <c r="HE59">
        <v>0.133471</v>
      </c>
      <c r="HF59">
        <v>-1.27004</v>
      </c>
      <c r="HG59">
        <v>20.1275</v>
      </c>
      <c r="HH59">
        <v>5.19707</v>
      </c>
      <c r="HI59">
        <v>12.0043</v>
      </c>
      <c r="HJ59">
        <v>4.9754</v>
      </c>
      <c r="HK59">
        <v>3.294</v>
      </c>
      <c r="HL59">
        <v>9999</v>
      </c>
      <c r="HM59">
        <v>9999</v>
      </c>
      <c r="HN59">
        <v>999.9</v>
      </c>
      <c r="HO59">
        <v>9999</v>
      </c>
      <c r="HP59">
        <v>1.86325</v>
      </c>
      <c r="HQ59">
        <v>1.86813</v>
      </c>
      <c r="HR59">
        <v>1.86784</v>
      </c>
      <c r="HS59">
        <v>1.86905</v>
      </c>
      <c r="HT59">
        <v>1.86983</v>
      </c>
      <c r="HU59">
        <v>1.86588</v>
      </c>
      <c r="HV59">
        <v>1.86695</v>
      </c>
      <c r="HW59">
        <v>1.86844</v>
      </c>
      <c r="HX59">
        <v>5</v>
      </c>
      <c r="HY59">
        <v>0</v>
      </c>
      <c r="HZ59">
        <v>0</v>
      </c>
      <c r="IA59">
        <v>0</v>
      </c>
      <c r="IB59" t="s">
        <v>424</v>
      </c>
      <c r="IC59" t="s">
        <v>425</v>
      </c>
      <c r="ID59" t="s">
        <v>426</v>
      </c>
      <c r="IE59" t="s">
        <v>426</v>
      </c>
      <c r="IF59" t="s">
        <v>426</v>
      </c>
      <c r="IG59" t="s">
        <v>426</v>
      </c>
      <c r="IH59">
        <v>0</v>
      </c>
      <c r="II59">
        <v>100</v>
      </c>
      <c r="IJ59">
        <v>100</v>
      </c>
      <c r="IK59">
        <v>1.98</v>
      </c>
      <c r="IL59">
        <v>0.3835</v>
      </c>
      <c r="IM59">
        <v>0.591063205497763</v>
      </c>
      <c r="IN59">
        <v>0.00362635438953289</v>
      </c>
      <c r="IO59">
        <v>-8.50754122937555e-07</v>
      </c>
      <c r="IP59">
        <v>2.87264459290622e-10</v>
      </c>
      <c r="IQ59">
        <v>-0.103101814204982</v>
      </c>
      <c r="IR59">
        <v>-0.017656537129445</v>
      </c>
      <c r="IS59">
        <v>0.00217271289782075</v>
      </c>
      <c r="IT59">
        <v>-2.34727275410467e-05</v>
      </c>
      <c r="IU59">
        <v>4</v>
      </c>
      <c r="IV59">
        <v>2183</v>
      </c>
      <c r="IW59">
        <v>1</v>
      </c>
      <c r="IX59">
        <v>27</v>
      </c>
      <c r="IY59">
        <v>29322691.8</v>
      </c>
      <c r="IZ59">
        <v>29322691.8</v>
      </c>
      <c r="JA59">
        <v>0.992432</v>
      </c>
      <c r="JB59">
        <v>2.61963</v>
      </c>
      <c r="JC59">
        <v>1.54785</v>
      </c>
      <c r="JD59">
        <v>2.31323</v>
      </c>
      <c r="JE59">
        <v>1.64673</v>
      </c>
      <c r="JF59">
        <v>2.37915</v>
      </c>
      <c r="JG59">
        <v>34.0771</v>
      </c>
      <c r="JH59">
        <v>24.2188</v>
      </c>
      <c r="JI59">
        <v>18</v>
      </c>
      <c r="JJ59">
        <v>505.714</v>
      </c>
      <c r="JK59">
        <v>397.167</v>
      </c>
      <c r="JL59">
        <v>30.7534</v>
      </c>
      <c r="JM59">
        <v>29.1011</v>
      </c>
      <c r="JN59">
        <v>30.0001</v>
      </c>
      <c r="JO59">
        <v>29.0746</v>
      </c>
      <c r="JP59">
        <v>29.0246</v>
      </c>
      <c r="JQ59">
        <v>19.8852</v>
      </c>
      <c r="JR59">
        <v>22.2673</v>
      </c>
      <c r="JS59">
        <v>51.3108</v>
      </c>
      <c r="JT59">
        <v>30.7617</v>
      </c>
      <c r="JU59">
        <v>420</v>
      </c>
      <c r="JV59">
        <v>23.9533</v>
      </c>
      <c r="JW59">
        <v>96.5101</v>
      </c>
      <c r="JX59">
        <v>94.4237</v>
      </c>
    </row>
    <row r="60" spans="1:284">
      <c r="A60">
        <v>44</v>
      </c>
      <c r="B60">
        <v>1759361510.1</v>
      </c>
      <c r="C60">
        <v>468</v>
      </c>
      <c r="D60" t="s">
        <v>513</v>
      </c>
      <c r="E60" t="s">
        <v>514</v>
      </c>
      <c r="F60">
        <v>5</v>
      </c>
      <c r="G60" t="s">
        <v>486</v>
      </c>
      <c r="H60" t="s">
        <v>419</v>
      </c>
      <c r="I60">
        <v>1759361507.1</v>
      </c>
      <c r="J60">
        <f>(K60)/1000</f>
        <v>0</v>
      </c>
      <c r="K60">
        <f>1000*DK60*AI60*(DG60-DH60)/(100*CZ60*(1000-AI60*DG60))</f>
        <v>0</v>
      </c>
      <c r="L60">
        <f>DK60*AI60*(DF60-DE60*(1000-AI60*DH60)/(1000-AI60*DG60))/(100*CZ60)</f>
        <v>0</v>
      </c>
      <c r="M60">
        <f>DE60 - IF(AI60&gt;1, L60*CZ60*100.0/(AK60), 0)</f>
        <v>0</v>
      </c>
      <c r="N60">
        <f>((T60-J60/2)*M60-L60)/(T60+J60/2)</f>
        <v>0</v>
      </c>
      <c r="O60">
        <f>N60*(DL60+DM60)/1000.0</f>
        <v>0</v>
      </c>
      <c r="P60">
        <f>(DE60 - IF(AI60&gt;1, L60*CZ60*100.0/(AK60), 0))*(DL60+DM60)/1000.0</f>
        <v>0</v>
      </c>
      <c r="Q60">
        <f>2.0/((1/S60-1/R60)+SIGN(S60)*SQRT((1/S60-1/R60)*(1/S60-1/R60) + 4*DA60/((DA60+1)*(DA60+1))*(2*1/S60*1/R60-1/R60*1/R60)))</f>
        <v>0</v>
      </c>
      <c r="R60">
        <f>IF(LEFT(DB60,1)&lt;&gt;"0",IF(LEFT(DB60,1)="1",3.0,DC60),$D$5+$E$5*(DS60*DL60/($K$5*1000))+$F$5*(DS60*DL60/($K$5*1000))*MAX(MIN(CZ60,$J$5),$I$5)*MAX(MIN(CZ60,$J$5),$I$5)+$G$5*MAX(MIN(CZ60,$J$5),$I$5)*(DS60*DL60/($K$5*1000))+$H$5*(DS60*DL60/($K$5*1000))*(DS60*DL60/($K$5*1000)))</f>
        <v>0</v>
      </c>
      <c r="S60">
        <f>J60*(1000-(1000*0.61365*exp(17.502*W60/(240.97+W60))/(DL60+DM60)+DG60)/2)/(1000*0.61365*exp(17.502*W60/(240.97+W60))/(DL60+DM60)-DG60)</f>
        <v>0</v>
      </c>
      <c r="T60">
        <f>1/((DA60+1)/(Q60/1.6)+1/(R60/1.37)) + DA60/((DA60+1)/(Q60/1.6) + DA60/(R60/1.37))</f>
        <v>0</v>
      </c>
      <c r="U60">
        <f>(CV60*CY60)</f>
        <v>0</v>
      </c>
      <c r="V60">
        <f>(DN60+(U60+2*0.95*5.67E-8*(((DN60+$B$7)+273)^4-(DN60+273)^4)-44100*J60)/(1.84*29.3*R60+8*0.95*5.67E-8*(DN60+273)^3))</f>
        <v>0</v>
      </c>
      <c r="W60">
        <f>($C$7*DO60+$D$7*DP60+$E$7*V60)</f>
        <v>0</v>
      </c>
      <c r="X60">
        <f>0.61365*exp(17.502*W60/(240.97+W60))</f>
        <v>0</v>
      </c>
      <c r="Y60">
        <f>(Z60/AA60*100)</f>
        <v>0</v>
      </c>
      <c r="Z60">
        <f>DG60*(DL60+DM60)/1000</f>
        <v>0</v>
      </c>
      <c r="AA60">
        <f>0.61365*exp(17.502*DN60/(240.97+DN60))</f>
        <v>0</v>
      </c>
      <c r="AB60">
        <f>(X60-DG60*(DL60+DM60)/1000)</f>
        <v>0</v>
      </c>
      <c r="AC60">
        <f>(-J60*44100)</f>
        <v>0</v>
      </c>
      <c r="AD60">
        <f>2*29.3*R60*0.92*(DN60-W60)</f>
        <v>0</v>
      </c>
      <c r="AE60">
        <f>2*0.95*5.67E-8*(((DN60+$B$7)+273)^4-(W60+273)^4)</f>
        <v>0</v>
      </c>
      <c r="AF60">
        <f>U60+AE60+AC60+AD60</f>
        <v>0</v>
      </c>
      <c r="AG60">
        <v>0</v>
      </c>
      <c r="AH60">
        <v>0</v>
      </c>
      <c r="AI60">
        <f>IF(AG60*$H$13&gt;=AK60,1.0,(AK60/(AK60-AG60*$H$13)))</f>
        <v>0</v>
      </c>
      <c r="AJ60">
        <f>(AI60-1)*100</f>
        <v>0</v>
      </c>
      <c r="AK60">
        <f>MAX(0,($B$13+$C$13*DS60)/(1+$D$13*DS60)*DL60/(DN60+273)*$E$13)</f>
        <v>0</v>
      </c>
      <c r="AL60" t="s">
        <v>420</v>
      </c>
      <c r="AM60" t="s">
        <v>420</v>
      </c>
      <c r="AN60">
        <v>0</v>
      </c>
      <c r="AO60">
        <v>0</v>
      </c>
      <c r="AP60">
        <f>1-AN60/AO60</f>
        <v>0</v>
      </c>
      <c r="AQ60">
        <v>0</v>
      </c>
      <c r="AR60" t="s">
        <v>420</v>
      </c>
      <c r="AS60" t="s">
        <v>420</v>
      </c>
      <c r="AT60">
        <v>0</v>
      </c>
      <c r="AU60">
        <v>0</v>
      </c>
      <c r="AV60">
        <f>1-AT60/AU60</f>
        <v>0</v>
      </c>
      <c r="AW60">
        <v>0.5</v>
      </c>
      <c r="AX60">
        <f>CW60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420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CV60">
        <f>$B$11*DT60+$C$11*DU60+$F$11*EF60*(1-EI60)</f>
        <v>0</v>
      </c>
      <c r="CW60">
        <f>CV60*CX60</f>
        <v>0</v>
      </c>
      <c r="CX60">
        <f>($B$11*$D$9+$C$11*$D$9+$F$11*((ES60+EK60)/MAX(ES60+EK60+ET60, 0.1)*$I$9+ET60/MAX(ES60+EK60+ET60, 0.1)*$J$9))/($B$11+$C$11+$F$11)</f>
        <v>0</v>
      </c>
      <c r="CY60">
        <f>($B$11*$K$9+$C$11*$K$9+$F$11*((ES60+EK60)/MAX(ES60+EK60+ET60, 0.1)*$P$9+ET60/MAX(ES60+EK60+ET60, 0.1)*$Q$9))/($B$11+$C$11+$F$11)</f>
        <v>0</v>
      </c>
      <c r="CZ60">
        <v>5</v>
      </c>
      <c r="DA60">
        <v>0.5</v>
      </c>
      <c r="DB60" t="s">
        <v>421</v>
      </c>
      <c r="DC60">
        <v>2</v>
      </c>
      <c r="DD60">
        <v>1759361507.1</v>
      </c>
      <c r="DE60">
        <v>420.483</v>
      </c>
      <c r="DF60">
        <v>419.976666666667</v>
      </c>
      <c r="DG60">
        <v>24.022</v>
      </c>
      <c r="DH60">
        <v>23.89</v>
      </c>
      <c r="DI60">
        <v>418.502666666667</v>
      </c>
      <c r="DJ60">
        <v>23.6384333333333</v>
      </c>
      <c r="DK60">
        <v>500.007333333333</v>
      </c>
      <c r="DL60">
        <v>90.3087666666667</v>
      </c>
      <c r="DM60">
        <v>0.0342329333333333</v>
      </c>
      <c r="DN60">
        <v>30.3848333333333</v>
      </c>
      <c r="DO60">
        <v>29.9886</v>
      </c>
      <c r="DP60">
        <v>999.9</v>
      </c>
      <c r="DQ60">
        <v>0</v>
      </c>
      <c r="DR60">
        <v>0</v>
      </c>
      <c r="DS60">
        <v>9978.75</v>
      </c>
      <c r="DT60">
        <v>0</v>
      </c>
      <c r="DU60">
        <v>0.306160666666667</v>
      </c>
      <c r="DV60">
        <v>0.506266</v>
      </c>
      <c r="DW60">
        <v>430.832666666667</v>
      </c>
      <c r="DX60">
        <v>430.256</v>
      </c>
      <c r="DY60">
        <v>0.132018</v>
      </c>
      <c r="DZ60">
        <v>419.976666666667</v>
      </c>
      <c r="EA60">
        <v>23.89</v>
      </c>
      <c r="EB60">
        <v>2.16939333333333</v>
      </c>
      <c r="EC60">
        <v>2.15747333333333</v>
      </c>
      <c r="ED60">
        <v>18.7381</v>
      </c>
      <c r="EE60">
        <v>18.65</v>
      </c>
      <c r="EF60">
        <v>0.00500059</v>
      </c>
      <c r="EG60">
        <v>0</v>
      </c>
      <c r="EH60">
        <v>0</v>
      </c>
      <c r="EI60">
        <v>0</v>
      </c>
      <c r="EJ60">
        <v>715.533333333333</v>
      </c>
      <c r="EK60">
        <v>0.00500059</v>
      </c>
      <c r="EL60">
        <v>-9.23333333333333</v>
      </c>
      <c r="EM60">
        <v>-0.0666666666666667</v>
      </c>
      <c r="EN60">
        <v>35.8956666666667</v>
      </c>
      <c r="EO60">
        <v>38.958</v>
      </c>
      <c r="EP60">
        <v>37.187</v>
      </c>
      <c r="EQ60">
        <v>39</v>
      </c>
      <c r="ER60">
        <v>38.104</v>
      </c>
      <c r="ES60">
        <v>0</v>
      </c>
      <c r="ET60">
        <v>0</v>
      </c>
      <c r="EU60">
        <v>0</v>
      </c>
      <c r="EV60">
        <v>1759361511.1</v>
      </c>
      <c r="EW60">
        <v>0</v>
      </c>
      <c r="EX60">
        <v>716.3</v>
      </c>
      <c r="EY60">
        <v>6.63076902239964</v>
      </c>
      <c r="EZ60">
        <v>8.23076939347701</v>
      </c>
      <c r="FA60">
        <v>-10.2</v>
      </c>
      <c r="FB60">
        <v>15</v>
      </c>
      <c r="FC60">
        <v>0</v>
      </c>
      <c r="FD60" t="s">
        <v>422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0.507200619047619</v>
      </c>
      <c r="FQ60">
        <v>0.0810660779220783</v>
      </c>
      <c r="FR60">
        <v>0.0416504643642737</v>
      </c>
      <c r="FS60">
        <v>1</v>
      </c>
      <c r="FT60">
        <v>715.608823529412</v>
      </c>
      <c r="FU60">
        <v>-0.670741102566298</v>
      </c>
      <c r="FV60">
        <v>6.2381354514017</v>
      </c>
      <c r="FW60">
        <v>-1</v>
      </c>
      <c r="FX60">
        <v>0.130833666666667</v>
      </c>
      <c r="FY60">
        <v>0.00627615584415624</v>
      </c>
      <c r="FZ60">
        <v>0.000972391422918299</v>
      </c>
      <c r="GA60">
        <v>1</v>
      </c>
      <c r="GB60">
        <v>2</v>
      </c>
      <c r="GC60">
        <v>2</v>
      </c>
      <c r="GD60" t="s">
        <v>449</v>
      </c>
      <c r="GE60">
        <v>3.13268</v>
      </c>
      <c r="GF60">
        <v>2.7122</v>
      </c>
      <c r="GG60">
        <v>0.0892191</v>
      </c>
      <c r="GH60">
        <v>0.0896037</v>
      </c>
      <c r="GI60">
        <v>0.102616</v>
      </c>
      <c r="GJ60">
        <v>0.102979</v>
      </c>
      <c r="GK60">
        <v>34251.7</v>
      </c>
      <c r="GL60">
        <v>36659.1</v>
      </c>
      <c r="GM60">
        <v>34029.8</v>
      </c>
      <c r="GN60">
        <v>36463.5</v>
      </c>
      <c r="GO60">
        <v>43138.2</v>
      </c>
      <c r="GP60">
        <v>46956.3</v>
      </c>
      <c r="GQ60">
        <v>53096</v>
      </c>
      <c r="GR60">
        <v>58279.7</v>
      </c>
      <c r="GS60">
        <v>1.94415</v>
      </c>
      <c r="GT60">
        <v>1.77632</v>
      </c>
      <c r="GU60">
        <v>0.0814497</v>
      </c>
      <c r="GV60">
        <v>0</v>
      </c>
      <c r="GW60">
        <v>28.6609</v>
      </c>
      <c r="GX60">
        <v>999.9</v>
      </c>
      <c r="GY60">
        <v>58.943</v>
      </c>
      <c r="GZ60">
        <v>30.625</v>
      </c>
      <c r="HA60">
        <v>28.823</v>
      </c>
      <c r="HB60">
        <v>55.2999</v>
      </c>
      <c r="HC60">
        <v>44.4992</v>
      </c>
      <c r="HD60">
        <v>1</v>
      </c>
      <c r="HE60">
        <v>0.133669</v>
      </c>
      <c r="HF60">
        <v>-1.26995</v>
      </c>
      <c r="HG60">
        <v>20.1276</v>
      </c>
      <c r="HH60">
        <v>5.19692</v>
      </c>
      <c r="HI60">
        <v>12.0041</v>
      </c>
      <c r="HJ60">
        <v>4.9755</v>
      </c>
      <c r="HK60">
        <v>3.294</v>
      </c>
      <c r="HL60">
        <v>9999</v>
      </c>
      <c r="HM60">
        <v>9999</v>
      </c>
      <c r="HN60">
        <v>999.9</v>
      </c>
      <c r="HO60">
        <v>9999</v>
      </c>
      <c r="HP60">
        <v>1.86325</v>
      </c>
      <c r="HQ60">
        <v>1.86813</v>
      </c>
      <c r="HR60">
        <v>1.86784</v>
      </c>
      <c r="HS60">
        <v>1.86905</v>
      </c>
      <c r="HT60">
        <v>1.86983</v>
      </c>
      <c r="HU60">
        <v>1.86586</v>
      </c>
      <c r="HV60">
        <v>1.86694</v>
      </c>
      <c r="HW60">
        <v>1.86843</v>
      </c>
      <c r="HX60">
        <v>5</v>
      </c>
      <c r="HY60">
        <v>0</v>
      </c>
      <c r="HZ60">
        <v>0</v>
      </c>
      <c r="IA60">
        <v>0</v>
      </c>
      <c r="IB60" t="s">
        <v>424</v>
      </c>
      <c r="IC60" t="s">
        <v>425</v>
      </c>
      <c r="ID60" t="s">
        <v>426</v>
      </c>
      <c r="IE60" t="s">
        <v>426</v>
      </c>
      <c r="IF60" t="s">
        <v>426</v>
      </c>
      <c r="IG60" t="s">
        <v>426</v>
      </c>
      <c r="IH60">
        <v>0</v>
      </c>
      <c r="II60">
        <v>100</v>
      </c>
      <c r="IJ60">
        <v>100</v>
      </c>
      <c r="IK60">
        <v>1.981</v>
      </c>
      <c r="IL60">
        <v>0.3836</v>
      </c>
      <c r="IM60">
        <v>0.591063205497763</v>
      </c>
      <c r="IN60">
        <v>0.00362635438953289</v>
      </c>
      <c r="IO60">
        <v>-8.50754122937555e-07</v>
      </c>
      <c r="IP60">
        <v>2.87264459290622e-10</v>
      </c>
      <c r="IQ60">
        <v>-0.103101814204982</v>
      </c>
      <c r="IR60">
        <v>-0.017656537129445</v>
      </c>
      <c r="IS60">
        <v>0.00217271289782075</v>
      </c>
      <c r="IT60">
        <v>-2.34727275410467e-05</v>
      </c>
      <c r="IU60">
        <v>4</v>
      </c>
      <c r="IV60">
        <v>2183</v>
      </c>
      <c r="IW60">
        <v>1</v>
      </c>
      <c r="IX60">
        <v>27</v>
      </c>
      <c r="IY60">
        <v>29322691.8</v>
      </c>
      <c r="IZ60">
        <v>29322691.8</v>
      </c>
      <c r="JA60">
        <v>0.992432</v>
      </c>
      <c r="JB60">
        <v>2.63428</v>
      </c>
      <c r="JC60">
        <v>1.54785</v>
      </c>
      <c r="JD60">
        <v>2.31323</v>
      </c>
      <c r="JE60">
        <v>1.64673</v>
      </c>
      <c r="JF60">
        <v>2.24854</v>
      </c>
      <c r="JG60">
        <v>34.0771</v>
      </c>
      <c r="JH60">
        <v>24.2013</v>
      </c>
      <c r="JI60">
        <v>18</v>
      </c>
      <c r="JJ60">
        <v>505.561</v>
      </c>
      <c r="JK60">
        <v>397.359</v>
      </c>
      <c r="JL60">
        <v>30.7575</v>
      </c>
      <c r="JM60">
        <v>29.1011</v>
      </c>
      <c r="JN60">
        <v>30.0002</v>
      </c>
      <c r="JO60">
        <v>29.0743</v>
      </c>
      <c r="JP60">
        <v>29.0246</v>
      </c>
      <c r="JQ60">
        <v>19.8854</v>
      </c>
      <c r="JR60">
        <v>22.2673</v>
      </c>
      <c r="JS60">
        <v>51.3108</v>
      </c>
      <c r="JT60">
        <v>30.7617</v>
      </c>
      <c r="JU60">
        <v>420</v>
      </c>
      <c r="JV60">
        <v>23.9533</v>
      </c>
      <c r="JW60">
        <v>96.5104</v>
      </c>
      <c r="JX60">
        <v>94.424</v>
      </c>
    </row>
    <row r="61" spans="1:284">
      <c r="A61">
        <v>45</v>
      </c>
      <c r="B61">
        <v>1759361512.1</v>
      </c>
      <c r="C61">
        <v>470</v>
      </c>
      <c r="D61" t="s">
        <v>515</v>
      </c>
      <c r="E61" t="s">
        <v>516</v>
      </c>
      <c r="F61">
        <v>5</v>
      </c>
      <c r="G61" t="s">
        <v>486</v>
      </c>
      <c r="H61" t="s">
        <v>419</v>
      </c>
      <c r="I61">
        <v>1759361509.1</v>
      </c>
      <c r="J61">
        <f>(K61)/1000</f>
        <v>0</v>
      </c>
      <c r="K61">
        <f>1000*DK61*AI61*(DG61-DH61)/(100*CZ61*(1000-AI61*DG61))</f>
        <v>0</v>
      </c>
      <c r="L61">
        <f>DK61*AI61*(DF61-DE61*(1000-AI61*DH61)/(1000-AI61*DG61))/(100*CZ61)</f>
        <v>0</v>
      </c>
      <c r="M61">
        <f>DE61 - IF(AI61&gt;1, L61*CZ61*100.0/(AK61), 0)</f>
        <v>0</v>
      </c>
      <c r="N61">
        <f>((T61-J61/2)*M61-L61)/(T61+J61/2)</f>
        <v>0</v>
      </c>
      <c r="O61">
        <f>N61*(DL61+DM61)/1000.0</f>
        <v>0</v>
      </c>
      <c r="P61">
        <f>(DE61 - IF(AI61&gt;1, L61*CZ61*100.0/(AK61), 0))*(DL61+DM61)/1000.0</f>
        <v>0</v>
      </c>
      <c r="Q61">
        <f>2.0/((1/S61-1/R61)+SIGN(S61)*SQRT((1/S61-1/R61)*(1/S61-1/R61) + 4*DA61/((DA61+1)*(DA61+1))*(2*1/S61*1/R61-1/R61*1/R61)))</f>
        <v>0</v>
      </c>
      <c r="R61">
        <f>IF(LEFT(DB61,1)&lt;&gt;"0",IF(LEFT(DB61,1)="1",3.0,DC61),$D$5+$E$5*(DS61*DL61/($K$5*1000))+$F$5*(DS61*DL61/($K$5*1000))*MAX(MIN(CZ61,$J$5),$I$5)*MAX(MIN(CZ61,$J$5),$I$5)+$G$5*MAX(MIN(CZ61,$J$5),$I$5)*(DS61*DL61/($K$5*1000))+$H$5*(DS61*DL61/($K$5*1000))*(DS61*DL61/($K$5*1000)))</f>
        <v>0</v>
      </c>
      <c r="S61">
        <f>J61*(1000-(1000*0.61365*exp(17.502*W61/(240.97+W61))/(DL61+DM61)+DG61)/2)/(1000*0.61365*exp(17.502*W61/(240.97+W61))/(DL61+DM61)-DG61)</f>
        <v>0</v>
      </c>
      <c r="T61">
        <f>1/((DA61+1)/(Q61/1.6)+1/(R61/1.37)) + DA61/((DA61+1)/(Q61/1.6) + DA61/(R61/1.37))</f>
        <v>0</v>
      </c>
      <c r="U61">
        <f>(CV61*CY61)</f>
        <v>0</v>
      </c>
      <c r="V61">
        <f>(DN61+(U61+2*0.95*5.67E-8*(((DN61+$B$7)+273)^4-(DN61+273)^4)-44100*J61)/(1.84*29.3*R61+8*0.95*5.67E-8*(DN61+273)^3))</f>
        <v>0</v>
      </c>
      <c r="W61">
        <f>($C$7*DO61+$D$7*DP61+$E$7*V61)</f>
        <v>0</v>
      </c>
      <c r="X61">
        <f>0.61365*exp(17.502*W61/(240.97+W61))</f>
        <v>0</v>
      </c>
      <c r="Y61">
        <f>(Z61/AA61*100)</f>
        <v>0</v>
      </c>
      <c r="Z61">
        <f>DG61*(DL61+DM61)/1000</f>
        <v>0</v>
      </c>
      <c r="AA61">
        <f>0.61365*exp(17.502*DN61/(240.97+DN61))</f>
        <v>0</v>
      </c>
      <c r="AB61">
        <f>(X61-DG61*(DL61+DM61)/1000)</f>
        <v>0</v>
      </c>
      <c r="AC61">
        <f>(-J61*44100)</f>
        <v>0</v>
      </c>
      <c r="AD61">
        <f>2*29.3*R61*0.92*(DN61-W61)</f>
        <v>0</v>
      </c>
      <c r="AE61">
        <f>2*0.95*5.67E-8*(((DN61+$B$7)+273)^4-(W61+273)^4)</f>
        <v>0</v>
      </c>
      <c r="AF61">
        <f>U61+AE61+AC61+AD61</f>
        <v>0</v>
      </c>
      <c r="AG61">
        <v>0</v>
      </c>
      <c r="AH61">
        <v>0</v>
      </c>
      <c r="AI61">
        <f>IF(AG61*$H$13&gt;=AK61,1.0,(AK61/(AK61-AG61*$H$13)))</f>
        <v>0</v>
      </c>
      <c r="AJ61">
        <f>(AI61-1)*100</f>
        <v>0</v>
      </c>
      <c r="AK61">
        <f>MAX(0,($B$13+$C$13*DS61)/(1+$D$13*DS61)*DL61/(DN61+273)*$E$13)</f>
        <v>0</v>
      </c>
      <c r="AL61" t="s">
        <v>420</v>
      </c>
      <c r="AM61" t="s">
        <v>420</v>
      </c>
      <c r="AN61">
        <v>0</v>
      </c>
      <c r="AO61">
        <v>0</v>
      </c>
      <c r="AP61">
        <f>1-AN61/AO61</f>
        <v>0</v>
      </c>
      <c r="AQ61">
        <v>0</v>
      </c>
      <c r="AR61" t="s">
        <v>420</v>
      </c>
      <c r="AS61" t="s">
        <v>420</v>
      </c>
      <c r="AT61">
        <v>0</v>
      </c>
      <c r="AU61">
        <v>0</v>
      </c>
      <c r="AV61">
        <f>1-AT61/AU61</f>
        <v>0</v>
      </c>
      <c r="AW61">
        <v>0.5</v>
      </c>
      <c r="AX61">
        <f>CW61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420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CV61">
        <f>$B$11*DT61+$C$11*DU61+$F$11*EF61*(1-EI61)</f>
        <v>0</v>
      </c>
      <c r="CW61">
        <f>CV61*CX61</f>
        <v>0</v>
      </c>
      <c r="CX61">
        <f>($B$11*$D$9+$C$11*$D$9+$F$11*((ES61+EK61)/MAX(ES61+EK61+ET61, 0.1)*$I$9+ET61/MAX(ES61+EK61+ET61, 0.1)*$J$9))/($B$11+$C$11+$F$11)</f>
        <v>0</v>
      </c>
      <c r="CY61">
        <f>($B$11*$K$9+$C$11*$K$9+$F$11*((ES61+EK61)/MAX(ES61+EK61+ET61, 0.1)*$P$9+ET61/MAX(ES61+EK61+ET61, 0.1)*$Q$9))/($B$11+$C$11+$F$11)</f>
        <v>0</v>
      </c>
      <c r="CZ61">
        <v>5</v>
      </c>
      <c r="DA61">
        <v>0.5</v>
      </c>
      <c r="DB61" t="s">
        <v>421</v>
      </c>
      <c r="DC61">
        <v>2</v>
      </c>
      <c r="DD61">
        <v>1759361509.1</v>
      </c>
      <c r="DE61">
        <v>420.483</v>
      </c>
      <c r="DF61">
        <v>419.978</v>
      </c>
      <c r="DG61">
        <v>24.0216333333333</v>
      </c>
      <c r="DH61">
        <v>23.8891666666667</v>
      </c>
      <c r="DI61">
        <v>418.502333333333</v>
      </c>
      <c r="DJ61">
        <v>23.6381</v>
      </c>
      <c r="DK61">
        <v>499.958</v>
      </c>
      <c r="DL61">
        <v>90.3088666666667</v>
      </c>
      <c r="DM61">
        <v>0.0342603</v>
      </c>
      <c r="DN61">
        <v>30.3851333333333</v>
      </c>
      <c r="DO61">
        <v>29.9883666666667</v>
      </c>
      <c r="DP61">
        <v>999.9</v>
      </c>
      <c r="DQ61">
        <v>0</v>
      </c>
      <c r="DR61">
        <v>0</v>
      </c>
      <c r="DS61">
        <v>9980.21</v>
      </c>
      <c r="DT61">
        <v>0</v>
      </c>
      <c r="DU61">
        <v>0.303402333333333</v>
      </c>
      <c r="DV61">
        <v>0.504852333333333</v>
      </c>
      <c r="DW61">
        <v>430.832666666667</v>
      </c>
      <c r="DX61">
        <v>430.256666666667</v>
      </c>
      <c r="DY61">
        <v>0.1325</v>
      </c>
      <c r="DZ61">
        <v>419.978</v>
      </c>
      <c r="EA61">
        <v>23.8891666666667</v>
      </c>
      <c r="EB61">
        <v>2.16936666666667</v>
      </c>
      <c r="EC61">
        <v>2.1574</v>
      </c>
      <c r="ED61">
        <v>18.7378666666667</v>
      </c>
      <c r="EE61">
        <v>18.6494666666667</v>
      </c>
      <c r="EF61">
        <v>0.00500059</v>
      </c>
      <c r="EG61">
        <v>0</v>
      </c>
      <c r="EH61">
        <v>0</v>
      </c>
      <c r="EI61">
        <v>0</v>
      </c>
      <c r="EJ61">
        <v>718.166666666667</v>
      </c>
      <c r="EK61">
        <v>0.00500059</v>
      </c>
      <c r="EL61">
        <v>-9.26666666666667</v>
      </c>
      <c r="EM61">
        <v>0.133333333333333</v>
      </c>
      <c r="EN61">
        <v>35.875</v>
      </c>
      <c r="EO61">
        <v>38.9163333333333</v>
      </c>
      <c r="EP61">
        <v>37.1663333333333</v>
      </c>
      <c r="EQ61">
        <v>38.979</v>
      </c>
      <c r="ER61">
        <v>38.083</v>
      </c>
      <c r="ES61">
        <v>0</v>
      </c>
      <c r="ET61">
        <v>0</v>
      </c>
      <c r="EU61">
        <v>0</v>
      </c>
      <c r="EV61">
        <v>1759361512.9</v>
      </c>
      <c r="EW61">
        <v>0</v>
      </c>
      <c r="EX61">
        <v>715.861538461538</v>
      </c>
      <c r="EY61">
        <v>0.0410252762744482</v>
      </c>
      <c r="EZ61">
        <v>13.4222224467735</v>
      </c>
      <c r="FA61">
        <v>-9.46153846153846</v>
      </c>
      <c r="FB61">
        <v>15</v>
      </c>
      <c r="FC61">
        <v>0</v>
      </c>
      <c r="FD61" t="s">
        <v>422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0.506870714285714</v>
      </c>
      <c r="FQ61">
        <v>0.0770799740259754</v>
      </c>
      <c r="FR61">
        <v>0.0416949646042174</v>
      </c>
      <c r="FS61">
        <v>1</v>
      </c>
      <c r="FT61">
        <v>716.014705882353</v>
      </c>
      <c r="FU61">
        <v>5.50496559260003</v>
      </c>
      <c r="FV61">
        <v>6.20863404286327</v>
      </c>
      <c r="FW61">
        <v>-1</v>
      </c>
      <c r="FX61">
        <v>0.131066190476191</v>
      </c>
      <c r="FY61">
        <v>0.00793971428571432</v>
      </c>
      <c r="FZ61">
        <v>0.001088166243385</v>
      </c>
      <c r="GA61">
        <v>1</v>
      </c>
      <c r="GB61">
        <v>2</v>
      </c>
      <c r="GC61">
        <v>2</v>
      </c>
      <c r="GD61" t="s">
        <v>449</v>
      </c>
      <c r="GE61">
        <v>3.13258</v>
      </c>
      <c r="GF61">
        <v>2.71259</v>
      </c>
      <c r="GG61">
        <v>0.0892209</v>
      </c>
      <c r="GH61">
        <v>0.0896005</v>
      </c>
      <c r="GI61">
        <v>0.102613</v>
      </c>
      <c r="GJ61">
        <v>0.102973</v>
      </c>
      <c r="GK61">
        <v>34251.8</v>
      </c>
      <c r="GL61">
        <v>36659.2</v>
      </c>
      <c r="GM61">
        <v>34029.9</v>
      </c>
      <c r="GN61">
        <v>36463.4</v>
      </c>
      <c r="GO61">
        <v>43138.4</v>
      </c>
      <c r="GP61">
        <v>46956.6</v>
      </c>
      <c r="GQ61">
        <v>53095.9</v>
      </c>
      <c r="GR61">
        <v>58279.7</v>
      </c>
      <c r="GS61">
        <v>1.94398</v>
      </c>
      <c r="GT61">
        <v>1.77665</v>
      </c>
      <c r="GU61">
        <v>0.0813082</v>
      </c>
      <c r="GV61">
        <v>0</v>
      </c>
      <c r="GW61">
        <v>28.6609</v>
      </c>
      <c r="GX61">
        <v>999.9</v>
      </c>
      <c r="GY61">
        <v>58.943</v>
      </c>
      <c r="GZ61">
        <v>30.635</v>
      </c>
      <c r="HA61">
        <v>28.8385</v>
      </c>
      <c r="HB61">
        <v>55.0999</v>
      </c>
      <c r="HC61">
        <v>44.5673</v>
      </c>
      <c r="HD61">
        <v>1</v>
      </c>
      <c r="HE61">
        <v>0.133669</v>
      </c>
      <c r="HF61">
        <v>-1.27386</v>
      </c>
      <c r="HG61">
        <v>20.1278</v>
      </c>
      <c r="HH61">
        <v>5.19737</v>
      </c>
      <c r="HI61">
        <v>12.0041</v>
      </c>
      <c r="HJ61">
        <v>4.97555</v>
      </c>
      <c r="HK61">
        <v>3.294</v>
      </c>
      <c r="HL61">
        <v>9999</v>
      </c>
      <c r="HM61">
        <v>9999</v>
      </c>
      <c r="HN61">
        <v>999.9</v>
      </c>
      <c r="HO61">
        <v>9999</v>
      </c>
      <c r="HP61">
        <v>1.86325</v>
      </c>
      <c r="HQ61">
        <v>1.86813</v>
      </c>
      <c r="HR61">
        <v>1.86784</v>
      </c>
      <c r="HS61">
        <v>1.86905</v>
      </c>
      <c r="HT61">
        <v>1.86982</v>
      </c>
      <c r="HU61">
        <v>1.86586</v>
      </c>
      <c r="HV61">
        <v>1.86693</v>
      </c>
      <c r="HW61">
        <v>1.86843</v>
      </c>
      <c r="HX61">
        <v>5</v>
      </c>
      <c r="HY61">
        <v>0</v>
      </c>
      <c r="HZ61">
        <v>0</v>
      </c>
      <c r="IA61">
        <v>0</v>
      </c>
      <c r="IB61" t="s">
        <v>424</v>
      </c>
      <c r="IC61" t="s">
        <v>425</v>
      </c>
      <c r="ID61" t="s">
        <v>426</v>
      </c>
      <c r="IE61" t="s">
        <v>426</v>
      </c>
      <c r="IF61" t="s">
        <v>426</v>
      </c>
      <c r="IG61" t="s">
        <v>426</v>
      </c>
      <c r="IH61">
        <v>0</v>
      </c>
      <c r="II61">
        <v>100</v>
      </c>
      <c r="IJ61">
        <v>100</v>
      </c>
      <c r="IK61">
        <v>1.98</v>
      </c>
      <c r="IL61">
        <v>0.3835</v>
      </c>
      <c r="IM61">
        <v>0.591063205497763</v>
      </c>
      <c r="IN61">
        <v>0.00362635438953289</v>
      </c>
      <c r="IO61">
        <v>-8.50754122937555e-07</v>
      </c>
      <c r="IP61">
        <v>2.87264459290622e-10</v>
      </c>
      <c r="IQ61">
        <v>-0.103101814204982</v>
      </c>
      <c r="IR61">
        <v>-0.017656537129445</v>
      </c>
      <c r="IS61">
        <v>0.00217271289782075</v>
      </c>
      <c r="IT61">
        <v>-2.34727275410467e-05</v>
      </c>
      <c r="IU61">
        <v>4</v>
      </c>
      <c r="IV61">
        <v>2183</v>
      </c>
      <c r="IW61">
        <v>1</v>
      </c>
      <c r="IX61">
        <v>27</v>
      </c>
      <c r="IY61">
        <v>29322691.9</v>
      </c>
      <c r="IZ61">
        <v>29322691.9</v>
      </c>
      <c r="JA61">
        <v>0.992432</v>
      </c>
      <c r="JB61">
        <v>2.62695</v>
      </c>
      <c r="JC61">
        <v>1.54785</v>
      </c>
      <c r="JD61">
        <v>2.31323</v>
      </c>
      <c r="JE61">
        <v>1.64673</v>
      </c>
      <c r="JF61">
        <v>2.35718</v>
      </c>
      <c r="JG61">
        <v>34.0998</v>
      </c>
      <c r="JH61">
        <v>24.2101</v>
      </c>
      <c r="JI61">
        <v>18</v>
      </c>
      <c r="JJ61">
        <v>505.444</v>
      </c>
      <c r="JK61">
        <v>397.537</v>
      </c>
      <c r="JL61">
        <v>30.761</v>
      </c>
      <c r="JM61">
        <v>29.1011</v>
      </c>
      <c r="JN61">
        <v>30.0001</v>
      </c>
      <c r="JO61">
        <v>29.0743</v>
      </c>
      <c r="JP61">
        <v>29.0246</v>
      </c>
      <c r="JQ61">
        <v>19.8872</v>
      </c>
      <c r="JR61">
        <v>21.9926</v>
      </c>
      <c r="JS61">
        <v>51.3108</v>
      </c>
      <c r="JT61">
        <v>30.7617</v>
      </c>
      <c r="JU61">
        <v>420</v>
      </c>
      <c r="JV61">
        <v>23.9533</v>
      </c>
      <c r="JW61">
        <v>96.5105</v>
      </c>
      <c r="JX61">
        <v>94.4239</v>
      </c>
    </row>
    <row r="62" spans="1:284">
      <c r="A62">
        <v>46</v>
      </c>
      <c r="B62">
        <v>1759361514.1</v>
      </c>
      <c r="C62">
        <v>472</v>
      </c>
      <c r="D62" t="s">
        <v>517</v>
      </c>
      <c r="E62" t="s">
        <v>518</v>
      </c>
      <c r="F62">
        <v>5</v>
      </c>
      <c r="G62" t="s">
        <v>486</v>
      </c>
      <c r="H62" t="s">
        <v>419</v>
      </c>
      <c r="I62">
        <v>1759361511.1</v>
      </c>
      <c r="J62">
        <f>(K62)/1000</f>
        <v>0</v>
      </c>
      <c r="K62">
        <f>1000*DK62*AI62*(DG62-DH62)/(100*CZ62*(1000-AI62*DG62))</f>
        <v>0</v>
      </c>
      <c r="L62">
        <f>DK62*AI62*(DF62-DE62*(1000-AI62*DH62)/(1000-AI62*DG62))/(100*CZ62)</f>
        <v>0</v>
      </c>
      <c r="M62">
        <f>DE62 - IF(AI62&gt;1, L62*CZ62*100.0/(AK62), 0)</f>
        <v>0</v>
      </c>
      <c r="N62">
        <f>((T62-J62/2)*M62-L62)/(T62+J62/2)</f>
        <v>0</v>
      </c>
      <c r="O62">
        <f>N62*(DL62+DM62)/1000.0</f>
        <v>0</v>
      </c>
      <c r="P62">
        <f>(DE62 - IF(AI62&gt;1, L62*CZ62*100.0/(AK62), 0))*(DL62+DM62)/1000.0</f>
        <v>0</v>
      </c>
      <c r="Q62">
        <f>2.0/((1/S62-1/R62)+SIGN(S62)*SQRT((1/S62-1/R62)*(1/S62-1/R62) + 4*DA62/((DA62+1)*(DA62+1))*(2*1/S62*1/R62-1/R62*1/R62)))</f>
        <v>0</v>
      </c>
      <c r="R62">
        <f>IF(LEFT(DB62,1)&lt;&gt;"0",IF(LEFT(DB62,1)="1",3.0,DC62),$D$5+$E$5*(DS62*DL62/($K$5*1000))+$F$5*(DS62*DL62/($K$5*1000))*MAX(MIN(CZ62,$J$5),$I$5)*MAX(MIN(CZ62,$J$5),$I$5)+$G$5*MAX(MIN(CZ62,$J$5),$I$5)*(DS62*DL62/($K$5*1000))+$H$5*(DS62*DL62/($K$5*1000))*(DS62*DL62/($K$5*1000)))</f>
        <v>0</v>
      </c>
      <c r="S62">
        <f>J62*(1000-(1000*0.61365*exp(17.502*W62/(240.97+W62))/(DL62+DM62)+DG62)/2)/(1000*0.61365*exp(17.502*W62/(240.97+W62))/(DL62+DM62)-DG62)</f>
        <v>0</v>
      </c>
      <c r="T62">
        <f>1/((DA62+1)/(Q62/1.6)+1/(R62/1.37)) + DA62/((DA62+1)/(Q62/1.6) + DA62/(R62/1.37))</f>
        <v>0</v>
      </c>
      <c r="U62">
        <f>(CV62*CY62)</f>
        <v>0</v>
      </c>
      <c r="V62">
        <f>(DN62+(U62+2*0.95*5.67E-8*(((DN62+$B$7)+273)^4-(DN62+273)^4)-44100*J62)/(1.84*29.3*R62+8*0.95*5.67E-8*(DN62+273)^3))</f>
        <v>0</v>
      </c>
      <c r="W62">
        <f>($C$7*DO62+$D$7*DP62+$E$7*V62)</f>
        <v>0</v>
      </c>
      <c r="X62">
        <f>0.61365*exp(17.502*W62/(240.97+W62))</f>
        <v>0</v>
      </c>
      <c r="Y62">
        <f>(Z62/AA62*100)</f>
        <v>0</v>
      </c>
      <c r="Z62">
        <f>DG62*(DL62+DM62)/1000</f>
        <v>0</v>
      </c>
      <c r="AA62">
        <f>0.61365*exp(17.502*DN62/(240.97+DN62))</f>
        <v>0</v>
      </c>
      <c r="AB62">
        <f>(X62-DG62*(DL62+DM62)/1000)</f>
        <v>0</v>
      </c>
      <c r="AC62">
        <f>(-J62*44100)</f>
        <v>0</v>
      </c>
      <c r="AD62">
        <f>2*29.3*R62*0.92*(DN62-W62)</f>
        <v>0</v>
      </c>
      <c r="AE62">
        <f>2*0.95*5.67E-8*(((DN62+$B$7)+273)^4-(W62+273)^4)</f>
        <v>0</v>
      </c>
      <c r="AF62">
        <f>U62+AE62+AC62+AD62</f>
        <v>0</v>
      </c>
      <c r="AG62">
        <v>0</v>
      </c>
      <c r="AH62">
        <v>0</v>
      </c>
      <c r="AI62">
        <f>IF(AG62*$H$13&gt;=AK62,1.0,(AK62/(AK62-AG62*$H$13)))</f>
        <v>0</v>
      </c>
      <c r="AJ62">
        <f>(AI62-1)*100</f>
        <v>0</v>
      </c>
      <c r="AK62">
        <f>MAX(0,($B$13+$C$13*DS62)/(1+$D$13*DS62)*DL62/(DN62+273)*$E$13)</f>
        <v>0</v>
      </c>
      <c r="AL62" t="s">
        <v>420</v>
      </c>
      <c r="AM62" t="s">
        <v>420</v>
      </c>
      <c r="AN62">
        <v>0</v>
      </c>
      <c r="AO62">
        <v>0</v>
      </c>
      <c r="AP62">
        <f>1-AN62/AO62</f>
        <v>0</v>
      </c>
      <c r="AQ62">
        <v>0</v>
      </c>
      <c r="AR62" t="s">
        <v>420</v>
      </c>
      <c r="AS62" t="s">
        <v>420</v>
      </c>
      <c r="AT62">
        <v>0</v>
      </c>
      <c r="AU62">
        <v>0</v>
      </c>
      <c r="AV62">
        <f>1-AT62/AU62</f>
        <v>0</v>
      </c>
      <c r="AW62">
        <v>0.5</v>
      </c>
      <c r="AX62">
        <f>CW62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420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CV62">
        <f>$B$11*DT62+$C$11*DU62+$F$11*EF62*(1-EI62)</f>
        <v>0</v>
      </c>
      <c r="CW62">
        <f>CV62*CX62</f>
        <v>0</v>
      </c>
      <c r="CX62">
        <f>($B$11*$D$9+$C$11*$D$9+$F$11*((ES62+EK62)/MAX(ES62+EK62+ET62, 0.1)*$I$9+ET62/MAX(ES62+EK62+ET62, 0.1)*$J$9))/($B$11+$C$11+$F$11)</f>
        <v>0</v>
      </c>
      <c r="CY62">
        <f>($B$11*$K$9+$C$11*$K$9+$F$11*((ES62+EK62)/MAX(ES62+EK62+ET62, 0.1)*$P$9+ET62/MAX(ES62+EK62+ET62, 0.1)*$Q$9))/($B$11+$C$11+$F$11)</f>
        <v>0</v>
      </c>
      <c r="CZ62">
        <v>5</v>
      </c>
      <c r="DA62">
        <v>0.5</v>
      </c>
      <c r="DB62" t="s">
        <v>421</v>
      </c>
      <c r="DC62">
        <v>2</v>
      </c>
      <c r="DD62">
        <v>1759361511.1</v>
      </c>
      <c r="DE62">
        <v>420.488333333333</v>
      </c>
      <c r="DF62">
        <v>419.978</v>
      </c>
      <c r="DG62">
        <v>24.0213666666667</v>
      </c>
      <c r="DH62">
        <v>23.8880333333333</v>
      </c>
      <c r="DI62">
        <v>418.507333333333</v>
      </c>
      <c r="DJ62">
        <v>23.6378666666667</v>
      </c>
      <c r="DK62">
        <v>499.943</v>
      </c>
      <c r="DL62">
        <v>90.3081333333333</v>
      </c>
      <c r="DM62">
        <v>0.0343277</v>
      </c>
      <c r="DN62">
        <v>30.3857</v>
      </c>
      <c r="DO62">
        <v>29.9870666666667</v>
      </c>
      <c r="DP62">
        <v>999.9</v>
      </c>
      <c r="DQ62">
        <v>0</v>
      </c>
      <c r="DR62">
        <v>0</v>
      </c>
      <c r="DS62">
        <v>9990.22666666667</v>
      </c>
      <c r="DT62">
        <v>0</v>
      </c>
      <c r="DU62">
        <v>0.305241</v>
      </c>
      <c r="DV62">
        <v>0.510060666666667</v>
      </c>
      <c r="DW62">
        <v>430.837666666667</v>
      </c>
      <c r="DX62">
        <v>430.256</v>
      </c>
      <c r="DY62">
        <v>0.133369666666667</v>
      </c>
      <c r="DZ62">
        <v>419.978</v>
      </c>
      <c r="EA62">
        <v>23.8880333333333</v>
      </c>
      <c r="EB62">
        <v>2.16932666666667</v>
      </c>
      <c r="EC62">
        <v>2.15728</v>
      </c>
      <c r="ED62">
        <v>18.7375666666667</v>
      </c>
      <c r="EE62">
        <v>18.6485666666667</v>
      </c>
      <c r="EF62">
        <v>0.00500059</v>
      </c>
      <c r="EG62">
        <v>0</v>
      </c>
      <c r="EH62">
        <v>0</v>
      </c>
      <c r="EI62">
        <v>0</v>
      </c>
      <c r="EJ62">
        <v>719.3</v>
      </c>
      <c r="EK62">
        <v>0.00500059</v>
      </c>
      <c r="EL62">
        <v>-11.3333333333333</v>
      </c>
      <c r="EM62">
        <v>-0.8</v>
      </c>
      <c r="EN62">
        <v>35.875</v>
      </c>
      <c r="EO62">
        <v>38.8956666666667</v>
      </c>
      <c r="EP62">
        <v>37.1456666666667</v>
      </c>
      <c r="EQ62">
        <v>38.958</v>
      </c>
      <c r="ER62">
        <v>38.062</v>
      </c>
      <c r="ES62">
        <v>0</v>
      </c>
      <c r="ET62">
        <v>0</v>
      </c>
      <c r="EU62">
        <v>0</v>
      </c>
      <c r="EV62">
        <v>1759361515.3</v>
      </c>
      <c r="EW62">
        <v>0</v>
      </c>
      <c r="EX62">
        <v>715.311538461538</v>
      </c>
      <c r="EY62">
        <v>-3.00512856997201</v>
      </c>
      <c r="EZ62">
        <v>29.7470087836518</v>
      </c>
      <c r="FA62">
        <v>-9.48846153846154</v>
      </c>
      <c r="FB62">
        <v>15</v>
      </c>
      <c r="FC62">
        <v>0</v>
      </c>
      <c r="FD62" t="s">
        <v>422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0.512571714285714</v>
      </c>
      <c r="FQ62">
        <v>-0.0166697142857136</v>
      </c>
      <c r="FR62">
        <v>0.0360527793871348</v>
      </c>
      <c r="FS62">
        <v>1</v>
      </c>
      <c r="FT62">
        <v>716.055882352941</v>
      </c>
      <c r="FU62">
        <v>-3.85790689816463</v>
      </c>
      <c r="FV62">
        <v>6.1755300404319</v>
      </c>
      <c r="FW62">
        <v>-1</v>
      </c>
      <c r="FX62">
        <v>0.131385238095238</v>
      </c>
      <c r="FY62">
        <v>0.0107296363636366</v>
      </c>
      <c r="FZ62">
        <v>0.00131653661460529</v>
      </c>
      <c r="GA62">
        <v>1</v>
      </c>
      <c r="GB62">
        <v>2</v>
      </c>
      <c r="GC62">
        <v>2</v>
      </c>
      <c r="GD62" t="s">
        <v>449</v>
      </c>
      <c r="GE62">
        <v>3.13285</v>
      </c>
      <c r="GF62">
        <v>2.71238</v>
      </c>
      <c r="GG62">
        <v>0.0892192</v>
      </c>
      <c r="GH62">
        <v>0.0895981</v>
      </c>
      <c r="GI62">
        <v>0.102608</v>
      </c>
      <c r="GJ62">
        <v>0.102976</v>
      </c>
      <c r="GK62">
        <v>34251.8</v>
      </c>
      <c r="GL62">
        <v>36659.4</v>
      </c>
      <c r="GM62">
        <v>34029.9</v>
      </c>
      <c r="GN62">
        <v>36463.5</v>
      </c>
      <c r="GO62">
        <v>43138.7</v>
      </c>
      <c r="GP62">
        <v>46956.6</v>
      </c>
      <c r="GQ62">
        <v>53096</v>
      </c>
      <c r="GR62">
        <v>58279.8</v>
      </c>
      <c r="GS62">
        <v>1.94433</v>
      </c>
      <c r="GT62">
        <v>1.77635</v>
      </c>
      <c r="GU62">
        <v>0.0813827</v>
      </c>
      <c r="GV62">
        <v>0</v>
      </c>
      <c r="GW62">
        <v>28.6617</v>
      </c>
      <c r="GX62">
        <v>999.9</v>
      </c>
      <c r="GY62">
        <v>58.943</v>
      </c>
      <c r="GZ62">
        <v>30.625</v>
      </c>
      <c r="HA62">
        <v>28.8215</v>
      </c>
      <c r="HB62">
        <v>54.7499</v>
      </c>
      <c r="HC62">
        <v>44.2989</v>
      </c>
      <c r="HD62">
        <v>1</v>
      </c>
      <c r="HE62">
        <v>0.133628</v>
      </c>
      <c r="HF62">
        <v>-1.2681</v>
      </c>
      <c r="HG62">
        <v>20.1278</v>
      </c>
      <c r="HH62">
        <v>5.19677</v>
      </c>
      <c r="HI62">
        <v>12.004</v>
      </c>
      <c r="HJ62">
        <v>4.97545</v>
      </c>
      <c r="HK62">
        <v>3.294</v>
      </c>
      <c r="HL62">
        <v>9999</v>
      </c>
      <c r="HM62">
        <v>9999</v>
      </c>
      <c r="HN62">
        <v>999.9</v>
      </c>
      <c r="HO62">
        <v>9999</v>
      </c>
      <c r="HP62">
        <v>1.86325</v>
      </c>
      <c r="HQ62">
        <v>1.86813</v>
      </c>
      <c r="HR62">
        <v>1.86787</v>
      </c>
      <c r="HS62">
        <v>1.86905</v>
      </c>
      <c r="HT62">
        <v>1.86982</v>
      </c>
      <c r="HU62">
        <v>1.86588</v>
      </c>
      <c r="HV62">
        <v>1.86695</v>
      </c>
      <c r="HW62">
        <v>1.86844</v>
      </c>
      <c r="HX62">
        <v>5</v>
      </c>
      <c r="HY62">
        <v>0</v>
      </c>
      <c r="HZ62">
        <v>0</v>
      </c>
      <c r="IA62">
        <v>0</v>
      </c>
      <c r="IB62" t="s">
        <v>424</v>
      </c>
      <c r="IC62" t="s">
        <v>425</v>
      </c>
      <c r="ID62" t="s">
        <v>426</v>
      </c>
      <c r="IE62" t="s">
        <v>426</v>
      </c>
      <c r="IF62" t="s">
        <v>426</v>
      </c>
      <c r="IG62" t="s">
        <v>426</v>
      </c>
      <c r="IH62">
        <v>0</v>
      </c>
      <c r="II62">
        <v>100</v>
      </c>
      <c r="IJ62">
        <v>100</v>
      </c>
      <c r="IK62">
        <v>1.981</v>
      </c>
      <c r="IL62">
        <v>0.3834</v>
      </c>
      <c r="IM62">
        <v>0.591063205497763</v>
      </c>
      <c r="IN62">
        <v>0.00362635438953289</v>
      </c>
      <c r="IO62">
        <v>-8.50754122937555e-07</v>
      </c>
      <c r="IP62">
        <v>2.87264459290622e-10</v>
      </c>
      <c r="IQ62">
        <v>-0.103101814204982</v>
      </c>
      <c r="IR62">
        <v>-0.017656537129445</v>
      </c>
      <c r="IS62">
        <v>0.00217271289782075</v>
      </c>
      <c r="IT62">
        <v>-2.34727275410467e-05</v>
      </c>
      <c r="IU62">
        <v>4</v>
      </c>
      <c r="IV62">
        <v>2183</v>
      </c>
      <c r="IW62">
        <v>1</v>
      </c>
      <c r="IX62">
        <v>27</v>
      </c>
      <c r="IY62">
        <v>29322691.9</v>
      </c>
      <c r="IZ62">
        <v>29322691.9</v>
      </c>
      <c r="JA62">
        <v>0.992432</v>
      </c>
      <c r="JB62">
        <v>2.62085</v>
      </c>
      <c r="JC62">
        <v>1.54785</v>
      </c>
      <c r="JD62">
        <v>2.31323</v>
      </c>
      <c r="JE62">
        <v>1.64673</v>
      </c>
      <c r="JF62">
        <v>2.38403</v>
      </c>
      <c r="JG62">
        <v>34.0998</v>
      </c>
      <c r="JH62">
        <v>24.2188</v>
      </c>
      <c r="JI62">
        <v>18</v>
      </c>
      <c r="JJ62">
        <v>505.677</v>
      </c>
      <c r="JK62">
        <v>397.372</v>
      </c>
      <c r="JL62">
        <v>30.7644</v>
      </c>
      <c r="JM62">
        <v>29.1011</v>
      </c>
      <c r="JN62">
        <v>30</v>
      </c>
      <c r="JO62">
        <v>29.0743</v>
      </c>
      <c r="JP62">
        <v>29.0246</v>
      </c>
      <c r="JQ62">
        <v>19.8873</v>
      </c>
      <c r="JR62">
        <v>21.9926</v>
      </c>
      <c r="JS62">
        <v>51.3108</v>
      </c>
      <c r="JT62">
        <v>30.7709</v>
      </c>
      <c r="JU62">
        <v>420</v>
      </c>
      <c r="JV62">
        <v>23.9533</v>
      </c>
      <c r="JW62">
        <v>96.5105</v>
      </c>
      <c r="JX62">
        <v>94.4242</v>
      </c>
    </row>
    <row r="63" spans="1:284">
      <c r="A63">
        <v>47</v>
      </c>
      <c r="B63">
        <v>1759361516.1</v>
      </c>
      <c r="C63">
        <v>474</v>
      </c>
      <c r="D63" t="s">
        <v>519</v>
      </c>
      <c r="E63" t="s">
        <v>520</v>
      </c>
      <c r="F63">
        <v>5</v>
      </c>
      <c r="G63" t="s">
        <v>486</v>
      </c>
      <c r="H63" t="s">
        <v>419</v>
      </c>
      <c r="I63">
        <v>1759361513.1</v>
      </c>
      <c r="J63">
        <f>(K63)/1000</f>
        <v>0</v>
      </c>
      <c r="K63">
        <f>1000*DK63*AI63*(DG63-DH63)/(100*CZ63*(1000-AI63*DG63))</f>
        <v>0</v>
      </c>
      <c r="L63">
        <f>DK63*AI63*(DF63-DE63*(1000-AI63*DH63)/(1000-AI63*DG63))/(100*CZ63)</f>
        <v>0</v>
      </c>
      <c r="M63">
        <f>DE63 - IF(AI63&gt;1, L63*CZ63*100.0/(AK63), 0)</f>
        <v>0</v>
      </c>
      <c r="N63">
        <f>((T63-J63/2)*M63-L63)/(T63+J63/2)</f>
        <v>0</v>
      </c>
      <c r="O63">
        <f>N63*(DL63+DM63)/1000.0</f>
        <v>0</v>
      </c>
      <c r="P63">
        <f>(DE63 - IF(AI63&gt;1, L63*CZ63*100.0/(AK63), 0))*(DL63+DM63)/1000.0</f>
        <v>0</v>
      </c>
      <c r="Q63">
        <f>2.0/((1/S63-1/R63)+SIGN(S63)*SQRT((1/S63-1/R63)*(1/S63-1/R63) + 4*DA63/((DA63+1)*(DA63+1))*(2*1/S63*1/R63-1/R63*1/R63)))</f>
        <v>0</v>
      </c>
      <c r="R63">
        <f>IF(LEFT(DB63,1)&lt;&gt;"0",IF(LEFT(DB63,1)="1",3.0,DC63),$D$5+$E$5*(DS63*DL63/($K$5*1000))+$F$5*(DS63*DL63/($K$5*1000))*MAX(MIN(CZ63,$J$5),$I$5)*MAX(MIN(CZ63,$J$5),$I$5)+$G$5*MAX(MIN(CZ63,$J$5),$I$5)*(DS63*DL63/($K$5*1000))+$H$5*(DS63*DL63/($K$5*1000))*(DS63*DL63/($K$5*1000)))</f>
        <v>0</v>
      </c>
      <c r="S63">
        <f>J63*(1000-(1000*0.61365*exp(17.502*W63/(240.97+W63))/(DL63+DM63)+DG63)/2)/(1000*0.61365*exp(17.502*W63/(240.97+W63))/(DL63+DM63)-DG63)</f>
        <v>0</v>
      </c>
      <c r="T63">
        <f>1/((DA63+1)/(Q63/1.6)+1/(R63/1.37)) + DA63/((DA63+1)/(Q63/1.6) + DA63/(R63/1.37))</f>
        <v>0</v>
      </c>
      <c r="U63">
        <f>(CV63*CY63)</f>
        <v>0</v>
      </c>
      <c r="V63">
        <f>(DN63+(U63+2*0.95*5.67E-8*(((DN63+$B$7)+273)^4-(DN63+273)^4)-44100*J63)/(1.84*29.3*R63+8*0.95*5.67E-8*(DN63+273)^3))</f>
        <v>0</v>
      </c>
      <c r="W63">
        <f>($C$7*DO63+$D$7*DP63+$E$7*V63)</f>
        <v>0</v>
      </c>
      <c r="X63">
        <f>0.61365*exp(17.502*W63/(240.97+W63))</f>
        <v>0</v>
      </c>
      <c r="Y63">
        <f>(Z63/AA63*100)</f>
        <v>0</v>
      </c>
      <c r="Z63">
        <f>DG63*(DL63+DM63)/1000</f>
        <v>0</v>
      </c>
      <c r="AA63">
        <f>0.61365*exp(17.502*DN63/(240.97+DN63))</f>
        <v>0</v>
      </c>
      <c r="AB63">
        <f>(X63-DG63*(DL63+DM63)/1000)</f>
        <v>0</v>
      </c>
      <c r="AC63">
        <f>(-J63*44100)</f>
        <v>0</v>
      </c>
      <c r="AD63">
        <f>2*29.3*R63*0.92*(DN63-W63)</f>
        <v>0</v>
      </c>
      <c r="AE63">
        <f>2*0.95*5.67E-8*(((DN63+$B$7)+273)^4-(W63+273)^4)</f>
        <v>0</v>
      </c>
      <c r="AF63">
        <f>U63+AE63+AC63+AD63</f>
        <v>0</v>
      </c>
      <c r="AG63">
        <v>0</v>
      </c>
      <c r="AH63">
        <v>0</v>
      </c>
      <c r="AI63">
        <f>IF(AG63*$H$13&gt;=AK63,1.0,(AK63/(AK63-AG63*$H$13)))</f>
        <v>0</v>
      </c>
      <c r="AJ63">
        <f>(AI63-1)*100</f>
        <v>0</v>
      </c>
      <c r="AK63">
        <f>MAX(0,($B$13+$C$13*DS63)/(1+$D$13*DS63)*DL63/(DN63+273)*$E$13)</f>
        <v>0</v>
      </c>
      <c r="AL63" t="s">
        <v>420</v>
      </c>
      <c r="AM63" t="s">
        <v>420</v>
      </c>
      <c r="AN63">
        <v>0</v>
      </c>
      <c r="AO63">
        <v>0</v>
      </c>
      <c r="AP63">
        <f>1-AN63/AO63</f>
        <v>0</v>
      </c>
      <c r="AQ63">
        <v>0</v>
      </c>
      <c r="AR63" t="s">
        <v>420</v>
      </c>
      <c r="AS63" t="s">
        <v>420</v>
      </c>
      <c r="AT63">
        <v>0</v>
      </c>
      <c r="AU63">
        <v>0</v>
      </c>
      <c r="AV63">
        <f>1-AT63/AU63</f>
        <v>0</v>
      </c>
      <c r="AW63">
        <v>0.5</v>
      </c>
      <c r="AX63">
        <f>CW63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420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CV63">
        <f>$B$11*DT63+$C$11*DU63+$F$11*EF63*(1-EI63)</f>
        <v>0</v>
      </c>
      <c r="CW63">
        <f>CV63*CX63</f>
        <v>0</v>
      </c>
      <c r="CX63">
        <f>($B$11*$D$9+$C$11*$D$9+$F$11*((ES63+EK63)/MAX(ES63+EK63+ET63, 0.1)*$I$9+ET63/MAX(ES63+EK63+ET63, 0.1)*$J$9))/($B$11+$C$11+$F$11)</f>
        <v>0</v>
      </c>
      <c r="CY63">
        <f>($B$11*$K$9+$C$11*$K$9+$F$11*((ES63+EK63)/MAX(ES63+EK63+ET63, 0.1)*$P$9+ET63/MAX(ES63+EK63+ET63, 0.1)*$Q$9))/($B$11+$C$11+$F$11)</f>
        <v>0</v>
      </c>
      <c r="CZ63">
        <v>5</v>
      </c>
      <c r="DA63">
        <v>0.5</v>
      </c>
      <c r="DB63" t="s">
        <v>421</v>
      </c>
      <c r="DC63">
        <v>2</v>
      </c>
      <c r="DD63">
        <v>1759361513.1</v>
      </c>
      <c r="DE63">
        <v>420.494333333333</v>
      </c>
      <c r="DF63">
        <v>419.977333333333</v>
      </c>
      <c r="DG63">
        <v>24.0204666666667</v>
      </c>
      <c r="DH63">
        <v>23.8901</v>
      </c>
      <c r="DI63">
        <v>418.513333333333</v>
      </c>
      <c r="DJ63">
        <v>23.637</v>
      </c>
      <c r="DK63">
        <v>499.995333333333</v>
      </c>
      <c r="DL63">
        <v>90.3077</v>
      </c>
      <c r="DM63">
        <v>0.0343334333333333</v>
      </c>
      <c r="DN63">
        <v>30.3867333333333</v>
      </c>
      <c r="DO63">
        <v>29.9876666666667</v>
      </c>
      <c r="DP63">
        <v>999.9</v>
      </c>
      <c r="DQ63">
        <v>0</v>
      </c>
      <c r="DR63">
        <v>0</v>
      </c>
      <c r="DS63">
        <v>10004.8266666667</v>
      </c>
      <c r="DT63">
        <v>0</v>
      </c>
      <c r="DU63">
        <v>0.305241</v>
      </c>
      <c r="DV63">
        <v>0.516835666666667</v>
      </c>
      <c r="DW63">
        <v>430.843333333333</v>
      </c>
      <c r="DX63">
        <v>430.256</v>
      </c>
      <c r="DY63">
        <v>0.130366</v>
      </c>
      <c r="DZ63">
        <v>419.977333333333</v>
      </c>
      <c r="EA63">
        <v>23.8901</v>
      </c>
      <c r="EB63">
        <v>2.16923333333333</v>
      </c>
      <c r="EC63">
        <v>2.15745666666667</v>
      </c>
      <c r="ED63">
        <v>18.7369</v>
      </c>
      <c r="EE63">
        <v>18.6498666666667</v>
      </c>
      <c r="EF63">
        <v>0.00500059</v>
      </c>
      <c r="EG63">
        <v>0</v>
      </c>
      <c r="EH63">
        <v>0</v>
      </c>
      <c r="EI63">
        <v>0</v>
      </c>
      <c r="EJ63">
        <v>719.9</v>
      </c>
      <c r="EK63">
        <v>0.00500059</v>
      </c>
      <c r="EL63">
        <v>-12.4666666666667</v>
      </c>
      <c r="EM63">
        <v>-1.53333333333333</v>
      </c>
      <c r="EN63">
        <v>35.875</v>
      </c>
      <c r="EO63">
        <v>38.875</v>
      </c>
      <c r="EP63">
        <v>37.125</v>
      </c>
      <c r="EQ63">
        <v>38.9163333333333</v>
      </c>
      <c r="ER63">
        <v>38.062</v>
      </c>
      <c r="ES63">
        <v>0</v>
      </c>
      <c r="ET63">
        <v>0</v>
      </c>
      <c r="EU63">
        <v>0</v>
      </c>
      <c r="EV63">
        <v>1759361517.1</v>
      </c>
      <c r="EW63">
        <v>0</v>
      </c>
      <c r="EX63">
        <v>715.356</v>
      </c>
      <c r="EY63">
        <v>8.45384598100369</v>
      </c>
      <c r="EZ63">
        <v>-8.93076918103993</v>
      </c>
      <c r="FA63">
        <v>-9.312</v>
      </c>
      <c r="FB63">
        <v>15</v>
      </c>
      <c r="FC63">
        <v>0</v>
      </c>
      <c r="FD63" t="s">
        <v>422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0.520978571428572</v>
      </c>
      <c r="FQ63">
        <v>-0.120036545454545</v>
      </c>
      <c r="FR63">
        <v>0.0277026359164807</v>
      </c>
      <c r="FS63">
        <v>1</v>
      </c>
      <c r="FT63">
        <v>715.435294117647</v>
      </c>
      <c r="FU63">
        <v>-1.73567619287273</v>
      </c>
      <c r="FV63">
        <v>5.91855916254571</v>
      </c>
      <c r="FW63">
        <v>-1</v>
      </c>
      <c r="FX63">
        <v>0.131618857142857</v>
      </c>
      <c r="FY63">
        <v>0.0114186233766235</v>
      </c>
      <c r="FZ63">
        <v>0.00143716438022319</v>
      </c>
      <c r="GA63">
        <v>1</v>
      </c>
      <c r="GB63">
        <v>2</v>
      </c>
      <c r="GC63">
        <v>2</v>
      </c>
      <c r="GD63" t="s">
        <v>449</v>
      </c>
      <c r="GE63">
        <v>3.13285</v>
      </c>
      <c r="GF63">
        <v>2.7124</v>
      </c>
      <c r="GG63">
        <v>0.0892194</v>
      </c>
      <c r="GH63">
        <v>0.0896083</v>
      </c>
      <c r="GI63">
        <v>0.102607</v>
      </c>
      <c r="GJ63">
        <v>0.103036</v>
      </c>
      <c r="GK63">
        <v>34251.7</v>
      </c>
      <c r="GL63">
        <v>36659.1</v>
      </c>
      <c r="GM63">
        <v>34029.8</v>
      </c>
      <c r="GN63">
        <v>36463.6</v>
      </c>
      <c r="GO63">
        <v>43138.6</v>
      </c>
      <c r="GP63">
        <v>46953.6</v>
      </c>
      <c r="GQ63">
        <v>53095.9</v>
      </c>
      <c r="GR63">
        <v>58280</v>
      </c>
      <c r="GS63">
        <v>1.94442</v>
      </c>
      <c r="GT63">
        <v>1.77625</v>
      </c>
      <c r="GU63">
        <v>0.0818595</v>
      </c>
      <c r="GV63">
        <v>0</v>
      </c>
      <c r="GW63">
        <v>28.6629</v>
      </c>
      <c r="GX63">
        <v>999.9</v>
      </c>
      <c r="GY63">
        <v>58.943</v>
      </c>
      <c r="GZ63">
        <v>30.625</v>
      </c>
      <c r="HA63">
        <v>28.8213</v>
      </c>
      <c r="HB63">
        <v>55.0599</v>
      </c>
      <c r="HC63">
        <v>44.4271</v>
      </c>
      <c r="HD63">
        <v>1</v>
      </c>
      <c r="HE63">
        <v>0.133468</v>
      </c>
      <c r="HF63">
        <v>-1.2756</v>
      </c>
      <c r="HG63">
        <v>20.1278</v>
      </c>
      <c r="HH63">
        <v>5.19558</v>
      </c>
      <c r="HI63">
        <v>12.0043</v>
      </c>
      <c r="HJ63">
        <v>4.9754</v>
      </c>
      <c r="HK63">
        <v>3.294</v>
      </c>
      <c r="HL63">
        <v>9999</v>
      </c>
      <c r="HM63">
        <v>9999</v>
      </c>
      <c r="HN63">
        <v>999.9</v>
      </c>
      <c r="HO63">
        <v>9999</v>
      </c>
      <c r="HP63">
        <v>1.86325</v>
      </c>
      <c r="HQ63">
        <v>1.86813</v>
      </c>
      <c r="HR63">
        <v>1.86788</v>
      </c>
      <c r="HS63">
        <v>1.86905</v>
      </c>
      <c r="HT63">
        <v>1.86983</v>
      </c>
      <c r="HU63">
        <v>1.8659</v>
      </c>
      <c r="HV63">
        <v>1.86695</v>
      </c>
      <c r="HW63">
        <v>1.86844</v>
      </c>
      <c r="HX63">
        <v>5</v>
      </c>
      <c r="HY63">
        <v>0</v>
      </c>
      <c r="HZ63">
        <v>0</v>
      </c>
      <c r="IA63">
        <v>0</v>
      </c>
      <c r="IB63" t="s">
        <v>424</v>
      </c>
      <c r="IC63" t="s">
        <v>425</v>
      </c>
      <c r="ID63" t="s">
        <v>426</v>
      </c>
      <c r="IE63" t="s">
        <v>426</v>
      </c>
      <c r="IF63" t="s">
        <v>426</v>
      </c>
      <c r="IG63" t="s">
        <v>426</v>
      </c>
      <c r="IH63">
        <v>0</v>
      </c>
      <c r="II63">
        <v>100</v>
      </c>
      <c r="IJ63">
        <v>100</v>
      </c>
      <c r="IK63">
        <v>1.98</v>
      </c>
      <c r="IL63">
        <v>0.3834</v>
      </c>
      <c r="IM63">
        <v>0.591063205497763</v>
      </c>
      <c r="IN63">
        <v>0.00362635438953289</v>
      </c>
      <c r="IO63">
        <v>-8.50754122937555e-07</v>
      </c>
      <c r="IP63">
        <v>2.87264459290622e-10</v>
      </c>
      <c r="IQ63">
        <v>-0.103101814204982</v>
      </c>
      <c r="IR63">
        <v>-0.017656537129445</v>
      </c>
      <c r="IS63">
        <v>0.00217271289782075</v>
      </c>
      <c r="IT63">
        <v>-2.34727275410467e-05</v>
      </c>
      <c r="IU63">
        <v>4</v>
      </c>
      <c r="IV63">
        <v>2183</v>
      </c>
      <c r="IW63">
        <v>1</v>
      </c>
      <c r="IX63">
        <v>27</v>
      </c>
      <c r="IY63">
        <v>29322691.9</v>
      </c>
      <c r="IZ63">
        <v>29322691.9</v>
      </c>
      <c r="JA63">
        <v>0.992432</v>
      </c>
      <c r="JB63">
        <v>2.62939</v>
      </c>
      <c r="JC63">
        <v>1.54785</v>
      </c>
      <c r="JD63">
        <v>2.31323</v>
      </c>
      <c r="JE63">
        <v>1.64673</v>
      </c>
      <c r="JF63">
        <v>2.28394</v>
      </c>
      <c r="JG63">
        <v>34.0998</v>
      </c>
      <c r="JH63">
        <v>24.2101</v>
      </c>
      <c r="JI63">
        <v>18</v>
      </c>
      <c r="JJ63">
        <v>505.743</v>
      </c>
      <c r="JK63">
        <v>397.318</v>
      </c>
      <c r="JL63">
        <v>30.7674</v>
      </c>
      <c r="JM63">
        <v>29.1011</v>
      </c>
      <c r="JN63">
        <v>30</v>
      </c>
      <c r="JO63">
        <v>29.0743</v>
      </c>
      <c r="JP63">
        <v>29.0246</v>
      </c>
      <c r="JQ63">
        <v>19.8868</v>
      </c>
      <c r="JR63">
        <v>21.9926</v>
      </c>
      <c r="JS63">
        <v>51.3108</v>
      </c>
      <c r="JT63">
        <v>30.7709</v>
      </c>
      <c r="JU63">
        <v>420</v>
      </c>
      <c r="JV63">
        <v>23.9533</v>
      </c>
      <c r="JW63">
        <v>96.5104</v>
      </c>
      <c r="JX63">
        <v>94.4245</v>
      </c>
    </row>
    <row r="64" spans="1:284">
      <c r="A64">
        <v>48</v>
      </c>
      <c r="B64">
        <v>1759361518.1</v>
      </c>
      <c r="C64">
        <v>476</v>
      </c>
      <c r="D64" t="s">
        <v>521</v>
      </c>
      <c r="E64" t="s">
        <v>522</v>
      </c>
      <c r="F64">
        <v>5</v>
      </c>
      <c r="G64" t="s">
        <v>486</v>
      </c>
      <c r="H64" t="s">
        <v>419</v>
      </c>
      <c r="I64">
        <v>1759361515.1</v>
      </c>
      <c r="J64">
        <f>(K64)/1000</f>
        <v>0</v>
      </c>
      <c r="K64">
        <f>1000*DK64*AI64*(DG64-DH64)/(100*CZ64*(1000-AI64*DG64))</f>
        <v>0</v>
      </c>
      <c r="L64">
        <f>DK64*AI64*(DF64-DE64*(1000-AI64*DH64)/(1000-AI64*DG64))/(100*CZ64)</f>
        <v>0</v>
      </c>
      <c r="M64">
        <f>DE64 - IF(AI64&gt;1, L64*CZ64*100.0/(AK64), 0)</f>
        <v>0</v>
      </c>
      <c r="N64">
        <f>((T64-J64/2)*M64-L64)/(T64+J64/2)</f>
        <v>0</v>
      </c>
      <c r="O64">
        <f>N64*(DL64+DM64)/1000.0</f>
        <v>0</v>
      </c>
      <c r="P64">
        <f>(DE64 - IF(AI64&gt;1, L64*CZ64*100.0/(AK64), 0))*(DL64+DM64)/1000.0</f>
        <v>0</v>
      </c>
      <c r="Q64">
        <f>2.0/((1/S64-1/R64)+SIGN(S64)*SQRT((1/S64-1/R64)*(1/S64-1/R64) + 4*DA64/((DA64+1)*(DA64+1))*(2*1/S64*1/R64-1/R64*1/R64)))</f>
        <v>0</v>
      </c>
      <c r="R64">
        <f>IF(LEFT(DB64,1)&lt;&gt;"0",IF(LEFT(DB64,1)="1",3.0,DC64),$D$5+$E$5*(DS64*DL64/($K$5*1000))+$F$5*(DS64*DL64/($K$5*1000))*MAX(MIN(CZ64,$J$5),$I$5)*MAX(MIN(CZ64,$J$5),$I$5)+$G$5*MAX(MIN(CZ64,$J$5),$I$5)*(DS64*DL64/($K$5*1000))+$H$5*(DS64*DL64/($K$5*1000))*(DS64*DL64/($K$5*1000)))</f>
        <v>0</v>
      </c>
      <c r="S64">
        <f>J64*(1000-(1000*0.61365*exp(17.502*W64/(240.97+W64))/(DL64+DM64)+DG64)/2)/(1000*0.61365*exp(17.502*W64/(240.97+W64))/(DL64+DM64)-DG64)</f>
        <v>0</v>
      </c>
      <c r="T64">
        <f>1/((DA64+1)/(Q64/1.6)+1/(R64/1.37)) + DA64/((DA64+1)/(Q64/1.6) + DA64/(R64/1.37))</f>
        <v>0</v>
      </c>
      <c r="U64">
        <f>(CV64*CY64)</f>
        <v>0</v>
      </c>
      <c r="V64">
        <f>(DN64+(U64+2*0.95*5.67E-8*(((DN64+$B$7)+273)^4-(DN64+273)^4)-44100*J64)/(1.84*29.3*R64+8*0.95*5.67E-8*(DN64+273)^3))</f>
        <v>0</v>
      </c>
      <c r="W64">
        <f>($C$7*DO64+$D$7*DP64+$E$7*V64)</f>
        <v>0</v>
      </c>
      <c r="X64">
        <f>0.61365*exp(17.502*W64/(240.97+W64))</f>
        <v>0</v>
      </c>
      <c r="Y64">
        <f>(Z64/AA64*100)</f>
        <v>0</v>
      </c>
      <c r="Z64">
        <f>DG64*(DL64+DM64)/1000</f>
        <v>0</v>
      </c>
      <c r="AA64">
        <f>0.61365*exp(17.502*DN64/(240.97+DN64))</f>
        <v>0</v>
      </c>
      <c r="AB64">
        <f>(X64-DG64*(DL64+DM64)/1000)</f>
        <v>0</v>
      </c>
      <c r="AC64">
        <f>(-J64*44100)</f>
        <v>0</v>
      </c>
      <c r="AD64">
        <f>2*29.3*R64*0.92*(DN64-W64)</f>
        <v>0</v>
      </c>
      <c r="AE64">
        <f>2*0.95*5.67E-8*(((DN64+$B$7)+273)^4-(W64+273)^4)</f>
        <v>0</v>
      </c>
      <c r="AF64">
        <f>U64+AE64+AC64+AD64</f>
        <v>0</v>
      </c>
      <c r="AG64">
        <v>0</v>
      </c>
      <c r="AH64">
        <v>0</v>
      </c>
      <c r="AI64">
        <f>IF(AG64*$H$13&gt;=AK64,1.0,(AK64/(AK64-AG64*$H$13)))</f>
        <v>0</v>
      </c>
      <c r="AJ64">
        <f>(AI64-1)*100</f>
        <v>0</v>
      </c>
      <c r="AK64">
        <f>MAX(0,($B$13+$C$13*DS64)/(1+$D$13*DS64)*DL64/(DN64+273)*$E$13)</f>
        <v>0</v>
      </c>
      <c r="AL64" t="s">
        <v>420</v>
      </c>
      <c r="AM64" t="s">
        <v>420</v>
      </c>
      <c r="AN64">
        <v>0</v>
      </c>
      <c r="AO64">
        <v>0</v>
      </c>
      <c r="AP64">
        <f>1-AN64/AO64</f>
        <v>0</v>
      </c>
      <c r="AQ64">
        <v>0</v>
      </c>
      <c r="AR64" t="s">
        <v>420</v>
      </c>
      <c r="AS64" t="s">
        <v>420</v>
      </c>
      <c r="AT64">
        <v>0</v>
      </c>
      <c r="AU64">
        <v>0</v>
      </c>
      <c r="AV64">
        <f>1-AT64/AU64</f>
        <v>0</v>
      </c>
      <c r="AW64">
        <v>0.5</v>
      </c>
      <c r="AX64">
        <f>CW64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420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CV64">
        <f>$B$11*DT64+$C$11*DU64+$F$11*EF64*(1-EI64)</f>
        <v>0</v>
      </c>
      <c r="CW64">
        <f>CV64*CX64</f>
        <v>0</v>
      </c>
      <c r="CX64">
        <f>($B$11*$D$9+$C$11*$D$9+$F$11*((ES64+EK64)/MAX(ES64+EK64+ET64, 0.1)*$I$9+ET64/MAX(ES64+EK64+ET64, 0.1)*$J$9))/($B$11+$C$11+$F$11)</f>
        <v>0</v>
      </c>
      <c r="CY64">
        <f>($B$11*$K$9+$C$11*$K$9+$F$11*((ES64+EK64)/MAX(ES64+EK64+ET64, 0.1)*$P$9+ET64/MAX(ES64+EK64+ET64, 0.1)*$Q$9))/($B$11+$C$11+$F$11)</f>
        <v>0</v>
      </c>
      <c r="CZ64">
        <v>5</v>
      </c>
      <c r="DA64">
        <v>0.5</v>
      </c>
      <c r="DB64" t="s">
        <v>421</v>
      </c>
      <c r="DC64">
        <v>2</v>
      </c>
      <c r="DD64">
        <v>1759361515.1</v>
      </c>
      <c r="DE64">
        <v>420.492</v>
      </c>
      <c r="DF64">
        <v>419.983333333333</v>
      </c>
      <c r="DG64">
        <v>24.0198666666667</v>
      </c>
      <c r="DH64">
        <v>23.9011</v>
      </c>
      <c r="DI64">
        <v>418.511</v>
      </c>
      <c r="DJ64">
        <v>23.6364</v>
      </c>
      <c r="DK64">
        <v>500.065333333333</v>
      </c>
      <c r="DL64">
        <v>90.3081666666667</v>
      </c>
      <c r="DM64">
        <v>0.0342894</v>
      </c>
      <c r="DN64">
        <v>30.3874666666667</v>
      </c>
      <c r="DO64">
        <v>29.9919333333333</v>
      </c>
      <c r="DP64">
        <v>999.9</v>
      </c>
      <c r="DQ64">
        <v>0</v>
      </c>
      <c r="DR64">
        <v>0</v>
      </c>
      <c r="DS64">
        <v>10006.9066666667</v>
      </c>
      <c r="DT64">
        <v>0</v>
      </c>
      <c r="DU64">
        <v>0.305241</v>
      </c>
      <c r="DV64">
        <v>0.508565333333333</v>
      </c>
      <c r="DW64">
        <v>430.840666666667</v>
      </c>
      <c r="DX64">
        <v>430.267</v>
      </c>
      <c r="DY64">
        <v>0.1187368</v>
      </c>
      <c r="DZ64">
        <v>419.983333333333</v>
      </c>
      <c r="EA64">
        <v>23.9011</v>
      </c>
      <c r="EB64">
        <v>2.16918666666667</v>
      </c>
      <c r="EC64">
        <v>2.15846333333333</v>
      </c>
      <c r="ED64">
        <v>18.7365666666667</v>
      </c>
      <c r="EE64">
        <v>18.6573333333333</v>
      </c>
      <c r="EF64">
        <v>0.00500059</v>
      </c>
      <c r="EG64">
        <v>0</v>
      </c>
      <c r="EH64">
        <v>0</v>
      </c>
      <c r="EI64">
        <v>0</v>
      </c>
      <c r="EJ64">
        <v>714.566666666667</v>
      </c>
      <c r="EK64">
        <v>0.00500059</v>
      </c>
      <c r="EL64">
        <v>-14.5333333333333</v>
      </c>
      <c r="EM64">
        <v>-2.8</v>
      </c>
      <c r="EN64">
        <v>35.875</v>
      </c>
      <c r="EO64">
        <v>38.875</v>
      </c>
      <c r="EP64">
        <v>37.125</v>
      </c>
      <c r="EQ64">
        <v>38.8956666666667</v>
      </c>
      <c r="ER64">
        <v>38.062</v>
      </c>
      <c r="ES64">
        <v>0</v>
      </c>
      <c r="ET64">
        <v>0</v>
      </c>
      <c r="EU64">
        <v>0</v>
      </c>
      <c r="EV64">
        <v>1759361518.9</v>
      </c>
      <c r="EW64">
        <v>0</v>
      </c>
      <c r="EX64">
        <v>715.861538461538</v>
      </c>
      <c r="EY64">
        <v>-1.14188023060766</v>
      </c>
      <c r="EZ64">
        <v>-41.5145301448915</v>
      </c>
      <c r="FA64">
        <v>-10.0038461538462</v>
      </c>
      <c r="FB64">
        <v>15</v>
      </c>
      <c r="FC64">
        <v>0</v>
      </c>
      <c r="FD64" t="s">
        <v>422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0.518686857142857</v>
      </c>
      <c r="FQ64">
        <v>-0.145642285714286</v>
      </c>
      <c r="FR64">
        <v>0.027663780391534</v>
      </c>
      <c r="FS64">
        <v>1</v>
      </c>
      <c r="FT64">
        <v>715.8</v>
      </c>
      <c r="FU64">
        <v>-1.26508798481014</v>
      </c>
      <c r="FV64">
        <v>5.56110441845333</v>
      </c>
      <c r="FW64">
        <v>-1</v>
      </c>
      <c r="FX64">
        <v>0.130365285714286</v>
      </c>
      <c r="FY64">
        <v>-0.0118395584415583</v>
      </c>
      <c r="FZ64">
        <v>0.00476857317327139</v>
      </c>
      <c r="GA64">
        <v>1</v>
      </c>
      <c r="GB64">
        <v>2</v>
      </c>
      <c r="GC64">
        <v>2</v>
      </c>
      <c r="GD64" t="s">
        <v>449</v>
      </c>
      <c r="GE64">
        <v>3.13265</v>
      </c>
      <c r="GF64">
        <v>2.7124</v>
      </c>
      <c r="GG64">
        <v>0.089225</v>
      </c>
      <c r="GH64">
        <v>0.0896059</v>
      </c>
      <c r="GI64">
        <v>0.102618</v>
      </c>
      <c r="GJ64">
        <v>0.10312</v>
      </c>
      <c r="GK64">
        <v>34251.4</v>
      </c>
      <c r="GL64">
        <v>36659.2</v>
      </c>
      <c r="GM64">
        <v>34029.7</v>
      </c>
      <c r="GN64">
        <v>36463.6</v>
      </c>
      <c r="GO64">
        <v>43137.8</v>
      </c>
      <c r="GP64">
        <v>46949.3</v>
      </c>
      <c r="GQ64">
        <v>53095.6</v>
      </c>
      <c r="GR64">
        <v>58280.3</v>
      </c>
      <c r="GS64">
        <v>1.94405</v>
      </c>
      <c r="GT64">
        <v>1.77643</v>
      </c>
      <c r="GU64">
        <v>0.0822395</v>
      </c>
      <c r="GV64">
        <v>0</v>
      </c>
      <c r="GW64">
        <v>28.6632</v>
      </c>
      <c r="GX64">
        <v>999.9</v>
      </c>
      <c r="GY64">
        <v>58.943</v>
      </c>
      <c r="GZ64">
        <v>30.625</v>
      </c>
      <c r="HA64">
        <v>28.8191</v>
      </c>
      <c r="HB64">
        <v>54.7699</v>
      </c>
      <c r="HC64">
        <v>44.5954</v>
      </c>
      <c r="HD64">
        <v>1</v>
      </c>
      <c r="HE64">
        <v>0.133361</v>
      </c>
      <c r="HF64">
        <v>-1.27182</v>
      </c>
      <c r="HG64">
        <v>20.1278</v>
      </c>
      <c r="HH64">
        <v>5.19528</v>
      </c>
      <c r="HI64">
        <v>12.0043</v>
      </c>
      <c r="HJ64">
        <v>4.97555</v>
      </c>
      <c r="HK64">
        <v>3.294</v>
      </c>
      <c r="HL64">
        <v>9999</v>
      </c>
      <c r="HM64">
        <v>9999</v>
      </c>
      <c r="HN64">
        <v>999.9</v>
      </c>
      <c r="HO64">
        <v>9999</v>
      </c>
      <c r="HP64">
        <v>1.86325</v>
      </c>
      <c r="HQ64">
        <v>1.86813</v>
      </c>
      <c r="HR64">
        <v>1.86787</v>
      </c>
      <c r="HS64">
        <v>1.86905</v>
      </c>
      <c r="HT64">
        <v>1.86984</v>
      </c>
      <c r="HU64">
        <v>1.86588</v>
      </c>
      <c r="HV64">
        <v>1.86695</v>
      </c>
      <c r="HW64">
        <v>1.86844</v>
      </c>
      <c r="HX64">
        <v>5</v>
      </c>
      <c r="HY64">
        <v>0</v>
      </c>
      <c r="HZ64">
        <v>0</v>
      </c>
      <c r="IA64">
        <v>0</v>
      </c>
      <c r="IB64" t="s">
        <v>424</v>
      </c>
      <c r="IC64" t="s">
        <v>425</v>
      </c>
      <c r="ID64" t="s">
        <v>426</v>
      </c>
      <c r="IE64" t="s">
        <v>426</v>
      </c>
      <c r="IF64" t="s">
        <v>426</v>
      </c>
      <c r="IG64" t="s">
        <v>426</v>
      </c>
      <c r="IH64">
        <v>0</v>
      </c>
      <c r="II64">
        <v>100</v>
      </c>
      <c r="IJ64">
        <v>100</v>
      </c>
      <c r="IK64">
        <v>1.981</v>
      </c>
      <c r="IL64">
        <v>0.3835</v>
      </c>
      <c r="IM64">
        <v>0.591063205497763</v>
      </c>
      <c r="IN64">
        <v>0.00362635438953289</v>
      </c>
      <c r="IO64">
        <v>-8.50754122937555e-07</v>
      </c>
      <c r="IP64">
        <v>2.87264459290622e-10</v>
      </c>
      <c r="IQ64">
        <v>-0.103101814204982</v>
      </c>
      <c r="IR64">
        <v>-0.017656537129445</v>
      </c>
      <c r="IS64">
        <v>0.00217271289782075</v>
      </c>
      <c r="IT64">
        <v>-2.34727275410467e-05</v>
      </c>
      <c r="IU64">
        <v>4</v>
      </c>
      <c r="IV64">
        <v>2183</v>
      </c>
      <c r="IW64">
        <v>1</v>
      </c>
      <c r="IX64">
        <v>27</v>
      </c>
      <c r="IY64">
        <v>29322692</v>
      </c>
      <c r="IZ64">
        <v>29322692</v>
      </c>
      <c r="JA64">
        <v>0.992432</v>
      </c>
      <c r="JB64">
        <v>2.63428</v>
      </c>
      <c r="JC64">
        <v>1.54785</v>
      </c>
      <c r="JD64">
        <v>2.31323</v>
      </c>
      <c r="JE64">
        <v>1.64673</v>
      </c>
      <c r="JF64">
        <v>2.32422</v>
      </c>
      <c r="JG64">
        <v>34.0998</v>
      </c>
      <c r="JH64">
        <v>24.2101</v>
      </c>
      <c r="JI64">
        <v>18</v>
      </c>
      <c r="JJ64">
        <v>505.494</v>
      </c>
      <c r="JK64">
        <v>397.414</v>
      </c>
      <c r="JL64">
        <v>30.771</v>
      </c>
      <c r="JM64">
        <v>29.1007</v>
      </c>
      <c r="JN64">
        <v>30.0001</v>
      </c>
      <c r="JO64">
        <v>29.0743</v>
      </c>
      <c r="JP64">
        <v>29.0246</v>
      </c>
      <c r="JQ64">
        <v>19.8891</v>
      </c>
      <c r="JR64">
        <v>21.9926</v>
      </c>
      <c r="JS64">
        <v>51.3108</v>
      </c>
      <c r="JT64">
        <v>30.7739</v>
      </c>
      <c r="JU64">
        <v>420</v>
      </c>
      <c r="JV64">
        <v>23.9533</v>
      </c>
      <c r="JW64">
        <v>96.5099</v>
      </c>
      <c r="JX64">
        <v>94.4247</v>
      </c>
    </row>
    <row r="65" spans="1:284">
      <c r="A65">
        <v>49</v>
      </c>
      <c r="B65">
        <v>1759361520.1</v>
      </c>
      <c r="C65">
        <v>478</v>
      </c>
      <c r="D65" t="s">
        <v>523</v>
      </c>
      <c r="E65" t="s">
        <v>524</v>
      </c>
      <c r="F65">
        <v>5</v>
      </c>
      <c r="G65" t="s">
        <v>486</v>
      </c>
      <c r="H65" t="s">
        <v>419</v>
      </c>
      <c r="I65">
        <v>1759361517.1</v>
      </c>
      <c r="J65">
        <f>(K65)/1000</f>
        <v>0</v>
      </c>
      <c r="K65">
        <f>1000*DK65*AI65*(DG65-DH65)/(100*CZ65*(1000-AI65*DG65))</f>
        <v>0</v>
      </c>
      <c r="L65">
        <f>DK65*AI65*(DF65-DE65*(1000-AI65*DH65)/(1000-AI65*DG65))/(100*CZ65)</f>
        <v>0</v>
      </c>
      <c r="M65">
        <f>DE65 - IF(AI65&gt;1, L65*CZ65*100.0/(AK65), 0)</f>
        <v>0</v>
      </c>
      <c r="N65">
        <f>((T65-J65/2)*M65-L65)/(T65+J65/2)</f>
        <v>0</v>
      </c>
      <c r="O65">
        <f>N65*(DL65+DM65)/1000.0</f>
        <v>0</v>
      </c>
      <c r="P65">
        <f>(DE65 - IF(AI65&gt;1, L65*CZ65*100.0/(AK65), 0))*(DL65+DM65)/1000.0</f>
        <v>0</v>
      </c>
      <c r="Q65">
        <f>2.0/((1/S65-1/R65)+SIGN(S65)*SQRT((1/S65-1/R65)*(1/S65-1/R65) + 4*DA65/((DA65+1)*(DA65+1))*(2*1/S65*1/R65-1/R65*1/R65)))</f>
        <v>0</v>
      </c>
      <c r="R65">
        <f>IF(LEFT(DB65,1)&lt;&gt;"0",IF(LEFT(DB65,1)="1",3.0,DC65),$D$5+$E$5*(DS65*DL65/($K$5*1000))+$F$5*(DS65*DL65/($K$5*1000))*MAX(MIN(CZ65,$J$5),$I$5)*MAX(MIN(CZ65,$J$5),$I$5)+$G$5*MAX(MIN(CZ65,$J$5),$I$5)*(DS65*DL65/($K$5*1000))+$H$5*(DS65*DL65/($K$5*1000))*(DS65*DL65/($K$5*1000)))</f>
        <v>0</v>
      </c>
      <c r="S65">
        <f>J65*(1000-(1000*0.61365*exp(17.502*W65/(240.97+W65))/(DL65+DM65)+DG65)/2)/(1000*0.61365*exp(17.502*W65/(240.97+W65))/(DL65+DM65)-DG65)</f>
        <v>0</v>
      </c>
      <c r="T65">
        <f>1/((DA65+1)/(Q65/1.6)+1/(R65/1.37)) + DA65/((DA65+1)/(Q65/1.6) + DA65/(R65/1.37))</f>
        <v>0</v>
      </c>
      <c r="U65">
        <f>(CV65*CY65)</f>
        <v>0</v>
      </c>
      <c r="V65">
        <f>(DN65+(U65+2*0.95*5.67E-8*(((DN65+$B$7)+273)^4-(DN65+273)^4)-44100*J65)/(1.84*29.3*R65+8*0.95*5.67E-8*(DN65+273)^3))</f>
        <v>0</v>
      </c>
      <c r="W65">
        <f>($C$7*DO65+$D$7*DP65+$E$7*V65)</f>
        <v>0</v>
      </c>
      <c r="X65">
        <f>0.61365*exp(17.502*W65/(240.97+W65))</f>
        <v>0</v>
      </c>
      <c r="Y65">
        <f>(Z65/AA65*100)</f>
        <v>0</v>
      </c>
      <c r="Z65">
        <f>DG65*(DL65+DM65)/1000</f>
        <v>0</v>
      </c>
      <c r="AA65">
        <f>0.61365*exp(17.502*DN65/(240.97+DN65))</f>
        <v>0</v>
      </c>
      <c r="AB65">
        <f>(X65-DG65*(DL65+DM65)/1000)</f>
        <v>0</v>
      </c>
      <c r="AC65">
        <f>(-J65*44100)</f>
        <v>0</v>
      </c>
      <c r="AD65">
        <f>2*29.3*R65*0.92*(DN65-W65)</f>
        <v>0</v>
      </c>
      <c r="AE65">
        <f>2*0.95*5.67E-8*(((DN65+$B$7)+273)^4-(W65+273)^4)</f>
        <v>0</v>
      </c>
      <c r="AF65">
        <f>U65+AE65+AC65+AD65</f>
        <v>0</v>
      </c>
      <c r="AG65">
        <v>0</v>
      </c>
      <c r="AH65">
        <v>0</v>
      </c>
      <c r="AI65">
        <f>IF(AG65*$H$13&gt;=AK65,1.0,(AK65/(AK65-AG65*$H$13)))</f>
        <v>0</v>
      </c>
      <c r="AJ65">
        <f>(AI65-1)*100</f>
        <v>0</v>
      </c>
      <c r="AK65">
        <f>MAX(0,($B$13+$C$13*DS65)/(1+$D$13*DS65)*DL65/(DN65+273)*$E$13)</f>
        <v>0</v>
      </c>
      <c r="AL65" t="s">
        <v>420</v>
      </c>
      <c r="AM65" t="s">
        <v>420</v>
      </c>
      <c r="AN65">
        <v>0</v>
      </c>
      <c r="AO65">
        <v>0</v>
      </c>
      <c r="AP65">
        <f>1-AN65/AO65</f>
        <v>0</v>
      </c>
      <c r="AQ65">
        <v>0</v>
      </c>
      <c r="AR65" t="s">
        <v>420</v>
      </c>
      <c r="AS65" t="s">
        <v>420</v>
      </c>
      <c r="AT65">
        <v>0</v>
      </c>
      <c r="AU65">
        <v>0</v>
      </c>
      <c r="AV65">
        <f>1-AT65/AU65</f>
        <v>0</v>
      </c>
      <c r="AW65">
        <v>0.5</v>
      </c>
      <c r="AX65">
        <f>CW65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420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CV65">
        <f>$B$11*DT65+$C$11*DU65+$F$11*EF65*(1-EI65)</f>
        <v>0</v>
      </c>
      <c r="CW65">
        <f>CV65*CX65</f>
        <v>0</v>
      </c>
      <c r="CX65">
        <f>($B$11*$D$9+$C$11*$D$9+$F$11*((ES65+EK65)/MAX(ES65+EK65+ET65, 0.1)*$I$9+ET65/MAX(ES65+EK65+ET65, 0.1)*$J$9))/($B$11+$C$11+$F$11)</f>
        <v>0</v>
      </c>
      <c r="CY65">
        <f>($B$11*$K$9+$C$11*$K$9+$F$11*((ES65+EK65)/MAX(ES65+EK65+ET65, 0.1)*$P$9+ET65/MAX(ES65+EK65+ET65, 0.1)*$Q$9))/($B$11+$C$11+$F$11)</f>
        <v>0</v>
      </c>
      <c r="CZ65">
        <v>5</v>
      </c>
      <c r="DA65">
        <v>0.5</v>
      </c>
      <c r="DB65" t="s">
        <v>421</v>
      </c>
      <c r="DC65">
        <v>2</v>
      </c>
      <c r="DD65">
        <v>1759361517.1</v>
      </c>
      <c r="DE65">
        <v>420.497</v>
      </c>
      <c r="DF65">
        <v>419.973666666667</v>
      </c>
      <c r="DG65">
        <v>24.0217666666667</v>
      </c>
      <c r="DH65">
        <v>23.9199</v>
      </c>
      <c r="DI65">
        <v>418.516</v>
      </c>
      <c r="DJ65">
        <v>23.6382</v>
      </c>
      <c r="DK65">
        <v>500.063</v>
      </c>
      <c r="DL65">
        <v>90.3088333333333</v>
      </c>
      <c r="DM65">
        <v>0.0343297</v>
      </c>
      <c r="DN65">
        <v>30.3873</v>
      </c>
      <c r="DO65">
        <v>29.9979666666667</v>
      </c>
      <c r="DP65">
        <v>999.9</v>
      </c>
      <c r="DQ65">
        <v>0</v>
      </c>
      <c r="DR65">
        <v>0</v>
      </c>
      <c r="DS65">
        <v>9995.64</v>
      </c>
      <c r="DT65">
        <v>0</v>
      </c>
      <c r="DU65">
        <v>0.312596333333333</v>
      </c>
      <c r="DV65">
        <v>0.523498666666667</v>
      </c>
      <c r="DW65">
        <v>430.847</v>
      </c>
      <c r="DX65">
        <v>430.265333333333</v>
      </c>
      <c r="DY65">
        <v>0.1018491</v>
      </c>
      <c r="DZ65">
        <v>419.973666666667</v>
      </c>
      <c r="EA65">
        <v>23.9199</v>
      </c>
      <c r="EB65">
        <v>2.16937333333333</v>
      </c>
      <c r="EC65">
        <v>2.16017666666667</v>
      </c>
      <c r="ED65">
        <v>18.7379333333333</v>
      </c>
      <c r="EE65">
        <v>18.67</v>
      </c>
      <c r="EF65">
        <v>0.00500059</v>
      </c>
      <c r="EG65">
        <v>0</v>
      </c>
      <c r="EH65">
        <v>0</v>
      </c>
      <c r="EI65">
        <v>0</v>
      </c>
      <c r="EJ65">
        <v>714.033333333333</v>
      </c>
      <c r="EK65">
        <v>0.00500059</v>
      </c>
      <c r="EL65">
        <v>-13.7333333333333</v>
      </c>
      <c r="EM65">
        <v>-2.13333333333333</v>
      </c>
      <c r="EN65">
        <v>35.854</v>
      </c>
      <c r="EO65">
        <v>38.854</v>
      </c>
      <c r="EP65">
        <v>37.125</v>
      </c>
      <c r="EQ65">
        <v>38.875</v>
      </c>
      <c r="ER65">
        <v>38.062</v>
      </c>
      <c r="ES65">
        <v>0</v>
      </c>
      <c r="ET65">
        <v>0</v>
      </c>
      <c r="EU65">
        <v>0</v>
      </c>
      <c r="EV65">
        <v>1759361521.3</v>
      </c>
      <c r="EW65">
        <v>0</v>
      </c>
      <c r="EX65">
        <v>716.369230769231</v>
      </c>
      <c r="EY65">
        <v>7.89743612427052</v>
      </c>
      <c r="EZ65">
        <v>-21.6307696318224</v>
      </c>
      <c r="FA65">
        <v>-9.89615384615385</v>
      </c>
      <c r="FB65">
        <v>15</v>
      </c>
      <c r="FC65">
        <v>0</v>
      </c>
      <c r="FD65" t="s">
        <v>422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0.510525619047619</v>
      </c>
      <c r="FQ65">
        <v>-0.0684052987012978</v>
      </c>
      <c r="FR65">
        <v>0.0214939303823997</v>
      </c>
      <c r="FS65">
        <v>1</v>
      </c>
      <c r="FT65">
        <v>716</v>
      </c>
      <c r="FU65">
        <v>-3.84721162650705</v>
      </c>
      <c r="FV65">
        <v>6.26610865266944</v>
      </c>
      <c r="FW65">
        <v>-1</v>
      </c>
      <c r="FX65">
        <v>0.126848376190476</v>
      </c>
      <c r="FY65">
        <v>-0.0685607064935064</v>
      </c>
      <c r="FZ65">
        <v>0.012106639819376</v>
      </c>
      <c r="GA65">
        <v>1</v>
      </c>
      <c r="GB65">
        <v>2</v>
      </c>
      <c r="GC65">
        <v>2</v>
      </c>
      <c r="GD65" t="s">
        <v>449</v>
      </c>
      <c r="GE65">
        <v>3.13279</v>
      </c>
      <c r="GF65">
        <v>2.7123</v>
      </c>
      <c r="GG65">
        <v>0.0892252</v>
      </c>
      <c r="GH65">
        <v>0.0895962</v>
      </c>
      <c r="GI65">
        <v>0.102643</v>
      </c>
      <c r="GJ65">
        <v>0.103155</v>
      </c>
      <c r="GK65">
        <v>34251.5</v>
      </c>
      <c r="GL65">
        <v>36659.5</v>
      </c>
      <c r="GM65">
        <v>34029.8</v>
      </c>
      <c r="GN65">
        <v>36463.5</v>
      </c>
      <c r="GO65">
        <v>43136.6</v>
      </c>
      <c r="GP65">
        <v>46947.3</v>
      </c>
      <c r="GQ65">
        <v>53095.6</v>
      </c>
      <c r="GR65">
        <v>58280.1</v>
      </c>
      <c r="GS65">
        <v>1.94393</v>
      </c>
      <c r="GT65">
        <v>1.77673</v>
      </c>
      <c r="GU65">
        <v>0.0822991</v>
      </c>
      <c r="GV65">
        <v>0</v>
      </c>
      <c r="GW65">
        <v>28.6626</v>
      </c>
      <c r="GX65">
        <v>999.9</v>
      </c>
      <c r="GY65">
        <v>58.943</v>
      </c>
      <c r="GZ65">
        <v>30.625</v>
      </c>
      <c r="HA65">
        <v>28.8221</v>
      </c>
      <c r="HB65">
        <v>54.5999</v>
      </c>
      <c r="HC65">
        <v>44.2909</v>
      </c>
      <c r="HD65">
        <v>1</v>
      </c>
      <c r="HE65">
        <v>0.133592</v>
      </c>
      <c r="HF65">
        <v>-1.26717</v>
      </c>
      <c r="HG65">
        <v>20.1278</v>
      </c>
      <c r="HH65">
        <v>5.19558</v>
      </c>
      <c r="HI65">
        <v>12.0041</v>
      </c>
      <c r="HJ65">
        <v>4.97545</v>
      </c>
      <c r="HK65">
        <v>3.294</v>
      </c>
      <c r="HL65">
        <v>9999</v>
      </c>
      <c r="HM65">
        <v>9999</v>
      </c>
      <c r="HN65">
        <v>999.9</v>
      </c>
      <c r="HO65">
        <v>9999</v>
      </c>
      <c r="HP65">
        <v>1.86325</v>
      </c>
      <c r="HQ65">
        <v>1.86813</v>
      </c>
      <c r="HR65">
        <v>1.86785</v>
      </c>
      <c r="HS65">
        <v>1.86905</v>
      </c>
      <c r="HT65">
        <v>1.86982</v>
      </c>
      <c r="HU65">
        <v>1.86588</v>
      </c>
      <c r="HV65">
        <v>1.86695</v>
      </c>
      <c r="HW65">
        <v>1.86843</v>
      </c>
      <c r="HX65">
        <v>5</v>
      </c>
      <c r="HY65">
        <v>0</v>
      </c>
      <c r="HZ65">
        <v>0</v>
      </c>
      <c r="IA65">
        <v>0</v>
      </c>
      <c r="IB65" t="s">
        <v>424</v>
      </c>
      <c r="IC65" t="s">
        <v>425</v>
      </c>
      <c r="ID65" t="s">
        <v>426</v>
      </c>
      <c r="IE65" t="s">
        <v>426</v>
      </c>
      <c r="IF65" t="s">
        <v>426</v>
      </c>
      <c r="IG65" t="s">
        <v>426</v>
      </c>
      <c r="IH65">
        <v>0</v>
      </c>
      <c r="II65">
        <v>100</v>
      </c>
      <c r="IJ65">
        <v>100</v>
      </c>
      <c r="IK65">
        <v>1.981</v>
      </c>
      <c r="IL65">
        <v>0.3839</v>
      </c>
      <c r="IM65">
        <v>0.591063205497763</v>
      </c>
      <c r="IN65">
        <v>0.00362635438953289</v>
      </c>
      <c r="IO65">
        <v>-8.50754122937555e-07</v>
      </c>
      <c r="IP65">
        <v>2.87264459290622e-10</v>
      </c>
      <c r="IQ65">
        <v>-0.103101814204982</v>
      </c>
      <c r="IR65">
        <v>-0.017656537129445</v>
      </c>
      <c r="IS65">
        <v>0.00217271289782075</v>
      </c>
      <c r="IT65">
        <v>-2.34727275410467e-05</v>
      </c>
      <c r="IU65">
        <v>4</v>
      </c>
      <c r="IV65">
        <v>2183</v>
      </c>
      <c r="IW65">
        <v>1</v>
      </c>
      <c r="IX65">
        <v>27</v>
      </c>
      <c r="IY65">
        <v>29322692</v>
      </c>
      <c r="IZ65">
        <v>29322692</v>
      </c>
      <c r="JA65">
        <v>0.992432</v>
      </c>
      <c r="JB65">
        <v>2.63306</v>
      </c>
      <c r="JC65">
        <v>1.54785</v>
      </c>
      <c r="JD65">
        <v>2.31323</v>
      </c>
      <c r="JE65">
        <v>1.64551</v>
      </c>
      <c r="JF65">
        <v>2.32422</v>
      </c>
      <c r="JG65">
        <v>34.0998</v>
      </c>
      <c r="JH65">
        <v>24.2101</v>
      </c>
      <c r="JI65">
        <v>18</v>
      </c>
      <c r="JJ65">
        <v>505.411</v>
      </c>
      <c r="JK65">
        <v>397.578</v>
      </c>
      <c r="JL65">
        <v>30.7732</v>
      </c>
      <c r="JM65">
        <v>29.0994</v>
      </c>
      <c r="JN65">
        <v>30.0002</v>
      </c>
      <c r="JO65">
        <v>29.0743</v>
      </c>
      <c r="JP65">
        <v>29.0246</v>
      </c>
      <c r="JQ65">
        <v>19.8886</v>
      </c>
      <c r="JR65">
        <v>21.9926</v>
      </c>
      <c r="JS65">
        <v>51.3108</v>
      </c>
      <c r="JT65">
        <v>30.7739</v>
      </c>
      <c r="JU65">
        <v>420</v>
      </c>
      <c r="JV65">
        <v>23.9533</v>
      </c>
      <c r="JW65">
        <v>96.51</v>
      </c>
      <c r="JX65">
        <v>94.4245</v>
      </c>
    </row>
    <row r="66" spans="1:284">
      <c r="A66">
        <v>50</v>
      </c>
      <c r="B66">
        <v>1759361521.1</v>
      </c>
      <c r="C66">
        <v>479</v>
      </c>
      <c r="D66" t="s">
        <v>525</v>
      </c>
      <c r="E66" t="s">
        <v>526</v>
      </c>
      <c r="F66">
        <v>5</v>
      </c>
      <c r="G66" t="s">
        <v>486</v>
      </c>
      <c r="H66" t="s">
        <v>419</v>
      </c>
      <c r="I66">
        <v>1759361517.1</v>
      </c>
      <c r="J66">
        <f>(K66)/1000</f>
        <v>0</v>
      </c>
      <c r="K66">
        <f>1000*DK66*AI66*(DG66-DH66)/(100*CZ66*(1000-AI66*DG66))</f>
        <v>0</v>
      </c>
      <c r="L66">
        <f>DK66*AI66*(DF66-DE66*(1000-AI66*DH66)/(1000-AI66*DG66))/(100*CZ66)</f>
        <v>0</v>
      </c>
      <c r="M66">
        <f>DE66 - IF(AI66&gt;1, L66*CZ66*100.0/(AK66), 0)</f>
        <v>0</v>
      </c>
      <c r="N66">
        <f>((T66-J66/2)*M66-L66)/(T66+J66/2)</f>
        <v>0</v>
      </c>
      <c r="O66">
        <f>N66*(DL66+DM66)/1000.0</f>
        <v>0</v>
      </c>
      <c r="P66">
        <f>(DE66 - IF(AI66&gt;1, L66*CZ66*100.0/(AK66), 0))*(DL66+DM66)/1000.0</f>
        <v>0</v>
      </c>
      <c r="Q66">
        <f>2.0/((1/S66-1/R66)+SIGN(S66)*SQRT((1/S66-1/R66)*(1/S66-1/R66) + 4*DA66/((DA66+1)*(DA66+1))*(2*1/S66*1/R66-1/R66*1/R66)))</f>
        <v>0</v>
      </c>
      <c r="R66">
        <f>IF(LEFT(DB66,1)&lt;&gt;"0",IF(LEFT(DB66,1)="1",3.0,DC66),$D$5+$E$5*(DS66*DL66/($K$5*1000))+$F$5*(DS66*DL66/($K$5*1000))*MAX(MIN(CZ66,$J$5),$I$5)*MAX(MIN(CZ66,$J$5),$I$5)+$G$5*MAX(MIN(CZ66,$J$5),$I$5)*(DS66*DL66/($K$5*1000))+$H$5*(DS66*DL66/($K$5*1000))*(DS66*DL66/($K$5*1000)))</f>
        <v>0</v>
      </c>
      <c r="S66">
        <f>J66*(1000-(1000*0.61365*exp(17.502*W66/(240.97+W66))/(DL66+DM66)+DG66)/2)/(1000*0.61365*exp(17.502*W66/(240.97+W66))/(DL66+DM66)-DG66)</f>
        <v>0</v>
      </c>
      <c r="T66">
        <f>1/((DA66+1)/(Q66/1.6)+1/(R66/1.37)) + DA66/((DA66+1)/(Q66/1.6) + DA66/(R66/1.37))</f>
        <v>0</v>
      </c>
      <c r="U66">
        <f>(CV66*CY66)</f>
        <v>0</v>
      </c>
      <c r="V66">
        <f>(DN66+(U66+2*0.95*5.67E-8*(((DN66+$B$7)+273)^4-(DN66+273)^4)-44100*J66)/(1.84*29.3*R66+8*0.95*5.67E-8*(DN66+273)^3))</f>
        <v>0</v>
      </c>
      <c r="W66">
        <f>($C$7*DO66+$D$7*DP66+$E$7*V66)</f>
        <v>0</v>
      </c>
      <c r="X66">
        <f>0.61365*exp(17.502*W66/(240.97+W66))</f>
        <v>0</v>
      </c>
      <c r="Y66">
        <f>(Z66/AA66*100)</f>
        <v>0</v>
      </c>
      <c r="Z66">
        <f>DG66*(DL66+DM66)/1000</f>
        <v>0</v>
      </c>
      <c r="AA66">
        <f>0.61365*exp(17.502*DN66/(240.97+DN66))</f>
        <v>0</v>
      </c>
      <c r="AB66">
        <f>(X66-DG66*(DL66+DM66)/1000)</f>
        <v>0</v>
      </c>
      <c r="AC66">
        <f>(-J66*44100)</f>
        <v>0</v>
      </c>
      <c r="AD66">
        <f>2*29.3*R66*0.92*(DN66-W66)</f>
        <v>0</v>
      </c>
      <c r="AE66">
        <f>2*0.95*5.67E-8*(((DN66+$B$7)+273)^4-(W66+273)^4)</f>
        <v>0</v>
      </c>
      <c r="AF66">
        <f>U66+AE66+AC66+AD66</f>
        <v>0</v>
      </c>
      <c r="AG66">
        <v>0</v>
      </c>
      <c r="AH66">
        <v>0</v>
      </c>
      <c r="AI66">
        <f>IF(AG66*$H$13&gt;=AK66,1.0,(AK66/(AK66-AG66*$H$13)))</f>
        <v>0</v>
      </c>
      <c r="AJ66">
        <f>(AI66-1)*100</f>
        <v>0</v>
      </c>
      <c r="AK66">
        <f>MAX(0,($B$13+$C$13*DS66)/(1+$D$13*DS66)*DL66/(DN66+273)*$E$13)</f>
        <v>0</v>
      </c>
      <c r="AL66" t="s">
        <v>420</v>
      </c>
      <c r="AM66" t="s">
        <v>420</v>
      </c>
      <c r="AN66">
        <v>0</v>
      </c>
      <c r="AO66">
        <v>0</v>
      </c>
      <c r="AP66">
        <f>1-AN66/AO66</f>
        <v>0</v>
      </c>
      <c r="AQ66">
        <v>0</v>
      </c>
      <c r="AR66" t="s">
        <v>420</v>
      </c>
      <c r="AS66" t="s">
        <v>420</v>
      </c>
      <c r="AT66">
        <v>0</v>
      </c>
      <c r="AU66">
        <v>0</v>
      </c>
      <c r="AV66">
        <f>1-AT66/AU66</f>
        <v>0</v>
      </c>
      <c r="AW66">
        <v>0.5</v>
      </c>
      <c r="AX66">
        <f>CW66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420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CV66">
        <f>$B$11*DT66+$C$11*DU66+$F$11*EF66*(1-EI66)</f>
        <v>0</v>
      </c>
      <c r="CW66">
        <f>CV66*CX66</f>
        <v>0</v>
      </c>
      <c r="CX66">
        <f>($B$11*$D$9+$C$11*$D$9+$F$11*((ES66+EK66)/MAX(ES66+EK66+ET66, 0.1)*$I$9+ET66/MAX(ES66+EK66+ET66, 0.1)*$J$9))/($B$11+$C$11+$F$11)</f>
        <v>0</v>
      </c>
      <c r="CY66">
        <f>($B$11*$K$9+$C$11*$K$9+$F$11*((ES66+EK66)/MAX(ES66+EK66+ET66, 0.1)*$P$9+ET66/MAX(ES66+EK66+ET66, 0.1)*$Q$9))/($B$11+$C$11+$F$11)</f>
        <v>0</v>
      </c>
      <c r="CZ66">
        <v>5</v>
      </c>
      <c r="DA66">
        <v>0.5</v>
      </c>
      <c r="DB66" t="s">
        <v>421</v>
      </c>
      <c r="DC66">
        <v>2</v>
      </c>
      <c r="DD66">
        <v>1759361517.1</v>
      </c>
      <c r="DE66">
        <v>420.497</v>
      </c>
      <c r="DF66">
        <v>419.973666666667</v>
      </c>
      <c r="DG66">
        <v>24.0217666666667</v>
      </c>
      <c r="DH66">
        <v>23.9199</v>
      </c>
      <c r="DI66">
        <v>418.516</v>
      </c>
      <c r="DJ66">
        <v>23.6382</v>
      </c>
      <c r="DK66">
        <v>500.063</v>
      </c>
      <c r="DL66">
        <v>90.3088333333333</v>
      </c>
      <c r="DM66">
        <v>0.0343297</v>
      </c>
      <c r="DN66">
        <v>30.3873</v>
      </c>
      <c r="DO66">
        <v>29.9979666666667</v>
      </c>
      <c r="DP66">
        <v>999.9</v>
      </c>
      <c r="DQ66">
        <v>0</v>
      </c>
      <c r="DR66">
        <v>0</v>
      </c>
      <c r="DS66">
        <v>9995.64</v>
      </c>
      <c r="DT66">
        <v>0</v>
      </c>
      <c r="DU66">
        <v>0.312596333333333</v>
      </c>
      <c r="DV66">
        <v>0.523498666666667</v>
      </c>
      <c r="DW66">
        <v>430.847</v>
      </c>
      <c r="DX66">
        <v>430.265333333333</v>
      </c>
      <c r="DY66">
        <v>0.1018491</v>
      </c>
      <c r="DZ66">
        <v>419.973666666667</v>
      </c>
      <c r="EA66">
        <v>23.9199</v>
      </c>
      <c r="EB66">
        <v>2.16937333333333</v>
      </c>
      <c r="EC66">
        <v>2.16017666666667</v>
      </c>
      <c r="ED66">
        <v>18.7379333333333</v>
      </c>
      <c r="EE66">
        <v>18.67</v>
      </c>
      <c r="EF66">
        <v>0.00500059</v>
      </c>
      <c r="EG66">
        <v>0</v>
      </c>
      <c r="EH66">
        <v>0</v>
      </c>
      <c r="EI66">
        <v>0</v>
      </c>
      <c r="EJ66">
        <v>714.033333333333</v>
      </c>
      <c r="EK66">
        <v>0.00500059</v>
      </c>
      <c r="EL66">
        <v>-13.7333333333333</v>
      </c>
      <c r="EM66">
        <v>-2.13333333333333</v>
      </c>
      <c r="EN66">
        <v>35.854</v>
      </c>
      <c r="EO66">
        <v>38.854</v>
      </c>
      <c r="EP66">
        <v>37.125</v>
      </c>
      <c r="EQ66">
        <v>38.875</v>
      </c>
      <c r="ER66">
        <v>38.062</v>
      </c>
      <c r="ES66">
        <v>0</v>
      </c>
      <c r="ET66">
        <v>0</v>
      </c>
      <c r="EU66">
        <v>0</v>
      </c>
      <c r="EV66">
        <v>1759361521.9</v>
      </c>
      <c r="EW66">
        <v>0</v>
      </c>
      <c r="EX66">
        <v>716.372</v>
      </c>
      <c r="EY66">
        <v>4.1230770761458</v>
      </c>
      <c r="EZ66">
        <v>-25.9076924901507</v>
      </c>
      <c r="FA66">
        <v>-9.336</v>
      </c>
      <c r="FB66">
        <v>15</v>
      </c>
      <c r="FC66">
        <v>0</v>
      </c>
      <c r="FD66" t="s">
        <v>422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0.513535238095238</v>
      </c>
      <c r="FQ66">
        <v>0.0959906493506499</v>
      </c>
      <c r="FR66">
        <v>0.0269149384152313</v>
      </c>
      <c r="FS66">
        <v>1</v>
      </c>
      <c r="FT66">
        <v>716.247058823529</v>
      </c>
      <c r="FU66">
        <v>3.99694426913557</v>
      </c>
      <c r="FV66">
        <v>6.66135630484282</v>
      </c>
      <c r="FW66">
        <v>-1</v>
      </c>
      <c r="FX66">
        <v>0.12254830952381</v>
      </c>
      <c r="FY66">
        <v>-0.127399332467532</v>
      </c>
      <c r="FZ66">
        <v>0.0173558899557773</v>
      </c>
      <c r="GA66">
        <v>0</v>
      </c>
      <c r="GB66">
        <v>1</v>
      </c>
      <c r="GC66">
        <v>2</v>
      </c>
      <c r="GD66" t="s">
        <v>423</v>
      </c>
      <c r="GE66">
        <v>3.13279</v>
      </c>
      <c r="GF66">
        <v>2.71242</v>
      </c>
      <c r="GG66">
        <v>0.0892248</v>
      </c>
      <c r="GH66">
        <v>0.0895926</v>
      </c>
      <c r="GI66">
        <v>0.102661</v>
      </c>
      <c r="GJ66">
        <v>0.103161</v>
      </c>
      <c r="GK66">
        <v>34251.5</v>
      </c>
      <c r="GL66">
        <v>36659.5</v>
      </c>
      <c r="GM66">
        <v>34029.8</v>
      </c>
      <c r="GN66">
        <v>36463.4</v>
      </c>
      <c r="GO66">
        <v>43135.8</v>
      </c>
      <c r="GP66">
        <v>46946.8</v>
      </c>
      <c r="GQ66">
        <v>53095.7</v>
      </c>
      <c r="GR66">
        <v>58279.9</v>
      </c>
      <c r="GS66">
        <v>1.94398</v>
      </c>
      <c r="GT66">
        <v>1.77675</v>
      </c>
      <c r="GU66">
        <v>0.0823364</v>
      </c>
      <c r="GV66">
        <v>0</v>
      </c>
      <c r="GW66">
        <v>28.6626</v>
      </c>
      <c r="GX66">
        <v>999.9</v>
      </c>
      <c r="GY66">
        <v>58.943</v>
      </c>
      <c r="GZ66">
        <v>30.625</v>
      </c>
      <c r="HA66">
        <v>28.8221</v>
      </c>
      <c r="HB66">
        <v>54.5599</v>
      </c>
      <c r="HC66">
        <v>44.2668</v>
      </c>
      <c r="HD66">
        <v>1</v>
      </c>
      <c r="HE66">
        <v>0.133709</v>
      </c>
      <c r="HF66">
        <v>-1.2668</v>
      </c>
      <c r="HG66">
        <v>20.1278</v>
      </c>
      <c r="HH66">
        <v>5.19558</v>
      </c>
      <c r="HI66">
        <v>12.0041</v>
      </c>
      <c r="HJ66">
        <v>4.9755</v>
      </c>
      <c r="HK66">
        <v>3.294</v>
      </c>
      <c r="HL66">
        <v>9999</v>
      </c>
      <c r="HM66">
        <v>9999</v>
      </c>
      <c r="HN66">
        <v>999.9</v>
      </c>
      <c r="HO66">
        <v>9999</v>
      </c>
      <c r="HP66">
        <v>1.86325</v>
      </c>
      <c r="HQ66">
        <v>1.86813</v>
      </c>
      <c r="HR66">
        <v>1.86786</v>
      </c>
      <c r="HS66">
        <v>1.86905</v>
      </c>
      <c r="HT66">
        <v>1.86982</v>
      </c>
      <c r="HU66">
        <v>1.86589</v>
      </c>
      <c r="HV66">
        <v>1.86695</v>
      </c>
      <c r="HW66">
        <v>1.86843</v>
      </c>
      <c r="HX66">
        <v>5</v>
      </c>
      <c r="HY66">
        <v>0</v>
      </c>
      <c r="HZ66">
        <v>0</v>
      </c>
      <c r="IA66">
        <v>0</v>
      </c>
      <c r="IB66" t="s">
        <v>424</v>
      </c>
      <c r="IC66" t="s">
        <v>425</v>
      </c>
      <c r="ID66" t="s">
        <v>426</v>
      </c>
      <c r="IE66" t="s">
        <v>426</v>
      </c>
      <c r="IF66" t="s">
        <v>426</v>
      </c>
      <c r="IG66" t="s">
        <v>426</v>
      </c>
      <c r="IH66">
        <v>0</v>
      </c>
      <c r="II66">
        <v>100</v>
      </c>
      <c r="IJ66">
        <v>100</v>
      </c>
      <c r="IK66">
        <v>1.981</v>
      </c>
      <c r="IL66">
        <v>0.3842</v>
      </c>
      <c r="IM66">
        <v>0.591063205497763</v>
      </c>
      <c r="IN66">
        <v>0.00362635438953289</v>
      </c>
      <c r="IO66">
        <v>-8.50754122937555e-07</v>
      </c>
      <c r="IP66">
        <v>2.87264459290622e-10</v>
      </c>
      <c r="IQ66">
        <v>-0.103101814204982</v>
      </c>
      <c r="IR66">
        <v>-0.017656537129445</v>
      </c>
      <c r="IS66">
        <v>0.00217271289782075</v>
      </c>
      <c r="IT66">
        <v>-2.34727275410467e-05</v>
      </c>
      <c r="IU66">
        <v>4</v>
      </c>
      <c r="IV66">
        <v>2183</v>
      </c>
      <c r="IW66">
        <v>1</v>
      </c>
      <c r="IX66">
        <v>27</v>
      </c>
      <c r="IY66">
        <v>29322692</v>
      </c>
      <c r="IZ66">
        <v>29322692</v>
      </c>
      <c r="JA66">
        <v>0.992432</v>
      </c>
      <c r="JB66">
        <v>2.62573</v>
      </c>
      <c r="JC66">
        <v>1.54785</v>
      </c>
      <c r="JD66">
        <v>2.31323</v>
      </c>
      <c r="JE66">
        <v>1.64673</v>
      </c>
      <c r="JF66">
        <v>2.3584</v>
      </c>
      <c r="JG66">
        <v>34.0998</v>
      </c>
      <c r="JH66">
        <v>24.2188</v>
      </c>
      <c r="JI66">
        <v>18</v>
      </c>
      <c r="JJ66">
        <v>505.444</v>
      </c>
      <c r="JK66">
        <v>397.592</v>
      </c>
      <c r="JL66">
        <v>30.7739</v>
      </c>
      <c r="JM66">
        <v>29.0988</v>
      </c>
      <c r="JN66">
        <v>30.0002</v>
      </c>
      <c r="JO66">
        <v>29.0743</v>
      </c>
      <c r="JP66">
        <v>29.0246</v>
      </c>
      <c r="JQ66">
        <v>19.8905</v>
      </c>
      <c r="JR66">
        <v>21.9926</v>
      </c>
      <c r="JS66">
        <v>51.3108</v>
      </c>
      <c r="JT66">
        <v>30.7739</v>
      </c>
      <c r="JU66">
        <v>420</v>
      </c>
      <c r="JV66">
        <v>23.9533</v>
      </c>
      <c r="JW66">
        <v>96.5101</v>
      </c>
      <c r="JX66">
        <v>94.4242</v>
      </c>
    </row>
    <row r="67" spans="1:284">
      <c r="A67">
        <v>51</v>
      </c>
      <c r="B67">
        <v>1759361523.1</v>
      </c>
      <c r="C67">
        <v>481</v>
      </c>
      <c r="D67" t="s">
        <v>527</v>
      </c>
      <c r="E67" t="s">
        <v>528</v>
      </c>
      <c r="F67">
        <v>5</v>
      </c>
      <c r="G67" t="s">
        <v>486</v>
      </c>
      <c r="H67" t="s">
        <v>419</v>
      </c>
      <c r="I67">
        <v>1759361520.6</v>
      </c>
      <c r="J67">
        <f>(K67)/1000</f>
        <v>0</v>
      </c>
      <c r="K67">
        <f>1000*DK67*AI67*(DG67-DH67)/(100*CZ67*(1000-AI67*DG67))</f>
        <v>0</v>
      </c>
      <c r="L67">
        <f>DK67*AI67*(DF67-DE67*(1000-AI67*DH67)/(1000-AI67*DG67))/(100*CZ67)</f>
        <v>0</v>
      </c>
      <c r="M67">
        <f>DE67 - IF(AI67&gt;1, L67*CZ67*100.0/(AK67), 0)</f>
        <v>0</v>
      </c>
      <c r="N67">
        <f>((T67-J67/2)*M67-L67)/(T67+J67/2)</f>
        <v>0</v>
      </c>
      <c r="O67">
        <f>N67*(DL67+DM67)/1000.0</f>
        <v>0</v>
      </c>
      <c r="P67">
        <f>(DE67 - IF(AI67&gt;1, L67*CZ67*100.0/(AK67), 0))*(DL67+DM67)/1000.0</f>
        <v>0</v>
      </c>
      <c r="Q67">
        <f>2.0/((1/S67-1/R67)+SIGN(S67)*SQRT((1/S67-1/R67)*(1/S67-1/R67) + 4*DA67/((DA67+1)*(DA67+1))*(2*1/S67*1/R67-1/R67*1/R67)))</f>
        <v>0</v>
      </c>
      <c r="R67">
        <f>IF(LEFT(DB67,1)&lt;&gt;"0",IF(LEFT(DB67,1)="1",3.0,DC67),$D$5+$E$5*(DS67*DL67/($K$5*1000))+$F$5*(DS67*DL67/($K$5*1000))*MAX(MIN(CZ67,$J$5),$I$5)*MAX(MIN(CZ67,$J$5),$I$5)+$G$5*MAX(MIN(CZ67,$J$5),$I$5)*(DS67*DL67/($K$5*1000))+$H$5*(DS67*DL67/($K$5*1000))*(DS67*DL67/($K$5*1000)))</f>
        <v>0</v>
      </c>
      <c r="S67">
        <f>J67*(1000-(1000*0.61365*exp(17.502*W67/(240.97+W67))/(DL67+DM67)+DG67)/2)/(1000*0.61365*exp(17.502*W67/(240.97+W67))/(DL67+DM67)-DG67)</f>
        <v>0</v>
      </c>
      <c r="T67">
        <f>1/((DA67+1)/(Q67/1.6)+1/(R67/1.37)) + DA67/((DA67+1)/(Q67/1.6) + DA67/(R67/1.37))</f>
        <v>0</v>
      </c>
      <c r="U67">
        <f>(CV67*CY67)</f>
        <v>0</v>
      </c>
      <c r="V67">
        <f>(DN67+(U67+2*0.95*5.67E-8*(((DN67+$B$7)+273)^4-(DN67+273)^4)-44100*J67)/(1.84*29.3*R67+8*0.95*5.67E-8*(DN67+273)^3))</f>
        <v>0</v>
      </c>
      <c r="W67">
        <f>($C$7*DO67+$D$7*DP67+$E$7*V67)</f>
        <v>0</v>
      </c>
      <c r="X67">
        <f>0.61365*exp(17.502*W67/(240.97+W67))</f>
        <v>0</v>
      </c>
      <c r="Y67">
        <f>(Z67/AA67*100)</f>
        <v>0</v>
      </c>
      <c r="Z67">
        <f>DG67*(DL67+DM67)/1000</f>
        <v>0</v>
      </c>
      <c r="AA67">
        <f>0.61365*exp(17.502*DN67/(240.97+DN67))</f>
        <v>0</v>
      </c>
      <c r="AB67">
        <f>(X67-DG67*(DL67+DM67)/1000)</f>
        <v>0</v>
      </c>
      <c r="AC67">
        <f>(-J67*44100)</f>
        <v>0</v>
      </c>
      <c r="AD67">
        <f>2*29.3*R67*0.92*(DN67-W67)</f>
        <v>0</v>
      </c>
      <c r="AE67">
        <f>2*0.95*5.67E-8*(((DN67+$B$7)+273)^4-(W67+273)^4)</f>
        <v>0</v>
      </c>
      <c r="AF67">
        <f>U67+AE67+AC67+AD67</f>
        <v>0</v>
      </c>
      <c r="AG67">
        <v>0</v>
      </c>
      <c r="AH67">
        <v>0</v>
      </c>
      <c r="AI67">
        <f>IF(AG67*$H$13&gt;=AK67,1.0,(AK67/(AK67-AG67*$H$13)))</f>
        <v>0</v>
      </c>
      <c r="AJ67">
        <f>(AI67-1)*100</f>
        <v>0</v>
      </c>
      <c r="AK67">
        <f>MAX(0,($B$13+$C$13*DS67)/(1+$D$13*DS67)*DL67/(DN67+273)*$E$13)</f>
        <v>0</v>
      </c>
      <c r="AL67" t="s">
        <v>420</v>
      </c>
      <c r="AM67" t="s">
        <v>420</v>
      </c>
      <c r="AN67">
        <v>0</v>
      </c>
      <c r="AO67">
        <v>0</v>
      </c>
      <c r="AP67">
        <f>1-AN67/AO67</f>
        <v>0</v>
      </c>
      <c r="AQ67">
        <v>0</v>
      </c>
      <c r="AR67" t="s">
        <v>420</v>
      </c>
      <c r="AS67" t="s">
        <v>420</v>
      </c>
      <c r="AT67">
        <v>0</v>
      </c>
      <c r="AU67">
        <v>0</v>
      </c>
      <c r="AV67">
        <f>1-AT67/AU67</f>
        <v>0</v>
      </c>
      <c r="AW67">
        <v>0.5</v>
      </c>
      <c r="AX67">
        <f>CW67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420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CV67">
        <f>$B$11*DT67+$C$11*DU67+$F$11*EF67*(1-EI67)</f>
        <v>0</v>
      </c>
      <c r="CW67">
        <f>CV67*CX67</f>
        <v>0</v>
      </c>
      <c r="CX67">
        <f>($B$11*$D$9+$C$11*$D$9+$F$11*((ES67+EK67)/MAX(ES67+EK67+ET67, 0.1)*$I$9+ET67/MAX(ES67+EK67+ET67, 0.1)*$J$9))/($B$11+$C$11+$F$11)</f>
        <v>0</v>
      </c>
      <c r="CY67">
        <f>($B$11*$K$9+$C$11*$K$9+$F$11*((ES67+EK67)/MAX(ES67+EK67+ET67, 0.1)*$P$9+ET67/MAX(ES67+EK67+ET67, 0.1)*$Q$9))/($B$11+$C$11+$F$11)</f>
        <v>0</v>
      </c>
      <c r="CZ67">
        <v>5</v>
      </c>
      <c r="DA67">
        <v>0.5</v>
      </c>
      <c r="DB67" t="s">
        <v>421</v>
      </c>
      <c r="DC67">
        <v>2</v>
      </c>
      <c r="DD67">
        <v>1759361520.6</v>
      </c>
      <c r="DE67">
        <v>420.503</v>
      </c>
      <c r="DF67">
        <v>419.949</v>
      </c>
      <c r="DG67">
        <v>24.03435</v>
      </c>
      <c r="DH67">
        <v>23.94565</v>
      </c>
      <c r="DI67">
        <v>418.522</v>
      </c>
      <c r="DJ67">
        <v>23.65025</v>
      </c>
      <c r="DK67">
        <v>500.0665</v>
      </c>
      <c r="DL67">
        <v>90.30875</v>
      </c>
      <c r="DM67">
        <v>0.0341363</v>
      </c>
      <c r="DN67">
        <v>30.38605</v>
      </c>
      <c r="DO67">
        <v>30.00285</v>
      </c>
      <c r="DP67">
        <v>999.9</v>
      </c>
      <c r="DQ67">
        <v>0</v>
      </c>
      <c r="DR67">
        <v>0</v>
      </c>
      <c r="DS67">
        <v>10016.25</v>
      </c>
      <c r="DT67">
        <v>0</v>
      </c>
      <c r="DU67">
        <v>0.3047815</v>
      </c>
      <c r="DV67">
        <v>0.5542145</v>
      </c>
      <c r="DW67">
        <v>430.8585</v>
      </c>
      <c r="DX67">
        <v>430.2515</v>
      </c>
      <c r="DY67">
        <v>0.0887308</v>
      </c>
      <c r="DZ67">
        <v>419.949</v>
      </c>
      <c r="EA67">
        <v>23.94565</v>
      </c>
      <c r="EB67">
        <v>2.170515</v>
      </c>
      <c r="EC67">
        <v>2.1625</v>
      </c>
      <c r="ED67">
        <v>18.7463</v>
      </c>
      <c r="EE67">
        <v>18.68715</v>
      </c>
      <c r="EF67">
        <v>0.00500059</v>
      </c>
      <c r="EG67">
        <v>0</v>
      </c>
      <c r="EH67">
        <v>0</v>
      </c>
      <c r="EI67">
        <v>0</v>
      </c>
      <c r="EJ67">
        <v>719.1</v>
      </c>
      <c r="EK67">
        <v>0.00500059</v>
      </c>
      <c r="EL67">
        <v>-1.8</v>
      </c>
      <c r="EM67">
        <v>1.25</v>
      </c>
      <c r="EN67">
        <v>35.812</v>
      </c>
      <c r="EO67">
        <v>38.812</v>
      </c>
      <c r="EP67">
        <v>37.0935</v>
      </c>
      <c r="EQ67">
        <v>38.8435</v>
      </c>
      <c r="ER67">
        <v>38.031</v>
      </c>
      <c r="ES67">
        <v>0</v>
      </c>
      <c r="ET67">
        <v>0</v>
      </c>
      <c r="EU67">
        <v>0</v>
      </c>
      <c r="EV67">
        <v>1759361524.3</v>
      </c>
      <c r="EW67">
        <v>0</v>
      </c>
      <c r="EX67">
        <v>716.864</v>
      </c>
      <c r="EY67">
        <v>10.4230771982447</v>
      </c>
      <c r="EZ67">
        <v>16.6923074394993</v>
      </c>
      <c r="FA67">
        <v>-10.296</v>
      </c>
      <c r="FB67">
        <v>15</v>
      </c>
      <c r="FC67">
        <v>0</v>
      </c>
      <c r="FD67" t="s">
        <v>422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0.51762995</v>
      </c>
      <c r="FQ67">
        <v>0.194444616541354</v>
      </c>
      <c r="FR67">
        <v>0.0336708640837668</v>
      </c>
      <c r="FS67">
        <v>1</v>
      </c>
      <c r="FT67">
        <v>715.85294117647</v>
      </c>
      <c r="FU67">
        <v>8.93200917859083</v>
      </c>
      <c r="FV67">
        <v>6.3741313269347</v>
      </c>
      <c r="FW67">
        <v>-1</v>
      </c>
      <c r="FX67">
        <v>0.120029085</v>
      </c>
      <c r="FY67">
        <v>-0.160794356390978</v>
      </c>
      <c r="FZ67">
        <v>0.019024918328347</v>
      </c>
      <c r="GA67">
        <v>0</v>
      </c>
      <c r="GB67">
        <v>1</v>
      </c>
      <c r="GC67">
        <v>2</v>
      </c>
      <c r="GD67" t="s">
        <v>423</v>
      </c>
      <c r="GE67">
        <v>3.13276</v>
      </c>
      <c r="GF67">
        <v>2.71249</v>
      </c>
      <c r="GG67">
        <v>0.0892197</v>
      </c>
      <c r="GH67">
        <v>0.0896062</v>
      </c>
      <c r="GI67">
        <v>0.102691</v>
      </c>
      <c r="GJ67">
        <v>0.103161</v>
      </c>
      <c r="GK67">
        <v>34251.7</v>
      </c>
      <c r="GL67">
        <v>36659.1</v>
      </c>
      <c r="GM67">
        <v>34029.8</v>
      </c>
      <c r="GN67">
        <v>36463.5</v>
      </c>
      <c r="GO67">
        <v>43134.5</v>
      </c>
      <c r="GP67">
        <v>46946.6</v>
      </c>
      <c r="GQ67">
        <v>53096</v>
      </c>
      <c r="GR67">
        <v>58279.7</v>
      </c>
      <c r="GS67">
        <v>1.94418</v>
      </c>
      <c r="GT67">
        <v>1.77645</v>
      </c>
      <c r="GU67">
        <v>0.0822023</v>
      </c>
      <c r="GV67">
        <v>0</v>
      </c>
      <c r="GW67">
        <v>28.6629</v>
      </c>
      <c r="GX67">
        <v>999.9</v>
      </c>
      <c r="GY67">
        <v>58.943</v>
      </c>
      <c r="GZ67">
        <v>30.635</v>
      </c>
      <c r="HA67">
        <v>28.8352</v>
      </c>
      <c r="HB67">
        <v>54.7199</v>
      </c>
      <c r="HC67">
        <v>44.4792</v>
      </c>
      <c r="HD67">
        <v>1</v>
      </c>
      <c r="HE67">
        <v>0.133623</v>
      </c>
      <c r="HF67">
        <v>-1.26203</v>
      </c>
      <c r="HG67">
        <v>20.1279</v>
      </c>
      <c r="HH67">
        <v>5.19453</v>
      </c>
      <c r="HI67">
        <v>12.0043</v>
      </c>
      <c r="HJ67">
        <v>4.9755</v>
      </c>
      <c r="HK67">
        <v>3.294</v>
      </c>
      <c r="HL67">
        <v>9999</v>
      </c>
      <c r="HM67">
        <v>9999</v>
      </c>
      <c r="HN67">
        <v>999.9</v>
      </c>
      <c r="HO67">
        <v>9999</v>
      </c>
      <c r="HP67">
        <v>1.86325</v>
      </c>
      <c r="HQ67">
        <v>1.86813</v>
      </c>
      <c r="HR67">
        <v>1.86789</v>
      </c>
      <c r="HS67">
        <v>1.86905</v>
      </c>
      <c r="HT67">
        <v>1.86981</v>
      </c>
      <c r="HU67">
        <v>1.86589</v>
      </c>
      <c r="HV67">
        <v>1.86693</v>
      </c>
      <c r="HW67">
        <v>1.86843</v>
      </c>
      <c r="HX67">
        <v>5</v>
      </c>
      <c r="HY67">
        <v>0</v>
      </c>
      <c r="HZ67">
        <v>0</v>
      </c>
      <c r="IA67">
        <v>0</v>
      </c>
      <c r="IB67" t="s">
        <v>424</v>
      </c>
      <c r="IC67" t="s">
        <v>425</v>
      </c>
      <c r="ID67" t="s">
        <v>426</v>
      </c>
      <c r="IE67" t="s">
        <v>426</v>
      </c>
      <c r="IF67" t="s">
        <v>426</v>
      </c>
      <c r="IG67" t="s">
        <v>426</v>
      </c>
      <c r="IH67">
        <v>0</v>
      </c>
      <c r="II67">
        <v>100</v>
      </c>
      <c r="IJ67">
        <v>100</v>
      </c>
      <c r="IK67">
        <v>1.981</v>
      </c>
      <c r="IL67">
        <v>0.3847</v>
      </c>
      <c r="IM67">
        <v>0.591063205497763</v>
      </c>
      <c r="IN67">
        <v>0.00362635438953289</v>
      </c>
      <c r="IO67">
        <v>-8.50754122937555e-07</v>
      </c>
      <c r="IP67">
        <v>2.87264459290622e-10</v>
      </c>
      <c r="IQ67">
        <v>-0.103101814204982</v>
      </c>
      <c r="IR67">
        <v>-0.017656537129445</v>
      </c>
      <c r="IS67">
        <v>0.00217271289782075</v>
      </c>
      <c r="IT67">
        <v>-2.34727275410467e-05</v>
      </c>
      <c r="IU67">
        <v>4</v>
      </c>
      <c r="IV67">
        <v>2183</v>
      </c>
      <c r="IW67">
        <v>1</v>
      </c>
      <c r="IX67">
        <v>27</v>
      </c>
      <c r="IY67">
        <v>29322692.1</v>
      </c>
      <c r="IZ67">
        <v>29322692.1</v>
      </c>
      <c r="JA67">
        <v>0.992432</v>
      </c>
      <c r="JB67">
        <v>2.6355</v>
      </c>
      <c r="JC67">
        <v>1.54785</v>
      </c>
      <c r="JD67">
        <v>2.31323</v>
      </c>
      <c r="JE67">
        <v>1.64673</v>
      </c>
      <c r="JF67">
        <v>2.24854</v>
      </c>
      <c r="JG67">
        <v>34.0998</v>
      </c>
      <c r="JH67">
        <v>24.2013</v>
      </c>
      <c r="JI67">
        <v>18</v>
      </c>
      <c r="JJ67">
        <v>505.577</v>
      </c>
      <c r="JK67">
        <v>397.427</v>
      </c>
      <c r="JL67">
        <v>30.7754</v>
      </c>
      <c r="JM67">
        <v>29.0985</v>
      </c>
      <c r="JN67">
        <v>30</v>
      </c>
      <c r="JO67">
        <v>29.0743</v>
      </c>
      <c r="JP67">
        <v>29.0246</v>
      </c>
      <c r="JQ67">
        <v>19.8899</v>
      </c>
      <c r="JR67">
        <v>21.9926</v>
      </c>
      <c r="JS67">
        <v>51.3108</v>
      </c>
      <c r="JT67">
        <v>30.722</v>
      </c>
      <c r="JU67">
        <v>420</v>
      </c>
      <c r="JV67">
        <v>23.9533</v>
      </c>
      <c r="JW67">
        <v>96.5104</v>
      </c>
      <c r="JX67">
        <v>94.424</v>
      </c>
    </row>
    <row r="68" spans="1:284">
      <c r="A68">
        <v>52</v>
      </c>
      <c r="B68">
        <v>1759361525.1</v>
      </c>
      <c r="C68">
        <v>483</v>
      </c>
      <c r="D68" t="s">
        <v>529</v>
      </c>
      <c r="E68" t="s">
        <v>530</v>
      </c>
      <c r="F68">
        <v>5</v>
      </c>
      <c r="G68" t="s">
        <v>486</v>
      </c>
      <c r="H68" t="s">
        <v>419</v>
      </c>
      <c r="I68">
        <v>1759361521.76667</v>
      </c>
      <c r="J68">
        <f>(K68)/1000</f>
        <v>0</v>
      </c>
      <c r="K68">
        <f>1000*DK68*AI68*(DG68-DH68)/(100*CZ68*(1000-AI68*DG68))</f>
        <v>0</v>
      </c>
      <c r="L68">
        <f>DK68*AI68*(DF68-DE68*(1000-AI68*DH68)/(1000-AI68*DG68))/(100*CZ68)</f>
        <v>0</v>
      </c>
      <c r="M68">
        <f>DE68 - IF(AI68&gt;1, L68*CZ68*100.0/(AK68), 0)</f>
        <v>0</v>
      </c>
      <c r="N68">
        <f>((T68-J68/2)*M68-L68)/(T68+J68/2)</f>
        <v>0</v>
      </c>
      <c r="O68">
        <f>N68*(DL68+DM68)/1000.0</f>
        <v>0</v>
      </c>
      <c r="P68">
        <f>(DE68 - IF(AI68&gt;1, L68*CZ68*100.0/(AK68), 0))*(DL68+DM68)/1000.0</f>
        <v>0</v>
      </c>
      <c r="Q68">
        <f>2.0/((1/S68-1/R68)+SIGN(S68)*SQRT((1/S68-1/R68)*(1/S68-1/R68) + 4*DA68/((DA68+1)*(DA68+1))*(2*1/S68*1/R68-1/R68*1/R68)))</f>
        <v>0</v>
      </c>
      <c r="R68">
        <f>IF(LEFT(DB68,1)&lt;&gt;"0",IF(LEFT(DB68,1)="1",3.0,DC68),$D$5+$E$5*(DS68*DL68/($K$5*1000))+$F$5*(DS68*DL68/($K$5*1000))*MAX(MIN(CZ68,$J$5),$I$5)*MAX(MIN(CZ68,$J$5),$I$5)+$G$5*MAX(MIN(CZ68,$J$5),$I$5)*(DS68*DL68/($K$5*1000))+$H$5*(DS68*DL68/($K$5*1000))*(DS68*DL68/($K$5*1000)))</f>
        <v>0</v>
      </c>
      <c r="S68">
        <f>J68*(1000-(1000*0.61365*exp(17.502*W68/(240.97+W68))/(DL68+DM68)+DG68)/2)/(1000*0.61365*exp(17.502*W68/(240.97+W68))/(DL68+DM68)-DG68)</f>
        <v>0</v>
      </c>
      <c r="T68">
        <f>1/((DA68+1)/(Q68/1.6)+1/(R68/1.37)) + DA68/((DA68+1)/(Q68/1.6) + DA68/(R68/1.37))</f>
        <v>0</v>
      </c>
      <c r="U68">
        <f>(CV68*CY68)</f>
        <v>0</v>
      </c>
      <c r="V68">
        <f>(DN68+(U68+2*0.95*5.67E-8*(((DN68+$B$7)+273)^4-(DN68+273)^4)-44100*J68)/(1.84*29.3*R68+8*0.95*5.67E-8*(DN68+273)^3))</f>
        <v>0</v>
      </c>
      <c r="W68">
        <f>($C$7*DO68+$D$7*DP68+$E$7*V68)</f>
        <v>0</v>
      </c>
      <c r="X68">
        <f>0.61365*exp(17.502*W68/(240.97+W68))</f>
        <v>0</v>
      </c>
      <c r="Y68">
        <f>(Z68/AA68*100)</f>
        <v>0</v>
      </c>
      <c r="Z68">
        <f>DG68*(DL68+DM68)/1000</f>
        <v>0</v>
      </c>
      <c r="AA68">
        <f>0.61365*exp(17.502*DN68/(240.97+DN68))</f>
        <v>0</v>
      </c>
      <c r="AB68">
        <f>(X68-DG68*(DL68+DM68)/1000)</f>
        <v>0</v>
      </c>
      <c r="AC68">
        <f>(-J68*44100)</f>
        <v>0</v>
      </c>
      <c r="AD68">
        <f>2*29.3*R68*0.92*(DN68-W68)</f>
        <v>0</v>
      </c>
      <c r="AE68">
        <f>2*0.95*5.67E-8*(((DN68+$B$7)+273)^4-(W68+273)^4)</f>
        <v>0</v>
      </c>
      <c r="AF68">
        <f>U68+AE68+AC68+AD68</f>
        <v>0</v>
      </c>
      <c r="AG68">
        <v>0</v>
      </c>
      <c r="AH68">
        <v>0</v>
      </c>
      <c r="AI68">
        <f>IF(AG68*$H$13&gt;=AK68,1.0,(AK68/(AK68-AG68*$H$13)))</f>
        <v>0</v>
      </c>
      <c r="AJ68">
        <f>(AI68-1)*100</f>
        <v>0</v>
      </c>
      <c r="AK68">
        <f>MAX(0,($B$13+$C$13*DS68)/(1+$D$13*DS68)*DL68/(DN68+273)*$E$13)</f>
        <v>0</v>
      </c>
      <c r="AL68" t="s">
        <v>420</v>
      </c>
      <c r="AM68" t="s">
        <v>420</v>
      </c>
      <c r="AN68">
        <v>0</v>
      </c>
      <c r="AO68">
        <v>0</v>
      </c>
      <c r="AP68">
        <f>1-AN68/AO68</f>
        <v>0</v>
      </c>
      <c r="AQ68">
        <v>0</v>
      </c>
      <c r="AR68" t="s">
        <v>420</v>
      </c>
      <c r="AS68" t="s">
        <v>420</v>
      </c>
      <c r="AT68">
        <v>0</v>
      </c>
      <c r="AU68">
        <v>0</v>
      </c>
      <c r="AV68">
        <f>1-AT68/AU68</f>
        <v>0</v>
      </c>
      <c r="AW68">
        <v>0.5</v>
      </c>
      <c r="AX68">
        <f>CW68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420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CV68">
        <f>$B$11*DT68+$C$11*DU68+$F$11*EF68*(1-EI68)</f>
        <v>0</v>
      </c>
      <c r="CW68">
        <f>CV68*CX68</f>
        <v>0</v>
      </c>
      <c r="CX68">
        <f>($B$11*$D$9+$C$11*$D$9+$F$11*((ES68+EK68)/MAX(ES68+EK68+ET68, 0.1)*$I$9+ET68/MAX(ES68+EK68+ET68, 0.1)*$J$9))/($B$11+$C$11+$F$11)</f>
        <v>0</v>
      </c>
      <c r="CY68">
        <f>($B$11*$K$9+$C$11*$K$9+$F$11*((ES68+EK68)/MAX(ES68+EK68+ET68, 0.1)*$P$9+ET68/MAX(ES68+EK68+ET68, 0.1)*$Q$9))/($B$11+$C$11+$F$11)</f>
        <v>0</v>
      </c>
      <c r="CZ68">
        <v>5</v>
      </c>
      <c r="DA68">
        <v>0.5</v>
      </c>
      <c r="DB68" t="s">
        <v>421</v>
      </c>
      <c r="DC68">
        <v>2</v>
      </c>
      <c r="DD68">
        <v>1759361521.76667</v>
      </c>
      <c r="DE68">
        <v>420.497</v>
      </c>
      <c r="DF68">
        <v>419.954666666667</v>
      </c>
      <c r="DG68">
        <v>24.0398666666667</v>
      </c>
      <c r="DH68">
        <v>23.9467333333333</v>
      </c>
      <c r="DI68">
        <v>418.516333333333</v>
      </c>
      <c r="DJ68">
        <v>23.6555333333333</v>
      </c>
      <c r="DK68">
        <v>500.045333333333</v>
      </c>
      <c r="DL68">
        <v>90.3089666666667</v>
      </c>
      <c r="DM68">
        <v>0.0341850333333333</v>
      </c>
      <c r="DN68">
        <v>30.3865666666667</v>
      </c>
      <c r="DO68">
        <v>30.0008</v>
      </c>
      <c r="DP68">
        <v>999.9</v>
      </c>
      <c r="DQ68">
        <v>0</v>
      </c>
      <c r="DR68">
        <v>0</v>
      </c>
      <c r="DS68">
        <v>10015</v>
      </c>
      <c r="DT68">
        <v>0</v>
      </c>
      <c r="DU68">
        <v>0.301563666666667</v>
      </c>
      <c r="DV68">
        <v>0.542551666666667</v>
      </c>
      <c r="DW68">
        <v>430.855</v>
      </c>
      <c r="DX68">
        <v>430.258</v>
      </c>
      <c r="DY68">
        <v>0.0931512</v>
      </c>
      <c r="DZ68">
        <v>419.954666666667</v>
      </c>
      <c r="EA68">
        <v>23.9467333333333</v>
      </c>
      <c r="EB68">
        <v>2.17102</v>
      </c>
      <c r="EC68">
        <v>2.16260333333333</v>
      </c>
      <c r="ED68">
        <v>18.7500333333333</v>
      </c>
      <c r="EE68">
        <v>18.6879333333333</v>
      </c>
      <c r="EF68">
        <v>0.00500059</v>
      </c>
      <c r="EG68">
        <v>0</v>
      </c>
      <c r="EH68">
        <v>0</v>
      </c>
      <c r="EI68">
        <v>0</v>
      </c>
      <c r="EJ68">
        <v>722.966666666667</v>
      </c>
      <c r="EK68">
        <v>0.00500059</v>
      </c>
      <c r="EL68">
        <v>-6.93333333333333</v>
      </c>
      <c r="EM68">
        <v>0.733333333333333</v>
      </c>
      <c r="EN68">
        <v>35.812</v>
      </c>
      <c r="EO68">
        <v>38.812</v>
      </c>
      <c r="EP68">
        <v>37.083</v>
      </c>
      <c r="EQ68">
        <v>38.8123333333333</v>
      </c>
      <c r="ER68">
        <v>38.0206666666667</v>
      </c>
      <c r="ES68">
        <v>0</v>
      </c>
      <c r="ET68">
        <v>0</v>
      </c>
      <c r="EU68">
        <v>0</v>
      </c>
      <c r="EV68">
        <v>1759361526.1</v>
      </c>
      <c r="EW68">
        <v>0</v>
      </c>
      <c r="EX68">
        <v>716.830769230769</v>
      </c>
      <c r="EY68">
        <v>21.6136755791769</v>
      </c>
      <c r="EZ68">
        <v>4.33504247216055</v>
      </c>
      <c r="FA68">
        <v>-10.0384615384615</v>
      </c>
      <c r="FB68">
        <v>15</v>
      </c>
      <c r="FC68">
        <v>0</v>
      </c>
      <c r="FD68" t="s">
        <v>422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0.5186294</v>
      </c>
      <c r="FQ68">
        <v>0.150911097744361</v>
      </c>
      <c r="FR68">
        <v>0.034251683560666</v>
      </c>
      <c r="FS68">
        <v>1</v>
      </c>
      <c r="FT68">
        <v>716.432352941176</v>
      </c>
      <c r="FU68">
        <v>10.275019175688</v>
      </c>
      <c r="FV68">
        <v>6.22517283427608</v>
      </c>
      <c r="FW68">
        <v>-1</v>
      </c>
      <c r="FX68">
        <v>0.11638091</v>
      </c>
      <c r="FY68">
        <v>-0.174847290225564</v>
      </c>
      <c r="FZ68">
        <v>0.0197811410637986</v>
      </c>
      <c r="GA68">
        <v>0</v>
      </c>
      <c r="GB68">
        <v>1</v>
      </c>
      <c r="GC68">
        <v>2</v>
      </c>
      <c r="GD68" t="s">
        <v>423</v>
      </c>
      <c r="GE68">
        <v>3.13278</v>
      </c>
      <c r="GF68">
        <v>2.71235</v>
      </c>
      <c r="GG68">
        <v>0.0892217</v>
      </c>
      <c r="GH68">
        <v>0.0896075</v>
      </c>
      <c r="GI68">
        <v>0.102709</v>
      </c>
      <c r="GJ68">
        <v>0.103162</v>
      </c>
      <c r="GK68">
        <v>34251.6</v>
      </c>
      <c r="GL68">
        <v>36659.1</v>
      </c>
      <c r="GM68">
        <v>34029.8</v>
      </c>
      <c r="GN68">
        <v>36463.5</v>
      </c>
      <c r="GO68">
        <v>43133.5</v>
      </c>
      <c r="GP68">
        <v>46946.8</v>
      </c>
      <c r="GQ68">
        <v>53095.8</v>
      </c>
      <c r="GR68">
        <v>58279.9</v>
      </c>
      <c r="GS68">
        <v>1.94422</v>
      </c>
      <c r="GT68">
        <v>1.77632</v>
      </c>
      <c r="GU68">
        <v>0.0815243</v>
      </c>
      <c r="GV68">
        <v>0</v>
      </c>
      <c r="GW68">
        <v>28.6632</v>
      </c>
      <c r="GX68">
        <v>999.9</v>
      </c>
      <c r="GY68">
        <v>58.943</v>
      </c>
      <c r="GZ68">
        <v>30.635</v>
      </c>
      <c r="HA68">
        <v>28.837</v>
      </c>
      <c r="HB68">
        <v>54.9399</v>
      </c>
      <c r="HC68">
        <v>44.5433</v>
      </c>
      <c r="HD68">
        <v>1</v>
      </c>
      <c r="HE68">
        <v>0.133298</v>
      </c>
      <c r="HF68">
        <v>-1.12614</v>
      </c>
      <c r="HG68">
        <v>20.1287</v>
      </c>
      <c r="HH68">
        <v>5.19438</v>
      </c>
      <c r="HI68">
        <v>12.0041</v>
      </c>
      <c r="HJ68">
        <v>4.9753</v>
      </c>
      <c r="HK68">
        <v>3.294</v>
      </c>
      <c r="HL68">
        <v>9999</v>
      </c>
      <c r="HM68">
        <v>9999</v>
      </c>
      <c r="HN68">
        <v>999.9</v>
      </c>
      <c r="HO68">
        <v>9999</v>
      </c>
      <c r="HP68">
        <v>1.86325</v>
      </c>
      <c r="HQ68">
        <v>1.86813</v>
      </c>
      <c r="HR68">
        <v>1.86789</v>
      </c>
      <c r="HS68">
        <v>1.86905</v>
      </c>
      <c r="HT68">
        <v>1.86981</v>
      </c>
      <c r="HU68">
        <v>1.8659</v>
      </c>
      <c r="HV68">
        <v>1.86694</v>
      </c>
      <c r="HW68">
        <v>1.86844</v>
      </c>
      <c r="HX68">
        <v>5</v>
      </c>
      <c r="HY68">
        <v>0</v>
      </c>
      <c r="HZ68">
        <v>0</v>
      </c>
      <c r="IA68">
        <v>0</v>
      </c>
      <c r="IB68" t="s">
        <v>424</v>
      </c>
      <c r="IC68" t="s">
        <v>425</v>
      </c>
      <c r="ID68" t="s">
        <v>426</v>
      </c>
      <c r="IE68" t="s">
        <v>426</v>
      </c>
      <c r="IF68" t="s">
        <v>426</v>
      </c>
      <c r="IG68" t="s">
        <v>426</v>
      </c>
      <c r="IH68">
        <v>0</v>
      </c>
      <c r="II68">
        <v>100</v>
      </c>
      <c r="IJ68">
        <v>100</v>
      </c>
      <c r="IK68">
        <v>1.981</v>
      </c>
      <c r="IL68">
        <v>0.3849</v>
      </c>
      <c r="IM68">
        <v>0.591063205497763</v>
      </c>
      <c r="IN68">
        <v>0.00362635438953289</v>
      </c>
      <c r="IO68">
        <v>-8.50754122937555e-07</v>
      </c>
      <c r="IP68">
        <v>2.87264459290622e-10</v>
      </c>
      <c r="IQ68">
        <v>-0.103101814204982</v>
      </c>
      <c r="IR68">
        <v>-0.017656537129445</v>
      </c>
      <c r="IS68">
        <v>0.00217271289782075</v>
      </c>
      <c r="IT68">
        <v>-2.34727275410467e-05</v>
      </c>
      <c r="IU68">
        <v>4</v>
      </c>
      <c r="IV68">
        <v>2183</v>
      </c>
      <c r="IW68">
        <v>1</v>
      </c>
      <c r="IX68">
        <v>27</v>
      </c>
      <c r="IY68">
        <v>29322692.1</v>
      </c>
      <c r="IZ68">
        <v>29322692.1</v>
      </c>
      <c r="JA68">
        <v>0.992432</v>
      </c>
      <c r="JB68">
        <v>2.62695</v>
      </c>
      <c r="JC68">
        <v>1.54785</v>
      </c>
      <c r="JD68">
        <v>2.31323</v>
      </c>
      <c r="JE68">
        <v>1.64673</v>
      </c>
      <c r="JF68">
        <v>2.33521</v>
      </c>
      <c r="JG68">
        <v>34.0998</v>
      </c>
      <c r="JH68">
        <v>24.2101</v>
      </c>
      <c r="JI68">
        <v>18</v>
      </c>
      <c r="JJ68">
        <v>505.61</v>
      </c>
      <c r="JK68">
        <v>397.359</v>
      </c>
      <c r="JL68">
        <v>30.7742</v>
      </c>
      <c r="JM68">
        <v>29.0985</v>
      </c>
      <c r="JN68">
        <v>30</v>
      </c>
      <c r="JO68">
        <v>29.0743</v>
      </c>
      <c r="JP68">
        <v>29.0246</v>
      </c>
      <c r="JQ68">
        <v>19.8891</v>
      </c>
      <c r="JR68">
        <v>21.9926</v>
      </c>
      <c r="JS68">
        <v>51.3108</v>
      </c>
      <c r="JT68">
        <v>30.722</v>
      </c>
      <c r="JU68">
        <v>420</v>
      </c>
      <c r="JV68">
        <v>23.9533</v>
      </c>
      <c r="JW68">
        <v>96.5102</v>
      </c>
      <c r="JX68">
        <v>94.4243</v>
      </c>
    </row>
    <row r="69" spans="1:284">
      <c r="A69">
        <v>53</v>
      </c>
      <c r="B69">
        <v>1759361527.1</v>
      </c>
      <c r="C69">
        <v>485</v>
      </c>
      <c r="D69" t="s">
        <v>531</v>
      </c>
      <c r="E69" t="s">
        <v>532</v>
      </c>
      <c r="F69">
        <v>5</v>
      </c>
      <c r="G69" t="s">
        <v>486</v>
      </c>
      <c r="H69" t="s">
        <v>419</v>
      </c>
      <c r="I69">
        <v>1759361524.1</v>
      </c>
      <c r="J69">
        <f>(K69)/1000</f>
        <v>0</v>
      </c>
      <c r="K69">
        <f>1000*DK69*AI69*(DG69-DH69)/(100*CZ69*(1000-AI69*DG69))</f>
        <v>0</v>
      </c>
      <c r="L69">
        <f>DK69*AI69*(DF69-DE69*(1000-AI69*DH69)/(1000-AI69*DG69))/(100*CZ69)</f>
        <v>0</v>
      </c>
      <c r="M69">
        <f>DE69 - IF(AI69&gt;1, L69*CZ69*100.0/(AK69), 0)</f>
        <v>0</v>
      </c>
      <c r="N69">
        <f>((T69-J69/2)*M69-L69)/(T69+J69/2)</f>
        <v>0</v>
      </c>
      <c r="O69">
        <f>N69*(DL69+DM69)/1000.0</f>
        <v>0</v>
      </c>
      <c r="P69">
        <f>(DE69 - IF(AI69&gt;1, L69*CZ69*100.0/(AK69), 0))*(DL69+DM69)/1000.0</f>
        <v>0</v>
      </c>
      <c r="Q69">
        <f>2.0/((1/S69-1/R69)+SIGN(S69)*SQRT((1/S69-1/R69)*(1/S69-1/R69) + 4*DA69/((DA69+1)*(DA69+1))*(2*1/S69*1/R69-1/R69*1/R69)))</f>
        <v>0</v>
      </c>
      <c r="R69">
        <f>IF(LEFT(DB69,1)&lt;&gt;"0",IF(LEFT(DB69,1)="1",3.0,DC69),$D$5+$E$5*(DS69*DL69/($K$5*1000))+$F$5*(DS69*DL69/($K$5*1000))*MAX(MIN(CZ69,$J$5),$I$5)*MAX(MIN(CZ69,$J$5),$I$5)+$G$5*MAX(MIN(CZ69,$J$5),$I$5)*(DS69*DL69/($K$5*1000))+$H$5*(DS69*DL69/($K$5*1000))*(DS69*DL69/($K$5*1000)))</f>
        <v>0</v>
      </c>
      <c r="S69">
        <f>J69*(1000-(1000*0.61365*exp(17.502*W69/(240.97+W69))/(DL69+DM69)+DG69)/2)/(1000*0.61365*exp(17.502*W69/(240.97+W69))/(DL69+DM69)-DG69)</f>
        <v>0</v>
      </c>
      <c r="T69">
        <f>1/((DA69+1)/(Q69/1.6)+1/(R69/1.37)) + DA69/((DA69+1)/(Q69/1.6) + DA69/(R69/1.37))</f>
        <v>0</v>
      </c>
      <c r="U69">
        <f>(CV69*CY69)</f>
        <v>0</v>
      </c>
      <c r="V69">
        <f>(DN69+(U69+2*0.95*5.67E-8*(((DN69+$B$7)+273)^4-(DN69+273)^4)-44100*J69)/(1.84*29.3*R69+8*0.95*5.67E-8*(DN69+273)^3))</f>
        <v>0</v>
      </c>
      <c r="W69">
        <f>($C$7*DO69+$D$7*DP69+$E$7*V69)</f>
        <v>0</v>
      </c>
      <c r="X69">
        <f>0.61365*exp(17.502*W69/(240.97+W69))</f>
        <v>0</v>
      </c>
      <c r="Y69">
        <f>(Z69/AA69*100)</f>
        <v>0</v>
      </c>
      <c r="Z69">
        <f>DG69*(DL69+DM69)/1000</f>
        <v>0</v>
      </c>
      <c r="AA69">
        <f>0.61365*exp(17.502*DN69/(240.97+DN69))</f>
        <v>0</v>
      </c>
      <c r="AB69">
        <f>(X69-DG69*(DL69+DM69)/1000)</f>
        <v>0</v>
      </c>
      <c r="AC69">
        <f>(-J69*44100)</f>
        <v>0</v>
      </c>
      <c r="AD69">
        <f>2*29.3*R69*0.92*(DN69-W69)</f>
        <v>0</v>
      </c>
      <c r="AE69">
        <f>2*0.95*5.67E-8*(((DN69+$B$7)+273)^4-(W69+273)^4)</f>
        <v>0</v>
      </c>
      <c r="AF69">
        <f>U69+AE69+AC69+AD69</f>
        <v>0</v>
      </c>
      <c r="AG69">
        <v>0</v>
      </c>
      <c r="AH69">
        <v>0</v>
      </c>
      <c r="AI69">
        <f>IF(AG69*$H$13&gt;=AK69,1.0,(AK69/(AK69-AG69*$H$13)))</f>
        <v>0</v>
      </c>
      <c r="AJ69">
        <f>(AI69-1)*100</f>
        <v>0</v>
      </c>
      <c r="AK69">
        <f>MAX(0,($B$13+$C$13*DS69)/(1+$D$13*DS69)*DL69/(DN69+273)*$E$13)</f>
        <v>0</v>
      </c>
      <c r="AL69" t="s">
        <v>420</v>
      </c>
      <c r="AM69" t="s">
        <v>420</v>
      </c>
      <c r="AN69">
        <v>0</v>
      </c>
      <c r="AO69">
        <v>0</v>
      </c>
      <c r="AP69">
        <f>1-AN69/AO69</f>
        <v>0</v>
      </c>
      <c r="AQ69">
        <v>0</v>
      </c>
      <c r="AR69" t="s">
        <v>420</v>
      </c>
      <c r="AS69" t="s">
        <v>420</v>
      </c>
      <c r="AT69">
        <v>0</v>
      </c>
      <c r="AU69">
        <v>0</v>
      </c>
      <c r="AV69">
        <f>1-AT69/AU69</f>
        <v>0</v>
      </c>
      <c r="AW69">
        <v>0.5</v>
      </c>
      <c r="AX69">
        <f>CW69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420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CV69">
        <f>$B$11*DT69+$C$11*DU69+$F$11*EF69*(1-EI69)</f>
        <v>0</v>
      </c>
      <c r="CW69">
        <f>CV69*CX69</f>
        <v>0</v>
      </c>
      <c r="CX69">
        <f>($B$11*$D$9+$C$11*$D$9+$F$11*((ES69+EK69)/MAX(ES69+EK69+ET69, 0.1)*$I$9+ET69/MAX(ES69+EK69+ET69, 0.1)*$J$9))/($B$11+$C$11+$F$11)</f>
        <v>0</v>
      </c>
      <c r="CY69">
        <f>($B$11*$K$9+$C$11*$K$9+$F$11*((ES69+EK69)/MAX(ES69+EK69+ET69, 0.1)*$P$9+ET69/MAX(ES69+EK69+ET69, 0.1)*$Q$9))/($B$11+$C$11+$F$11)</f>
        <v>0</v>
      </c>
      <c r="CZ69">
        <v>5</v>
      </c>
      <c r="DA69">
        <v>0.5</v>
      </c>
      <c r="DB69" t="s">
        <v>421</v>
      </c>
      <c r="DC69">
        <v>2</v>
      </c>
      <c r="DD69">
        <v>1759361524.1</v>
      </c>
      <c r="DE69">
        <v>420.488666666667</v>
      </c>
      <c r="DF69">
        <v>419.970333333333</v>
      </c>
      <c r="DG69">
        <v>24.0490666666667</v>
      </c>
      <c r="DH69">
        <v>23.9486333333333</v>
      </c>
      <c r="DI69">
        <v>418.508333333333</v>
      </c>
      <c r="DJ69">
        <v>23.6643666666667</v>
      </c>
      <c r="DK69">
        <v>500.034</v>
      </c>
      <c r="DL69">
        <v>90.3092666666667</v>
      </c>
      <c r="DM69">
        <v>0.0343243</v>
      </c>
      <c r="DN69">
        <v>30.3865666666667</v>
      </c>
      <c r="DO69">
        <v>29.9960666666667</v>
      </c>
      <c r="DP69">
        <v>999.9</v>
      </c>
      <c r="DQ69">
        <v>0</v>
      </c>
      <c r="DR69">
        <v>0</v>
      </c>
      <c r="DS69">
        <v>10005</v>
      </c>
      <c r="DT69">
        <v>0</v>
      </c>
      <c r="DU69">
        <v>0.300644333333333</v>
      </c>
      <c r="DV69">
        <v>0.518453</v>
      </c>
      <c r="DW69">
        <v>430.850333333333</v>
      </c>
      <c r="DX69">
        <v>430.275</v>
      </c>
      <c r="DY69">
        <v>0.100462566666667</v>
      </c>
      <c r="DZ69">
        <v>419.970333333333</v>
      </c>
      <c r="EA69">
        <v>23.9486333333333</v>
      </c>
      <c r="EB69">
        <v>2.17186</v>
      </c>
      <c r="EC69">
        <v>2.16278333333333</v>
      </c>
      <c r="ED69">
        <v>18.7562333333333</v>
      </c>
      <c r="EE69">
        <v>18.6892666666667</v>
      </c>
      <c r="EF69">
        <v>0.00500059</v>
      </c>
      <c r="EG69">
        <v>0</v>
      </c>
      <c r="EH69">
        <v>0</v>
      </c>
      <c r="EI69">
        <v>0</v>
      </c>
      <c r="EJ69">
        <v>725.366666666667</v>
      </c>
      <c r="EK69">
        <v>0.00500059</v>
      </c>
      <c r="EL69">
        <v>-11.4</v>
      </c>
      <c r="EM69">
        <v>0.0333333333333334</v>
      </c>
      <c r="EN69">
        <v>35.812</v>
      </c>
      <c r="EO69">
        <v>38.812</v>
      </c>
      <c r="EP69">
        <v>37.062</v>
      </c>
      <c r="EQ69">
        <v>38.7706666666667</v>
      </c>
      <c r="ER69">
        <v>38</v>
      </c>
      <c r="ES69">
        <v>0</v>
      </c>
      <c r="ET69">
        <v>0</v>
      </c>
      <c r="EU69">
        <v>0</v>
      </c>
      <c r="EV69">
        <v>1759361527.9</v>
      </c>
      <c r="EW69">
        <v>0</v>
      </c>
      <c r="EX69">
        <v>717.36</v>
      </c>
      <c r="EY69">
        <v>18.1230773708047</v>
      </c>
      <c r="EZ69">
        <v>-3.30000048631279</v>
      </c>
      <c r="FA69">
        <v>-11.02</v>
      </c>
      <c r="FB69">
        <v>15</v>
      </c>
      <c r="FC69">
        <v>0</v>
      </c>
      <c r="FD69" t="s">
        <v>422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0.51874995</v>
      </c>
      <c r="FQ69">
        <v>0.0992485263157893</v>
      </c>
      <c r="FR69">
        <v>0.0344088042403031</v>
      </c>
      <c r="FS69">
        <v>1</v>
      </c>
      <c r="FT69">
        <v>716.873529411765</v>
      </c>
      <c r="FU69">
        <v>10.3911384607539</v>
      </c>
      <c r="FV69">
        <v>6.61212383889622</v>
      </c>
      <c r="FW69">
        <v>-1</v>
      </c>
      <c r="FX69">
        <v>0.11349511</v>
      </c>
      <c r="FY69">
        <v>-0.16539087518797</v>
      </c>
      <c r="FZ69">
        <v>0.0194026229722143</v>
      </c>
      <c r="GA69">
        <v>0</v>
      </c>
      <c r="GB69">
        <v>1</v>
      </c>
      <c r="GC69">
        <v>2</v>
      </c>
      <c r="GD69" t="s">
        <v>423</v>
      </c>
      <c r="GE69">
        <v>3.13279</v>
      </c>
      <c r="GF69">
        <v>2.71234</v>
      </c>
      <c r="GG69">
        <v>0.0892225</v>
      </c>
      <c r="GH69">
        <v>0.0896048</v>
      </c>
      <c r="GI69">
        <v>0.102719</v>
      </c>
      <c r="GJ69">
        <v>0.103164</v>
      </c>
      <c r="GK69">
        <v>34251.6</v>
      </c>
      <c r="GL69">
        <v>36659</v>
      </c>
      <c r="GM69">
        <v>34029.8</v>
      </c>
      <c r="GN69">
        <v>36463.4</v>
      </c>
      <c r="GO69">
        <v>43132.9</v>
      </c>
      <c r="GP69">
        <v>46946.7</v>
      </c>
      <c r="GQ69">
        <v>53095.7</v>
      </c>
      <c r="GR69">
        <v>58279.9</v>
      </c>
      <c r="GS69">
        <v>1.94385</v>
      </c>
      <c r="GT69">
        <v>1.77678</v>
      </c>
      <c r="GU69">
        <v>0.0814423</v>
      </c>
      <c r="GV69">
        <v>0</v>
      </c>
      <c r="GW69">
        <v>28.6624</v>
      </c>
      <c r="GX69">
        <v>999.9</v>
      </c>
      <c r="GY69">
        <v>58.943</v>
      </c>
      <c r="GZ69">
        <v>30.635</v>
      </c>
      <c r="HA69">
        <v>28.8365</v>
      </c>
      <c r="HB69">
        <v>54.6799</v>
      </c>
      <c r="HC69">
        <v>44.3109</v>
      </c>
      <c r="HD69">
        <v>1</v>
      </c>
      <c r="HE69">
        <v>0.133069</v>
      </c>
      <c r="HF69">
        <v>-1.02268</v>
      </c>
      <c r="HG69">
        <v>20.1294</v>
      </c>
      <c r="HH69">
        <v>5.19408</v>
      </c>
      <c r="HI69">
        <v>12.0041</v>
      </c>
      <c r="HJ69">
        <v>4.97535</v>
      </c>
      <c r="HK69">
        <v>3.294</v>
      </c>
      <c r="HL69">
        <v>9999</v>
      </c>
      <c r="HM69">
        <v>9999</v>
      </c>
      <c r="HN69">
        <v>999.9</v>
      </c>
      <c r="HO69">
        <v>9999</v>
      </c>
      <c r="HP69">
        <v>1.86325</v>
      </c>
      <c r="HQ69">
        <v>1.86813</v>
      </c>
      <c r="HR69">
        <v>1.86787</v>
      </c>
      <c r="HS69">
        <v>1.86905</v>
      </c>
      <c r="HT69">
        <v>1.86981</v>
      </c>
      <c r="HU69">
        <v>1.8659</v>
      </c>
      <c r="HV69">
        <v>1.86694</v>
      </c>
      <c r="HW69">
        <v>1.86844</v>
      </c>
      <c r="HX69">
        <v>5</v>
      </c>
      <c r="HY69">
        <v>0</v>
      </c>
      <c r="HZ69">
        <v>0</v>
      </c>
      <c r="IA69">
        <v>0</v>
      </c>
      <c r="IB69" t="s">
        <v>424</v>
      </c>
      <c r="IC69" t="s">
        <v>425</v>
      </c>
      <c r="ID69" t="s">
        <v>426</v>
      </c>
      <c r="IE69" t="s">
        <v>426</v>
      </c>
      <c r="IF69" t="s">
        <v>426</v>
      </c>
      <c r="IG69" t="s">
        <v>426</v>
      </c>
      <c r="IH69">
        <v>0</v>
      </c>
      <c r="II69">
        <v>100</v>
      </c>
      <c r="IJ69">
        <v>100</v>
      </c>
      <c r="IK69">
        <v>1.981</v>
      </c>
      <c r="IL69">
        <v>0.385</v>
      </c>
      <c r="IM69">
        <v>0.591063205497763</v>
      </c>
      <c r="IN69">
        <v>0.00362635438953289</v>
      </c>
      <c r="IO69">
        <v>-8.50754122937555e-07</v>
      </c>
      <c r="IP69">
        <v>2.87264459290622e-10</v>
      </c>
      <c r="IQ69">
        <v>-0.103101814204982</v>
      </c>
      <c r="IR69">
        <v>-0.017656537129445</v>
      </c>
      <c r="IS69">
        <v>0.00217271289782075</v>
      </c>
      <c r="IT69">
        <v>-2.34727275410467e-05</v>
      </c>
      <c r="IU69">
        <v>4</v>
      </c>
      <c r="IV69">
        <v>2183</v>
      </c>
      <c r="IW69">
        <v>1</v>
      </c>
      <c r="IX69">
        <v>27</v>
      </c>
      <c r="IY69">
        <v>29322692.1</v>
      </c>
      <c r="IZ69">
        <v>29322692.1</v>
      </c>
      <c r="JA69">
        <v>0.992432</v>
      </c>
      <c r="JB69">
        <v>2.62573</v>
      </c>
      <c r="JC69">
        <v>1.54785</v>
      </c>
      <c r="JD69">
        <v>2.31445</v>
      </c>
      <c r="JE69">
        <v>1.64551</v>
      </c>
      <c r="JF69">
        <v>2.37061</v>
      </c>
      <c r="JG69">
        <v>34.0998</v>
      </c>
      <c r="JH69">
        <v>24.2188</v>
      </c>
      <c r="JI69">
        <v>18</v>
      </c>
      <c r="JJ69">
        <v>505.361</v>
      </c>
      <c r="JK69">
        <v>397.605</v>
      </c>
      <c r="JL69">
        <v>30.7584</v>
      </c>
      <c r="JM69">
        <v>29.0985</v>
      </c>
      <c r="JN69">
        <v>30</v>
      </c>
      <c r="JO69">
        <v>29.0743</v>
      </c>
      <c r="JP69">
        <v>29.0245</v>
      </c>
      <c r="JQ69">
        <v>19.8899</v>
      </c>
      <c r="JR69">
        <v>21.9926</v>
      </c>
      <c r="JS69">
        <v>51.3108</v>
      </c>
      <c r="JT69">
        <v>30.722</v>
      </c>
      <c r="JU69">
        <v>420</v>
      </c>
      <c r="JV69">
        <v>23.9533</v>
      </c>
      <c r="JW69">
        <v>96.5101</v>
      </c>
      <c r="JX69">
        <v>94.4241</v>
      </c>
    </row>
    <row r="70" spans="1:284">
      <c r="A70">
        <v>54</v>
      </c>
      <c r="B70">
        <v>1759361529.1</v>
      </c>
      <c r="C70">
        <v>487</v>
      </c>
      <c r="D70" t="s">
        <v>533</v>
      </c>
      <c r="E70" t="s">
        <v>534</v>
      </c>
      <c r="F70">
        <v>5</v>
      </c>
      <c r="G70" t="s">
        <v>486</v>
      </c>
      <c r="H70" t="s">
        <v>419</v>
      </c>
      <c r="I70">
        <v>1759361526.1</v>
      </c>
      <c r="J70">
        <f>(K70)/1000</f>
        <v>0</v>
      </c>
      <c r="K70">
        <f>1000*DK70*AI70*(DG70-DH70)/(100*CZ70*(1000-AI70*DG70))</f>
        <v>0</v>
      </c>
      <c r="L70">
        <f>DK70*AI70*(DF70-DE70*(1000-AI70*DH70)/(1000-AI70*DG70))/(100*CZ70)</f>
        <v>0</v>
      </c>
      <c r="M70">
        <f>DE70 - IF(AI70&gt;1, L70*CZ70*100.0/(AK70), 0)</f>
        <v>0</v>
      </c>
      <c r="N70">
        <f>((T70-J70/2)*M70-L70)/(T70+J70/2)</f>
        <v>0</v>
      </c>
      <c r="O70">
        <f>N70*(DL70+DM70)/1000.0</f>
        <v>0</v>
      </c>
      <c r="P70">
        <f>(DE70 - IF(AI70&gt;1, L70*CZ70*100.0/(AK70), 0))*(DL70+DM70)/1000.0</f>
        <v>0</v>
      </c>
      <c r="Q70">
        <f>2.0/((1/S70-1/R70)+SIGN(S70)*SQRT((1/S70-1/R70)*(1/S70-1/R70) + 4*DA70/((DA70+1)*(DA70+1))*(2*1/S70*1/R70-1/R70*1/R70)))</f>
        <v>0</v>
      </c>
      <c r="R70">
        <f>IF(LEFT(DB70,1)&lt;&gt;"0",IF(LEFT(DB70,1)="1",3.0,DC70),$D$5+$E$5*(DS70*DL70/($K$5*1000))+$F$5*(DS70*DL70/($K$5*1000))*MAX(MIN(CZ70,$J$5),$I$5)*MAX(MIN(CZ70,$J$5),$I$5)+$G$5*MAX(MIN(CZ70,$J$5),$I$5)*(DS70*DL70/($K$5*1000))+$H$5*(DS70*DL70/($K$5*1000))*(DS70*DL70/($K$5*1000)))</f>
        <v>0</v>
      </c>
      <c r="S70">
        <f>J70*(1000-(1000*0.61365*exp(17.502*W70/(240.97+W70))/(DL70+DM70)+DG70)/2)/(1000*0.61365*exp(17.502*W70/(240.97+W70))/(DL70+DM70)-DG70)</f>
        <v>0</v>
      </c>
      <c r="T70">
        <f>1/((DA70+1)/(Q70/1.6)+1/(R70/1.37)) + DA70/((DA70+1)/(Q70/1.6) + DA70/(R70/1.37))</f>
        <v>0</v>
      </c>
      <c r="U70">
        <f>(CV70*CY70)</f>
        <v>0</v>
      </c>
      <c r="V70">
        <f>(DN70+(U70+2*0.95*5.67E-8*(((DN70+$B$7)+273)^4-(DN70+273)^4)-44100*J70)/(1.84*29.3*R70+8*0.95*5.67E-8*(DN70+273)^3))</f>
        <v>0</v>
      </c>
      <c r="W70">
        <f>($C$7*DO70+$D$7*DP70+$E$7*V70)</f>
        <v>0</v>
      </c>
      <c r="X70">
        <f>0.61365*exp(17.502*W70/(240.97+W70))</f>
        <v>0</v>
      </c>
      <c r="Y70">
        <f>(Z70/AA70*100)</f>
        <v>0</v>
      </c>
      <c r="Z70">
        <f>DG70*(DL70+DM70)/1000</f>
        <v>0</v>
      </c>
      <c r="AA70">
        <f>0.61365*exp(17.502*DN70/(240.97+DN70))</f>
        <v>0</v>
      </c>
      <c r="AB70">
        <f>(X70-DG70*(DL70+DM70)/1000)</f>
        <v>0</v>
      </c>
      <c r="AC70">
        <f>(-J70*44100)</f>
        <v>0</v>
      </c>
      <c r="AD70">
        <f>2*29.3*R70*0.92*(DN70-W70)</f>
        <v>0</v>
      </c>
      <c r="AE70">
        <f>2*0.95*5.67E-8*(((DN70+$B$7)+273)^4-(W70+273)^4)</f>
        <v>0</v>
      </c>
      <c r="AF70">
        <f>U70+AE70+AC70+AD70</f>
        <v>0</v>
      </c>
      <c r="AG70">
        <v>0</v>
      </c>
      <c r="AH70">
        <v>0</v>
      </c>
      <c r="AI70">
        <f>IF(AG70*$H$13&gt;=AK70,1.0,(AK70/(AK70-AG70*$H$13)))</f>
        <v>0</v>
      </c>
      <c r="AJ70">
        <f>(AI70-1)*100</f>
        <v>0</v>
      </c>
      <c r="AK70">
        <f>MAX(0,($B$13+$C$13*DS70)/(1+$D$13*DS70)*DL70/(DN70+273)*$E$13)</f>
        <v>0</v>
      </c>
      <c r="AL70" t="s">
        <v>420</v>
      </c>
      <c r="AM70" t="s">
        <v>420</v>
      </c>
      <c r="AN70">
        <v>0</v>
      </c>
      <c r="AO70">
        <v>0</v>
      </c>
      <c r="AP70">
        <f>1-AN70/AO70</f>
        <v>0</v>
      </c>
      <c r="AQ70">
        <v>0</v>
      </c>
      <c r="AR70" t="s">
        <v>420</v>
      </c>
      <c r="AS70" t="s">
        <v>420</v>
      </c>
      <c r="AT70">
        <v>0</v>
      </c>
      <c r="AU70">
        <v>0</v>
      </c>
      <c r="AV70">
        <f>1-AT70/AU70</f>
        <v>0</v>
      </c>
      <c r="AW70">
        <v>0.5</v>
      </c>
      <c r="AX70">
        <f>CW70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420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CV70">
        <f>$B$11*DT70+$C$11*DU70+$F$11*EF70*(1-EI70)</f>
        <v>0</v>
      </c>
      <c r="CW70">
        <f>CV70*CX70</f>
        <v>0</v>
      </c>
      <c r="CX70">
        <f>($B$11*$D$9+$C$11*$D$9+$F$11*((ES70+EK70)/MAX(ES70+EK70+ET70, 0.1)*$I$9+ET70/MAX(ES70+EK70+ET70, 0.1)*$J$9))/($B$11+$C$11+$F$11)</f>
        <v>0</v>
      </c>
      <c r="CY70">
        <f>($B$11*$K$9+$C$11*$K$9+$F$11*((ES70+EK70)/MAX(ES70+EK70+ET70, 0.1)*$P$9+ET70/MAX(ES70+EK70+ET70, 0.1)*$Q$9))/($B$11+$C$11+$F$11)</f>
        <v>0</v>
      </c>
      <c r="CZ70">
        <v>5</v>
      </c>
      <c r="DA70">
        <v>0.5</v>
      </c>
      <c r="DB70" t="s">
        <v>421</v>
      </c>
      <c r="DC70">
        <v>2</v>
      </c>
      <c r="DD70">
        <v>1759361526.1</v>
      </c>
      <c r="DE70">
        <v>420.493333333333</v>
      </c>
      <c r="DF70">
        <v>419.982666666667</v>
      </c>
      <c r="DG70">
        <v>24.0540666666667</v>
      </c>
      <c r="DH70">
        <v>23.9487333333333</v>
      </c>
      <c r="DI70">
        <v>418.513333333333</v>
      </c>
      <c r="DJ70">
        <v>23.6691333333333</v>
      </c>
      <c r="DK70">
        <v>500.013333333333</v>
      </c>
      <c r="DL70">
        <v>90.3098</v>
      </c>
      <c r="DM70">
        <v>0.0343928333333333</v>
      </c>
      <c r="DN70">
        <v>30.3858666666667</v>
      </c>
      <c r="DO70">
        <v>29.9918666666667</v>
      </c>
      <c r="DP70">
        <v>999.9</v>
      </c>
      <c r="DQ70">
        <v>0</v>
      </c>
      <c r="DR70">
        <v>0</v>
      </c>
      <c r="DS70">
        <v>9991.23333333333</v>
      </c>
      <c r="DT70">
        <v>0</v>
      </c>
      <c r="DU70">
        <v>0.316274</v>
      </c>
      <c r="DV70">
        <v>0.511078</v>
      </c>
      <c r="DW70">
        <v>430.857666666667</v>
      </c>
      <c r="DX70">
        <v>430.287666666667</v>
      </c>
      <c r="DY70">
        <v>0.105328333333333</v>
      </c>
      <c r="DZ70">
        <v>419.982666666667</v>
      </c>
      <c r="EA70">
        <v>23.9487333333333</v>
      </c>
      <c r="EB70">
        <v>2.17232</v>
      </c>
      <c r="EC70">
        <v>2.16280666666667</v>
      </c>
      <c r="ED70">
        <v>18.7596333333333</v>
      </c>
      <c r="EE70">
        <v>18.6894333333333</v>
      </c>
      <c r="EF70">
        <v>0.00500059</v>
      </c>
      <c r="EG70">
        <v>0</v>
      </c>
      <c r="EH70">
        <v>0</v>
      </c>
      <c r="EI70">
        <v>0</v>
      </c>
      <c r="EJ70">
        <v>723</v>
      </c>
      <c r="EK70">
        <v>0.00500059</v>
      </c>
      <c r="EL70">
        <v>-14.4</v>
      </c>
      <c r="EM70">
        <v>-0.733333333333333</v>
      </c>
      <c r="EN70">
        <v>35.812</v>
      </c>
      <c r="EO70">
        <v>38.812</v>
      </c>
      <c r="EP70">
        <v>37.062</v>
      </c>
      <c r="EQ70">
        <v>38.75</v>
      </c>
      <c r="ER70">
        <v>38</v>
      </c>
      <c r="ES70">
        <v>0</v>
      </c>
      <c r="ET70">
        <v>0</v>
      </c>
      <c r="EU70">
        <v>0</v>
      </c>
      <c r="EV70">
        <v>1759361530.3</v>
      </c>
      <c r="EW70">
        <v>0</v>
      </c>
      <c r="EX70">
        <v>717.14</v>
      </c>
      <c r="EY70">
        <v>-15.1384609941898</v>
      </c>
      <c r="EZ70">
        <v>23.9076917890025</v>
      </c>
      <c r="FA70">
        <v>-11.156</v>
      </c>
      <c r="FB70">
        <v>15</v>
      </c>
      <c r="FC70">
        <v>0</v>
      </c>
      <c r="FD70" t="s">
        <v>422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0.5187683</v>
      </c>
      <c r="FQ70">
        <v>0.0527540751879699</v>
      </c>
      <c r="FR70">
        <v>0.0344243608148358</v>
      </c>
      <c r="FS70">
        <v>1</v>
      </c>
      <c r="FT70">
        <v>717.117647058824</v>
      </c>
      <c r="FU70">
        <v>9.25286488408734</v>
      </c>
      <c r="FV70">
        <v>6.75005318446304</v>
      </c>
      <c r="FW70">
        <v>-1</v>
      </c>
      <c r="FX70">
        <v>0.11093561</v>
      </c>
      <c r="FY70">
        <v>-0.140560565413534</v>
      </c>
      <c r="FZ70">
        <v>0.0184752816228035</v>
      </c>
      <c r="GA70">
        <v>0</v>
      </c>
      <c r="GB70">
        <v>1</v>
      </c>
      <c r="GC70">
        <v>2</v>
      </c>
      <c r="GD70" t="s">
        <v>423</v>
      </c>
      <c r="GE70">
        <v>3.13281</v>
      </c>
      <c r="GF70">
        <v>2.7122</v>
      </c>
      <c r="GG70">
        <v>0.0892271</v>
      </c>
      <c r="GH70">
        <v>0.0896026</v>
      </c>
      <c r="GI70">
        <v>0.102727</v>
      </c>
      <c r="GJ70">
        <v>0.103166</v>
      </c>
      <c r="GK70">
        <v>34251.6</v>
      </c>
      <c r="GL70">
        <v>36658.8</v>
      </c>
      <c r="GM70">
        <v>34029.9</v>
      </c>
      <c r="GN70">
        <v>36463.1</v>
      </c>
      <c r="GO70">
        <v>43132.6</v>
      </c>
      <c r="GP70">
        <v>46946.4</v>
      </c>
      <c r="GQ70">
        <v>53095.8</v>
      </c>
      <c r="GR70">
        <v>58279.7</v>
      </c>
      <c r="GS70">
        <v>1.94375</v>
      </c>
      <c r="GT70">
        <v>1.77665</v>
      </c>
      <c r="GU70">
        <v>0.0816286</v>
      </c>
      <c r="GV70">
        <v>0</v>
      </c>
      <c r="GW70">
        <v>28.6612</v>
      </c>
      <c r="GX70">
        <v>999.9</v>
      </c>
      <c r="GY70">
        <v>58.943</v>
      </c>
      <c r="GZ70">
        <v>30.625</v>
      </c>
      <c r="HA70">
        <v>28.8224</v>
      </c>
      <c r="HB70">
        <v>54.5699</v>
      </c>
      <c r="HC70">
        <v>44.2708</v>
      </c>
      <c r="HD70">
        <v>1</v>
      </c>
      <c r="HE70">
        <v>0.133163</v>
      </c>
      <c r="HF70">
        <v>-1.09607</v>
      </c>
      <c r="HG70">
        <v>20.1291</v>
      </c>
      <c r="HH70">
        <v>5.19393</v>
      </c>
      <c r="HI70">
        <v>12.0044</v>
      </c>
      <c r="HJ70">
        <v>4.9756</v>
      </c>
      <c r="HK70">
        <v>3.294</v>
      </c>
      <c r="HL70">
        <v>9999</v>
      </c>
      <c r="HM70">
        <v>9999</v>
      </c>
      <c r="HN70">
        <v>999.9</v>
      </c>
      <c r="HO70">
        <v>9999</v>
      </c>
      <c r="HP70">
        <v>1.86325</v>
      </c>
      <c r="HQ70">
        <v>1.86813</v>
      </c>
      <c r="HR70">
        <v>1.86788</v>
      </c>
      <c r="HS70">
        <v>1.86905</v>
      </c>
      <c r="HT70">
        <v>1.86982</v>
      </c>
      <c r="HU70">
        <v>1.86589</v>
      </c>
      <c r="HV70">
        <v>1.86693</v>
      </c>
      <c r="HW70">
        <v>1.86844</v>
      </c>
      <c r="HX70">
        <v>5</v>
      </c>
      <c r="HY70">
        <v>0</v>
      </c>
      <c r="HZ70">
        <v>0</v>
      </c>
      <c r="IA70">
        <v>0</v>
      </c>
      <c r="IB70" t="s">
        <v>424</v>
      </c>
      <c r="IC70" t="s">
        <v>425</v>
      </c>
      <c r="ID70" t="s">
        <v>426</v>
      </c>
      <c r="IE70" t="s">
        <v>426</v>
      </c>
      <c r="IF70" t="s">
        <v>426</v>
      </c>
      <c r="IG70" t="s">
        <v>426</v>
      </c>
      <c r="IH70">
        <v>0</v>
      </c>
      <c r="II70">
        <v>100</v>
      </c>
      <c r="IJ70">
        <v>100</v>
      </c>
      <c r="IK70">
        <v>1.981</v>
      </c>
      <c r="IL70">
        <v>0.3851</v>
      </c>
      <c r="IM70">
        <v>0.591063205497763</v>
      </c>
      <c r="IN70">
        <v>0.00362635438953289</v>
      </c>
      <c r="IO70">
        <v>-8.50754122937555e-07</v>
      </c>
      <c r="IP70">
        <v>2.87264459290622e-10</v>
      </c>
      <c r="IQ70">
        <v>-0.103101814204982</v>
      </c>
      <c r="IR70">
        <v>-0.017656537129445</v>
      </c>
      <c r="IS70">
        <v>0.00217271289782075</v>
      </c>
      <c r="IT70">
        <v>-2.34727275410467e-05</v>
      </c>
      <c r="IU70">
        <v>4</v>
      </c>
      <c r="IV70">
        <v>2183</v>
      </c>
      <c r="IW70">
        <v>1</v>
      </c>
      <c r="IX70">
        <v>27</v>
      </c>
      <c r="IY70">
        <v>29322692.2</v>
      </c>
      <c r="IZ70">
        <v>29322692.2</v>
      </c>
      <c r="JA70">
        <v>0.992432</v>
      </c>
      <c r="JB70">
        <v>2.62695</v>
      </c>
      <c r="JC70">
        <v>1.54785</v>
      </c>
      <c r="JD70">
        <v>2.31445</v>
      </c>
      <c r="JE70">
        <v>1.64551</v>
      </c>
      <c r="JF70">
        <v>2.33154</v>
      </c>
      <c r="JG70">
        <v>34.0998</v>
      </c>
      <c r="JH70">
        <v>24.2101</v>
      </c>
      <c r="JI70">
        <v>18</v>
      </c>
      <c r="JJ70">
        <v>505.296</v>
      </c>
      <c r="JK70">
        <v>397.533</v>
      </c>
      <c r="JL70">
        <v>30.7353</v>
      </c>
      <c r="JM70">
        <v>29.0985</v>
      </c>
      <c r="JN70">
        <v>30.0001</v>
      </c>
      <c r="JO70">
        <v>29.0743</v>
      </c>
      <c r="JP70">
        <v>29.0239</v>
      </c>
      <c r="JQ70">
        <v>19.8895</v>
      </c>
      <c r="JR70">
        <v>21.9926</v>
      </c>
      <c r="JS70">
        <v>51.3108</v>
      </c>
      <c r="JT70">
        <v>30.7342</v>
      </c>
      <c r="JU70">
        <v>420</v>
      </c>
      <c r="JV70">
        <v>23.9532</v>
      </c>
      <c r="JW70">
        <v>96.5103</v>
      </c>
      <c r="JX70">
        <v>94.4236</v>
      </c>
    </row>
    <row r="71" spans="1:284">
      <c r="A71">
        <v>55</v>
      </c>
      <c r="B71">
        <v>1759361531.1</v>
      </c>
      <c r="C71">
        <v>489</v>
      </c>
      <c r="D71" t="s">
        <v>535</v>
      </c>
      <c r="E71" t="s">
        <v>536</v>
      </c>
      <c r="F71">
        <v>5</v>
      </c>
      <c r="G71" t="s">
        <v>486</v>
      </c>
      <c r="H71" t="s">
        <v>419</v>
      </c>
      <c r="I71">
        <v>1759361528.1</v>
      </c>
      <c r="J71">
        <f>(K71)/1000</f>
        <v>0</v>
      </c>
      <c r="K71">
        <f>1000*DK71*AI71*(DG71-DH71)/(100*CZ71*(1000-AI71*DG71))</f>
        <v>0</v>
      </c>
      <c r="L71">
        <f>DK71*AI71*(DF71-DE71*(1000-AI71*DH71)/(1000-AI71*DG71))/(100*CZ71)</f>
        <v>0</v>
      </c>
      <c r="M71">
        <f>DE71 - IF(AI71&gt;1, L71*CZ71*100.0/(AK71), 0)</f>
        <v>0</v>
      </c>
      <c r="N71">
        <f>((T71-J71/2)*M71-L71)/(T71+J71/2)</f>
        <v>0</v>
      </c>
      <c r="O71">
        <f>N71*(DL71+DM71)/1000.0</f>
        <v>0</v>
      </c>
      <c r="P71">
        <f>(DE71 - IF(AI71&gt;1, L71*CZ71*100.0/(AK71), 0))*(DL71+DM71)/1000.0</f>
        <v>0</v>
      </c>
      <c r="Q71">
        <f>2.0/((1/S71-1/R71)+SIGN(S71)*SQRT((1/S71-1/R71)*(1/S71-1/R71) + 4*DA71/((DA71+1)*(DA71+1))*(2*1/S71*1/R71-1/R71*1/R71)))</f>
        <v>0</v>
      </c>
      <c r="R71">
        <f>IF(LEFT(DB71,1)&lt;&gt;"0",IF(LEFT(DB71,1)="1",3.0,DC71),$D$5+$E$5*(DS71*DL71/($K$5*1000))+$F$5*(DS71*DL71/($K$5*1000))*MAX(MIN(CZ71,$J$5),$I$5)*MAX(MIN(CZ71,$J$5),$I$5)+$G$5*MAX(MIN(CZ71,$J$5),$I$5)*(DS71*DL71/($K$5*1000))+$H$5*(DS71*DL71/($K$5*1000))*(DS71*DL71/($K$5*1000)))</f>
        <v>0</v>
      </c>
      <c r="S71">
        <f>J71*(1000-(1000*0.61365*exp(17.502*W71/(240.97+W71))/(DL71+DM71)+DG71)/2)/(1000*0.61365*exp(17.502*W71/(240.97+W71))/(DL71+DM71)-DG71)</f>
        <v>0</v>
      </c>
      <c r="T71">
        <f>1/((DA71+1)/(Q71/1.6)+1/(R71/1.37)) + DA71/((DA71+1)/(Q71/1.6) + DA71/(R71/1.37))</f>
        <v>0</v>
      </c>
      <c r="U71">
        <f>(CV71*CY71)</f>
        <v>0</v>
      </c>
      <c r="V71">
        <f>(DN71+(U71+2*0.95*5.67E-8*(((DN71+$B$7)+273)^4-(DN71+273)^4)-44100*J71)/(1.84*29.3*R71+8*0.95*5.67E-8*(DN71+273)^3))</f>
        <v>0</v>
      </c>
      <c r="W71">
        <f>($C$7*DO71+$D$7*DP71+$E$7*V71)</f>
        <v>0</v>
      </c>
      <c r="X71">
        <f>0.61365*exp(17.502*W71/(240.97+W71))</f>
        <v>0</v>
      </c>
      <c r="Y71">
        <f>(Z71/AA71*100)</f>
        <v>0</v>
      </c>
      <c r="Z71">
        <f>DG71*(DL71+DM71)/1000</f>
        <v>0</v>
      </c>
      <c r="AA71">
        <f>0.61365*exp(17.502*DN71/(240.97+DN71))</f>
        <v>0</v>
      </c>
      <c r="AB71">
        <f>(X71-DG71*(DL71+DM71)/1000)</f>
        <v>0</v>
      </c>
      <c r="AC71">
        <f>(-J71*44100)</f>
        <v>0</v>
      </c>
      <c r="AD71">
        <f>2*29.3*R71*0.92*(DN71-W71)</f>
        <v>0</v>
      </c>
      <c r="AE71">
        <f>2*0.95*5.67E-8*(((DN71+$B$7)+273)^4-(W71+273)^4)</f>
        <v>0</v>
      </c>
      <c r="AF71">
        <f>U71+AE71+AC71+AD71</f>
        <v>0</v>
      </c>
      <c r="AG71">
        <v>0</v>
      </c>
      <c r="AH71">
        <v>0</v>
      </c>
      <c r="AI71">
        <f>IF(AG71*$H$13&gt;=AK71,1.0,(AK71/(AK71-AG71*$H$13)))</f>
        <v>0</v>
      </c>
      <c r="AJ71">
        <f>(AI71-1)*100</f>
        <v>0</v>
      </c>
      <c r="AK71">
        <f>MAX(0,($B$13+$C$13*DS71)/(1+$D$13*DS71)*DL71/(DN71+273)*$E$13)</f>
        <v>0</v>
      </c>
      <c r="AL71" t="s">
        <v>420</v>
      </c>
      <c r="AM71" t="s">
        <v>420</v>
      </c>
      <c r="AN71">
        <v>0</v>
      </c>
      <c r="AO71">
        <v>0</v>
      </c>
      <c r="AP71">
        <f>1-AN71/AO71</f>
        <v>0</v>
      </c>
      <c r="AQ71">
        <v>0</v>
      </c>
      <c r="AR71" t="s">
        <v>420</v>
      </c>
      <c r="AS71" t="s">
        <v>420</v>
      </c>
      <c r="AT71">
        <v>0</v>
      </c>
      <c r="AU71">
        <v>0</v>
      </c>
      <c r="AV71">
        <f>1-AT71/AU71</f>
        <v>0</v>
      </c>
      <c r="AW71">
        <v>0.5</v>
      </c>
      <c r="AX71">
        <f>CW71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420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CV71">
        <f>$B$11*DT71+$C$11*DU71+$F$11*EF71*(1-EI71)</f>
        <v>0</v>
      </c>
      <c r="CW71">
        <f>CV71*CX71</f>
        <v>0</v>
      </c>
      <c r="CX71">
        <f>($B$11*$D$9+$C$11*$D$9+$F$11*((ES71+EK71)/MAX(ES71+EK71+ET71, 0.1)*$I$9+ET71/MAX(ES71+EK71+ET71, 0.1)*$J$9))/($B$11+$C$11+$F$11)</f>
        <v>0</v>
      </c>
      <c r="CY71">
        <f>($B$11*$K$9+$C$11*$K$9+$F$11*((ES71+EK71)/MAX(ES71+EK71+ET71, 0.1)*$P$9+ET71/MAX(ES71+EK71+ET71, 0.1)*$Q$9))/($B$11+$C$11+$F$11)</f>
        <v>0</v>
      </c>
      <c r="CZ71">
        <v>5</v>
      </c>
      <c r="DA71">
        <v>0.5</v>
      </c>
      <c r="DB71" t="s">
        <v>421</v>
      </c>
      <c r="DC71">
        <v>2</v>
      </c>
      <c r="DD71">
        <v>1759361528.1</v>
      </c>
      <c r="DE71">
        <v>420.502666666667</v>
      </c>
      <c r="DF71">
        <v>419.987333333333</v>
      </c>
      <c r="DG71">
        <v>24.0569333333333</v>
      </c>
      <c r="DH71">
        <v>23.9486666666667</v>
      </c>
      <c r="DI71">
        <v>418.522333333333</v>
      </c>
      <c r="DJ71">
        <v>23.6719</v>
      </c>
      <c r="DK71">
        <v>500.024</v>
      </c>
      <c r="DL71">
        <v>90.3100333333334</v>
      </c>
      <c r="DM71">
        <v>0.0341789666666667</v>
      </c>
      <c r="DN71">
        <v>30.3843</v>
      </c>
      <c r="DO71">
        <v>29.9906333333333</v>
      </c>
      <c r="DP71">
        <v>999.9</v>
      </c>
      <c r="DQ71">
        <v>0</v>
      </c>
      <c r="DR71">
        <v>0</v>
      </c>
      <c r="DS71">
        <v>10005</v>
      </c>
      <c r="DT71">
        <v>0</v>
      </c>
      <c r="DU71">
        <v>0.326387333333333</v>
      </c>
      <c r="DV71">
        <v>0.515442</v>
      </c>
      <c r="DW71">
        <v>430.868</v>
      </c>
      <c r="DX71">
        <v>430.292333333333</v>
      </c>
      <c r="DY71">
        <v>0.108260333333333</v>
      </c>
      <c r="DZ71">
        <v>419.987333333333</v>
      </c>
      <c r="EA71">
        <v>23.9486666666667</v>
      </c>
      <c r="EB71">
        <v>2.17258333333333</v>
      </c>
      <c r="EC71">
        <v>2.16280666666667</v>
      </c>
      <c r="ED71">
        <v>18.7615666666667</v>
      </c>
      <c r="EE71">
        <v>18.6894333333333</v>
      </c>
      <c r="EF71">
        <v>0.00500059</v>
      </c>
      <c r="EG71">
        <v>0</v>
      </c>
      <c r="EH71">
        <v>0</v>
      </c>
      <c r="EI71">
        <v>0</v>
      </c>
      <c r="EJ71">
        <v>719.033333333333</v>
      </c>
      <c r="EK71">
        <v>0.00500059</v>
      </c>
      <c r="EL71">
        <v>-14.5</v>
      </c>
      <c r="EM71">
        <v>-1.76666666666667</v>
      </c>
      <c r="EN71">
        <v>35.812</v>
      </c>
      <c r="EO71">
        <v>38.7913333333333</v>
      </c>
      <c r="EP71">
        <v>37.062</v>
      </c>
      <c r="EQ71">
        <v>38.75</v>
      </c>
      <c r="ER71">
        <v>38</v>
      </c>
      <c r="ES71">
        <v>0</v>
      </c>
      <c r="ET71">
        <v>0</v>
      </c>
      <c r="EU71">
        <v>0</v>
      </c>
      <c r="EV71">
        <v>1759361532.1</v>
      </c>
      <c r="EW71">
        <v>0</v>
      </c>
      <c r="EX71">
        <v>717.080769230769</v>
      </c>
      <c r="EY71">
        <v>4.97435942517492</v>
      </c>
      <c r="EZ71">
        <v>-15.5897439659465</v>
      </c>
      <c r="FA71">
        <v>-11.3153846153846</v>
      </c>
      <c r="FB71">
        <v>15</v>
      </c>
      <c r="FC71">
        <v>0</v>
      </c>
      <c r="FD71" t="s">
        <v>422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0.5220047</v>
      </c>
      <c r="FQ71">
        <v>0.0472345263157897</v>
      </c>
      <c r="FR71">
        <v>0.0347217586148801</v>
      </c>
      <c r="FS71">
        <v>1</v>
      </c>
      <c r="FT71">
        <v>716.614705882353</v>
      </c>
      <c r="FU71">
        <v>-1.44079436160991</v>
      </c>
      <c r="FV71">
        <v>6.98633676429093</v>
      </c>
      <c r="FW71">
        <v>-1</v>
      </c>
      <c r="FX71">
        <v>0.10859546</v>
      </c>
      <c r="FY71">
        <v>-0.10252407518797</v>
      </c>
      <c r="FZ71">
        <v>0.0170888159172132</v>
      </c>
      <c r="GA71">
        <v>0</v>
      </c>
      <c r="GB71">
        <v>1</v>
      </c>
      <c r="GC71">
        <v>2</v>
      </c>
      <c r="GD71" t="s">
        <v>423</v>
      </c>
      <c r="GE71">
        <v>3.13285</v>
      </c>
      <c r="GF71">
        <v>2.712</v>
      </c>
      <c r="GG71">
        <v>0.0892244</v>
      </c>
      <c r="GH71">
        <v>0.0896074</v>
      </c>
      <c r="GI71">
        <v>0.10273</v>
      </c>
      <c r="GJ71">
        <v>0.103161</v>
      </c>
      <c r="GK71">
        <v>34251.5</v>
      </c>
      <c r="GL71">
        <v>36658.6</v>
      </c>
      <c r="GM71">
        <v>34029.8</v>
      </c>
      <c r="GN71">
        <v>36463</v>
      </c>
      <c r="GO71">
        <v>43132.4</v>
      </c>
      <c r="GP71">
        <v>46946.4</v>
      </c>
      <c r="GQ71">
        <v>53095.7</v>
      </c>
      <c r="GR71">
        <v>58279.4</v>
      </c>
      <c r="GS71">
        <v>1.9442</v>
      </c>
      <c r="GT71">
        <v>1.7763</v>
      </c>
      <c r="GU71">
        <v>0.0818446</v>
      </c>
      <c r="GV71">
        <v>0</v>
      </c>
      <c r="GW71">
        <v>28.6606</v>
      </c>
      <c r="GX71">
        <v>999.9</v>
      </c>
      <c r="GY71">
        <v>58.943</v>
      </c>
      <c r="GZ71">
        <v>30.635</v>
      </c>
      <c r="HA71">
        <v>28.8361</v>
      </c>
      <c r="HB71">
        <v>54.4299</v>
      </c>
      <c r="HC71">
        <v>44.5312</v>
      </c>
      <c r="HD71">
        <v>1</v>
      </c>
      <c r="HE71">
        <v>0.13328</v>
      </c>
      <c r="HF71">
        <v>-1.16958</v>
      </c>
      <c r="HG71">
        <v>20.1287</v>
      </c>
      <c r="HH71">
        <v>5.19423</v>
      </c>
      <c r="HI71">
        <v>12.0043</v>
      </c>
      <c r="HJ71">
        <v>4.97565</v>
      </c>
      <c r="HK71">
        <v>3.294</v>
      </c>
      <c r="HL71">
        <v>9999</v>
      </c>
      <c r="HM71">
        <v>9999</v>
      </c>
      <c r="HN71">
        <v>999.9</v>
      </c>
      <c r="HO71">
        <v>9999</v>
      </c>
      <c r="HP71">
        <v>1.86325</v>
      </c>
      <c r="HQ71">
        <v>1.86813</v>
      </c>
      <c r="HR71">
        <v>1.86789</v>
      </c>
      <c r="HS71">
        <v>1.86905</v>
      </c>
      <c r="HT71">
        <v>1.86982</v>
      </c>
      <c r="HU71">
        <v>1.8659</v>
      </c>
      <c r="HV71">
        <v>1.86696</v>
      </c>
      <c r="HW71">
        <v>1.86844</v>
      </c>
      <c r="HX71">
        <v>5</v>
      </c>
      <c r="HY71">
        <v>0</v>
      </c>
      <c r="HZ71">
        <v>0</v>
      </c>
      <c r="IA71">
        <v>0</v>
      </c>
      <c r="IB71" t="s">
        <v>424</v>
      </c>
      <c r="IC71" t="s">
        <v>425</v>
      </c>
      <c r="ID71" t="s">
        <v>426</v>
      </c>
      <c r="IE71" t="s">
        <v>426</v>
      </c>
      <c r="IF71" t="s">
        <v>426</v>
      </c>
      <c r="IG71" t="s">
        <v>426</v>
      </c>
      <c r="IH71">
        <v>0</v>
      </c>
      <c r="II71">
        <v>100</v>
      </c>
      <c r="IJ71">
        <v>100</v>
      </c>
      <c r="IK71">
        <v>1.981</v>
      </c>
      <c r="IL71">
        <v>0.3852</v>
      </c>
      <c r="IM71">
        <v>0.591063205497763</v>
      </c>
      <c r="IN71">
        <v>0.00362635438953289</v>
      </c>
      <c r="IO71">
        <v>-8.50754122937555e-07</v>
      </c>
      <c r="IP71">
        <v>2.87264459290622e-10</v>
      </c>
      <c r="IQ71">
        <v>-0.103101814204982</v>
      </c>
      <c r="IR71">
        <v>-0.017656537129445</v>
      </c>
      <c r="IS71">
        <v>0.00217271289782075</v>
      </c>
      <c r="IT71">
        <v>-2.34727275410467e-05</v>
      </c>
      <c r="IU71">
        <v>4</v>
      </c>
      <c r="IV71">
        <v>2183</v>
      </c>
      <c r="IW71">
        <v>1</v>
      </c>
      <c r="IX71">
        <v>27</v>
      </c>
      <c r="IY71">
        <v>29322692.2</v>
      </c>
      <c r="IZ71">
        <v>29322692.2</v>
      </c>
      <c r="JA71">
        <v>0.992432</v>
      </c>
      <c r="JB71">
        <v>2.63062</v>
      </c>
      <c r="JC71">
        <v>1.54785</v>
      </c>
      <c r="JD71">
        <v>2.31323</v>
      </c>
      <c r="JE71">
        <v>1.64673</v>
      </c>
      <c r="JF71">
        <v>2.31201</v>
      </c>
      <c r="JG71">
        <v>34.0998</v>
      </c>
      <c r="JH71">
        <v>24.2101</v>
      </c>
      <c r="JI71">
        <v>18</v>
      </c>
      <c r="JJ71">
        <v>505.594</v>
      </c>
      <c r="JK71">
        <v>397.333</v>
      </c>
      <c r="JL71">
        <v>30.7247</v>
      </c>
      <c r="JM71">
        <v>29.0985</v>
      </c>
      <c r="JN71">
        <v>30.0002</v>
      </c>
      <c r="JO71">
        <v>29.0743</v>
      </c>
      <c r="JP71">
        <v>29.0228</v>
      </c>
      <c r="JQ71">
        <v>19.8902</v>
      </c>
      <c r="JR71">
        <v>21.9926</v>
      </c>
      <c r="JS71">
        <v>51.3108</v>
      </c>
      <c r="JT71">
        <v>30.7342</v>
      </c>
      <c r="JU71">
        <v>420</v>
      </c>
      <c r="JV71">
        <v>23.9532</v>
      </c>
      <c r="JW71">
        <v>96.51</v>
      </c>
      <c r="JX71">
        <v>94.4233</v>
      </c>
    </row>
    <row r="72" spans="1:284">
      <c r="A72">
        <v>56</v>
      </c>
      <c r="B72">
        <v>1759361533.1</v>
      </c>
      <c r="C72">
        <v>491</v>
      </c>
      <c r="D72" t="s">
        <v>537</v>
      </c>
      <c r="E72" t="s">
        <v>538</v>
      </c>
      <c r="F72">
        <v>5</v>
      </c>
      <c r="G72" t="s">
        <v>486</v>
      </c>
      <c r="H72" t="s">
        <v>419</v>
      </c>
      <c r="I72">
        <v>1759361530.1</v>
      </c>
      <c r="J72">
        <f>(K72)/1000</f>
        <v>0</v>
      </c>
      <c r="K72">
        <f>1000*DK72*AI72*(DG72-DH72)/(100*CZ72*(1000-AI72*DG72))</f>
        <v>0</v>
      </c>
      <c r="L72">
        <f>DK72*AI72*(DF72-DE72*(1000-AI72*DH72)/(1000-AI72*DG72))/(100*CZ72)</f>
        <v>0</v>
      </c>
      <c r="M72">
        <f>DE72 - IF(AI72&gt;1, L72*CZ72*100.0/(AK72), 0)</f>
        <v>0</v>
      </c>
      <c r="N72">
        <f>((T72-J72/2)*M72-L72)/(T72+J72/2)</f>
        <v>0</v>
      </c>
      <c r="O72">
        <f>N72*(DL72+DM72)/1000.0</f>
        <v>0</v>
      </c>
      <c r="P72">
        <f>(DE72 - IF(AI72&gt;1, L72*CZ72*100.0/(AK72), 0))*(DL72+DM72)/1000.0</f>
        <v>0</v>
      </c>
      <c r="Q72">
        <f>2.0/((1/S72-1/R72)+SIGN(S72)*SQRT((1/S72-1/R72)*(1/S72-1/R72) + 4*DA72/((DA72+1)*(DA72+1))*(2*1/S72*1/R72-1/R72*1/R72)))</f>
        <v>0</v>
      </c>
      <c r="R72">
        <f>IF(LEFT(DB72,1)&lt;&gt;"0",IF(LEFT(DB72,1)="1",3.0,DC72),$D$5+$E$5*(DS72*DL72/($K$5*1000))+$F$5*(DS72*DL72/($K$5*1000))*MAX(MIN(CZ72,$J$5),$I$5)*MAX(MIN(CZ72,$J$5),$I$5)+$G$5*MAX(MIN(CZ72,$J$5),$I$5)*(DS72*DL72/($K$5*1000))+$H$5*(DS72*DL72/($K$5*1000))*(DS72*DL72/($K$5*1000)))</f>
        <v>0</v>
      </c>
      <c r="S72">
        <f>J72*(1000-(1000*0.61365*exp(17.502*W72/(240.97+W72))/(DL72+DM72)+DG72)/2)/(1000*0.61365*exp(17.502*W72/(240.97+W72))/(DL72+DM72)-DG72)</f>
        <v>0</v>
      </c>
      <c r="T72">
        <f>1/((DA72+1)/(Q72/1.6)+1/(R72/1.37)) + DA72/((DA72+1)/(Q72/1.6) + DA72/(R72/1.37))</f>
        <v>0</v>
      </c>
      <c r="U72">
        <f>(CV72*CY72)</f>
        <v>0</v>
      </c>
      <c r="V72">
        <f>(DN72+(U72+2*0.95*5.67E-8*(((DN72+$B$7)+273)^4-(DN72+273)^4)-44100*J72)/(1.84*29.3*R72+8*0.95*5.67E-8*(DN72+273)^3))</f>
        <v>0</v>
      </c>
      <c r="W72">
        <f>($C$7*DO72+$D$7*DP72+$E$7*V72)</f>
        <v>0</v>
      </c>
      <c r="X72">
        <f>0.61365*exp(17.502*W72/(240.97+W72))</f>
        <v>0</v>
      </c>
      <c r="Y72">
        <f>(Z72/AA72*100)</f>
        <v>0</v>
      </c>
      <c r="Z72">
        <f>DG72*(DL72+DM72)/1000</f>
        <v>0</v>
      </c>
      <c r="AA72">
        <f>0.61365*exp(17.502*DN72/(240.97+DN72))</f>
        <v>0</v>
      </c>
      <c r="AB72">
        <f>(X72-DG72*(DL72+DM72)/1000)</f>
        <v>0</v>
      </c>
      <c r="AC72">
        <f>(-J72*44100)</f>
        <v>0</v>
      </c>
      <c r="AD72">
        <f>2*29.3*R72*0.92*(DN72-W72)</f>
        <v>0</v>
      </c>
      <c r="AE72">
        <f>2*0.95*5.67E-8*(((DN72+$B$7)+273)^4-(W72+273)^4)</f>
        <v>0</v>
      </c>
      <c r="AF72">
        <f>U72+AE72+AC72+AD72</f>
        <v>0</v>
      </c>
      <c r="AG72">
        <v>0</v>
      </c>
      <c r="AH72">
        <v>0</v>
      </c>
      <c r="AI72">
        <f>IF(AG72*$H$13&gt;=AK72,1.0,(AK72/(AK72-AG72*$H$13)))</f>
        <v>0</v>
      </c>
      <c r="AJ72">
        <f>(AI72-1)*100</f>
        <v>0</v>
      </c>
      <c r="AK72">
        <f>MAX(0,($B$13+$C$13*DS72)/(1+$D$13*DS72)*DL72/(DN72+273)*$E$13)</f>
        <v>0</v>
      </c>
      <c r="AL72" t="s">
        <v>420</v>
      </c>
      <c r="AM72" t="s">
        <v>420</v>
      </c>
      <c r="AN72">
        <v>0</v>
      </c>
      <c r="AO72">
        <v>0</v>
      </c>
      <c r="AP72">
        <f>1-AN72/AO72</f>
        <v>0</v>
      </c>
      <c r="AQ72">
        <v>0</v>
      </c>
      <c r="AR72" t="s">
        <v>420</v>
      </c>
      <c r="AS72" t="s">
        <v>420</v>
      </c>
      <c r="AT72">
        <v>0</v>
      </c>
      <c r="AU72">
        <v>0</v>
      </c>
      <c r="AV72">
        <f>1-AT72/AU72</f>
        <v>0</v>
      </c>
      <c r="AW72">
        <v>0.5</v>
      </c>
      <c r="AX72">
        <f>CW72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420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CV72">
        <f>$B$11*DT72+$C$11*DU72+$F$11*EF72*(1-EI72)</f>
        <v>0</v>
      </c>
      <c r="CW72">
        <f>CV72*CX72</f>
        <v>0</v>
      </c>
      <c r="CX72">
        <f>($B$11*$D$9+$C$11*$D$9+$F$11*((ES72+EK72)/MAX(ES72+EK72+ET72, 0.1)*$I$9+ET72/MAX(ES72+EK72+ET72, 0.1)*$J$9))/($B$11+$C$11+$F$11)</f>
        <v>0</v>
      </c>
      <c r="CY72">
        <f>($B$11*$K$9+$C$11*$K$9+$F$11*((ES72+EK72)/MAX(ES72+EK72+ET72, 0.1)*$P$9+ET72/MAX(ES72+EK72+ET72, 0.1)*$Q$9))/($B$11+$C$11+$F$11)</f>
        <v>0</v>
      </c>
      <c r="CZ72">
        <v>5</v>
      </c>
      <c r="DA72">
        <v>0.5</v>
      </c>
      <c r="DB72" t="s">
        <v>421</v>
      </c>
      <c r="DC72">
        <v>2</v>
      </c>
      <c r="DD72">
        <v>1759361530.1</v>
      </c>
      <c r="DE72">
        <v>420.507666666667</v>
      </c>
      <c r="DF72">
        <v>420.008333333333</v>
      </c>
      <c r="DG72">
        <v>24.059</v>
      </c>
      <c r="DH72">
        <v>23.9483666666667</v>
      </c>
      <c r="DI72">
        <v>418.527</v>
      </c>
      <c r="DJ72">
        <v>23.6738666666667</v>
      </c>
      <c r="DK72">
        <v>500.044333333333</v>
      </c>
      <c r="DL72">
        <v>90.3094</v>
      </c>
      <c r="DM72">
        <v>0.0338400333333333</v>
      </c>
      <c r="DN72">
        <v>30.3832333333333</v>
      </c>
      <c r="DO72">
        <v>29.9922333333333</v>
      </c>
      <c r="DP72">
        <v>999.9</v>
      </c>
      <c r="DQ72">
        <v>0</v>
      </c>
      <c r="DR72">
        <v>0</v>
      </c>
      <c r="DS72">
        <v>10027.5</v>
      </c>
      <c r="DT72">
        <v>0</v>
      </c>
      <c r="DU72">
        <v>0.324548333333333</v>
      </c>
      <c r="DV72">
        <v>0.499532</v>
      </c>
      <c r="DW72">
        <v>430.874</v>
      </c>
      <c r="DX72">
        <v>430.313666666667</v>
      </c>
      <c r="DY72">
        <v>0.110600666666667</v>
      </c>
      <c r="DZ72">
        <v>420.008333333333</v>
      </c>
      <c r="EA72">
        <v>23.9483666666667</v>
      </c>
      <c r="EB72">
        <v>2.17275333333333</v>
      </c>
      <c r="EC72">
        <v>2.16276333333333</v>
      </c>
      <c r="ED72">
        <v>18.7628</v>
      </c>
      <c r="EE72">
        <v>18.6891333333333</v>
      </c>
      <c r="EF72">
        <v>0.00500059</v>
      </c>
      <c r="EG72">
        <v>0</v>
      </c>
      <c r="EH72">
        <v>0</v>
      </c>
      <c r="EI72">
        <v>0</v>
      </c>
      <c r="EJ72">
        <v>715.533333333333</v>
      </c>
      <c r="EK72">
        <v>0.00500059</v>
      </c>
      <c r="EL72">
        <v>-9.93333333333333</v>
      </c>
      <c r="EM72">
        <v>-0.533333333333333</v>
      </c>
      <c r="EN72">
        <v>35.7913333333333</v>
      </c>
      <c r="EO72">
        <v>38.7706666666667</v>
      </c>
      <c r="EP72">
        <v>37.0413333333333</v>
      </c>
      <c r="EQ72">
        <v>38.729</v>
      </c>
      <c r="ER72">
        <v>37.979</v>
      </c>
      <c r="ES72">
        <v>0</v>
      </c>
      <c r="ET72">
        <v>0</v>
      </c>
      <c r="EU72">
        <v>0</v>
      </c>
      <c r="EV72">
        <v>1759361533.9</v>
      </c>
      <c r="EW72">
        <v>0</v>
      </c>
      <c r="EX72">
        <v>717.132</v>
      </c>
      <c r="EY72">
        <v>-18.7999998227126</v>
      </c>
      <c r="EZ72">
        <v>-18.7615384989472</v>
      </c>
      <c r="FA72">
        <v>-9.832</v>
      </c>
      <c r="FB72">
        <v>15</v>
      </c>
      <c r="FC72">
        <v>0</v>
      </c>
      <c r="FD72" t="s">
        <v>422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0.52469025</v>
      </c>
      <c r="FQ72">
        <v>-0.00870726315789417</v>
      </c>
      <c r="FR72">
        <v>0.03368401894649</v>
      </c>
      <c r="FS72">
        <v>1</v>
      </c>
      <c r="FT72">
        <v>716.714705882353</v>
      </c>
      <c r="FU72">
        <v>8.71657767504794</v>
      </c>
      <c r="FV72">
        <v>6.97504511277594</v>
      </c>
      <c r="FW72">
        <v>-1</v>
      </c>
      <c r="FX72">
        <v>0.10639176</v>
      </c>
      <c r="FY72">
        <v>-0.0494980060150376</v>
      </c>
      <c r="FZ72">
        <v>0.0150767551040136</v>
      </c>
      <c r="GA72">
        <v>1</v>
      </c>
      <c r="GB72">
        <v>2</v>
      </c>
      <c r="GC72">
        <v>2</v>
      </c>
      <c r="GD72" t="s">
        <v>449</v>
      </c>
      <c r="GE72">
        <v>3.13292</v>
      </c>
      <c r="GF72">
        <v>2.71183</v>
      </c>
      <c r="GG72">
        <v>0.0892199</v>
      </c>
      <c r="GH72">
        <v>0.0896208</v>
      </c>
      <c r="GI72">
        <v>0.102731</v>
      </c>
      <c r="GJ72">
        <v>0.103154</v>
      </c>
      <c r="GK72">
        <v>34251.6</v>
      </c>
      <c r="GL72">
        <v>36658.2</v>
      </c>
      <c r="GM72">
        <v>34029.7</v>
      </c>
      <c r="GN72">
        <v>36463.2</v>
      </c>
      <c r="GO72">
        <v>43132.3</v>
      </c>
      <c r="GP72">
        <v>46946.6</v>
      </c>
      <c r="GQ72">
        <v>53095.7</v>
      </c>
      <c r="GR72">
        <v>58279.1</v>
      </c>
      <c r="GS72">
        <v>1.94435</v>
      </c>
      <c r="GT72">
        <v>1.77667</v>
      </c>
      <c r="GU72">
        <v>0.0818744</v>
      </c>
      <c r="GV72">
        <v>0</v>
      </c>
      <c r="GW72">
        <v>28.6594</v>
      </c>
      <c r="GX72">
        <v>999.9</v>
      </c>
      <c r="GY72">
        <v>58.918</v>
      </c>
      <c r="GZ72">
        <v>30.635</v>
      </c>
      <c r="HA72">
        <v>28.8254</v>
      </c>
      <c r="HB72">
        <v>54.7699</v>
      </c>
      <c r="HC72">
        <v>44.3109</v>
      </c>
      <c r="HD72">
        <v>1</v>
      </c>
      <c r="HE72">
        <v>0.133448</v>
      </c>
      <c r="HF72">
        <v>-1.19901</v>
      </c>
      <c r="HG72">
        <v>20.1286</v>
      </c>
      <c r="HH72">
        <v>5.19408</v>
      </c>
      <c r="HI72">
        <v>12.0041</v>
      </c>
      <c r="HJ72">
        <v>4.9755</v>
      </c>
      <c r="HK72">
        <v>3.294</v>
      </c>
      <c r="HL72">
        <v>9999</v>
      </c>
      <c r="HM72">
        <v>9999</v>
      </c>
      <c r="HN72">
        <v>999.9</v>
      </c>
      <c r="HO72">
        <v>9999</v>
      </c>
      <c r="HP72">
        <v>1.86325</v>
      </c>
      <c r="HQ72">
        <v>1.86813</v>
      </c>
      <c r="HR72">
        <v>1.86787</v>
      </c>
      <c r="HS72">
        <v>1.86905</v>
      </c>
      <c r="HT72">
        <v>1.86982</v>
      </c>
      <c r="HU72">
        <v>1.86589</v>
      </c>
      <c r="HV72">
        <v>1.86697</v>
      </c>
      <c r="HW72">
        <v>1.86844</v>
      </c>
      <c r="HX72">
        <v>5</v>
      </c>
      <c r="HY72">
        <v>0</v>
      </c>
      <c r="HZ72">
        <v>0</v>
      </c>
      <c r="IA72">
        <v>0</v>
      </c>
      <c r="IB72" t="s">
        <v>424</v>
      </c>
      <c r="IC72" t="s">
        <v>425</v>
      </c>
      <c r="ID72" t="s">
        <v>426</v>
      </c>
      <c r="IE72" t="s">
        <v>426</v>
      </c>
      <c r="IF72" t="s">
        <v>426</v>
      </c>
      <c r="IG72" t="s">
        <v>426</v>
      </c>
      <c r="IH72">
        <v>0</v>
      </c>
      <c r="II72">
        <v>100</v>
      </c>
      <c r="IJ72">
        <v>100</v>
      </c>
      <c r="IK72">
        <v>1.981</v>
      </c>
      <c r="IL72">
        <v>0.3853</v>
      </c>
      <c r="IM72">
        <v>0.591063205497763</v>
      </c>
      <c r="IN72">
        <v>0.00362635438953289</v>
      </c>
      <c r="IO72">
        <v>-8.50754122937555e-07</v>
      </c>
      <c r="IP72">
        <v>2.87264459290622e-10</v>
      </c>
      <c r="IQ72">
        <v>-0.103101814204982</v>
      </c>
      <c r="IR72">
        <v>-0.017656537129445</v>
      </c>
      <c r="IS72">
        <v>0.00217271289782075</v>
      </c>
      <c r="IT72">
        <v>-2.34727275410467e-05</v>
      </c>
      <c r="IU72">
        <v>4</v>
      </c>
      <c r="IV72">
        <v>2183</v>
      </c>
      <c r="IW72">
        <v>1</v>
      </c>
      <c r="IX72">
        <v>27</v>
      </c>
      <c r="IY72">
        <v>29322692.2</v>
      </c>
      <c r="IZ72">
        <v>29322692.2</v>
      </c>
      <c r="JA72">
        <v>0.992432</v>
      </c>
      <c r="JB72">
        <v>2.62573</v>
      </c>
      <c r="JC72">
        <v>1.54785</v>
      </c>
      <c r="JD72">
        <v>2.31323</v>
      </c>
      <c r="JE72">
        <v>1.64673</v>
      </c>
      <c r="JF72">
        <v>2.37549</v>
      </c>
      <c r="JG72">
        <v>34.0998</v>
      </c>
      <c r="JH72">
        <v>24.2188</v>
      </c>
      <c r="JI72">
        <v>18</v>
      </c>
      <c r="JJ72">
        <v>505.693</v>
      </c>
      <c r="JK72">
        <v>397.534</v>
      </c>
      <c r="JL72">
        <v>30.7248</v>
      </c>
      <c r="JM72">
        <v>29.0985</v>
      </c>
      <c r="JN72">
        <v>30.0001</v>
      </c>
      <c r="JO72">
        <v>29.0743</v>
      </c>
      <c r="JP72">
        <v>29.0222</v>
      </c>
      <c r="JQ72">
        <v>19.8864</v>
      </c>
      <c r="JR72">
        <v>21.9926</v>
      </c>
      <c r="JS72">
        <v>51.3108</v>
      </c>
      <c r="JT72">
        <v>30.7392</v>
      </c>
      <c r="JU72">
        <v>420</v>
      </c>
      <c r="JV72">
        <v>23.9531</v>
      </c>
      <c r="JW72">
        <v>96.5101</v>
      </c>
      <c r="JX72">
        <v>94.4231</v>
      </c>
    </row>
    <row r="73" spans="1:284">
      <c r="A73">
        <v>57</v>
      </c>
      <c r="B73">
        <v>1759361535.1</v>
      </c>
      <c r="C73">
        <v>493</v>
      </c>
      <c r="D73" t="s">
        <v>539</v>
      </c>
      <c r="E73" t="s">
        <v>540</v>
      </c>
      <c r="F73">
        <v>5</v>
      </c>
      <c r="G73" t="s">
        <v>486</v>
      </c>
      <c r="H73" t="s">
        <v>419</v>
      </c>
      <c r="I73">
        <v>1759361532.1</v>
      </c>
      <c r="J73">
        <f>(K73)/1000</f>
        <v>0</v>
      </c>
      <c r="K73">
        <f>1000*DK73*AI73*(DG73-DH73)/(100*CZ73*(1000-AI73*DG73))</f>
        <v>0</v>
      </c>
      <c r="L73">
        <f>DK73*AI73*(DF73-DE73*(1000-AI73*DH73)/(1000-AI73*DG73))/(100*CZ73)</f>
        <v>0</v>
      </c>
      <c r="M73">
        <f>DE73 - IF(AI73&gt;1, L73*CZ73*100.0/(AK73), 0)</f>
        <v>0</v>
      </c>
      <c r="N73">
        <f>((T73-J73/2)*M73-L73)/(T73+J73/2)</f>
        <v>0</v>
      </c>
      <c r="O73">
        <f>N73*(DL73+DM73)/1000.0</f>
        <v>0</v>
      </c>
      <c r="P73">
        <f>(DE73 - IF(AI73&gt;1, L73*CZ73*100.0/(AK73), 0))*(DL73+DM73)/1000.0</f>
        <v>0</v>
      </c>
      <c r="Q73">
        <f>2.0/((1/S73-1/R73)+SIGN(S73)*SQRT((1/S73-1/R73)*(1/S73-1/R73) + 4*DA73/((DA73+1)*(DA73+1))*(2*1/S73*1/R73-1/R73*1/R73)))</f>
        <v>0</v>
      </c>
      <c r="R73">
        <f>IF(LEFT(DB73,1)&lt;&gt;"0",IF(LEFT(DB73,1)="1",3.0,DC73),$D$5+$E$5*(DS73*DL73/($K$5*1000))+$F$5*(DS73*DL73/($K$5*1000))*MAX(MIN(CZ73,$J$5),$I$5)*MAX(MIN(CZ73,$J$5),$I$5)+$G$5*MAX(MIN(CZ73,$J$5),$I$5)*(DS73*DL73/($K$5*1000))+$H$5*(DS73*DL73/($K$5*1000))*(DS73*DL73/($K$5*1000)))</f>
        <v>0</v>
      </c>
      <c r="S73">
        <f>J73*(1000-(1000*0.61365*exp(17.502*W73/(240.97+W73))/(DL73+DM73)+DG73)/2)/(1000*0.61365*exp(17.502*W73/(240.97+W73))/(DL73+DM73)-DG73)</f>
        <v>0</v>
      </c>
      <c r="T73">
        <f>1/((DA73+1)/(Q73/1.6)+1/(R73/1.37)) + DA73/((DA73+1)/(Q73/1.6) + DA73/(R73/1.37))</f>
        <v>0</v>
      </c>
      <c r="U73">
        <f>(CV73*CY73)</f>
        <v>0</v>
      </c>
      <c r="V73">
        <f>(DN73+(U73+2*0.95*5.67E-8*(((DN73+$B$7)+273)^4-(DN73+273)^4)-44100*J73)/(1.84*29.3*R73+8*0.95*5.67E-8*(DN73+273)^3))</f>
        <v>0</v>
      </c>
      <c r="W73">
        <f>($C$7*DO73+$D$7*DP73+$E$7*V73)</f>
        <v>0</v>
      </c>
      <c r="X73">
        <f>0.61365*exp(17.502*W73/(240.97+W73))</f>
        <v>0</v>
      </c>
      <c r="Y73">
        <f>(Z73/AA73*100)</f>
        <v>0</v>
      </c>
      <c r="Z73">
        <f>DG73*(DL73+DM73)/1000</f>
        <v>0</v>
      </c>
      <c r="AA73">
        <f>0.61365*exp(17.502*DN73/(240.97+DN73))</f>
        <v>0</v>
      </c>
      <c r="AB73">
        <f>(X73-DG73*(DL73+DM73)/1000)</f>
        <v>0</v>
      </c>
      <c r="AC73">
        <f>(-J73*44100)</f>
        <v>0</v>
      </c>
      <c r="AD73">
        <f>2*29.3*R73*0.92*(DN73-W73)</f>
        <v>0</v>
      </c>
      <c r="AE73">
        <f>2*0.95*5.67E-8*(((DN73+$B$7)+273)^4-(W73+273)^4)</f>
        <v>0</v>
      </c>
      <c r="AF73">
        <f>U73+AE73+AC73+AD73</f>
        <v>0</v>
      </c>
      <c r="AG73">
        <v>0</v>
      </c>
      <c r="AH73">
        <v>0</v>
      </c>
      <c r="AI73">
        <f>IF(AG73*$H$13&gt;=AK73,1.0,(AK73/(AK73-AG73*$H$13)))</f>
        <v>0</v>
      </c>
      <c r="AJ73">
        <f>(AI73-1)*100</f>
        <v>0</v>
      </c>
      <c r="AK73">
        <f>MAX(0,($B$13+$C$13*DS73)/(1+$D$13*DS73)*DL73/(DN73+273)*$E$13)</f>
        <v>0</v>
      </c>
      <c r="AL73" t="s">
        <v>420</v>
      </c>
      <c r="AM73" t="s">
        <v>420</v>
      </c>
      <c r="AN73">
        <v>0</v>
      </c>
      <c r="AO73">
        <v>0</v>
      </c>
      <c r="AP73">
        <f>1-AN73/AO73</f>
        <v>0</v>
      </c>
      <c r="AQ73">
        <v>0</v>
      </c>
      <c r="AR73" t="s">
        <v>420</v>
      </c>
      <c r="AS73" t="s">
        <v>420</v>
      </c>
      <c r="AT73">
        <v>0</v>
      </c>
      <c r="AU73">
        <v>0</v>
      </c>
      <c r="AV73">
        <f>1-AT73/AU73</f>
        <v>0</v>
      </c>
      <c r="AW73">
        <v>0.5</v>
      </c>
      <c r="AX73">
        <f>CW73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420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CV73">
        <f>$B$11*DT73+$C$11*DU73+$F$11*EF73*(1-EI73)</f>
        <v>0</v>
      </c>
      <c r="CW73">
        <f>CV73*CX73</f>
        <v>0</v>
      </c>
      <c r="CX73">
        <f>($B$11*$D$9+$C$11*$D$9+$F$11*((ES73+EK73)/MAX(ES73+EK73+ET73, 0.1)*$I$9+ET73/MAX(ES73+EK73+ET73, 0.1)*$J$9))/($B$11+$C$11+$F$11)</f>
        <v>0</v>
      </c>
      <c r="CY73">
        <f>($B$11*$K$9+$C$11*$K$9+$F$11*((ES73+EK73)/MAX(ES73+EK73+ET73, 0.1)*$P$9+ET73/MAX(ES73+EK73+ET73, 0.1)*$Q$9))/($B$11+$C$11+$F$11)</f>
        <v>0</v>
      </c>
      <c r="CZ73">
        <v>5</v>
      </c>
      <c r="DA73">
        <v>0.5</v>
      </c>
      <c r="DB73" t="s">
        <v>421</v>
      </c>
      <c r="DC73">
        <v>2</v>
      </c>
      <c r="DD73">
        <v>1759361532.1</v>
      </c>
      <c r="DE73">
        <v>420.511333333333</v>
      </c>
      <c r="DF73">
        <v>420.033</v>
      </c>
      <c r="DG73">
        <v>24.0608</v>
      </c>
      <c r="DH73">
        <v>23.9477</v>
      </c>
      <c r="DI73">
        <v>418.530333333333</v>
      </c>
      <c r="DJ73">
        <v>23.6756</v>
      </c>
      <c r="DK73">
        <v>500.072333333333</v>
      </c>
      <c r="DL73">
        <v>90.3081333333333</v>
      </c>
      <c r="DM73">
        <v>0.0337664666666667</v>
      </c>
      <c r="DN73">
        <v>30.3827666666667</v>
      </c>
      <c r="DO73">
        <v>29.9931</v>
      </c>
      <c r="DP73">
        <v>999.9</v>
      </c>
      <c r="DQ73">
        <v>0</v>
      </c>
      <c r="DR73">
        <v>0</v>
      </c>
      <c r="DS73">
        <v>10017.5166666667</v>
      </c>
      <c r="DT73">
        <v>0</v>
      </c>
      <c r="DU73">
        <v>0.321790333333333</v>
      </c>
      <c r="DV73">
        <v>0.478403666666667</v>
      </c>
      <c r="DW73">
        <v>430.878333333333</v>
      </c>
      <c r="DX73">
        <v>430.338666666667</v>
      </c>
      <c r="DY73">
        <v>0.113106333333333</v>
      </c>
      <c r="DZ73">
        <v>420.033</v>
      </c>
      <c r="EA73">
        <v>23.9477</v>
      </c>
      <c r="EB73">
        <v>2.17288666666667</v>
      </c>
      <c r="EC73">
        <v>2.16267</v>
      </c>
      <c r="ED73">
        <v>18.7638</v>
      </c>
      <c r="EE73">
        <v>18.6884666666667</v>
      </c>
      <c r="EF73">
        <v>0.00500059</v>
      </c>
      <c r="EG73">
        <v>0</v>
      </c>
      <c r="EH73">
        <v>0</v>
      </c>
      <c r="EI73">
        <v>0</v>
      </c>
      <c r="EJ73">
        <v>717.033333333333</v>
      </c>
      <c r="EK73">
        <v>0.00500059</v>
      </c>
      <c r="EL73">
        <v>-16.3333333333333</v>
      </c>
      <c r="EM73">
        <v>-1.73333333333333</v>
      </c>
      <c r="EN73">
        <v>35.7706666666667</v>
      </c>
      <c r="EO73">
        <v>38.75</v>
      </c>
      <c r="EP73">
        <v>37.0206666666667</v>
      </c>
      <c r="EQ73">
        <v>38.708</v>
      </c>
      <c r="ER73">
        <v>37.958</v>
      </c>
      <c r="ES73">
        <v>0</v>
      </c>
      <c r="ET73">
        <v>0</v>
      </c>
      <c r="EU73">
        <v>0</v>
      </c>
      <c r="EV73">
        <v>1759361536.3</v>
      </c>
      <c r="EW73">
        <v>0</v>
      </c>
      <c r="EX73">
        <v>716.38</v>
      </c>
      <c r="EY73">
        <v>-21.4769231462358</v>
      </c>
      <c r="EZ73">
        <v>-4.81538445709725</v>
      </c>
      <c r="FA73">
        <v>-10.352</v>
      </c>
      <c r="FB73">
        <v>15</v>
      </c>
      <c r="FC73">
        <v>0</v>
      </c>
      <c r="FD73" t="s">
        <v>422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0.51464385</v>
      </c>
      <c r="FQ73">
        <v>-0.165735112781954</v>
      </c>
      <c r="FR73">
        <v>0.0453748660805462</v>
      </c>
      <c r="FS73">
        <v>1</v>
      </c>
      <c r="FT73">
        <v>716.802941176471</v>
      </c>
      <c r="FU73">
        <v>-2.7792206023139</v>
      </c>
      <c r="FV73">
        <v>6.65977765456959</v>
      </c>
      <c r="FW73">
        <v>-1</v>
      </c>
      <c r="FX73">
        <v>0.10432086</v>
      </c>
      <c r="FY73">
        <v>0.0177048451127818</v>
      </c>
      <c r="FZ73">
        <v>0.0122603415541493</v>
      </c>
      <c r="GA73">
        <v>1</v>
      </c>
      <c r="GB73">
        <v>2</v>
      </c>
      <c r="GC73">
        <v>2</v>
      </c>
      <c r="GD73" t="s">
        <v>449</v>
      </c>
      <c r="GE73">
        <v>3.13274</v>
      </c>
      <c r="GF73">
        <v>2.71179</v>
      </c>
      <c r="GG73">
        <v>0.0892239</v>
      </c>
      <c r="GH73">
        <v>0.0896107</v>
      </c>
      <c r="GI73">
        <v>0.102737</v>
      </c>
      <c r="GJ73">
        <v>0.103154</v>
      </c>
      <c r="GK73">
        <v>34251.8</v>
      </c>
      <c r="GL73">
        <v>36658.9</v>
      </c>
      <c r="GM73">
        <v>34030</v>
      </c>
      <c r="GN73">
        <v>36463.5</v>
      </c>
      <c r="GO73">
        <v>43132.3</v>
      </c>
      <c r="GP73">
        <v>46947.1</v>
      </c>
      <c r="GQ73">
        <v>53096</v>
      </c>
      <c r="GR73">
        <v>58279.8</v>
      </c>
      <c r="GS73">
        <v>1.9438</v>
      </c>
      <c r="GT73">
        <v>1.77702</v>
      </c>
      <c r="GU73">
        <v>0.081718</v>
      </c>
      <c r="GV73">
        <v>0</v>
      </c>
      <c r="GW73">
        <v>28.6581</v>
      </c>
      <c r="GX73">
        <v>999.9</v>
      </c>
      <c r="GY73">
        <v>58.943</v>
      </c>
      <c r="GZ73">
        <v>30.635</v>
      </c>
      <c r="HA73">
        <v>28.8365</v>
      </c>
      <c r="HB73">
        <v>54.6599</v>
      </c>
      <c r="HC73">
        <v>44.2548</v>
      </c>
      <c r="HD73">
        <v>1</v>
      </c>
      <c r="HE73">
        <v>0.133277</v>
      </c>
      <c r="HF73">
        <v>-1.21804</v>
      </c>
      <c r="HG73">
        <v>20.1283</v>
      </c>
      <c r="HH73">
        <v>5.19378</v>
      </c>
      <c r="HI73">
        <v>12.0043</v>
      </c>
      <c r="HJ73">
        <v>4.9755</v>
      </c>
      <c r="HK73">
        <v>3.294</v>
      </c>
      <c r="HL73">
        <v>9999</v>
      </c>
      <c r="HM73">
        <v>9999</v>
      </c>
      <c r="HN73">
        <v>999.9</v>
      </c>
      <c r="HO73">
        <v>9999</v>
      </c>
      <c r="HP73">
        <v>1.86325</v>
      </c>
      <c r="HQ73">
        <v>1.86812</v>
      </c>
      <c r="HR73">
        <v>1.86787</v>
      </c>
      <c r="HS73">
        <v>1.86905</v>
      </c>
      <c r="HT73">
        <v>1.86982</v>
      </c>
      <c r="HU73">
        <v>1.86588</v>
      </c>
      <c r="HV73">
        <v>1.86697</v>
      </c>
      <c r="HW73">
        <v>1.86844</v>
      </c>
      <c r="HX73">
        <v>5</v>
      </c>
      <c r="HY73">
        <v>0</v>
      </c>
      <c r="HZ73">
        <v>0</v>
      </c>
      <c r="IA73">
        <v>0</v>
      </c>
      <c r="IB73" t="s">
        <v>424</v>
      </c>
      <c r="IC73" t="s">
        <v>425</v>
      </c>
      <c r="ID73" t="s">
        <v>426</v>
      </c>
      <c r="IE73" t="s">
        <v>426</v>
      </c>
      <c r="IF73" t="s">
        <v>426</v>
      </c>
      <c r="IG73" t="s">
        <v>426</v>
      </c>
      <c r="IH73">
        <v>0</v>
      </c>
      <c r="II73">
        <v>100</v>
      </c>
      <c r="IJ73">
        <v>100</v>
      </c>
      <c r="IK73">
        <v>1.981</v>
      </c>
      <c r="IL73">
        <v>0.3854</v>
      </c>
      <c r="IM73">
        <v>0.591063205497763</v>
      </c>
      <c r="IN73">
        <v>0.00362635438953289</v>
      </c>
      <c r="IO73">
        <v>-8.50754122937555e-07</v>
      </c>
      <c r="IP73">
        <v>2.87264459290622e-10</v>
      </c>
      <c r="IQ73">
        <v>-0.103101814204982</v>
      </c>
      <c r="IR73">
        <v>-0.017656537129445</v>
      </c>
      <c r="IS73">
        <v>0.00217271289782075</v>
      </c>
      <c r="IT73">
        <v>-2.34727275410467e-05</v>
      </c>
      <c r="IU73">
        <v>4</v>
      </c>
      <c r="IV73">
        <v>2183</v>
      </c>
      <c r="IW73">
        <v>1</v>
      </c>
      <c r="IX73">
        <v>27</v>
      </c>
      <c r="IY73">
        <v>29322692.3</v>
      </c>
      <c r="IZ73">
        <v>29322692.3</v>
      </c>
      <c r="JA73">
        <v>0.992432</v>
      </c>
      <c r="JB73">
        <v>2.62573</v>
      </c>
      <c r="JC73">
        <v>1.54785</v>
      </c>
      <c r="JD73">
        <v>2.31323</v>
      </c>
      <c r="JE73">
        <v>1.64673</v>
      </c>
      <c r="JF73">
        <v>2.35107</v>
      </c>
      <c r="JG73">
        <v>34.0998</v>
      </c>
      <c r="JH73">
        <v>24.2101</v>
      </c>
      <c r="JI73">
        <v>18</v>
      </c>
      <c r="JJ73">
        <v>505.328</v>
      </c>
      <c r="JK73">
        <v>397.726</v>
      </c>
      <c r="JL73">
        <v>30.7268</v>
      </c>
      <c r="JM73">
        <v>29.0985</v>
      </c>
      <c r="JN73">
        <v>30</v>
      </c>
      <c r="JO73">
        <v>29.0743</v>
      </c>
      <c r="JP73">
        <v>29.0222</v>
      </c>
      <c r="JQ73">
        <v>19.8887</v>
      </c>
      <c r="JR73">
        <v>21.9926</v>
      </c>
      <c r="JS73">
        <v>51.3108</v>
      </c>
      <c r="JT73">
        <v>30.7392</v>
      </c>
      <c r="JU73">
        <v>420</v>
      </c>
      <c r="JV73">
        <v>23.9523</v>
      </c>
      <c r="JW73">
        <v>96.5107</v>
      </c>
      <c r="JX73">
        <v>94.4241</v>
      </c>
    </row>
    <row r="74" spans="1:284">
      <c r="A74">
        <v>58</v>
      </c>
      <c r="B74">
        <v>1759361537.1</v>
      </c>
      <c r="C74">
        <v>495</v>
      </c>
      <c r="D74" t="s">
        <v>541</v>
      </c>
      <c r="E74" t="s">
        <v>542</v>
      </c>
      <c r="F74">
        <v>5</v>
      </c>
      <c r="G74" t="s">
        <v>486</v>
      </c>
      <c r="H74" t="s">
        <v>419</v>
      </c>
      <c r="I74">
        <v>1759361534.1</v>
      </c>
      <c r="J74">
        <f>(K74)/1000</f>
        <v>0</v>
      </c>
      <c r="K74">
        <f>1000*DK74*AI74*(DG74-DH74)/(100*CZ74*(1000-AI74*DG74))</f>
        <v>0</v>
      </c>
      <c r="L74">
        <f>DK74*AI74*(DF74-DE74*(1000-AI74*DH74)/(1000-AI74*DG74))/(100*CZ74)</f>
        <v>0</v>
      </c>
      <c r="M74">
        <f>DE74 - IF(AI74&gt;1, L74*CZ74*100.0/(AK74), 0)</f>
        <v>0</v>
      </c>
      <c r="N74">
        <f>((T74-J74/2)*M74-L74)/(T74+J74/2)</f>
        <v>0</v>
      </c>
      <c r="O74">
        <f>N74*(DL74+DM74)/1000.0</f>
        <v>0</v>
      </c>
      <c r="P74">
        <f>(DE74 - IF(AI74&gt;1, L74*CZ74*100.0/(AK74), 0))*(DL74+DM74)/1000.0</f>
        <v>0</v>
      </c>
      <c r="Q74">
        <f>2.0/((1/S74-1/R74)+SIGN(S74)*SQRT((1/S74-1/R74)*(1/S74-1/R74) + 4*DA74/((DA74+1)*(DA74+1))*(2*1/S74*1/R74-1/R74*1/R74)))</f>
        <v>0</v>
      </c>
      <c r="R74">
        <f>IF(LEFT(DB74,1)&lt;&gt;"0",IF(LEFT(DB74,1)="1",3.0,DC74),$D$5+$E$5*(DS74*DL74/($K$5*1000))+$F$5*(DS74*DL74/($K$5*1000))*MAX(MIN(CZ74,$J$5),$I$5)*MAX(MIN(CZ74,$J$5),$I$5)+$G$5*MAX(MIN(CZ74,$J$5),$I$5)*(DS74*DL74/($K$5*1000))+$H$5*(DS74*DL74/($K$5*1000))*(DS74*DL74/($K$5*1000)))</f>
        <v>0</v>
      </c>
      <c r="S74">
        <f>J74*(1000-(1000*0.61365*exp(17.502*W74/(240.97+W74))/(DL74+DM74)+DG74)/2)/(1000*0.61365*exp(17.502*W74/(240.97+W74))/(DL74+DM74)-DG74)</f>
        <v>0</v>
      </c>
      <c r="T74">
        <f>1/((DA74+1)/(Q74/1.6)+1/(R74/1.37)) + DA74/((DA74+1)/(Q74/1.6) + DA74/(R74/1.37))</f>
        <v>0</v>
      </c>
      <c r="U74">
        <f>(CV74*CY74)</f>
        <v>0</v>
      </c>
      <c r="V74">
        <f>(DN74+(U74+2*0.95*5.67E-8*(((DN74+$B$7)+273)^4-(DN74+273)^4)-44100*J74)/(1.84*29.3*R74+8*0.95*5.67E-8*(DN74+273)^3))</f>
        <v>0</v>
      </c>
      <c r="W74">
        <f>($C$7*DO74+$D$7*DP74+$E$7*V74)</f>
        <v>0</v>
      </c>
      <c r="X74">
        <f>0.61365*exp(17.502*W74/(240.97+W74))</f>
        <v>0</v>
      </c>
      <c r="Y74">
        <f>(Z74/AA74*100)</f>
        <v>0</v>
      </c>
      <c r="Z74">
        <f>DG74*(DL74+DM74)/1000</f>
        <v>0</v>
      </c>
      <c r="AA74">
        <f>0.61365*exp(17.502*DN74/(240.97+DN74))</f>
        <v>0</v>
      </c>
      <c r="AB74">
        <f>(X74-DG74*(DL74+DM74)/1000)</f>
        <v>0</v>
      </c>
      <c r="AC74">
        <f>(-J74*44100)</f>
        <v>0</v>
      </c>
      <c r="AD74">
        <f>2*29.3*R74*0.92*(DN74-W74)</f>
        <v>0</v>
      </c>
      <c r="AE74">
        <f>2*0.95*5.67E-8*(((DN74+$B$7)+273)^4-(W74+273)^4)</f>
        <v>0</v>
      </c>
      <c r="AF74">
        <f>U74+AE74+AC74+AD74</f>
        <v>0</v>
      </c>
      <c r="AG74">
        <v>0</v>
      </c>
      <c r="AH74">
        <v>0</v>
      </c>
      <c r="AI74">
        <f>IF(AG74*$H$13&gt;=AK74,1.0,(AK74/(AK74-AG74*$H$13)))</f>
        <v>0</v>
      </c>
      <c r="AJ74">
        <f>(AI74-1)*100</f>
        <v>0</v>
      </c>
      <c r="AK74">
        <f>MAX(0,($B$13+$C$13*DS74)/(1+$D$13*DS74)*DL74/(DN74+273)*$E$13)</f>
        <v>0</v>
      </c>
      <c r="AL74" t="s">
        <v>420</v>
      </c>
      <c r="AM74" t="s">
        <v>420</v>
      </c>
      <c r="AN74">
        <v>0</v>
      </c>
      <c r="AO74">
        <v>0</v>
      </c>
      <c r="AP74">
        <f>1-AN74/AO74</f>
        <v>0</v>
      </c>
      <c r="AQ74">
        <v>0</v>
      </c>
      <c r="AR74" t="s">
        <v>420</v>
      </c>
      <c r="AS74" t="s">
        <v>420</v>
      </c>
      <c r="AT74">
        <v>0</v>
      </c>
      <c r="AU74">
        <v>0</v>
      </c>
      <c r="AV74">
        <f>1-AT74/AU74</f>
        <v>0</v>
      </c>
      <c r="AW74">
        <v>0.5</v>
      </c>
      <c r="AX74">
        <f>CW74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420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CV74">
        <f>$B$11*DT74+$C$11*DU74+$F$11*EF74*(1-EI74)</f>
        <v>0</v>
      </c>
      <c r="CW74">
        <f>CV74*CX74</f>
        <v>0</v>
      </c>
      <c r="CX74">
        <f>($B$11*$D$9+$C$11*$D$9+$F$11*((ES74+EK74)/MAX(ES74+EK74+ET74, 0.1)*$I$9+ET74/MAX(ES74+EK74+ET74, 0.1)*$J$9))/($B$11+$C$11+$F$11)</f>
        <v>0</v>
      </c>
      <c r="CY74">
        <f>($B$11*$K$9+$C$11*$K$9+$F$11*((ES74+EK74)/MAX(ES74+EK74+ET74, 0.1)*$P$9+ET74/MAX(ES74+EK74+ET74, 0.1)*$Q$9))/($B$11+$C$11+$F$11)</f>
        <v>0</v>
      </c>
      <c r="CZ74">
        <v>5</v>
      </c>
      <c r="DA74">
        <v>0.5</v>
      </c>
      <c r="DB74" t="s">
        <v>421</v>
      </c>
      <c r="DC74">
        <v>2</v>
      </c>
      <c r="DD74">
        <v>1759361534.1</v>
      </c>
      <c r="DE74">
        <v>420.512333333333</v>
      </c>
      <c r="DF74">
        <v>420.021</v>
      </c>
      <c r="DG74">
        <v>24.0622666666667</v>
      </c>
      <c r="DH74">
        <v>23.947</v>
      </c>
      <c r="DI74">
        <v>418.531333333333</v>
      </c>
      <c r="DJ74">
        <v>23.6769666666667</v>
      </c>
      <c r="DK74">
        <v>500.036666666667</v>
      </c>
      <c r="DL74">
        <v>90.3069666666667</v>
      </c>
      <c r="DM74">
        <v>0.0339641333333333</v>
      </c>
      <c r="DN74">
        <v>30.3825666666667</v>
      </c>
      <c r="DO74">
        <v>29.9915666666667</v>
      </c>
      <c r="DP74">
        <v>999.9</v>
      </c>
      <c r="DQ74">
        <v>0</v>
      </c>
      <c r="DR74">
        <v>0</v>
      </c>
      <c r="DS74">
        <v>9984.16666666667</v>
      </c>
      <c r="DT74">
        <v>0</v>
      </c>
      <c r="DU74">
        <v>0.323629</v>
      </c>
      <c r="DV74">
        <v>0.491628</v>
      </c>
      <c r="DW74">
        <v>430.880333333333</v>
      </c>
      <c r="DX74">
        <v>430.326</v>
      </c>
      <c r="DY74">
        <v>0.115276333333333</v>
      </c>
      <c r="DZ74">
        <v>420.021</v>
      </c>
      <c r="EA74">
        <v>23.947</v>
      </c>
      <c r="EB74">
        <v>2.17299</v>
      </c>
      <c r="EC74">
        <v>2.16258</v>
      </c>
      <c r="ED74">
        <v>18.7645666666667</v>
      </c>
      <c r="EE74">
        <v>18.6877666666667</v>
      </c>
      <c r="EF74">
        <v>0.00500059</v>
      </c>
      <c r="EG74">
        <v>0</v>
      </c>
      <c r="EH74">
        <v>0</v>
      </c>
      <c r="EI74">
        <v>0</v>
      </c>
      <c r="EJ74">
        <v>718.833333333333</v>
      </c>
      <c r="EK74">
        <v>0.00500059</v>
      </c>
      <c r="EL74">
        <v>-13.5333333333333</v>
      </c>
      <c r="EM74">
        <v>-0.7</v>
      </c>
      <c r="EN74">
        <v>35.75</v>
      </c>
      <c r="EO74">
        <v>38.729</v>
      </c>
      <c r="EP74">
        <v>37</v>
      </c>
      <c r="EQ74">
        <v>38.6663333333333</v>
      </c>
      <c r="ER74">
        <v>37.937</v>
      </c>
      <c r="ES74">
        <v>0</v>
      </c>
      <c r="ET74">
        <v>0</v>
      </c>
      <c r="EU74">
        <v>0</v>
      </c>
      <c r="EV74">
        <v>1759361538.1</v>
      </c>
      <c r="EW74">
        <v>0</v>
      </c>
      <c r="EX74">
        <v>716.842307692308</v>
      </c>
      <c r="EY74">
        <v>-13.6444443385653</v>
      </c>
      <c r="EZ74">
        <v>-1.25470068097877</v>
      </c>
      <c r="FA74">
        <v>-10.8653846153846</v>
      </c>
      <c r="FB74">
        <v>15</v>
      </c>
      <c r="FC74">
        <v>0</v>
      </c>
      <c r="FD74" t="s">
        <v>422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0.5084198</v>
      </c>
      <c r="FQ74">
        <v>-0.203239669172932</v>
      </c>
      <c r="FR74">
        <v>0.0471922601955024</v>
      </c>
      <c r="FS74">
        <v>1</v>
      </c>
      <c r="FT74">
        <v>716.673529411765</v>
      </c>
      <c r="FU74">
        <v>-11.2161954070419</v>
      </c>
      <c r="FV74">
        <v>6.56762598452929</v>
      </c>
      <c r="FW74">
        <v>-1</v>
      </c>
      <c r="FX74">
        <v>0.10319081</v>
      </c>
      <c r="FY74">
        <v>0.0829141172932331</v>
      </c>
      <c r="FZ74">
        <v>0.0103950339854134</v>
      </c>
      <c r="GA74">
        <v>1</v>
      </c>
      <c r="GB74">
        <v>2</v>
      </c>
      <c r="GC74">
        <v>2</v>
      </c>
      <c r="GD74" t="s">
        <v>449</v>
      </c>
      <c r="GE74">
        <v>3.13253</v>
      </c>
      <c r="GF74">
        <v>2.71195</v>
      </c>
      <c r="GG74">
        <v>0.0892228</v>
      </c>
      <c r="GH74">
        <v>0.08959</v>
      </c>
      <c r="GI74">
        <v>0.102742</v>
      </c>
      <c r="GJ74">
        <v>0.103153</v>
      </c>
      <c r="GK74">
        <v>34251.9</v>
      </c>
      <c r="GL74">
        <v>36659.8</v>
      </c>
      <c r="GM74">
        <v>34030.1</v>
      </c>
      <c r="GN74">
        <v>36463.6</v>
      </c>
      <c r="GO74">
        <v>43132.2</v>
      </c>
      <c r="GP74">
        <v>46947.5</v>
      </c>
      <c r="GQ74">
        <v>53096.2</v>
      </c>
      <c r="GR74">
        <v>58280.2</v>
      </c>
      <c r="GS74">
        <v>1.9439</v>
      </c>
      <c r="GT74">
        <v>1.7766</v>
      </c>
      <c r="GU74">
        <v>0.0817701</v>
      </c>
      <c r="GV74">
        <v>0</v>
      </c>
      <c r="GW74">
        <v>28.6569</v>
      </c>
      <c r="GX74">
        <v>999.9</v>
      </c>
      <c r="GY74">
        <v>58.918</v>
      </c>
      <c r="GZ74">
        <v>30.635</v>
      </c>
      <c r="HA74">
        <v>28.8208</v>
      </c>
      <c r="HB74">
        <v>54.6699</v>
      </c>
      <c r="HC74">
        <v>44.5112</v>
      </c>
      <c r="HD74">
        <v>1</v>
      </c>
      <c r="HE74">
        <v>0.133095</v>
      </c>
      <c r="HF74">
        <v>-1.23595</v>
      </c>
      <c r="HG74">
        <v>20.1282</v>
      </c>
      <c r="HH74">
        <v>5.19378</v>
      </c>
      <c r="HI74">
        <v>12.0043</v>
      </c>
      <c r="HJ74">
        <v>4.9755</v>
      </c>
      <c r="HK74">
        <v>3.294</v>
      </c>
      <c r="HL74">
        <v>9999</v>
      </c>
      <c r="HM74">
        <v>9999</v>
      </c>
      <c r="HN74">
        <v>999.9</v>
      </c>
      <c r="HO74">
        <v>9999</v>
      </c>
      <c r="HP74">
        <v>1.86325</v>
      </c>
      <c r="HQ74">
        <v>1.86813</v>
      </c>
      <c r="HR74">
        <v>1.86788</v>
      </c>
      <c r="HS74">
        <v>1.86905</v>
      </c>
      <c r="HT74">
        <v>1.86981</v>
      </c>
      <c r="HU74">
        <v>1.86587</v>
      </c>
      <c r="HV74">
        <v>1.86699</v>
      </c>
      <c r="HW74">
        <v>1.86844</v>
      </c>
      <c r="HX74">
        <v>5</v>
      </c>
      <c r="HY74">
        <v>0</v>
      </c>
      <c r="HZ74">
        <v>0</v>
      </c>
      <c r="IA74">
        <v>0</v>
      </c>
      <c r="IB74" t="s">
        <v>424</v>
      </c>
      <c r="IC74" t="s">
        <v>425</v>
      </c>
      <c r="ID74" t="s">
        <v>426</v>
      </c>
      <c r="IE74" t="s">
        <v>426</v>
      </c>
      <c r="IF74" t="s">
        <v>426</v>
      </c>
      <c r="IG74" t="s">
        <v>426</v>
      </c>
      <c r="IH74">
        <v>0</v>
      </c>
      <c r="II74">
        <v>100</v>
      </c>
      <c r="IJ74">
        <v>100</v>
      </c>
      <c r="IK74">
        <v>1.981</v>
      </c>
      <c r="IL74">
        <v>0.3854</v>
      </c>
      <c r="IM74">
        <v>0.591063205497763</v>
      </c>
      <c r="IN74">
        <v>0.00362635438953289</v>
      </c>
      <c r="IO74">
        <v>-8.50754122937555e-07</v>
      </c>
      <c r="IP74">
        <v>2.87264459290622e-10</v>
      </c>
      <c r="IQ74">
        <v>-0.103101814204982</v>
      </c>
      <c r="IR74">
        <v>-0.017656537129445</v>
      </c>
      <c r="IS74">
        <v>0.00217271289782075</v>
      </c>
      <c r="IT74">
        <v>-2.34727275410467e-05</v>
      </c>
      <c r="IU74">
        <v>4</v>
      </c>
      <c r="IV74">
        <v>2183</v>
      </c>
      <c r="IW74">
        <v>1</v>
      </c>
      <c r="IX74">
        <v>27</v>
      </c>
      <c r="IY74">
        <v>29322692.3</v>
      </c>
      <c r="IZ74">
        <v>29322692.3</v>
      </c>
      <c r="JA74">
        <v>0.992432</v>
      </c>
      <c r="JB74">
        <v>2.63184</v>
      </c>
      <c r="JC74">
        <v>1.54785</v>
      </c>
      <c r="JD74">
        <v>2.31323</v>
      </c>
      <c r="JE74">
        <v>1.64673</v>
      </c>
      <c r="JF74">
        <v>2.27173</v>
      </c>
      <c r="JG74">
        <v>34.0998</v>
      </c>
      <c r="JH74">
        <v>24.2101</v>
      </c>
      <c r="JI74">
        <v>18</v>
      </c>
      <c r="JJ74">
        <v>505.395</v>
      </c>
      <c r="JK74">
        <v>397.493</v>
      </c>
      <c r="JL74">
        <v>30.7292</v>
      </c>
      <c r="JM74">
        <v>29.0985</v>
      </c>
      <c r="JN74">
        <v>30</v>
      </c>
      <c r="JO74">
        <v>29.0743</v>
      </c>
      <c r="JP74">
        <v>29.0222</v>
      </c>
      <c r="JQ74">
        <v>19.8909</v>
      </c>
      <c r="JR74">
        <v>21.9926</v>
      </c>
      <c r="JS74">
        <v>51.3108</v>
      </c>
      <c r="JT74">
        <v>30.7392</v>
      </c>
      <c r="JU74">
        <v>420</v>
      </c>
      <c r="JV74">
        <v>23.9495</v>
      </c>
      <c r="JW74">
        <v>96.5111</v>
      </c>
      <c r="JX74">
        <v>94.4246</v>
      </c>
    </row>
    <row r="75" spans="1:284">
      <c r="A75">
        <v>59</v>
      </c>
      <c r="B75">
        <v>1759361539.1</v>
      </c>
      <c r="C75">
        <v>497</v>
      </c>
      <c r="D75" t="s">
        <v>543</v>
      </c>
      <c r="E75" t="s">
        <v>544</v>
      </c>
      <c r="F75">
        <v>5</v>
      </c>
      <c r="G75" t="s">
        <v>486</v>
      </c>
      <c r="H75" t="s">
        <v>419</v>
      </c>
      <c r="I75">
        <v>1759361536.1</v>
      </c>
      <c r="J75">
        <f>(K75)/1000</f>
        <v>0</v>
      </c>
      <c r="K75">
        <f>1000*DK75*AI75*(DG75-DH75)/(100*CZ75*(1000-AI75*DG75))</f>
        <v>0</v>
      </c>
      <c r="L75">
        <f>DK75*AI75*(DF75-DE75*(1000-AI75*DH75)/(1000-AI75*DG75))/(100*CZ75)</f>
        <v>0</v>
      </c>
      <c r="M75">
        <f>DE75 - IF(AI75&gt;1, L75*CZ75*100.0/(AK75), 0)</f>
        <v>0</v>
      </c>
      <c r="N75">
        <f>((T75-J75/2)*M75-L75)/(T75+J75/2)</f>
        <v>0</v>
      </c>
      <c r="O75">
        <f>N75*(DL75+DM75)/1000.0</f>
        <v>0</v>
      </c>
      <c r="P75">
        <f>(DE75 - IF(AI75&gt;1, L75*CZ75*100.0/(AK75), 0))*(DL75+DM75)/1000.0</f>
        <v>0</v>
      </c>
      <c r="Q75">
        <f>2.0/((1/S75-1/R75)+SIGN(S75)*SQRT((1/S75-1/R75)*(1/S75-1/R75) + 4*DA75/((DA75+1)*(DA75+1))*(2*1/S75*1/R75-1/R75*1/R75)))</f>
        <v>0</v>
      </c>
      <c r="R75">
        <f>IF(LEFT(DB75,1)&lt;&gt;"0",IF(LEFT(DB75,1)="1",3.0,DC75),$D$5+$E$5*(DS75*DL75/($K$5*1000))+$F$5*(DS75*DL75/($K$5*1000))*MAX(MIN(CZ75,$J$5),$I$5)*MAX(MIN(CZ75,$J$5),$I$5)+$G$5*MAX(MIN(CZ75,$J$5),$I$5)*(DS75*DL75/($K$5*1000))+$H$5*(DS75*DL75/($K$5*1000))*(DS75*DL75/($K$5*1000)))</f>
        <v>0</v>
      </c>
      <c r="S75">
        <f>J75*(1000-(1000*0.61365*exp(17.502*W75/(240.97+W75))/(DL75+DM75)+DG75)/2)/(1000*0.61365*exp(17.502*W75/(240.97+W75))/(DL75+DM75)-DG75)</f>
        <v>0</v>
      </c>
      <c r="T75">
        <f>1/((DA75+1)/(Q75/1.6)+1/(R75/1.37)) + DA75/((DA75+1)/(Q75/1.6) + DA75/(R75/1.37))</f>
        <v>0</v>
      </c>
      <c r="U75">
        <f>(CV75*CY75)</f>
        <v>0</v>
      </c>
      <c r="V75">
        <f>(DN75+(U75+2*0.95*5.67E-8*(((DN75+$B$7)+273)^4-(DN75+273)^4)-44100*J75)/(1.84*29.3*R75+8*0.95*5.67E-8*(DN75+273)^3))</f>
        <v>0</v>
      </c>
      <c r="W75">
        <f>($C$7*DO75+$D$7*DP75+$E$7*V75)</f>
        <v>0</v>
      </c>
      <c r="X75">
        <f>0.61365*exp(17.502*W75/(240.97+W75))</f>
        <v>0</v>
      </c>
      <c r="Y75">
        <f>(Z75/AA75*100)</f>
        <v>0</v>
      </c>
      <c r="Z75">
        <f>DG75*(DL75+DM75)/1000</f>
        <v>0</v>
      </c>
      <c r="AA75">
        <f>0.61365*exp(17.502*DN75/(240.97+DN75))</f>
        <v>0</v>
      </c>
      <c r="AB75">
        <f>(X75-DG75*(DL75+DM75)/1000)</f>
        <v>0</v>
      </c>
      <c r="AC75">
        <f>(-J75*44100)</f>
        <v>0</v>
      </c>
      <c r="AD75">
        <f>2*29.3*R75*0.92*(DN75-W75)</f>
        <v>0</v>
      </c>
      <c r="AE75">
        <f>2*0.95*5.67E-8*(((DN75+$B$7)+273)^4-(W75+273)^4)</f>
        <v>0</v>
      </c>
      <c r="AF75">
        <f>U75+AE75+AC75+AD75</f>
        <v>0</v>
      </c>
      <c r="AG75">
        <v>0</v>
      </c>
      <c r="AH75">
        <v>0</v>
      </c>
      <c r="AI75">
        <f>IF(AG75*$H$13&gt;=AK75,1.0,(AK75/(AK75-AG75*$H$13)))</f>
        <v>0</v>
      </c>
      <c r="AJ75">
        <f>(AI75-1)*100</f>
        <v>0</v>
      </c>
      <c r="AK75">
        <f>MAX(0,($B$13+$C$13*DS75)/(1+$D$13*DS75)*DL75/(DN75+273)*$E$13)</f>
        <v>0</v>
      </c>
      <c r="AL75" t="s">
        <v>420</v>
      </c>
      <c r="AM75" t="s">
        <v>420</v>
      </c>
      <c r="AN75">
        <v>0</v>
      </c>
      <c r="AO75">
        <v>0</v>
      </c>
      <c r="AP75">
        <f>1-AN75/AO75</f>
        <v>0</v>
      </c>
      <c r="AQ75">
        <v>0</v>
      </c>
      <c r="AR75" t="s">
        <v>420</v>
      </c>
      <c r="AS75" t="s">
        <v>420</v>
      </c>
      <c r="AT75">
        <v>0</v>
      </c>
      <c r="AU75">
        <v>0</v>
      </c>
      <c r="AV75">
        <f>1-AT75/AU75</f>
        <v>0</v>
      </c>
      <c r="AW75">
        <v>0.5</v>
      </c>
      <c r="AX75">
        <f>CW75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420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CV75">
        <f>$B$11*DT75+$C$11*DU75+$F$11*EF75*(1-EI75)</f>
        <v>0</v>
      </c>
      <c r="CW75">
        <f>CV75*CX75</f>
        <v>0</v>
      </c>
      <c r="CX75">
        <f>($B$11*$D$9+$C$11*$D$9+$F$11*((ES75+EK75)/MAX(ES75+EK75+ET75, 0.1)*$I$9+ET75/MAX(ES75+EK75+ET75, 0.1)*$J$9))/($B$11+$C$11+$F$11)</f>
        <v>0</v>
      </c>
      <c r="CY75">
        <f>($B$11*$K$9+$C$11*$K$9+$F$11*((ES75+EK75)/MAX(ES75+EK75+ET75, 0.1)*$P$9+ET75/MAX(ES75+EK75+ET75, 0.1)*$Q$9))/($B$11+$C$11+$F$11)</f>
        <v>0</v>
      </c>
      <c r="CZ75">
        <v>5</v>
      </c>
      <c r="DA75">
        <v>0.5</v>
      </c>
      <c r="DB75" t="s">
        <v>421</v>
      </c>
      <c r="DC75">
        <v>2</v>
      </c>
      <c r="DD75">
        <v>1759361536.1</v>
      </c>
      <c r="DE75">
        <v>420.508333333333</v>
      </c>
      <c r="DF75">
        <v>419.973666666667</v>
      </c>
      <c r="DG75">
        <v>24.0639</v>
      </c>
      <c r="DH75">
        <v>23.9466333333333</v>
      </c>
      <c r="DI75">
        <v>418.527333333333</v>
      </c>
      <c r="DJ75">
        <v>23.6785333333333</v>
      </c>
      <c r="DK75">
        <v>499.963333333333</v>
      </c>
      <c r="DL75">
        <v>90.3064333333333</v>
      </c>
      <c r="DM75">
        <v>0.0341252</v>
      </c>
      <c r="DN75">
        <v>30.3825</v>
      </c>
      <c r="DO75">
        <v>29.9887</v>
      </c>
      <c r="DP75">
        <v>999.9</v>
      </c>
      <c r="DQ75">
        <v>0</v>
      </c>
      <c r="DR75">
        <v>0</v>
      </c>
      <c r="DS75">
        <v>9967.08333333333</v>
      </c>
      <c r="DT75">
        <v>0</v>
      </c>
      <c r="DU75">
        <v>0.328226</v>
      </c>
      <c r="DV75">
        <v>0.534515333333333</v>
      </c>
      <c r="DW75">
        <v>430.876666666667</v>
      </c>
      <c r="DX75">
        <v>430.277666666667</v>
      </c>
      <c r="DY75">
        <v>0.117297666666667</v>
      </c>
      <c r="DZ75">
        <v>419.973666666667</v>
      </c>
      <c r="EA75">
        <v>23.9466333333333</v>
      </c>
      <c r="EB75">
        <v>2.17312333333333</v>
      </c>
      <c r="EC75">
        <v>2.16253333333333</v>
      </c>
      <c r="ED75">
        <v>18.7655666666667</v>
      </c>
      <c r="EE75">
        <v>18.6874</v>
      </c>
      <c r="EF75">
        <v>0.00500059</v>
      </c>
      <c r="EG75">
        <v>0</v>
      </c>
      <c r="EH75">
        <v>0</v>
      </c>
      <c r="EI75">
        <v>0</v>
      </c>
      <c r="EJ75">
        <v>719.633333333333</v>
      </c>
      <c r="EK75">
        <v>0.00500059</v>
      </c>
      <c r="EL75">
        <v>-12.4666666666667</v>
      </c>
      <c r="EM75">
        <v>-0.9</v>
      </c>
      <c r="EN75">
        <v>35.75</v>
      </c>
      <c r="EO75">
        <v>38.708</v>
      </c>
      <c r="EP75">
        <v>37</v>
      </c>
      <c r="EQ75">
        <v>38.6456666666667</v>
      </c>
      <c r="ER75">
        <v>37.937</v>
      </c>
      <c r="ES75">
        <v>0</v>
      </c>
      <c r="ET75">
        <v>0</v>
      </c>
      <c r="EU75">
        <v>0</v>
      </c>
      <c r="EV75">
        <v>1759361539.9</v>
      </c>
      <c r="EW75">
        <v>0</v>
      </c>
      <c r="EX75">
        <v>716.064</v>
      </c>
      <c r="EY75">
        <v>12.6230768196912</v>
      </c>
      <c r="EZ75">
        <v>18.0000003741337</v>
      </c>
      <c r="FA75">
        <v>-10.612</v>
      </c>
      <c r="FB75">
        <v>15</v>
      </c>
      <c r="FC75">
        <v>0</v>
      </c>
      <c r="FD75" t="s">
        <v>422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0.52047115</v>
      </c>
      <c r="FQ75">
        <v>-0.146402030075188</v>
      </c>
      <c r="FR75">
        <v>0.0512490392517509</v>
      </c>
      <c r="FS75">
        <v>1</v>
      </c>
      <c r="FT75">
        <v>716.964705882353</v>
      </c>
      <c r="FU75">
        <v>-7.1779983177803</v>
      </c>
      <c r="FV75">
        <v>6.33713993537729</v>
      </c>
      <c r="FW75">
        <v>-1</v>
      </c>
      <c r="FX75">
        <v>0.10446924</v>
      </c>
      <c r="FY75">
        <v>0.111007858646616</v>
      </c>
      <c r="FZ75">
        <v>0.0110991870953868</v>
      </c>
      <c r="GA75">
        <v>0</v>
      </c>
      <c r="GB75">
        <v>1</v>
      </c>
      <c r="GC75">
        <v>2</v>
      </c>
      <c r="GD75" t="s">
        <v>423</v>
      </c>
      <c r="GE75">
        <v>3.13269</v>
      </c>
      <c r="GF75">
        <v>2.71206</v>
      </c>
      <c r="GG75">
        <v>0.0892217</v>
      </c>
      <c r="GH75">
        <v>0.0895943</v>
      </c>
      <c r="GI75">
        <v>0.102746</v>
      </c>
      <c r="GJ75">
        <v>0.103153</v>
      </c>
      <c r="GK75">
        <v>34251.9</v>
      </c>
      <c r="GL75">
        <v>36659.5</v>
      </c>
      <c r="GM75">
        <v>34030.1</v>
      </c>
      <c r="GN75">
        <v>36463.5</v>
      </c>
      <c r="GO75">
        <v>43132.1</v>
      </c>
      <c r="GP75">
        <v>46947.4</v>
      </c>
      <c r="GQ75">
        <v>53096.3</v>
      </c>
      <c r="GR75">
        <v>58280.1</v>
      </c>
      <c r="GS75">
        <v>1.94428</v>
      </c>
      <c r="GT75">
        <v>1.77647</v>
      </c>
      <c r="GU75">
        <v>0.0814274</v>
      </c>
      <c r="GV75">
        <v>0</v>
      </c>
      <c r="GW75">
        <v>28.6556</v>
      </c>
      <c r="GX75">
        <v>999.9</v>
      </c>
      <c r="GY75">
        <v>58.918</v>
      </c>
      <c r="GZ75">
        <v>30.635</v>
      </c>
      <c r="HA75">
        <v>28.8276</v>
      </c>
      <c r="HB75">
        <v>54.7999</v>
      </c>
      <c r="HC75">
        <v>44.5072</v>
      </c>
      <c r="HD75">
        <v>1</v>
      </c>
      <c r="HE75">
        <v>0.133201</v>
      </c>
      <c r="HF75">
        <v>-1.24448</v>
      </c>
      <c r="HG75">
        <v>20.1281</v>
      </c>
      <c r="HH75">
        <v>5.19423</v>
      </c>
      <c r="HI75">
        <v>12.0041</v>
      </c>
      <c r="HJ75">
        <v>4.9755</v>
      </c>
      <c r="HK75">
        <v>3.294</v>
      </c>
      <c r="HL75">
        <v>9999</v>
      </c>
      <c r="HM75">
        <v>9999</v>
      </c>
      <c r="HN75">
        <v>999.9</v>
      </c>
      <c r="HO75">
        <v>9999</v>
      </c>
      <c r="HP75">
        <v>1.86325</v>
      </c>
      <c r="HQ75">
        <v>1.86813</v>
      </c>
      <c r="HR75">
        <v>1.86788</v>
      </c>
      <c r="HS75">
        <v>1.86905</v>
      </c>
      <c r="HT75">
        <v>1.86981</v>
      </c>
      <c r="HU75">
        <v>1.86588</v>
      </c>
      <c r="HV75">
        <v>1.867</v>
      </c>
      <c r="HW75">
        <v>1.86843</v>
      </c>
      <c r="HX75">
        <v>5</v>
      </c>
      <c r="HY75">
        <v>0</v>
      </c>
      <c r="HZ75">
        <v>0</v>
      </c>
      <c r="IA75">
        <v>0</v>
      </c>
      <c r="IB75" t="s">
        <v>424</v>
      </c>
      <c r="IC75" t="s">
        <v>425</v>
      </c>
      <c r="ID75" t="s">
        <v>426</v>
      </c>
      <c r="IE75" t="s">
        <v>426</v>
      </c>
      <c r="IF75" t="s">
        <v>426</v>
      </c>
      <c r="IG75" t="s">
        <v>426</v>
      </c>
      <c r="IH75">
        <v>0</v>
      </c>
      <c r="II75">
        <v>100</v>
      </c>
      <c r="IJ75">
        <v>100</v>
      </c>
      <c r="IK75">
        <v>1.98</v>
      </c>
      <c r="IL75">
        <v>0.3854</v>
      </c>
      <c r="IM75">
        <v>0.591063205497763</v>
      </c>
      <c r="IN75">
        <v>0.00362635438953289</v>
      </c>
      <c r="IO75">
        <v>-8.50754122937555e-07</v>
      </c>
      <c r="IP75">
        <v>2.87264459290622e-10</v>
      </c>
      <c r="IQ75">
        <v>-0.103101814204982</v>
      </c>
      <c r="IR75">
        <v>-0.017656537129445</v>
      </c>
      <c r="IS75">
        <v>0.00217271289782075</v>
      </c>
      <c r="IT75">
        <v>-2.34727275410467e-05</v>
      </c>
      <c r="IU75">
        <v>4</v>
      </c>
      <c r="IV75">
        <v>2183</v>
      </c>
      <c r="IW75">
        <v>1</v>
      </c>
      <c r="IX75">
        <v>27</v>
      </c>
      <c r="IY75">
        <v>29322692.3</v>
      </c>
      <c r="IZ75">
        <v>29322692.3</v>
      </c>
      <c r="JA75">
        <v>0.992432</v>
      </c>
      <c r="JB75">
        <v>2.62573</v>
      </c>
      <c r="JC75">
        <v>1.54785</v>
      </c>
      <c r="JD75">
        <v>2.31323</v>
      </c>
      <c r="JE75">
        <v>1.64673</v>
      </c>
      <c r="JF75">
        <v>2.35107</v>
      </c>
      <c r="JG75">
        <v>34.0998</v>
      </c>
      <c r="JH75">
        <v>24.2101</v>
      </c>
      <c r="JI75">
        <v>18</v>
      </c>
      <c r="JJ75">
        <v>505.643</v>
      </c>
      <c r="JK75">
        <v>397.425</v>
      </c>
      <c r="JL75">
        <v>30.7327</v>
      </c>
      <c r="JM75">
        <v>29.0985</v>
      </c>
      <c r="JN75">
        <v>30.0001</v>
      </c>
      <c r="JO75">
        <v>29.0743</v>
      </c>
      <c r="JP75">
        <v>29.0222</v>
      </c>
      <c r="JQ75">
        <v>19.8896</v>
      </c>
      <c r="JR75">
        <v>21.9926</v>
      </c>
      <c r="JS75">
        <v>51.3108</v>
      </c>
      <c r="JT75">
        <v>30.7469</v>
      </c>
      <c r="JU75">
        <v>420</v>
      </c>
      <c r="JV75">
        <v>23.9491</v>
      </c>
      <c r="JW75">
        <v>96.5111</v>
      </c>
      <c r="JX75">
        <v>94.4245</v>
      </c>
    </row>
    <row r="76" spans="1:284">
      <c r="A76">
        <v>60</v>
      </c>
      <c r="B76">
        <v>1759361938</v>
      </c>
      <c r="C76">
        <v>895.900000095367</v>
      </c>
      <c r="D76" t="s">
        <v>545</v>
      </c>
      <c r="E76" t="s">
        <v>546</v>
      </c>
      <c r="F76">
        <v>5</v>
      </c>
      <c r="G76" t="s">
        <v>547</v>
      </c>
      <c r="H76" t="s">
        <v>419</v>
      </c>
      <c r="I76">
        <v>1759361935</v>
      </c>
      <c r="J76">
        <f>(K76)/1000</f>
        <v>0</v>
      </c>
      <c r="K76">
        <f>1000*DK76*AI76*(DG76-DH76)/(100*CZ76*(1000-AI76*DG76))</f>
        <v>0</v>
      </c>
      <c r="L76">
        <f>DK76*AI76*(DF76-DE76*(1000-AI76*DH76)/(1000-AI76*DG76))/(100*CZ76)</f>
        <v>0</v>
      </c>
      <c r="M76">
        <f>DE76 - IF(AI76&gt;1, L76*CZ76*100.0/(AK76), 0)</f>
        <v>0</v>
      </c>
      <c r="N76">
        <f>((T76-J76/2)*M76-L76)/(T76+J76/2)</f>
        <v>0</v>
      </c>
      <c r="O76">
        <f>N76*(DL76+DM76)/1000.0</f>
        <v>0</v>
      </c>
      <c r="P76">
        <f>(DE76 - IF(AI76&gt;1, L76*CZ76*100.0/(AK76), 0))*(DL76+DM76)/1000.0</f>
        <v>0</v>
      </c>
      <c r="Q76">
        <f>2.0/((1/S76-1/R76)+SIGN(S76)*SQRT((1/S76-1/R76)*(1/S76-1/R76) + 4*DA76/((DA76+1)*(DA76+1))*(2*1/S76*1/R76-1/R76*1/R76)))</f>
        <v>0</v>
      </c>
      <c r="R76">
        <f>IF(LEFT(DB76,1)&lt;&gt;"0",IF(LEFT(DB76,1)="1",3.0,DC76),$D$5+$E$5*(DS76*DL76/($K$5*1000))+$F$5*(DS76*DL76/($K$5*1000))*MAX(MIN(CZ76,$J$5),$I$5)*MAX(MIN(CZ76,$J$5),$I$5)+$G$5*MAX(MIN(CZ76,$J$5),$I$5)*(DS76*DL76/($K$5*1000))+$H$5*(DS76*DL76/($K$5*1000))*(DS76*DL76/($K$5*1000)))</f>
        <v>0</v>
      </c>
      <c r="S76">
        <f>J76*(1000-(1000*0.61365*exp(17.502*W76/(240.97+W76))/(DL76+DM76)+DG76)/2)/(1000*0.61365*exp(17.502*W76/(240.97+W76))/(DL76+DM76)-DG76)</f>
        <v>0</v>
      </c>
      <c r="T76">
        <f>1/((DA76+1)/(Q76/1.6)+1/(R76/1.37)) + DA76/((DA76+1)/(Q76/1.6) + DA76/(R76/1.37))</f>
        <v>0</v>
      </c>
      <c r="U76">
        <f>(CV76*CY76)</f>
        <v>0</v>
      </c>
      <c r="V76">
        <f>(DN76+(U76+2*0.95*5.67E-8*(((DN76+$B$7)+273)^4-(DN76+273)^4)-44100*J76)/(1.84*29.3*R76+8*0.95*5.67E-8*(DN76+273)^3))</f>
        <v>0</v>
      </c>
      <c r="W76">
        <f>($C$7*DO76+$D$7*DP76+$E$7*V76)</f>
        <v>0</v>
      </c>
      <c r="X76">
        <f>0.61365*exp(17.502*W76/(240.97+W76))</f>
        <v>0</v>
      </c>
      <c r="Y76">
        <f>(Z76/AA76*100)</f>
        <v>0</v>
      </c>
      <c r="Z76">
        <f>DG76*(DL76+DM76)/1000</f>
        <v>0</v>
      </c>
      <c r="AA76">
        <f>0.61365*exp(17.502*DN76/(240.97+DN76))</f>
        <v>0</v>
      </c>
      <c r="AB76">
        <f>(X76-DG76*(DL76+DM76)/1000)</f>
        <v>0</v>
      </c>
      <c r="AC76">
        <f>(-J76*44100)</f>
        <v>0</v>
      </c>
      <c r="AD76">
        <f>2*29.3*R76*0.92*(DN76-W76)</f>
        <v>0</v>
      </c>
      <c r="AE76">
        <f>2*0.95*5.67E-8*(((DN76+$B$7)+273)^4-(W76+273)^4)</f>
        <v>0</v>
      </c>
      <c r="AF76">
        <f>U76+AE76+AC76+AD76</f>
        <v>0</v>
      </c>
      <c r="AG76">
        <v>0</v>
      </c>
      <c r="AH76">
        <v>0</v>
      </c>
      <c r="AI76">
        <f>IF(AG76*$H$13&gt;=AK76,1.0,(AK76/(AK76-AG76*$H$13)))</f>
        <v>0</v>
      </c>
      <c r="AJ76">
        <f>(AI76-1)*100</f>
        <v>0</v>
      </c>
      <c r="AK76">
        <f>MAX(0,($B$13+$C$13*DS76)/(1+$D$13*DS76)*DL76/(DN76+273)*$E$13)</f>
        <v>0</v>
      </c>
      <c r="AL76" t="s">
        <v>420</v>
      </c>
      <c r="AM76" t="s">
        <v>420</v>
      </c>
      <c r="AN76">
        <v>0</v>
      </c>
      <c r="AO76">
        <v>0</v>
      </c>
      <c r="AP76">
        <f>1-AN76/AO76</f>
        <v>0</v>
      </c>
      <c r="AQ76">
        <v>0</v>
      </c>
      <c r="AR76" t="s">
        <v>420</v>
      </c>
      <c r="AS76" t="s">
        <v>420</v>
      </c>
      <c r="AT76">
        <v>0</v>
      </c>
      <c r="AU76">
        <v>0</v>
      </c>
      <c r="AV76">
        <f>1-AT76/AU76</f>
        <v>0</v>
      </c>
      <c r="AW76">
        <v>0.5</v>
      </c>
      <c r="AX76">
        <f>CW76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420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CV76">
        <f>$B$11*DT76+$C$11*DU76+$F$11*EF76*(1-EI76)</f>
        <v>0</v>
      </c>
      <c r="CW76">
        <f>CV76*CX76</f>
        <v>0</v>
      </c>
      <c r="CX76">
        <f>($B$11*$D$9+$C$11*$D$9+$F$11*((ES76+EK76)/MAX(ES76+EK76+ET76, 0.1)*$I$9+ET76/MAX(ES76+EK76+ET76, 0.1)*$J$9))/($B$11+$C$11+$F$11)</f>
        <v>0</v>
      </c>
      <c r="CY76">
        <f>($B$11*$K$9+$C$11*$K$9+$F$11*((ES76+EK76)/MAX(ES76+EK76+ET76, 0.1)*$P$9+ET76/MAX(ES76+EK76+ET76, 0.1)*$Q$9))/($B$11+$C$11+$F$11)</f>
        <v>0</v>
      </c>
      <c r="CZ76">
        <v>4.8</v>
      </c>
      <c r="DA76">
        <v>0.5</v>
      </c>
      <c r="DB76" t="s">
        <v>421</v>
      </c>
      <c r="DC76">
        <v>2</v>
      </c>
      <c r="DD76">
        <v>1759361935</v>
      </c>
      <c r="DE76">
        <v>420.9528</v>
      </c>
      <c r="DF76">
        <v>419.991</v>
      </c>
      <c r="DG76">
        <v>24.14796</v>
      </c>
      <c r="DH76">
        <v>23.93866</v>
      </c>
      <c r="DI76">
        <v>418.9708</v>
      </c>
      <c r="DJ76">
        <v>23.75888</v>
      </c>
      <c r="DK76">
        <v>500.0088</v>
      </c>
      <c r="DL76">
        <v>90.30962</v>
      </c>
      <c r="DM76">
        <v>0.0352349</v>
      </c>
      <c r="DN76">
        <v>30.44862</v>
      </c>
      <c r="DO76">
        <v>30.00744</v>
      </c>
      <c r="DP76">
        <v>999.9</v>
      </c>
      <c r="DQ76">
        <v>0</v>
      </c>
      <c r="DR76">
        <v>0</v>
      </c>
      <c r="DS76">
        <v>9983.26</v>
      </c>
      <c r="DT76">
        <v>0</v>
      </c>
      <c r="DU76">
        <v>0.386148</v>
      </c>
      <c r="DV76">
        <v>0.9617422</v>
      </c>
      <c r="DW76">
        <v>431.3694</v>
      </c>
      <c r="DX76">
        <v>430.2918</v>
      </c>
      <c r="DY76">
        <v>0.209277</v>
      </c>
      <c r="DZ76">
        <v>419.991</v>
      </c>
      <c r="EA76">
        <v>23.93866</v>
      </c>
      <c r="EB76">
        <v>2.18079</v>
      </c>
      <c r="EC76">
        <v>2.161894</v>
      </c>
      <c r="ED76">
        <v>18.8219</v>
      </c>
      <c r="EE76">
        <v>18.68268</v>
      </c>
      <c r="EF76">
        <v>0.00500059</v>
      </c>
      <c r="EG76">
        <v>0</v>
      </c>
      <c r="EH76">
        <v>0</v>
      </c>
      <c r="EI76">
        <v>0</v>
      </c>
      <c r="EJ76">
        <v>688.8</v>
      </c>
      <c r="EK76">
        <v>0.00500059</v>
      </c>
      <c r="EL76">
        <v>-10.54</v>
      </c>
      <c r="EM76">
        <v>-1.78</v>
      </c>
      <c r="EN76">
        <v>36.125</v>
      </c>
      <c r="EO76">
        <v>39.8872</v>
      </c>
      <c r="EP76">
        <v>37.6124</v>
      </c>
      <c r="EQ76">
        <v>40.3248</v>
      </c>
      <c r="ER76">
        <v>38.5</v>
      </c>
      <c r="ES76">
        <v>0</v>
      </c>
      <c r="ET76">
        <v>0</v>
      </c>
      <c r="EU76">
        <v>0</v>
      </c>
      <c r="EV76">
        <v>1759361938.9</v>
      </c>
      <c r="EW76">
        <v>0</v>
      </c>
      <c r="EX76">
        <v>689.457692307692</v>
      </c>
      <c r="EY76">
        <v>-6.68376042355004</v>
      </c>
      <c r="EZ76">
        <v>-2.06837630496585</v>
      </c>
      <c r="FA76">
        <v>-8.58076923076923</v>
      </c>
      <c r="FB76">
        <v>15</v>
      </c>
      <c r="FC76">
        <v>0</v>
      </c>
      <c r="FD76" t="s">
        <v>422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0.992532952380952</v>
      </c>
      <c r="FQ76">
        <v>-0.0579730909090899</v>
      </c>
      <c r="FR76">
        <v>0.0375483579496097</v>
      </c>
      <c r="FS76">
        <v>1</v>
      </c>
      <c r="FT76">
        <v>690.008823529412</v>
      </c>
      <c r="FU76">
        <v>-17.3949579428384</v>
      </c>
      <c r="FV76">
        <v>5.68689761629924</v>
      </c>
      <c r="FW76">
        <v>-1</v>
      </c>
      <c r="FX76">
        <v>0.206664047619048</v>
      </c>
      <c r="FY76">
        <v>0.0301690909090908</v>
      </c>
      <c r="FZ76">
        <v>0.00345114995984693</v>
      </c>
      <c r="GA76">
        <v>1</v>
      </c>
      <c r="GB76">
        <v>2</v>
      </c>
      <c r="GC76">
        <v>2</v>
      </c>
      <c r="GD76" t="s">
        <v>449</v>
      </c>
      <c r="GE76">
        <v>3.13262</v>
      </c>
      <c r="GF76">
        <v>2.71329</v>
      </c>
      <c r="GG76">
        <v>0.0893223</v>
      </c>
      <c r="GH76">
        <v>0.0896301</v>
      </c>
      <c r="GI76">
        <v>0.103014</v>
      </c>
      <c r="GJ76">
        <v>0.103152</v>
      </c>
      <c r="GK76">
        <v>34258.2</v>
      </c>
      <c r="GL76">
        <v>36671.7</v>
      </c>
      <c r="GM76">
        <v>34039.4</v>
      </c>
      <c r="GN76">
        <v>36476.3</v>
      </c>
      <c r="GO76">
        <v>43128.1</v>
      </c>
      <c r="GP76">
        <v>46963.2</v>
      </c>
      <c r="GQ76">
        <v>53108.3</v>
      </c>
      <c r="GR76">
        <v>58300</v>
      </c>
      <c r="GS76">
        <v>1.9464</v>
      </c>
      <c r="GT76">
        <v>1.7776</v>
      </c>
      <c r="GU76">
        <v>0.0905022</v>
      </c>
      <c r="GV76">
        <v>0</v>
      </c>
      <c r="GW76">
        <v>28.536</v>
      </c>
      <c r="GX76">
        <v>999.9</v>
      </c>
      <c r="GY76">
        <v>58.607</v>
      </c>
      <c r="GZ76">
        <v>30.675</v>
      </c>
      <c r="HA76">
        <v>28.7396</v>
      </c>
      <c r="HB76">
        <v>54.7699</v>
      </c>
      <c r="HC76">
        <v>44.6074</v>
      </c>
      <c r="HD76">
        <v>1</v>
      </c>
      <c r="HE76">
        <v>0.121933</v>
      </c>
      <c r="HF76">
        <v>-1.33511</v>
      </c>
      <c r="HG76">
        <v>20.1271</v>
      </c>
      <c r="HH76">
        <v>5.19767</v>
      </c>
      <c r="HI76">
        <v>12.004</v>
      </c>
      <c r="HJ76">
        <v>4.9757</v>
      </c>
      <c r="HK76">
        <v>3.294</v>
      </c>
      <c r="HL76">
        <v>9999</v>
      </c>
      <c r="HM76">
        <v>9999</v>
      </c>
      <c r="HN76">
        <v>999.9</v>
      </c>
      <c r="HO76">
        <v>9999</v>
      </c>
      <c r="HP76">
        <v>1.86325</v>
      </c>
      <c r="HQ76">
        <v>1.86813</v>
      </c>
      <c r="HR76">
        <v>1.86787</v>
      </c>
      <c r="HS76">
        <v>1.86905</v>
      </c>
      <c r="HT76">
        <v>1.86983</v>
      </c>
      <c r="HU76">
        <v>1.86592</v>
      </c>
      <c r="HV76">
        <v>1.86699</v>
      </c>
      <c r="HW76">
        <v>1.86844</v>
      </c>
      <c r="HX76">
        <v>5</v>
      </c>
      <c r="HY76">
        <v>0</v>
      </c>
      <c r="HZ76">
        <v>0</v>
      </c>
      <c r="IA76">
        <v>0</v>
      </c>
      <c r="IB76" t="s">
        <v>424</v>
      </c>
      <c r="IC76" t="s">
        <v>425</v>
      </c>
      <c r="ID76" t="s">
        <v>426</v>
      </c>
      <c r="IE76" t="s">
        <v>426</v>
      </c>
      <c r="IF76" t="s">
        <v>426</v>
      </c>
      <c r="IG76" t="s">
        <v>426</v>
      </c>
      <c r="IH76">
        <v>0</v>
      </c>
      <c r="II76">
        <v>100</v>
      </c>
      <c r="IJ76">
        <v>100</v>
      </c>
      <c r="IK76">
        <v>1.982</v>
      </c>
      <c r="IL76">
        <v>0.389</v>
      </c>
      <c r="IM76">
        <v>0.591063205497763</v>
      </c>
      <c r="IN76">
        <v>0.00362635438953289</v>
      </c>
      <c r="IO76">
        <v>-8.50754122937555e-07</v>
      </c>
      <c r="IP76">
        <v>2.87264459290622e-10</v>
      </c>
      <c r="IQ76">
        <v>-0.103101814204982</v>
      </c>
      <c r="IR76">
        <v>-0.017656537129445</v>
      </c>
      <c r="IS76">
        <v>0.00217271289782075</v>
      </c>
      <c r="IT76">
        <v>-2.34727275410467e-05</v>
      </c>
      <c r="IU76">
        <v>4</v>
      </c>
      <c r="IV76">
        <v>2183</v>
      </c>
      <c r="IW76">
        <v>1</v>
      </c>
      <c r="IX76">
        <v>27</v>
      </c>
      <c r="IY76">
        <v>29322699</v>
      </c>
      <c r="IZ76">
        <v>29322699</v>
      </c>
      <c r="JA76">
        <v>0.994873</v>
      </c>
      <c r="JB76">
        <v>2.6355</v>
      </c>
      <c r="JC76">
        <v>1.54785</v>
      </c>
      <c r="JD76">
        <v>2.31323</v>
      </c>
      <c r="JE76">
        <v>1.64551</v>
      </c>
      <c r="JF76">
        <v>2.34497</v>
      </c>
      <c r="JG76">
        <v>34.2814</v>
      </c>
      <c r="JH76">
        <v>24.2101</v>
      </c>
      <c r="JI76">
        <v>18</v>
      </c>
      <c r="JJ76">
        <v>506.122</v>
      </c>
      <c r="JK76">
        <v>397.338</v>
      </c>
      <c r="JL76">
        <v>31.0445</v>
      </c>
      <c r="JM76">
        <v>28.9716</v>
      </c>
      <c r="JN76">
        <v>29.9999</v>
      </c>
      <c r="JO76">
        <v>28.9673</v>
      </c>
      <c r="JP76">
        <v>28.9169</v>
      </c>
      <c r="JQ76">
        <v>19.925</v>
      </c>
      <c r="JR76">
        <v>21.3686</v>
      </c>
      <c r="JS76">
        <v>51.3108</v>
      </c>
      <c r="JT76">
        <v>31.0369</v>
      </c>
      <c r="JU76">
        <v>420</v>
      </c>
      <c r="JV76">
        <v>23.9377</v>
      </c>
      <c r="JW76">
        <v>96.5348</v>
      </c>
      <c r="JX76">
        <v>94.457</v>
      </c>
    </row>
    <row r="77" spans="1:284">
      <c r="A77">
        <v>61</v>
      </c>
      <c r="B77">
        <v>1759361940</v>
      </c>
      <c r="C77">
        <v>897.900000095367</v>
      </c>
      <c r="D77" t="s">
        <v>548</v>
      </c>
      <c r="E77" t="s">
        <v>549</v>
      </c>
      <c r="F77">
        <v>5</v>
      </c>
      <c r="G77" t="s">
        <v>547</v>
      </c>
      <c r="H77" t="s">
        <v>419</v>
      </c>
      <c r="I77">
        <v>1759361936.75</v>
      </c>
      <c r="J77">
        <f>(K77)/1000</f>
        <v>0</v>
      </c>
      <c r="K77">
        <f>1000*DK77*AI77*(DG77-DH77)/(100*CZ77*(1000-AI77*DG77))</f>
        <v>0</v>
      </c>
      <c r="L77">
        <f>DK77*AI77*(DF77-DE77*(1000-AI77*DH77)/(1000-AI77*DG77))/(100*CZ77)</f>
        <v>0</v>
      </c>
      <c r="M77">
        <f>DE77 - IF(AI77&gt;1, L77*CZ77*100.0/(AK77), 0)</f>
        <v>0</v>
      </c>
      <c r="N77">
        <f>((T77-J77/2)*M77-L77)/(T77+J77/2)</f>
        <v>0</v>
      </c>
      <c r="O77">
        <f>N77*(DL77+DM77)/1000.0</f>
        <v>0</v>
      </c>
      <c r="P77">
        <f>(DE77 - IF(AI77&gt;1, L77*CZ77*100.0/(AK77), 0))*(DL77+DM77)/1000.0</f>
        <v>0</v>
      </c>
      <c r="Q77">
        <f>2.0/((1/S77-1/R77)+SIGN(S77)*SQRT((1/S77-1/R77)*(1/S77-1/R77) + 4*DA77/((DA77+1)*(DA77+1))*(2*1/S77*1/R77-1/R77*1/R77)))</f>
        <v>0</v>
      </c>
      <c r="R77">
        <f>IF(LEFT(DB77,1)&lt;&gt;"0",IF(LEFT(DB77,1)="1",3.0,DC77),$D$5+$E$5*(DS77*DL77/($K$5*1000))+$F$5*(DS77*DL77/($K$5*1000))*MAX(MIN(CZ77,$J$5),$I$5)*MAX(MIN(CZ77,$J$5),$I$5)+$G$5*MAX(MIN(CZ77,$J$5),$I$5)*(DS77*DL77/($K$5*1000))+$H$5*(DS77*DL77/($K$5*1000))*(DS77*DL77/($K$5*1000)))</f>
        <v>0</v>
      </c>
      <c r="S77">
        <f>J77*(1000-(1000*0.61365*exp(17.502*W77/(240.97+W77))/(DL77+DM77)+DG77)/2)/(1000*0.61365*exp(17.502*W77/(240.97+W77))/(DL77+DM77)-DG77)</f>
        <v>0</v>
      </c>
      <c r="T77">
        <f>1/((DA77+1)/(Q77/1.6)+1/(R77/1.37)) + DA77/((DA77+1)/(Q77/1.6) + DA77/(R77/1.37))</f>
        <v>0</v>
      </c>
      <c r="U77">
        <f>(CV77*CY77)</f>
        <v>0</v>
      </c>
      <c r="V77">
        <f>(DN77+(U77+2*0.95*5.67E-8*(((DN77+$B$7)+273)^4-(DN77+273)^4)-44100*J77)/(1.84*29.3*R77+8*0.95*5.67E-8*(DN77+273)^3))</f>
        <v>0</v>
      </c>
      <c r="W77">
        <f>($C$7*DO77+$D$7*DP77+$E$7*V77)</f>
        <v>0</v>
      </c>
      <c r="X77">
        <f>0.61365*exp(17.502*W77/(240.97+W77))</f>
        <v>0</v>
      </c>
      <c r="Y77">
        <f>(Z77/AA77*100)</f>
        <v>0</v>
      </c>
      <c r="Z77">
        <f>DG77*(DL77+DM77)/1000</f>
        <v>0</v>
      </c>
      <c r="AA77">
        <f>0.61365*exp(17.502*DN77/(240.97+DN77))</f>
        <v>0</v>
      </c>
      <c r="AB77">
        <f>(X77-DG77*(DL77+DM77)/1000)</f>
        <v>0</v>
      </c>
      <c r="AC77">
        <f>(-J77*44100)</f>
        <v>0</v>
      </c>
      <c r="AD77">
        <f>2*29.3*R77*0.92*(DN77-W77)</f>
        <v>0</v>
      </c>
      <c r="AE77">
        <f>2*0.95*5.67E-8*(((DN77+$B$7)+273)^4-(W77+273)^4)</f>
        <v>0</v>
      </c>
      <c r="AF77">
        <f>U77+AE77+AC77+AD77</f>
        <v>0</v>
      </c>
      <c r="AG77">
        <v>0</v>
      </c>
      <c r="AH77">
        <v>0</v>
      </c>
      <c r="AI77">
        <f>IF(AG77*$H$13&gt;=AK77,1.0,(AK77/(AK77-AG77*$H$13)))</f>
        <v>0</v>
      </c>
      <c r="AJ77">
        <f>(AI77-1)*100</f>
        <v>0</v>
      </c>
      <c r="AK77">
        <f>MAX(0,($B$13+$C$13*DS77)/(1+$D$13*DS77)*DL77/(DN77+273)*$E$13)</f>
        <v>0</v>
      </c>
      <c r="AL77" t="s">
        <v>420</v>
      </c>
      <c r="AM77" t="s">
        <v>420</v>
      </c>
      <c r="AN77">
        <v>0</v>
      </c>
      <c r="AO77">
        <v>0</v>
      </c>
      <c r="AP77">
        <f>1-AN77/AO77</f>
        <v>0</v>
      </c>
      <c r="AQ77">
        <v>0</v>
      </c>
      <c r="AR77" t="s">
        <v>420</v>
      </c>
      <c r="AS77" t="s">
        <v>420</v>
      </c>
      <c r="AT77">
        <v>0</v>
      </c>
      <c r="AU77">
        <v>0</v>
      </c>
      <c r="AV77">
        <f>1-AT77/AU77</f>
        <v>0</v>
      </c>
      <c r="AW77">
        <v>0.5</v>
      </c>
      <c r="AX77">
        <f>CW77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420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CV77">
        <f>$B$11*DT77+$C$11*DU77+$F$11*EF77*(1-EI77)</f>
        <v>0</v>
      </c>
      <c r="CW77">
        <f>CV77*CX77</f>
        <v>0</v>
      </c>
      <c r="CX77">
        <f>($B$11*$D$9+$C$11*$D$9+$F$11*((ES77+EK77)/MAX(ES77+EK77+ET77, 0.1)*$I$9+ET77/MAX(ES77+EK77+ET77, 0.1)*$J$9))/($B$11+$C$11+$F$11)</f>
        <v>0</v>
      </c>
      <c r="CY77">
        <f>($B$11*$K$9+$C$11*$K$9+$F$11*((ES77+EK77)/MAX(ES77+EK77+ET77, 0.1)*$P$9+ET77/MAX(ES77+EK77+ET77, 0.1)*$Q$9))/($B$11+$C$11+$F$11)</f>
        <v>0</v>
      </c>
      <c r="CZ77">
        <v>4.8</v>
      </c>
      <c r="DA77">
        <v>0.5</v>
      </c>
      <c r="DB77" t="s">
        <v>421</v>
      </c>
      <c r="DC77">
        <v>2</v>
      </c>
      <c r="DD77">
        <v>1759361936.75</v>
      </c>
      <c r="DE77">
        <v>420.951</v>
      </c>
      <c r="DF77">
        <v>420.00975</v>
      </c>
      <c r="DG77">
        <v>24.146875</v>
      </c>
      <c r="DH77">
        <v>23.937775</v>
      </c>
      <c r="DI77">
        <v>418.969</v>
      </c>
      <c r="DJ77">
        <v>23.757825</v>
      </c>
      <c r="DK77">
        <v>499.93825</v>
      </c>
      <c r="DL77">
        <v>90.308625</v>
      </c>
      <c r="DM77">
        <v>0.035409475</v>
      </c>
      <c r="DN77">
        <v>30.4478</v>
      </c>
      <c r="DO77">
        <v>30.00695</v>
      </c>
      <c r="DP77">
        <v>999.9</v>
      </c>
      <c r="DQ77">
        <v>0</v>
      </c>
      <c r="DR77">
        <v>0</v>
      </c>
      <c r="DS77">
        <v>9969.075</v>
      </c>
      <c r="DT77">
        <v>0</v>
      </c>
      <c r="DU77">
        <v>0.386148</v>
      </c>
      <c r="DV77">
        <v>0.94126875</v>
      </c>
      <c r="DW77">
        <v>431.36725</v>
      </c>
      <c r="DX77">
        <v>430.31075</v>
      </c>
      <c r="DY77">
        <v>0.2090625</v>
      </c>
      <c r="DZ77">
        <v>420.00975</v>
      </c>
      <c r="EA77">
        <v>23.937775</v>
      </c>
      <c r="EB77">
        <v>2.1806675</v>
      </c>
      <c r="EC77">
        <v>2.16179</v>
      </c>
      <c r="ED77">
        <v>18.821</v>
      </c>
      <c r="EE77">
        <v>18.681925</v>
      </c>
      <c r="EF77">
        <v>0.00500059</v>
      </c>
      <c r="EG77">
        <v>0</v>
      </c>
      <c r="EH77">
        <v>0</v>
      </c>
      <c r="EI77">
        <v>0</v>
      </c>
      <c r="EJ77">
        <v>692.075</v>
      </c>
      <c r="EK77">
        <v>0.00500059</v>
      </c>
      <c r="EL77">
        <v>-11.6</v>
      </c>
      <c r="EM77">
        <v>-1.525</v>
      </c>
      <c r="EN77">
        <v>36.125</v>
      </c>
      <c r="EO77">
        <v>39.8435</v>
      </c>
      <c r="EP77">
        <v>37.5935</v>
      </c>
      <c r="EQ77">
        <v>40.26525</v>
      </c>
      <c r="ER77">
        <v>38.5</v>
      </c>
      <c r="ES77">
        <v>0</v>
      </c>
      <c r="ET77">
        <v>0</v>
      </c>
      <c r="EU77">
        <v>0</v>
      </c>
      <c r="EV77">
        <v>1759361941.3</v>
      </c>
      <c r="EW77">
        <v>0</v>
      </c>
      <c r="EX77">
        <v>689.115384615385</v>
      </c>
      <c r="EY77">
        <v>11.6444445201188</v>
      </c>
      <c r="EZ77">
        <v>-16.276923293804</v>
      </c>
      <c r="FA77">
        <v>-8.14230769230769</v>
      </c>
      <c r="FB77">
        <v>15</v>
      </c>
      <c r="FC77">
        <v>0</v>
      </c>
      <c r="FD77" t="s">
        <v>422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0.99582475</v>
      </c>
      <c r="FQ77">
        <v>-0.183464616541353</v>
      </c>
      <c r="FR77">
        <v>0.0358929531550066</v>
      </c>
      <c r="FS77">
        <v>1</v>
      </c>
      <c r="FT77">
        <v>690.10294117647</v>
      </c>
      <c r="FU77">
        <v>-12.6737966994713</v>
      </c>
      <c r="FV77">
        <v>5.76161156449038</v>
      </c>
      <c r="FW77">
        <v>-1</v>
      </c>
      <c r="FX77">
        <v>0.20749485</v>
      </c>
      <c r="FY77">
        <v>0.0224693684210526</v>
      </c>
      <c r="FZ77">
        <v>0.00261150191029989</v>
      </c>
      <c r="GA77">
        <v>1</v>
      </c>
      <c r="GB77">
        <v>2</v>
      </c>
      <c r="GC77">
        <v>2</v>
      </c>
      <c r="GD77" t="s">
        <v>449</v>
      </c>
      <c r="GE77">
        <v>3.13286</v>
      </c>
      <c r="GF77">
        <v>2.71339</v>
      </c>
      <c r="GG77">
        <v>0.0893207</v>
      </c>
      <c r="GH77">
        <v>0.089635</v>
      </c>
      <c r="GI77">
        <v>0.103013</v>
      </c>
      <c r="GJ77">
        <v>0.103146</v>
      </c>
      <c r="GK77">
        <v>34258.5</v>
      </c>
      <c r="GL77">
        <v>36671.7</v>
      </c>
      <c r="GM77">
        <v>34039.7</v>
      </c>
      <c r="GN77">
        <v>36476.5</v>
      </c>
      <c r="GO77">
        <v>43128.5</v>
      </c>
      <c r="GP77">
        <v>46963.6</v>
      </c>
      <c r="GQ77">
        <v>53108.8</v>
      </c>
      <c r="GR77">
        <v>58300.1</v>
      </c>
      <c r="GS77">
        <v>1.9464</v>
      </c>
      <c r="GT77">
        <v>1.77717</v>
      </c>
      <c r="GU77">
        <v>0.090979</v>
      </c>
      <c r="GV77">
        <v>0</v>
      </c>
      <c r="GW77">
        <v>28.5351</v>
      </c>
      <c r="GX77">
        <v>999.9</v>
      </c>
      <c r="GY77">
        <v>58.607</v>
      </c>
      <c r="GZ77">
        <v>30.675</v>
      </c>
      <c r="HA77">
        <v>28.7376</v>
      </c>
      <c r="HB77">
        <v>54.5999</v>
      </c>
      <c r="HC77">
        <v>44.363</v>
      </c>
      <c r="HD77">
        <v>1</v>
      </c>
      <c r="HE77">
        <v>0.121845</v>
      </c>
      <c r="HF77">
        <v>-1.34026</v>
      </c>
      <c r="HG77">
        <v>20.1271</v>
      </c>
      <c r="HH77">
        <v>5.19812</v>
      </c>
      <c r="HI77">
        <v>12.004</v>
      </c>
      <c r="HJ77">
        <v>4.97575</v>
      </c>
      <c r="HK77">
        <v>3.294</v>
      </c>
      <c r="HL77">
        <v>9999</v>
      </c>
      <c r="HM77">
        <v>9999</v>
      </c>
      <c r="HN77">
        <v>999.9</v>
      </c>
      <c r="HO77">
        <v>9999</v>
      </c>
      <c r="HP77">
        <v>1.86325</v>
      </c>
      <c r="HQ77">
        <v>1.86813</v>
      </c>
      <c r="HR77">
        <v>1.86786</v>
      </c>
      <c r="HS77">
        <v>1.86905</v>
      </c>
      <c r="HT77">
        <v>1.86982</v>
      </c>
      <c r="HU77">
        <v>1.86592</v>
      </c>
      <c r="HV77">
        <v>1.867</v>
      </c>
      <c r="HW77">
        <v>1.86844</v>
      </c>
      <c r="HX77">
        <v>5</v>
      </c>
      <c r="HY77">
        <v>0</v>
      </c>
      <c r="HZ77">
        <v>0</v>
      </c>
      <c r="IA77">
        <v>0</v>
      </c>
      <c r="IB77" t="s">
        <v>424</v>
      </c>
      <c r="IC77" t="s">
        <v>425</v>
      </c>
      <c r="ID77" t="s">
        <v>426</v>
      </c>
      <c r="IE77" t="s">
        <v>426</v>
      </c>
      <c r="IF77" t="s">
        <v>426</v>
      </c>
      <c r="IG77" t="s">
        <v>426</v>
      </c>
      <c r="IH77">
        <v>0</v>
      </c>
      <c r="II77">
        <v>100</v>
      </c>
      <c r="IJ77">
        <v>100</v>
      </c>
      <c r="IK77">
        <v>1.983</v>
      </c>
      <c r="IL77">
        <v>0.389</v>
      </c>
      <c r="IM77">
        <v>0.591063205497763</v>
      </c>
      <c r="IN77">
        <v>0.00362635438953289</v>
      </c>
      <c r="IO77">
        <v>-8.50754122937555e-07</v>
      </c>
      <c r="IP77">
        <v>2.87264459290622e-10</v>
      </c>
      <c r="IQ77">
        <v>-0.103101814204982</v>
      </c>
      <c r="IR77">
        <v>-0.017656537129445</v>
      </c>
      <c r="IS77">
        <v>0.00217271289782075</v>
      </c>
      <c r="IT77">
        <v>-2.34727275410467e-05</v>
      </c>
      <c r="IU77">
        <v>4</v>
      </c>
      <c r="IV77">
        <v>2183</v>
      </c>
      <c r="IW77">
        <v>1</v>
      </c>
      <c r="IX77">
        <v>27</v>
      </c>
      <c r="IY77">
        <v>29322699</v>
      </c>
      <c r="IZ77">
        <v>29322699</v>
      </c>
      <c r="JA77">
        <v>0.993652</v>
      </c>
      <c r="JB77">
        <v>2.63062</v>
      </c>
      <c r="JC77">
        <v>1.54785</v>
      </c>
      <c r="JD77">
        <v>2.31445</v>
      </c>
      <c r="JE77">
        <v>1.64673</v>
      </c>
      <c r="JF77">
        <v>2.3877</v>
      </c>
      <c r="JG77">
        <v>34.2814</v>
      </c>
      <c r="JH77">
        <v>24.2188</v>
      </c>
      <c r="JI77">
        <v>18</v>
      </c>
      <c r="JJ77">
        <v>506.111</v>
      </c>
      <c r="JK77">
        <v>397.101</v>
      </c>
      <c r="JL77">
        <v>31.04</v>
      </c>
      <c r="JM77">
        <v>28.9706</v>
      </c>
      <c r="JN77">
        <v>29.9998</v>
      </c>
      <c r="JO77">
        <v>28.9661</v>
      </c>
      <c r="JP77">
        <v>28.9162</v>
      </c>
      <c r="JQ77">
        <v>19.9245</v>
      </c>
      <c r="JR77">
        <v>21.3686</v>
      </c>
      <c r="JS77">
        <v>51.3108</v>
      </c>
      <c r="JT77">
        <v>31.0369</v>
      </c>
      <c r="JU77">
        <v>420</v>
      </c>
      <c r="JV77">
        <v>23.9377</v>
      </c>
      <c r="JW77">
        <v>96.5355</v>
      </c>
      <c r="JX77">
        <v>94.4573</v>
      </c>
    </row>
    <row r="78" spans="1:284">
      <c r="A78">
        <v>62</v>
      </c>
      <c r="B78">
        <v>1759361942</v>
      </c>
      <c r="C78">
        <v>899.900000095367</v>
      </c>
      <c r="D78" t="s">
        <v>550</v>
      </c>
      <c r="E78" t="s">
        <v>551</v>
      </c>
      <c r="F78">
        <v>5</v>
      </c>
      <c r="G78" t="s">
        <v>547</v>
      </c>
      <c r="H78" t="s">
        <v>419</v>
      </c>
      <c r="I78">
        <v>1759361939</v>
      </c>
      <c r="J78">
        <f>(K78)/1000</f>
        <v>0</v>
      </c>
      <c r="K78">
        <f>1000*DK78*AI78*(DG78-DH78)/(100*CZ78*(1000-AI78*DG78))</f>
        <v>0</v>
      </c>
      <c r="L78">
        <f>DK78*AI78*(DF78-DE78*(1000-AI78*DH78)/(1000-AI78*DG78))/(100*CZ78)</f>
        <v>0</v>
      </c>
      <c r="M78">
        <f>DE78 - IF(AI78&gt;1, L78*CZ78*100.0/(AK78), 0)</f>
        <v>0</v>
      </c>
      <c r="N78">
        <f>((T78-J78/2)*M78-L78)/(T78+J78/2)</f>
        <v>0</v>
      </c>
      <c r="O78">
        <f>N78*(DL78+DM78)/1000.0</f>
        <v>0</v>
      </c>
      <c r="P78">
        <f>(DE78 - IF(AI78&gt;1, L78*CZ78*100.0/(AK78), 0))*(DL78+DM78)/1000.0</f>
        <v>0</v>
      </c>
      <c r="Q78">
        <f>2.0/((1/S78-1/R78)+SIGN(S78)*SQRT((1/S78-1/R78)*(1/S78-1/R78) + 4*DA78/((DA78+1)*(DA78+1))*(2*1/S78*1/R78-1/R78*1/R78)))</f>
        <v>0</v>
      </c>
      <c r="R78">
        <f>IF(LEFT(DB78,1)&lt;&gt;"0",IF(LEFT(DB78,1)="1",3.0,DC78),$D$5+$E$5*(DS78*DL78/($K$5*1000))+$F$5*(DS78*DL78/($K$5*1000))*MAX(MIN(CZ78,$J$5),$I$5)*MAX(MIN(CZ78,$J$5),$I$5)+$G$5*MAX(MIN(CZ78,$J$5),$I$5)*(DS78*DL78/($K$5*1000))+$H$5*(DS78*DL78/($K$5*1000))*(DS78*DL78/($K$5*1000)))</f>
        <v>0</v>
      </c>
      <c r="S78">
        <f>J78*(1000-(1000*0.61365*exp(17.502*W78/(240.97+W78))/(DL78+DM78)+DG78)/2)/(1000*0.61365*exp(17.502*W78/(240.97+W78))/(DL78+DM78)-DG78)</f>
        <v>0</v>
      </c>
      <c r="T78">
        <f>1/((DA78+1)/(Q78/1.6)+1/(R78/1.37)) + DA78/((DA78+1)/(Q78/1.6) + DA78/(R78/1.37))</f>
        <v>0</v>
      </c>
      <c r="U78">
        <f>(CV78*CY78)</f>
        <v>0</v>
      </c>
      <c r="V78">
        <f>(DN78+(U78+2*0.95*5.67E-8*(((DN78+$B$7)+273)^4-(DN78+273)^4)-44100*J78)/(1.84*29.3*R78+8*0.95*5.67E-8*(DN78+273)^3))</f>
        <v>0</v>
      </c>
      <c r="W78">
        <f>($C$7*DO78+$D$7*DP78+$E$7*V78)</f>
        <v>0</v>
      </c>
      <c r="X78">
        <f>0.61365*exp(17.502*W78/(240.97+W78))</f>
        <v>0</v>
      </c>
      <c r="Y78">
        <f>(Z78/AA78*100)</f>
        <v>0</v>
      </c>
      <c r="Z78">
        <f>DG78*(DL78+DM78)/1000</f>
        <v>0</v>
      </c>
      <c r="AA78">
        <f>0.61365*exp(17.502*DN78/(240.97+DN78))</f>
        <v>0</v>
      </c>
      <c r="AB78">
        <f>(X78-DG78*(DL78+DM78)/1000)</f>
        <v>0</v>
      </c>
      <c r="AC78">
        <f>(-J78*44100)</f>
        <v>0</v>
      </c>
      <c r="AD78">
        <f>2*29.3*R78*0.92*(DN78-W78)</f>
        <v>0</v>
      </c>
      <c r="AE78">
        <f>2*0.95*5.67E-8*(((DN78+$B$7)+273)^4-(W78+273)^4)</f>
        <v>0</v>
      </c>
      <c r="AF78">
        <f>U78+AE78+AC78+AD78</f>
        <v>0</v>
      </c>
      <c r="AG78">
        <v>0</v>
      </c>
      <c r="AH78">
        <v>0</v>
      </c>
      <c r="AI78">
        <f>IF(AG78*$H$13&gt;=AK78,1.0,(AK78/(AK78-AG78*$H$13)))</f>
        <v>0</v>
      </c>
      <c r="AJ78">
        <f>(AI78-1)*100</f>
        <v>0</v>
      </c>
      <c r="AK78">
        <f>MAX(0,($B$13+$C$13*DS78)/(1+$D$13*DS78)*DL78/(DN78+273)*$E$13)</f>
        <v>0</v>
      </c>
      <c r="AL78" t="s">
        <v>420</v>
      </c>
      <c r="AM78" t="s">
        <v>420</v>
      </c>
      <c r="AN78">
        <v>0</v>
      </c>
      <c r="AO78">
        <v>0</v>
      </c>
      <c r="AP78">
        <f>1-AN78/AO78</f>
        <v>0</v>
      </c>
      <c r="AQ78">
        <v>0</v>
      </c>
      <c r="AR78" t="s">
        <v>420</v>
      </c>
      <c r="AS78" t="s">
        <v>420</v>
      </c>
      <c r="AT78">
        <v>0</v>
      </c>
      <c r="AU78">
        <v>0</v>
      </c>
      <c r="AV78">
        <f>1-AT78/AU78</f>
        <v>0</v>
      </c>
      <c r="AW78">
        <v>0.5</v>
      </c>
      <c r="AX78">
        <f>CW78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420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CV78">
        <f>$B$11*DT78+$C$11*DU78+$F$11*EF78*(1-EI78)</f>
        <v>0</v>
      </c>
      <c r="CW78">
        <f>CV78*CX78</f>
        <v>0</v>
      </c>
      <c r="CX78">
        <f>($B$11*$D$9+$C$11*$D$9+$F$11*((ES78+EK78)/MAX(ES78+EK78+ET78, 0.1)*$I$9+ET78/MAX(ES78+EK78+ET78, 0.1)*$J$9))/($B$11+$C$11+$F$11)</f>
        <v>0</v>
      </c>
      <c r="CY78">
        <f>($B$11*$K$9+$C$11*$K$9+$F$11*((ES78+EK78)/MAX(ES78+EK78+ET78, 0.1)*$P$9+ET78/MAX(ES78+EK78+ET78, 0.1)*$Q$9))/($B$11+$C$11+$F$11)</f>
        <v>0</v>
      </c>
      <c r="CZ78">
        <v>4.8</v>
      </c>
      <c r="DA78">
        <v>0.5</v>
      </c>
      <c r="DB78" t="s">
        <v>421</v>
      </c>
      <c r="DC78">
        <v>2</v>
      </c>
      <c r="DD78">
        <v>1759361939</v>
      </c>
      <c r="DE78">
        <v>420.952666666667</v>
      </c>
      <c r="DF78">
        <v>420.010333333333</v>
      </c>
      <c r="DG78">
        <v>24.1462333333333</v>
      </c>
      <c r="DH78">
        <v>23.9362333333333</v>
      </c>
      <c r="DI78">
        <v>418.970333333333</v>
      </c>
      <c r="DJ78">
        <v>23.7572666666667</v>
      </c>
      <c r="DK78">
        <v>499.972</v>
      </c>
      <c r="DL78">
        <v>90.3076666666667</v>
      </c>
      <c r="DM78">
        <v>0.0352662333333333</v>
      </c>
      <c r="DN78">
        <v>30.4475666666667</v>
      </c>
      <c r="DO78">
        <v>30.0122</v>
      </c>
      <c r="DP78">
        <v>999.9</v>
      </c>
      <c r="DQ78">
        <v>0</v>
      </c>
      <c r="DR78">
        <v>0</v>
      </c>
      <c r="DS78">
        <v>9997.95</v>
      </c>
      <c r="DT78">
        <v>0</v>
      </c>
      <c r="DU78">
        <v>0.386148</v>
      </c>
      <c r="DV78">
        <v>0.942382666666667</v>
      </c>
      <c r="DW78">
        <v>431.368666666667</v>
      </c>
      <c r="DX78">
        <v>430.310666666667</v>
      </c>
      <c r="DY78">
        <v>0.209994</v>
      </c>
      <c r="DZ78">
        <v>420.010333333333</v>
      </c>
      <c r="EA78">
        <v>23.9362333333333</v>
      </c>
      <c r="EB78">
        <v>2.18059</v>
      </c>
      <c r="EC78">
        <v>2.16162666666667</v>
      </c>
      <c r="ED78">
        <v>18.8204333333333</v>
      </c>
      <c r="EE78">
        <v>18.6807333333333</v>
      </c>
      <c r="EF78">
        <v>0.00500059</v>
      </c>
      <c r="EG78">
        <v>0</v>
      </c>
      <c r="EH78">
        <v>0</v>
      </c>
      <c r="EI78">
        <v>0</v>
      </c>
      <c r="EJ78">
        <v>688</v>
      </c>
      <c r="EK78">
        <v>0.00500059</v>
      </c>
      <c r="EL78">
        <v>-10.7333333333333</v>
      </c>
      <c r="EM78">
        <v>-1.56666666666667</v>
      </c>
      <c r="EN78">
        <v>36.104</v>
      </c>
      <c r="EO78">
        <v>39.7913333333333</v>
      </c>
      <c r="EP78">
        <v>37.562</v>
      </c>
      <c r="EQ78">
        <v>40.1873333333333</v>
      </c>
      <c r="ER78">
        <v>38.479</v>
      </c>
      <c r="ES78">
        <v>0</v>
      </c>
      <c r="ET78">
        <v>0</v>
      </c>
      <c r="EU78">
        <v>0</v>
      </c>
      <c r="EV78">
        <v>1759361943.1</v>
      </c>
      <c r="EW78">
        <v>0</v>
      </c>
      <c r="EX78">
        <v>689.08</v>
      </c>
      <c r="EY78">
        <v>32.9230768372555</v>
      </c>
      <c r="EZ78">
        <v>-9.3846155930318</v>
      </c>
      <c r="FA78">
        <v>-8.448</v>
      </c>
      <c r="FB78">
        <v>15</v>
      </c>
      <c r="FC78">
        <v>0</v>
      </c>
      <c r="FD78" t="s">
        <v>422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0.99043385</v>
      </c>
      <c r="FQ78">
        <v>-0.290877157894737</v>
      </c>
      <c r="FR78">
        <v>0.040222691704155</v>
      </c>
      <c r="FS78">
        <v>1</v>
      </c>
      <c r="FT78">
        <v>689.738235294118</v>
      </c>
      <c r="FU78">
        <v>-2.19251333941497</v>
      </c>
      <c r="FV78">
        <v>5.74768570847957</v>
      </c>
      <c r="FW78">
        <v>-1</v>
      </c>
      <c r="FX78">
        <v>0.20827385</v>
      </c>
      <c r="FY78">
        <v>0.0154474736842105</v>
      </c>
      <c r="FZ78">
        <v>0.00194102702904931</v>
      </c>
      <c r="GA78">
        <v>1</v>
      </c>
      <c r="GB78">
        <v>2</v>
      </c>
      <c r="GC78">
        <v>2</v>
      </c>
      <c r="GD78" t="s">
        <v>449</v>
      </c>
      <c r="GE78">
        <v>3.13286</v>
      </c>
      <c r="GF78">
        <v>2.71324</v>
      </c>
      <c r="GG78">
        <v>0.0893166</v>
      </c>
      <c r="GH78">
        <v>0.0896307</v>
      </c>
      <c r="GI78">
        <v>0.103013</v>
      </c>
      <c r="GJ78">
        <v>0.103139</v>
      </c>
      <c r="GK78">
        <v>34258.8</v>
      </c>
      <c r="GL78">
        <v>36672</v>
      </c>
      <c r="GM78">
        <v>34039.8</v>
      </c>
      <c r="GN78">
        <v>36476.7</v>
      </c>
      <c r="GO78">
        <v>43128.9</v>
      </c>
      <c r="GP78">
        <v>46964</v>
      </c>
      <c r="GQ78">
        <v>53109.2</v>
      </c>
      <c r="GR78">
        <v>58300.1</v>
      </c>
      <c r="GS78">
        <v>1.94657</v>
      </c>
      <c r="GT78">
        <v>1.77692</v>
      </c>
      <c r="GU78">
        <v>0.0907332</v>
      </c>
      <c r="GV78">
        <v>0</v>
      </c>
      <c r="GW78">
        <v>28.5339</v>
      </c>
      <c r="GX78">
        <v>999.9</v>
      </c>
      <c r="GY78">
        <v>58.607</v>
      </c>
      <c r="GZ78">
        <v>30.665</v>
      </c>
      <c r="HA78">
        <v>28.7222</v>
      </c>
      <c r="HB78">
        <v>54.5199</v>
      </c>
      <c r="HC78">
        <v>44.4671</v>
      </c>
      <c r="HD78">
        <v>1</v>
      </c>
      <c r="HE78">
        <v>0.121674</v>
      </c>
      <c r="HF78">
        <v>-1.34065</v>
      </c>
      <c r="HG78">
        <v>20.1271</v>
      </c>
      <c r="HH78">
        <v>5.19797</v>
      </c>
      <c r="HI78">
        <v>12.004</v>
      </c>
      <c r="HJ78">
        <v>4.9756</v>
      </c>
      <c r="HK78">
        <v>3.294</v>
      </c>
      <c r="HL78">
        <v>9999</v>
      </c>
      <c r="HM78">
        <v>9999</v>
      </c>
      <c r="HN78">
        <v>999.9</v>
      </c>
      <c r="HO78">
        <v>9999</v>
      </c>
      <c r="HP78">
        <v>1.86325</v>
      </c>
      <c r="HQ78">
        <v>1.86813</v>
      </c>
      <c r="HR78">
        <v>1.86787</v>
      </c>
      <c r="HS78">
        <v>1.86905</v>
      </c>
      <c r="HT78">
        <v>1.86981</v>
      </c>
      <c r="HU78">
        <v>1.86592</v>
      </c>
      <c r="HV78">
        <v>1.86701</v>
      </c>
      <c r="HW78">
        <v>1.86844</v>
      </c>
      <c r="HX78">
        <v>5</v>
      </c>
      <c r="HY78">
        <v>0</v>
      </c>
      <c r="HZ78">
        <v>0</v>
      </c>
      <c r="IA78">
        <v>0</v>
      </c>
      <c r="IB78" t="s">
        <v>424</v>
      </c>
      <c r="IC78" t="s">
        <v>425</v>
      </c>
      <c r="ID78" t="s">
        <v>426</v>
      </c>
      <c r="IE78" t="s">
        <v>426</v>
      </c>
      <c r="IF78" t="s">
        <v>426</v>
      </c>
      <c r="IG78" t="s">
        <v>426</v>
      </c>
      <c r="IH78">
        <v>0</v>
      </c>
      <c r="II78">
        <v>100</v>
      </c>
      <c r="IJ78">
        <v>100</v>
      </c>
      <c r="IK78">
        <v>1.982</v>
      </c>
      <c r="IL78">
        <v>0.3889</v>
      </c>
      <c r="IM78">
        <v>0.591063205497763</v>
      </c>
      <c r="IN78">
        <v>0.00362635438953289</v>
      </c>
      <c r="IO78">
        <v>-8.50754122937555e-07</v>
      </c>
      <c r="IP78">
        <v>2.87264459290622e-10</v>
      </c>
      <c r="IQ78">
        <v>-0.103101814204982</v>
      </c>
      <c r="IR78">
        <v>-0.017656537129445</v>
      </c>
      <c r="IS78">
        <v>0.00217271289782075</v>
      </c>
      <c r="IT78">
        <v>-2.34727275410467e-05</v>
      </c>
      <c r="IU78">
        <v>4</v>
      </c>
      <c r="IV78">
        <v>2183</v>
      </c>
      <c r="IW78">
        <v>1</v>
      </c>
      <c r="IX78">
        <v>27</v>
      </c>
      <c r="IY78">
        <v>29322699</v>
      </c>
      <c r="IZ78">
        <v>29322699</v>
      </c>
      <c r="JA78">
        <v>0.993652</v>
      </c>
      <c r="JB78">
        <v>2.63794</v>
      </c>
      <c r="JC78">
        <v>1.54785</v>
      </c>
      <c r="JD78">
        <v>2.31445</v>
      </c>
      <c r="JE78">
        <v>1.64551</v>
      </c>
      <c r="JF78">
        <v>2.32422</v>
      </c>
      <c r="JG78">
        <v>34.2814</v>
      </c>
      <c r="JH78">
        <v>24.2101</v>
      </c>
      <c r="JI78">
        <v>18</v>
      </c>
      <c r="JJ78">
        <v>506.222</v>
      </c>
      <c r="JK78">
        <v>396.956</v>
      </c>
      <c r="JL78">
        <v>31.0366</v>
      </c>
      <c r="JM78">
        <v>28.9694</v>
      </c>
      <c r="JN78">
        <v>29.9998</v>
      </c>
      <c r="JO78">
        <v>28.9655</v>
      </c>
      <c r="JP78">
        <v>28.915</v>
      </c>
      <c r="JQ78">
        <v>19.9246</v>
      </c>
      <c r="JR78">
        <v>21.3686</v>
      </c>
      <c r="JS78">
        <v>51.3108</v>
      </c>
      <c r="JT78">
        <v>31.0369</v>
      </c>
      <c r="JU78">
        <v>420</v>
      </c>
      <c r="JV78">
        <v>23.9377</v>
      </c>
      <c r="JW78">
        <v>96.5362</v>
      </c>
      <c r="JX78">
        <v>94.4575</v>
      </c>
    </row>
    <row r="79" spans="1:284">
      <c r="A79">
        <v>63</v>
      </c>
      <c r="B79">
        <v>1759361944</v>
      </c>
      <c r="C79">
        <v>901.900000095367</v>
      </c>
      <c r="D79" t="s">
        <v>552</v>
      </c>
      <c r="E79" t="s">
        <v>553</v>
      </c>
      <c r="F79">
        <v>5</v>
      </c>
      <c r="G79" t="s">
        <v>547</v>
      </c>
      <c r="H79" t="s">
        <v>419</v>
      </c>
      <c r="I79">
        <v>1759361941</v>
      </c>
      <c r="J79">
        <f>(K79)/1000</f>
        <v>0</v>
      </c>
      <c r="K79">
        <f>1000*DK79*AI79*(DG79-DH79)/(100*CZ79*(1000-AI79*DG79))</f>
        <v>0</v>
      </c>
      <c r="L79">
        <f>DK79*AI79*(DF79-DE79*(1000-AI79*DH79)/(1000-AI79*DG79))/(100*CZ79)</f>
        <v>0</v>
      </c>
      <c r="M79">
        <f>DE79 - IF(AI79&gt;1, L79*CZ79*100.0/(AK79), 0)</f>
        <v>0</v>
      </c>
      <c r="N79">
        <f>((T79-J79/2)*M79-L79)/(T79+J79/2)</f>
        <v>0</v>
      </c>
      <c r="O79">
        <f>N79*(DL79+DM79)/1000.0</f>
        <v>0</v>
      </c>
      <c r="P79">
        <f>(DE79 - IF(AI79&gt;1, L79*CZ79*100.0/(AK79), 0))*(DL79+DM79)/1000.0</f>
        <v>0</v>
      </c>
      <c r="Q79">
        <f>2.0/((1/S79-1/R79)+SIGN(S79)*SQRT((1/S79-1/R79)*(1/S79-1/R79) + 4*DA79/((DA79+1)*(DA79+1))*(2*1/S79*1/R79-1/R79*1/R79)))</f>
        <v>0</v>
      </c>
      <c r="R79">
        <f>IF(LEFT(DB79,1)&lt;&gt;"0",IF(LEFT(DB79,1)="1",3.0,DC79),$D$5+$E$5*(DS79*DL79/($K$5*1000))+$F$5*(DS79*DL79/($K$5*1000))*MAX(MIN(CZ79,$J$5),$I$5)*MAX(MIN(CZ79,$J$5),$I$5)+$G$5*MAX(MIN(CZ79,$J$5),$I$5)*(DS79*DL79/($K$5*1000))+$H$5*(DS79*DL79/($K$5*1000))*(DS79*DL79/($K$5*1000)))</f>
        <v>0</v>
      </c>
      <c r="S79">
        <f>J79*(1000-(1000*0.61365*exp(17.502*W79/(240.97+W79))/(DL79+DM79)+DG79)/2)/(1000*0.61365*exp(17.502*W79/(240.97+W79))/(DL79+DM79)-DG79)</f>
        <v>0</v>
      </c>
      <c r="T79">
        <f>1/((DA79+1)/(Q79/1.6)+1/(R79/1.37)) + DA79/((DA79+1)/(Q79/1.6) + DA79/(R79/1.37))</f>
        <v>0</v>
      </c>
      <c r="U79">
        <f>(CV79*CY79)</f>
        <v>0</v>
      </c>
      <c r="V79">
        <f>(DN79+(U79+2*0.95*5.67E-8*(((DN79+$B$7)+273)^4-(DN79+273)^4)-44100*J79)/(1.84*29.3*R79+8*0.95*5.67E-8*(DN79+273)^3))</f>
        <v>0</v>
      </c>
      <c r="W79">
        <f>($C$7*DO79+$D$7*DP79+$E$7*V79)</f>
        <v>0</v>
      </c>
      <c r="X79">
        <f>0.61365*exp(17.502*W79/(240.97+W79))</f>
        <v>0</v>
      </c>
      <c r="Y79">
        <f>(Z79/AA79*100)</f>
        <v>0</v>
      </c>
      <c r="Z79">
        <f>DG79*(DL79+DM79)/1000</f>
        <v>0</v>
      </c>
      <c r="AA79">
        <f>0.61365*exp(17.502*DN79/(240.97+DN79))</f>
        <v>0</v>
      </c>
      <c r="AB79">
        <f>(X79-DG79*(DL79+DM79)/1000)</f>
        <v>0</v>
      </c>
      <c r="AC79">
        <f>(-J79*44100)</f>
        <v>0</v>
      </c>
      <c r="AD79">
        <f>2*29.3*R79*0.92*(DN79-W79)</f>
        <v>0</v>
      </c>
      <c r="AE79">
        <f>2*0.95*5.67E-8*(((DN79+$B$7)+273)^4-(W79+273)^4)</f>
        <v>0</v>
      </c>
      <c r="AF79">
        <f>U79+AE79+AC79+AD79</f>
        <v>0</v>
      </c>
      <c r="AG79">
        <v>0</v>
      </c>
      <c r="AH79">
        <v>0</v>
      </c>
      <c r="AI79">
        <f>IF(AG79*$H$13&gt;=AK79,1.0,(AK79/(AK79-AG79*$H$13)))</f>
        <v>0</v>
      </c>
      <c r="AJ79">
        <f>(AI79-1)*100</f>
        <v>0</v>
      </c>
      <c r="AK79">
        <f>MAX(0,($B$13+$C$13*DS79)/(1+$D$13*DS79)*DL79/(DN79+273)*$E$13)</f>
        <v>0</v>
      </c>
      <c r="AL79" t="s">
        <v>420</v>
      </c>
      <c r="AM79" t="s">
        <v>420</v>
      </c>
      <c r="AN79">
        <v>0</v>
      </c>
      <c r="AO79">
        <v>0</v>
      </c>
      <c r="AP79">
        <f>1-AN79/AO79</f>
        <v>0</v>
      </c>
      <c r="AQ79">
        <v>0</v>
      </c>
      <c r="AR79" t="s">
        <v>420</v>
      </c>
      <c r="AS79" t="s">
        <v>420</v>
      </c>
      <c r="AT79">
        <v>0</v>
      </c>
      <c r="AU79">
        <v>0</v>
      </c>
      <c r="AV79">
        <f>1-AT79/AU79</f>
        <v>0</v>
      </c>
      <c r="AW79">
        <v>0.5</v>
      </c>
      <c r="AX79">
        <f>CW79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420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CV79">
        <f>$B$11*DT79+$C$11*DU79+$F$11*EF79*(1-EI79)</f>
        <v>0</v>
      </c>
      <c r="CW79">
        <f>CV79*CX79</f>
        <v>0</v>
      </c>
      <c r="CX79">
        <f>($B$11*$D$9+$C$11*$D$9+$F$11*((ES79+EK79)/MAX(ES79+EK79+ET79, 0.1)*$I$9+ET79/MAX(ES79+EK79+ET79, 0.1)*$J$9))/($B$11+$C$11+$F$11)</f>
        <v>0</v>
      </c>
      <c r="CY79">
        <f>($B$11*$K$9+$C$11*$K$9+$F$11*((ES79+EK79)/MAX(ES79+EK79+ET79, 0.1)*$P$9+ET79/MAX(ES79+EK79+ET79, 0.1)*$Q$9))/($B$11+$C$11+$F$11)</f>
        <v>0</v>
      </c>
      <c r="CZ79">
        <v>4.8</v>
      </c>
      <c r="DA79">
        <v>0.5</v>
      </c>
      <c r="DB79" t="s">
        <v>421</v>
      </c>
      <c r="DC79">
        <v>2</v>
      </c>
      <c r="DD79">
        <v>1759361941</v>
      </c>
      <c r="DE79">
        <v>420.935333333333</v>
      </c>
      <c r="DF79">
        <v>419.995333333333</v>
      </c>
      <c r="DG79">
        <v>24.1455333333333</v>
      </c>
      <c r="DH79">
        <v>23.9339333333333</v>
      </c>
      <c r="DI79">
        <v>418.953</v>
      </c>
      <c r="DJ79">
        <v>23.7566</v>
      </c>
      <c r="DK79">
        <v>500.043666666667</v>
      </c>
      <c r="DL79">
        <v>90.3083333333333</v>
      </c>
      <c r="DM79">
        <v>0.0350859</v>
      </c>
      <c r="DN79">
        <v>30.4479</v>
      </c>
      <c r="DO79">
        <v>30.0126666666667</v>
      </c>
      <c r="DP79">
        <v>999.9</v>
      </c>
      <c r="DQ79">
        <v>0</v>
      </c>
      <c r="DR79">
        <v>0</v>
      </c>
      <c r="DS79">
        <v>10017.9333333333</v>
      </c>
      <c r="DT79">
        <v>0</v>
      </c>
      <c r="DU79">
        <v>0.386148</v>
      </c>
      <c r="DV79">
        <v>0.940104333333333</v>
      </c>
      <c r="DW79">
        <v>431.350666666667</v>
      </c>
      <c r="DX79">
        <v>430.294</v>
      </c>
      <c r="DY79">
        <v>0.211600666666667</v>
      </c>
      <c r="DZ79">
        <v>419.995333333333</v>
      </c>
      <c r="EA79">
        <v>23.9339333333333</v>
      </c>
      <c r="EB79">
        <v>2.18054</v>
      </c>
      <c r="EC79">
        <v>2.16143333333333</v>
      </c>
      <c r="ED79">
        <v>18.8201</v>
      </c>
      <c r="EE79">
        <v>18.6793</v>
      </c>
      <c r="EF79">
        <v>0.00500059</v>
      </c>
      <c r="EG79">
        <v>0</v>
      </c>
      <c r="EH79">
        <v>0</v>
      </c>
      <c r="EI79">
        <v>0</v>
      </c>
      <c r="EJ79">
        <v>685.366666666667</v>
      </c>
      <c r="EK79">
        <v>0.00500059</v>
      </c>
      <c r="EL79">
        <v>-5.96666666666667</v>
      </c>
      <c r="EM79">
        <v>-0.133333333333333</v>
      </c>
      <c r="EN79">
        <v>36.083</v>
      </c>
      <c r="EO79">
        <v>39.7706666666667</v>
      </c>
      <c r="EP79">
        <v>37.5413333333333</v>
      </c>
      <c r="EQ79">
        <v>40.1456666666667</v>
      </c>
      <c r="ER79">
        <v>38.458</v>
      </c>
      <c r="ES79">
        <v>0</v>
      </c>
      <c r="ET79">
        <v>0</v>
      </c>
      <c r="EU79">
        <v>0</v>
      </c>
      <c r="EV79">
        <v>1759361944.9</v>
      </c>
      <c r="EW79">
        <v>0</v>
      </c>
      <c r="EX79">
        <v>689.196153846154</v>
      </c>
      <c r="EY79">
        <v>27.0188033427682</v>
      </c>
      <c r="EZ79">
        <v>-15.4735043860307</v>
      </c>
      <c r="FA79">
        <v>-7.84615384615385</v>
      </c>
      <c r="FB79">
        <v>15</v>
      </c>
      <c r="FC79">
        <v>0</v>
      </c>
      <c r="FD79" t="s">
        <v>422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0.97685325</v>
      </c>
      <c r="FQ79">
        <v>-0.251351864661655</v>
      </c>
      <c r="FR79">
        <v>0.0362554313363874</v>
      </c>
      <c r="FS79">
        <v>1</v>
      </c>
      <c r="FT79">
        <v>689.794117647059</v>
      </c>
      <c r="FU79">
        <v>5.21619560123971</v>
      </c>
      <c r="FV79">
        <v>5.80460978961451</v>
      </c>
      <c r="FW79">
        <v>-1</v>
      </c>
      <c r="FX79">
        <v>0.2091455</v>
      </c>
      <c r="FY79">
        <v>0.0133143157894736</v>
      </c>
      <c r="FZ79">
        <v>0.00165221673820356</v>
      </c>
      <c r="GA79">
        <v>1</v>
      </c>
      <c r="GB79">
        <v>2</v>
      </c>
      <c r="GC79">
        <v>2</v>
      </c>
      <c r="GD79" t="s">
        <v>449</v>
      </c>
      <c r="GE79">
        <v>3.13276</v>
      </c>
      <c r="GF79">
        <v>2.71305</v>
      </c>
      <c r="GG79">
        <v>0.0893141</v>
      </c>
      <c r="GH79">
        <v>0.0896322</v>
      </c>
      <c r="GI79">
        <v>0.103007</v>
      </c>
      <c r="GJ79">
        <v>0.103136</v>
      </c>
      <c r="GK79">
        <v>34258.8</v>
      </c>
      <c r="GL79">
        <v>36672.2</v>
      </c>
      <c r="GM79">
        <v>34039.6</v>
      </c>
      <c r="GN79">
        <v>36476.8</v>
      </c>
      <c r="GO79">
        <v>43129.1</v>
      </c>
      <c r="GP79">
        <v>46964.3</v>
      </c>
      <c r="GQ79">
        <v>53109.2</v>
      </c>
      <c r="GR79">
        <v>58300.4</v>
      </c>
      <c r="GS79">
        <v>1.9478</v>
      </c>
      <c r="GT79">
        <v>1.77717</v>
      </c>
      <c r="GU79">
        <v>0.0900701</v>
      </c>
      <c r="GV79">
        <v>0</v>
      </c>
      <c r="GW79">
        <v>28.5335</v>
      </c>
      <c r="GX79">
        <v>999.9</v>
      </c>
      <c r="GY79">
        <v>58.607</v>
      </c>
      <c r="GZ79">
        <v>30.675</v>
      </c>
      <c r="HA79">
        <v>28.7384</v>
      </c>
      <c r="HB79">
        <v>54.9199</v>
      </c>
      <c r="HC79">
        <v>44.6995</v>
      </c>
      <c r="HD79">
        <v>1</v>
      </c>
      <c r="HE79">
        <v>0.121415</v>
      </c>
      <c r="HF79">
        <v>-1.34016</v>
      </c>
      <c r="HG79">
        <v>20.1269</v>
      </c>
      <c r="HH79">
        <v>5.19767</v>
      </c>
      <c r="HI79">
        <v>12.004</v>
      </c>
      <c r="HJ79">
        <v>4.97545</v>
      </c>
      <c r="HK79">
        <v>3.294</v>
      </c>
      <c r="HL79">
        <v>9999</v>
      </c>
      <c r="HM79">
        <v>9999</v>
      </c>
      <c r="HN79">
        <v>999.9</v>
      </c>
      <c r="HO79">
        <v>9999</v>
      </c>
      <c r="HP79">
        <v>1.86325</v>
      </c>
      <c r="HQ79">
        <v>1.86813</v>
      </c>
      <c r="HR79">
        <v>1.86788</v>
      </c>
      <c r="HS79">
        <v>1.86905</v>
      </c>
      <c r="HT79">
        <v>1.86981</v>
      </c>
      <c r="HU79">
        <v>1.86594</v>
      </c>
      <c r="HV79">
        <v>1.86701</v>
      </c>
      <c r="HW79">
        <v>1.86844</v>
      </c>
      <c r="HX79">
        <v>5</v>
      </c>
      <c r="HY79">
        <v>0</v>
      </c>
      <c r="HZ79">
        <v>0</v>
      </c>
      <c r="IA79">
        <v>0</v>
      </c>
      <c r="IB79" t="s">
        <v>424</v>
      </c>
      <c r="IC79" t="s">
        <v>425</v>
      </c>
      <c r="ID79" t="s">
        <v>426</v>
      </c>
      <c r="IE79" t="s">
        <v>426</v>
      </c>
      <c r="IF79" t="s">
        <v>426</v>
      </c>
      <c r="IG79" t="s">
        <v>426</v>
      </c>
      <c r="IH79">
        <v>0</v>
      </c>
      <c r="II79">
        <v>100</v>
      </c>
      <c r="IJ79">
        <v>100</v>
      </c>
      <c r="IK79">
        <v>1.982</v>
      </c>
      <c r="IL79">
        <v>0.3889</v>
      </c>
      <c r="IM79">
        <v>0.591063205497763</v>
      </c>
      <c r="IN79">
        <v>0.00362635438953289</v>
      </c>
      <c r="IO79">
        <v>-8.50754122937555e-07</v>
      </c>
      <c r="IP79">
        <v>2.87264459290622e-10</v>
      </c>
      <c r="IQ79">
        <v>-0.103101814204982</v>
      </c>
      <c r="IR79">
        <v>-0.017656537129445</v>
      </c>
      <c r="IS79">
        <v>0.00217271289782075</v>
      </c>
      <c r="IT79">
        <v>-2.34727275410467e-05</v>
      </c>
      <c r="IU79">
        <v>4</v>
      </c>
      <c r="IV79">
        <v>2183</v>
      </c>
      <c r="IW79">
        <v>1</v>
      </c>
      <c r="IX79">
        <v>27</v>
      </c>
      <c r="IY79">
        <v>29322699.1</v>
      </c>
      <c r="IZ79">
        <v>29322699.1</v>
      </c>
      <c r="JA79">
        <v>0.994873</v>
      </c>
      <c r="JB79">
        <v>2.63794</v>
      </c>
      <c r="JC79">
        <v>1.54785</v>
      </c>
      <c r="JD79">
        <v>2.31323</v>
      </c>
      <c r="JE79">
        <v>1.64551</v>
      </c>
      <c r="JF79">
        <v>2.30835</v>
      </c>
      <c r="JG79">
        <v>34.2814</v>
      </c>
      <c r="JH79">
        <v>24.2101</v>
      </c>
      <c r="JI79">
        <v>18</v>
      </c>
      <c r="JJ79">
        <v>507.027</v>
      </c>
      <c r="JK79">
        <v>397.089</v>
      </c>
      <c r="JL79">
        <v>31.0337</v>
      </c>
      <c r="JM79">
        <v>28.9682</v>
      </c>
      <c r="JN79">
        <v>29.9998</v>
      </c>
      <c r="JO79">
        <v>28.9643</v>
      </c>
      <c r="JP79">
        <v>28.9144</v>
      </c>
      <c r="JQ79">
        <v>19.9235</v>
      </c>
      <c r="JR79">
        <v>21.3686</v>
      </c>
      <c r="JS79">
        <v>51.3108</v>
      </c>
      <c r="JT79">
        <v>31.0234</v>
      </c>
      <c r="JU79">
        <v>420</v>
      </c>
      <c r="JV79">
        <v>23.9377</v>
      </c>
      <c r="JW79">
        <v>96.536</v>
      </c>
      <c r="JX79">
        <v>94.4579</v>
      </c>
    </row>
    <row r="80" spans="1:284">
      <c r="A80">
        <v>64</v>
      </c>
      <c r="B80">
        <v>1759361946</v>
      </c>
      <c r="C80">
        <v>903.900000095367</v>
      </c>
      <c r="D80" t="s">
        <v>554</v>
      </c>
      <c r="E80" t="s">
        <v>555</v>
      </c>
      <c r="F80">
        <v>5</v>
      </c>
      <c r="G80" t="s">
        <v>547</v>
      </c>
      <c r="H80" t="s">
        <v>419</v>
      </c>
      <c r="I80">
        <v>1759361943</v>
      </c>
      <c r="J80">
        <f>(K80)/1000</f>
        <v>0</v>
      </c>
      <c r="K80">
        <f>1000*DK80*AI80*(DG80-DH80)/(100*CZ80*(1000-AI80*DG80))</f>
        <v>0</v>
      </c>
      <c r="L80">
        <f>DK80*AI80*(DF80-DE80*(1000-AI80*DH80)/(1000-AI80*DG80))/(100*CZ80)</f>
        <v>0</v>
      </c>
      <c r="M80">
        <f>DE80 - IF(AI80&gt;1, L80*CZ80*100.0/(AK80), 0)</f>
        <v>0</v>
      </c>
      <c r="N80">
        <f>((T80-J80/2)*M80-L80)/(T80+J80/2)</f>
        <v>0</v>
      </c>
      <c r="O80">
        <f>N80*(DL80+DM80)/1000.0</f>
        <v>0</v>
      </c>
      <c r="P80">
        <f>(DE80 - IF(AI80&gt;1, L80*CZ80*100.0/(AK80), 0))*(DL80+DM80)/1000.0</f>
        <v>0</v>
      </c>
      <c r="Q80">
        <f>2.0/((1/S80-1/R80)+SIGN(S80)*SQRT((1/S80-1/R80)*(1/S80-1/R80) + 4*DA80/((DA80+1)*(DA80+1))*(2*1/S80*1/R80-1/R80*1/R80)))</f>
        <v>0</v>
      </c>
      <c r="R80">
        <f>IF(LEFT(DB80,1)&lt;&gt;"0",IF(LEFT(DB80,1)="1",3.0,DC80),$D$5+$E$5*(DS80*DL80/($K$5*1000))+$F$5*(DS80*DL80/($K$5*1000))*MAX(MIN(CZ80,$J$5),$I$5)*MAX(MIN(CZ80,$J$5),$I$5)+$G$5*MAX(MIN(CZ80,$J$5),$I$5)*(DS80*DL80/($K$5*1000))+$H$5*(DS80*DL80/($K$5*1000))*(DS80*DL80/($K$5*1000)))</f>
        <v>0</v>
      </c>
      <c r="S80">
        <f>J80*(1000-(1000*0.61365*exp(17.502*W80/(240.97+W80))/(DL80+DM80)+DG80)/2)/(1000*0.61365*exp(17.502*W80/(240.97+W80))/(DL80+DM80)-DG80)</f>
        <v>0</v>
      </c>
      <c r="T80">
        <f>1/((DA80+1)/(Q80/1.6)+1/(R80/1.37)) + DA80/((DA80+1)/(Q80/1.6) + DA80/(R80/1.37))</f>
        <v>0</v>
      </c>
      <c r="U80">
        <f>(CV80*CY80)</f>
        <v>0</v>
      </c>
      <c r="V80">
        <f>(DN80+(U80+2*0.95*5.67E-8*(((DN80+$B$7)+273)^4-(DN80+273)^4)-44100*J80)/(1.84*29.3*R80+8*0.95*5.67E-8*(DN80+273)^3))</f>
        <v>0</v>
      </c>
      <c r="W80">
        <f>($C$7*DO80+$D$7*DP80+$E$7*V80)</f>
        <v>0</v>
      </c>
      <c r="X80">
        <f>0.61365*exp(17.502*W80/(240.97+W80))</f>
        <v>0</v>
      </c>
      <c r="Y80">
        <f>(Z80/AA80*100)</f>
        <v>0</v>
      </c>
      <c r="Z80">
        <f>DG80*(DL80+DM80)/1000</f>
        <v>0</v>
      </c>
      <c r="AA80">
        <f>0.61365*exp(17.502*DN80/(240.97+DN80))</f>
        <v>0</v>
      </c>
      <c r="AB80">
        <f>(X80-DG80*(DL80+DM80)/1000)</f>
        <v>0</v>
      </c>
      <c r="AC80">
        <f>(-J80*44100)</f>
        <v>0</v>
      </c>
      <c r="AD80">
        <f>2*29.3*R80*0.92*(DN80-W80)</f>
        <v>0</v>
      </c>
      <c r="AE80">
        <f>2*0.95*5.67E-8*(((DN80+$B$7)+273)^4-(W80+273)^4)</f>
        <v>0</v>
      </c>
      <c r="AF80">
        <f>U80+AE80+AC80+AD80</f>
        <v>0</v>
      </c>
      <c r="AG80">
        <v>0</v>
      </c>
      <c r="AH80">
        <v>0</v>
      </c>
      <c r="AI80">
        <f>IF(AG80*$H$13&gt;=AK80,1.0,(AK80/(AK80-AG80*$H$13)))</f>
        <v>0</v>
      </c>
      <c r="AJ80">
        <f>(AI80-1)*100</f>
        <v>0</v>
      </c>
      <c r="AK80">
        <f>MAX(0,($B$13+$C$13*DS80)/(1+$D$13*DS80)*DL80/(DN80+273)*$E$13)</f>
        <v>0</v>
      </c>
      <c r="AL80" t="s">
        <v>420</v>
      </c>
      <c r="AM80" t="s">
        <v>420</v>
      </c>
      <c r="AN80">
        <v>0</v>
      </c>
      <c r="AO80">
        <v>0</v>
      </c>
      <c r="AP80">
        <f>1-AN80/AO80</f>
        <v>0</v>
      </c>
      <c r="AQ80">
        <v>0</v>
      </c>
      <c r="AR80" t="s">
        <v>420</v>
      </c>
      <c r="AS80" t="s">
        <v>420</v>
      </c>
      <c r="AT80">
        <v>0</v>
      </c>
      <c r="AU80">
        <v>0</v>
      </c>
      <c r="AV80">
        <f>1-AT80/AU80</f>
        <v>0</v>
      </c>
      <c r="AW80">
        <v>0.5</v>
      </c>
      <c r="AX80">
        <f>CW80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420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CV80">
        <f>$B$11*DT80+$C$11*DU80+$F$11*EF80*(1-EI80)</f>
        <v>0</v>
      </c>
      <c r="CW80">
        <f>CV80*CX80</f>
        <v>0</v>
      </c>
      <c r="CX80">
        <f>($B$11*$D$9+$C$11*$D$9+$F$11*((ES80+EK80)/MAX(ES80+EK80+ET80, 0.1)*$I$9+ET80/MAX(ES80+EK80+ET80, 0.1)*$J$9))/($B$11+$C$11+$F$11)</f>
        <v>0</v>
      </c>
      <c r="CY80">
        <f>($B$11*$K$9+$C$11*$K$9+$F$11*((ES80+EK80)/MAX(ES80+EK80+ET80, 0.1)*$P$9+ET80/MAX(ES80+EK80+ET80, 0.1)*$Q$9))/($B$11+$C$11+$F$11)</f>
        <v>0</v>
      </c>
      <c r="CZ80">
        <v>4.8</v>
      </c>
      <c r="DA80">
        <v>0.5</v>
      </c>
      <c r="DB80" t="s">
        <v>421</v>
      </c>
      <c r="DC80">
        <v>2</v>
      </c>
      <c r="DD80">
        <v>1759361943</v>
      </c>
      <c r="DE80">
        <v>420.918</v>
      </c>
      <c r="DF80">
        <v>419.995</v>
      </c>
      <c r="DG80">
        <v>24.1438666666667</v>
      </c>
      <c r="DH80">
        <v>23.9317</v>
      </c>
      <c r="DI80">
        <v>418.935666666667</v>
      </c>
      <c r="DJ80">
        <v>23.7550333333333</v>
      </c>
      <c r="DK80">
        <v>500.041666666667</v>
      </c>
      <c r="DL80">
        <v>90.3094666666667</v>
      </c>
      <c r="DM80">
        <v>0.0350028</v>
      </c>
      <c r="DN80">
        <v>30.4482</v>
      </c>
      <c r="DO80">
        <v>30.0064666666667</v>
      </c>
      <c r="DP80">
        <v>999.9</v>
      </c>
      <c r="DQ80">
        <v>0</v>
      </c>
      <c r="DR80">
        <v>0</v>
      </c>
      <c r="DS80">
        <v>10015.8333333333</v>
      </c>
      <c r="DT80">
        <v>0</v>
      </c>
      <c r="DU80">
        <v>0.386148</v>
      </c>
      <c r="DV80">
        <v>0.923289333333333</v>
      </c>
      <c r="DW80">
        <v>431.332</v>
      </c>
      <c r="DX80">
        <v>430.292333333333</v>
      </c>
      <c r="DY80">
        <v>0.212169666666667</v>
      </c>
      <c r="DZ80">
        <v>419.995</v>
      </c>
      <c r="EA80">
        <v>23.9317</v>
      </c>
      <c r="EB80">
        <v>2.18042</v>
      </c>
      <c r="EC80">
        <v>2.16126</v>
      </c>
      <c r="ED80">
        <v>18.8192</v>
      </c>
      <c r="EE80">
        <v>18.6780333333333</v>
      </c>
      <c r="EF80">
        <v>0.00500059</v>
      </c>
      <c r="EG80">
        <v>0</v>
      </c>
      <c r="EH80">
        <v>0</v>
      </c>
      <c r="EI80">
        <v>0</v>
      </c>
      <c r="EJ80">
        <v>681.166666666667</v>
      </c>
      <c r="EK80">
        <v>0.00500059</v>
      </c>
      <c r="EL80">
        <v>-9.43333333333333</v>
      </c>
      <c r="EM80">
        <v>-1.73333333333333</v>
      </c>
      <c r="EN80">
        <v>36.062</v>
      </c>
      <c r="EO80">
        <v>39.729</v>
      </c>
      <c r="EP80">
        <v>37.5206666666667</v>
      </c>
      <c r="EQ80">
        <v>40.104</v>
      </c>
      <c r="ER80">
        <v>38.437</v>
      </c>
      <c r="ES80">
        <v>0</v>
      </c>
      <c r="ET80">
        <v>0</v>
      </c>
      <c r="EU80">
        <v>0</v>
      </c>
      <c r="EV80">
        <v>1759361947.3</v>
      </c>
      <c r="EW80">
        <v>0</v>
      </c>
      <c r="EX80">
        <v>688.776923076923</v>
      </c>
      <c r="EY80">
        <v>-1.78461543172718</v>
      </c>
      <c r="EZ80">
        <v>-13.4188034590827</v>
      </c>
      <c r="FA80">
        <v>-9.35769230769231</v>
      </c>
      <c r="FB80">
        <v>15</v>
      </c>
      <c r="FC80">
        <v>0</v>
      </c>
      <c r="FD80" t="s">
        <v>422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0.97010435</v>
      </c>
      <c r="FQ80">
        <v>-0.314209308270676</v>
      </c>
      <c r="FR80">
        <v>0.0398595032586647</v>
      </c>
      <c r="FS80">
        <v>1</v>
      </c>
      <c r="FT80">
        <v>689.832352941176</v>
      </c>
      <c r="FU80">
        <v>2.53475939550838</v>
      </c>
      <c r="FV80">
        <v>5.98855381679158</v>
      </c>
      <c r="FW80">
        <v>-1</v>
      </c>
      <c r="FX80">
        <v>0.2098491</v>
      </c>
      <c r="FY80">
        <v>0.0118435488721803</v>
      </c>
      <c r="FZ80">
        <v>0.00149673414138918</v>
      </c>
      <c r="GA80">
        <v>1</v>
      </c>
      <c r="GB80">
        <v>2</v>
      </c>
      <c r="GC80">
        <v>2</v>
      </c>
      <c r="GD80" t="s">
        <v>449</v>
      </c>
      <c r="GE80">
        <v>3.13285</v>
      </c>
      <c r="GF80">
        <v>2.71302</v>
      </c>
      <c r="GG80">
        <v>0.0893188</v>
      </c>
      <c r="GH80">
        <v>0.089635</v>
      </c>
      <c r="GI80">
        <v>0.103001</v>
      </c>
      <c r="GJ80">
        <v>0.103132</v>
      </c>
      <c r="GK80">
        <v>34258.5</v>
      </c>
      <c r="GL80">
        <v>36672.1</v>
      </c>
      <c r="GM80">
        <v>34039.5</v>
      </c>
      <c r="GN80">
        <v>36476.9</v>
      </c>
      <c r="GO80">
        <v>43129.1</v>
      </c>
      <c r="GP80">
        <v>46964.6</v>
      </c>
      <c r="GQ80">
        <v>53108.8</v>
      </c>
      <c r="GR80">
        <v>58300.5</v>
      </c>
      <c r="GS80">
        <v>1.9478</v>
      </c>
      <c r="GT80">
        <v>1.7773</v>
      </c>
      <c r="GU80">
        <v>0.0899062</v>
      </c>
      <c r="GV80">
        <v>0</v>
      </c>
      <c r="GW80">
        <v>28.5335</v>
      </c>
      <c r="GX80">
        <v>999.9</v>
      </c>
      <c r="GY80">
        <v>58.607</v>
      </c>
      <c r="GZ80">
        <v>30.675</v>
      </c>
      <c r="HA80">
        <v>28.7373</v>
      </c>
      <c r="HB80">
        <v>54.7799</v>
      </c>
      <c r="HC80">
        <v>44.4912</v>
      </c>
      <c r="HD80">
        <v>1</v>
      </c>
      <c r="HE80">
        <v>0.121344</v>
      </c>
      <c r="HF80">
        <v>-1.32159</v>
      </c>
      <c r="HG80">
        <v>20.127</v>
      </c>
      <c r="HH80">
        <v>5.19797</v>
      </c>
      <c r="HI80">
        <v>12.004</v>
      </c>
      <c r="HJ80">
        <v>4.9754</v>
      </c>
      <c r="HK80">
        <v>3.294</v>
      </c>
      <c r="HL80">
        <v>9999</v>
      </c>
      <c r="HM80">
        <v>9999</v>
      </c>
      <c r="HN80">
        <v>999.9</v>
      </c>
      <c r="HO80">
        <v>9999</v>
      </c>
      <c r="HP80">
        <v>1.86325</v>
      </c>
      <c r="HQ80">
        <v>1.86813</v>
      </c>
      <c r="HR80">
        <v>1.86789</v>
      </c>
      <c r="HS80">
        <v>1.86905</v>
      </c>
      <c r="HT80">
        <v>1.86983</v>
      </c>
      <c r="HU80">
        <v>1.86592</v>
      </c>
      <c r="HV80">
        <v>1.86701</v>
      </c>
      <c r="HW80">
        <v>1.86844</v>
      </c>
      <c r="HX80">
        <v>5</v>
      </c>
      <c r="HY80">
        <v>0</v>
      </c>
      <c r="HZ80">
        <v>0</v>
      </c>
      <c r="IA80">
        <v>0</v>
      </c>
      <c r="IB80" t="s">
        <v>424</v>
      </c>
      <c r="IC80" t="s">
        <v>425</v>
      </c>
      <c r="ID80" t="s">
        <v>426</v>
      </c>
      <c r="IE80" t="s">
        <v>426</v>
      </c>
      <c r="IF80" t="s">
        <v>426</v>
      </c>
      <c r="IG80" t="s">
        <v>426</v>
      </c>
      <c r="IH80">
        <v>0</v>
      </c>
      <c r="II80">
        <v>100</v>
      </c>
      <c r="IJ80">
        <v>100</v>
      </c>
      <c r="IK80">
        <v>1.982</v>
      </c>
      <c r="IL80">
        <v>0.3887</v>
      </c>
      <c r="IM80">
        <v>0.591063205497763</v>
      </c>
      <c r="IN80">
        <v>0.00362635438953289</v>
      </c>
      <c r="IO80">
        <v>-8.50754122937555e-07</v>
      </c>
      <c r="IP80">
        <v>2.87264459290622e-10</v>
      </c>
      <c r="IQ80">
        <v>-0.103101814204982</v>
      </c>
      <c r="IR80">
        <v>-0.017656537129445</v>
      </c>
      <c r="IS80">
        <v>0.00217271289782075</v>
      </c>
      <c r="IT80">
        <v>-2.34727275410467e-05</v>
      </c>
      <c r="IU80">
        <v>4</v>
      </c>
      <c r="IV80">
        <v>2183</v>
      </c>
      <c r="IW80">
        <v>1</v>
      </c>
      <c r="IX80">
        <v>27</v>
      </c>
      <c r="IY80">
        <v>29322699.1</v>
      </c>
      <c r="IZ80">
        <v>29322699.1</v>
      </c>
      <c r="JA80">
        <v>0.994873</v>
      </c>
      <c r="JB80">
        <v>2.63062</v>
      </c>
      <c r="JC80">
        <v>1.54785</v>
      </c>
      <c r="JD80">
        <v>2.31445</v>
      </c>
      <c r="JE80">
        <v>1.64551</v>
      </c>
      <c r="JF80">
        <v>2.35107</v>
      </c>
      <c r="JG80">
        <v>34.2814</v>
      </c>
      <c r="JH80">
        <v>24.2101</v>
      </c>
      <c r="JI80">
        <v>18</v>
      </c>
      <c r="JJ80">
        <v>507.017</v>
      </c>
      <c r="JK80">
        <v>397.15</v>
      </c>
      <c r="JL80">
        <v>31.0303</v>
      </c>
      <c r="JM80">
        <v>28.9669</v>
      </c>
      <c r="JN80">
        <v>29.9999</v>
      </c>
      <c r="JO80">
        <v>28.9633</v>
      </c>
      <c r="JP80">
        <v>28.9131</v>
      </c>
      <c r="JQ80">
        <v>19.9252</v>
      </c>
      <c r="JR80">
        <v>21.3686</v>
      </c>
      <c r="JS80">
        <v>51.3108</v>
      </c>
      <c r="JT80">
        <v>31.0234</v>
      </c>
      <c r="JU80">
        <v>420</v>
      </c>
      <c r="JV80">
        <v>23.9377</v>
      </c>
      <c r="JW80">
        <v>96.5354</v>
      </c>
      <c r="JX80">
        <v>94.4581</v>
      </c>
    </row>
    <row r="81" spans="1:284">
      <c r="A81">
        <v>65</v>
      </c>
      <c r="B81">
        <v>1759361948</v>
      </c>
      <c r="C81">
        <v>905.900000095367</v>
      </c>
      <c r="D81" t="s">
        <v>556</v>
      </c>
      <c r="E81" t="s">
        <v>557</v>
      </c>
      <c r="F81">
        <v>5</v>
      </c>
      <c r="G81" t="s">
        <v>547</v>
      </c>
      <c r="H81" t="s">
        <v>419</v>
      </c>
      <c r="I81">
        <v>1759361945</v>
      </c>
      <c r="J81">
        <f>(K81)/1000</f>
        <v>0</v>
      </c>
      <c r="K81">
        <f>1000*DK81*AI81*(DG81-DH81)/(100*CZ81*(1000-AI81*DG81))</f>
        <v>0</v>
      </c>
      <c r="L81">
        <f>DK81*AI81*(DF81-DE81*(1000-AI81*DH81)/(1000-AI81*DG81))/(100*CZ81)</f>
        <v>0</v>
      </c>
      <c r="M81">
        <f>DE81 - IF(AI81&gt;1, L81*CZ81*100.0/(AK81), 0)</f>
        <v>0</v>
      </c>
      <c r="N81">
        <f>((T81-J81/2)*M81-L81)/(T81+J81/2)</f>
        <v>0</v>
      </c>
      <c r="O81">
        <f>N81*(DL81+DM81)/1000.0</f>
        <v>0</v>
      </c>
      <c r="P81">
        <f>(DE81 - IF(AI81&gt;1, L81*CZ81*100.0/(AK81), 0))*(DL81+DM81)/1000.0</f>
        <v>0</v>
      </c>
      <c r="Q81">
        <f>2.0/((1/S81-1/R81)+SIGN(S81)*SQRT((1/S81-1/R81)*(1/S81-1/R81) + 4*DA81/((DA81+1)*(DA81+1))*(2*1/S81*1/R81-1/R81*1/R81)))</f>
        <v>0</v>
      </c>
      <c r="R81">
        <f>IF(LEFT(DB81,1)&lt;&gt;"0",IF(LEFT(DB81,1)="1",3.0,DC81),$D$5+$E$5*(DS81*DL81/($K$5*1000))+$F$5*(DS81*DL81/($K$5*1000))*MAX(MIN(CZ81,$J$5),$I$5)*MAX(MIN(CZ81,$J$5),$I$5)+$G$5*MAX(MIN(CZ81,$J$5),$I$5)*(DS81*DL81/($K$5*1000))+$H$5*(DS81*DL81/($K$5*1000))*(DS81*DL81/($K$5*1000)))</f>
        <v>0</v>
      </c>
      <c r="S81">
        <f>J81*(1000-(1000*0.61365*exp(17.502*W81/(240.97+W81))/(DL81+DM81)+DG81)/2)/(1000*0.61365*exp(17.502*W81/(240.97+W81))/(DL81+DM81)-DG81)</f>
        <v>0</v>
      </c>
      <c r="T81">
        <f>1/((DA81+1)/(Q81/1.6)+1/(R81/1.37)) + DA81/((DA81+1)/(Q81/1.6) + DA81/(R81/1.37))</f>
        <v>0</v>
      </c>
      <c r="U81">
        <f>(CV81*CY81)</f>
        <v>0</v>
      </c>
      <c r="V81">
        <f>(DN81+(U81+2*0.95*5.67E-8*(((DN81+$B$7)+273)^4-(DN81+273)^4)-44100*J81)/(1.84*29.3*R81+8*0.95*5.67E-8*(DN81+273)^3))</f>
        <v>0</v>
      </c>
      <c r="W81">
        <f>($C$7*DO81+$D$7*DP81+$E$7*V81)</f>
        <v>0</v>
      </c>
      <c r="X81">
        <f>0.61365*exp(17.502*W81/(240.97+W81))</f>
        <v>0</v>
      </c>
      <c r="Y81">
        <f>(Z81/AA81*100)</f>
        <v>0</v>
      </c>
      <c r="Z81">
        <f>DG81*(DL81+DM81)/1000</f>
        <v>0</v>
      </c>
      <c r="AA81">
        <f>0.61365*exp(17.502*DN81/(240.97+DN81))</f>
        <v>0</v>
      </c>
      <c r="AB81">
        <f>(X81-DG81*(DL81+DM81)/1000)</f>
        <v>0</v>
      </c>
      <c r="AC81">
        <f>(-J81*44100)</f>
        <v>0</v>
      </c>
      <c r="AD81">
        <f>2*29.3*R81*0.92*(DN81-W81)</f>
        <v>0</v>
      </c>
      <c r="AE81">
        <f>2*0.95*5.67E-8*(((DN81+$B$7)+273)^4-(W81+273)^4)</f>
        <v>0</v>
      </c>
      <c r="AF81">
        <f>U81+AE81+AC81+AD81</f>
        <v>0</v>
      </c>
      <c r="AG81">
        <v>0</v>
      </c>
      <c r="AH81">
        <v>0</v>
      </c>
      <c r="AI81">
        <f>IF(AG81*$H$13&gt;=AK81,1.0,(AK81/(AK81-AG81*$H$13)))</f>
        <v>0</v>
      </c>
      <c r="AJ81">
        <f>(AI81-1)*100</f>
        <v>0</v>
      </c>
      <c r="AK81">
        <f>MAX(0,($B$13+$C$13*DS81)/(1+$D$13*DS81)*DL81/(DN81+273)*$E$13)</f>
        <v>0</v>
      </c>
      <c r="AL81" t="s">
        <v>420</v>
      </c>
      <c r="AM81" t="s">
        <v>420</v>
      </c>
      <c r="AN81">
        <v>0</v>
      </c>
      <c r="AO81">
        <v>0</v>
      </c>
      <c r="AP81">
        <f>1-AN81/AO81</f>
        <v>0</v>
      </c>
      <c r="AQ81">
        <v>0</v>
      </c>
      <c r="AR81" t="s">
        <v>420</v>
      </c>
      <c r="AS81" t="s">
        <v>420</v>
      </c>
      <c r="AT81">
        <v>0</v>
      </c>
      <c r="AU81">
        <v>0</v>
      </c>
      <c r="AV81">
        <f>1-AT81/AU81</f>
        <v>0</v>
      </c>
      <c r="AW81">
        <v>0.5</v>
      </c>
      <c r="AX81">
        <f>CW81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420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CV81">
        <f>$B$11*DT81+$C$11*DU81+$F$11*EF81*(1-EI81)</f>
        <v>0</v>
      </c>
      <c r="CW81">
        <f>CV81*CX81</f>
        <v>0</v>
      </c>
      <c r="CX81">
        <f>($B$11*$D$9+$C$11*$D$9+$F$11*((ES81+EK81)/MAX(ES81+EK81+ET81, 0.1)*$I$9+ET81/MAX(ES81+EK81+ET81, 0.1)*$J$9))/($B$11+$C$11+$F$11)</f>
        <v>0</v>
      </c>
      <c r="CY81">
        <f>($B$11*$K$9+$C$11*$K$9+$F$11*((ES81+EK81)/MAX(ES81+EK81+ET81, 0.1)*$P$9+ET81/MAX(ES81+EK81+ET81, 0.1)*$Q$9))/($B$11+$C$11+$F$11)</f>
        <v>0</v>
      </c>
      <c r="CZ81">
        <v>4.8</v>
      </c>
      <c r="DA81">
        <v>0.5</v>
      </c>
      <c r="DB81" t="s">
        <v>421</v>
      </c>
      <c r="DC81">
        <v>2</v>
      </c>
      <c r="DD81">
        <v>1759361945</v>
      </c>
      <c r="DE81">
        <v>420.929666666667</v>
      </c>
      <c r="DF81">
        <v>420</v>
      </c>
      <c r="DG81">
        <v>24.1419666666667</v>
      </c>
      <c r="DH81">
        <v>23.9305</v>
      </c>
      <c r="DI81">
        <v>418.947666666667</v>
      </c>
      <c r="DJ81">
        <v>23.7532</v>
      </c>
      <c r="DK81">
        <v>500.016333333333</v>
      </c>
      <c r="DL81">
        <v>90.3102666666667</v>
      </c>
      <c r="DM81">
        <v>0.0350596666666667</v>
      </c>
      <c r="DN81">
        <v>30.4478666666667</v>
      </c>
      <c r="DO81">
        <v>30.0018666666667</v>
      </c>
      <c r="DP81">
        <v>999.9</v>
      </c>
      <c r="DQ81">
        <v>0</v>
      </c>
      <c r="DR81">
        <v>0</v>
      </c>
      <c r="DS81">
        <v>9999.98333333333</v>
      </c>
      <c r="DT81">
        <v>0</v>
      </c>
      <c r="DU81">
        <v>0.386148</v>
      </c>
      <c r="DV81">
        <v>0.929962333333333</v>
      </c>
      <c r="DW81">
        <v>431.343333333333</v>
      </c>
      <c r="DX81">
        <v>430.297</v>
      </c>
      <c r="DY81">
        <v>0.211464333333333</v>
      </c>
      <c r="DZ81">
        <v>420</v>
      </c>
      <c r="EA81">
        <v>23.9305</v>
      </c>
      <c r="EB81">
        <v>2.18026666666667</v>
      </c>
      <c r="EC81">
        <v>2.16117</v>
      </c>
      <c r="ED81">
        <v>18.8180666666667</v>
      </c>
      <c r="EE81">
        <v>18.6773666666667</v>
      </c>
      <c r="EF81">
        <v>0.00500059</v>
      </c>
      <c r="EG81">
        <v>0</v>
      </c>
      <c r="EH81">
        <v>0</v>
      </c>
      <c r="EI81">
        <v>0</v>
      </c>
      <c r="EJ81">
        <v>682.333333333333</v>
      </c>
      <c r="EK81">
        <v>0.00500059</v>
      </c>
      <c r="EL81">
        <v>-7.7</v>
      </c>
      <c r="EM81">
        <v>-1.7</v>
      </c>
      <c r="EN81">
        <v>36.062</v>
      </c>
      <c r="EO81">
        <v>39.6873333333333</v>
      </c>
      <c r="EP81">
        <v>37.5</v>
      </c>
      <c r="EQ81">
        <v>40.0623333333333</v>
      </c>
      <c r="ER81">
        <v>38.4163333333333</v>
      </c>
      <c r="ES81">
        <v>0</v>
      </c>
      <c r="ET81">
        <v>0</v>
      </c>
      <c r="EU81">
        <v>0</v>
      </c>
      <c r="EV81">
        <v>1759361949.1</v>
      </c>
      <c r="EW81">
        <v>0</v>
      </c>
      <c r="EX81">
        <v>688.556</v>
      </c>
      <c r="EY81">
        <v>-20.053846256714</v>
      </c>
      <c r="EZ81">
        <v>8.80000021457674</v>
      </c>
      <c r="FA81">
        <v>-8.82</v>
      </c>
      <c r="FB81">
        <v>15</v>
      </c>
      <c r="FC81">
        <v>0</v>
      </c>
      <c r="FD81" t="s">
        <v>422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0.96313565</v>
      </c>
      <c r="FQ81">
        <v>-0.407655203007519</v>
      </c>
      <c r="FR81">
        <v>0.0442333331236467</v>
      </c>
      <c r="FS81">
        <v>1</v>
      </c>
      <c r="FT81">
        <v>688.608823529412</v>
      </c>
      <c r="FU81">
        <v>0.472116082061651</v>
      </c>
      <c r="FV81">
        <v>5.5450755920726</v>
      </c>
      <c r="FW81">
        <v>-1</v>
      </c>
      <c r="FX81">
        <v>0.2101223</v>
      </c>
      <c r="FY81">
        <v>0.0100936240601504</v>
      </c>
      <c r="FZ81">
        <v>0.00139746731983256</v>
      </c>
      <c r="GA81">
        <v>1</v>
      </c>
      <c r="GB81">
        <v>2</v>
      </c>
      <c r="GC81">
        <v>2</v>
      </c>
      <c r="GD81" t="s">
        <v>449</v>
      </c>
      <c r="GE81">
        <v>3.13292</v>
      </c>
      <c r="GF81">
        <v>2.71307</v>
      </c>
      <c r="GG81">
        <v>0.0893271</v>
      </c>
      <c r="GH81">
        <v>0.0896349</v>
      </c>
      <c r="GI81">
        <v>0.103</v>
      </c>
      <c r="GJ81">
        <v>0.103133</v>
      </c>
      <c r="GK81">
        <v>34258.3</v>
      </c>
      <c r="GL81">
        <v>36672.3</v>
      </c>
      <c r="GM81">
        <v>34039.6</v>
      </c>
      <c r="GN81">
        <v>36477.1</v>
      </c>
      <c r="GO81">
        <v>43128.9</v>
      </c>
      <c r="GP81">
        <v>46964.9</v>
      </c>
      <c r="GQ81">
        <v>53108.5</v>
      </c>
      <c r="GR81">
        <v>58300.9</v>
      </c>
      <c r="GS81">
        <v>1.94673</v>
      </c>
      <c r="GT81">
        <v>1.7772</v>
      </c>
      <c r="GU81">
        <v>0.0904873</v>
      </c>
      <c r="GV81">
        <v>0</v>
      </c>
      <c r="GW81">
        <v>28.5335</v>
      </c>
      <c r="GX81">
        <v>999.9</v>
      </c>
      <c r="GY81">
        <v>58.607</v>
      </c>
      <c r="GZ81">
        <v>30.675</v>
      </c>
      <c r="HA81">
        <v>28.7361</v>
      </c>
      <c r="HB81">
        <v>54.6699</v>
      </c>
      <c r="HC81">
        <v>44.3229</v>
      </c>
      <c r="HD81">
        <v>1</v>
      </c>
      <c r="HE81">
        <v>0.121334</v>
      </c>
      <c r="HF81">
        <v>-1.32626</v>
      </c>
      <c r="HG81">
        <v>20.1271</v>
      </c>
      <c r="HH81">
        <v>5.19857</v>
      </c>
      <c r="HI81">
        <v>12.004</v>
      </c>
      <c r="HJ81">
        <v>4.9755</v>
      </c>
      <c r="HK81">
        <v>3.294</v>
      </c>
      <c r="HL81">
        <v>9999</v>
      </c>
      <c r="HM81">
        <v>9999</v>
      </c>
      <c r="HN81">
        <v>999.9</v>
      </c>
      <c r="HO81">
        <v>9999</v>
      </c>
      <c r="HP81">
        <v>1.86325</v>
      </c>
      <c r="HQ81">
        <v>1.86813</v>
      </c>
      <c r="HR81">
        <v>1.86788</v>
      </c>
      <c r="HS81">
        <v>1.86905</v>
      </c>
      <c r="HT81">
        <v>1.86984</v>
      </c>
      <c r="HU81">
        <v>1.86591</v>
      </c>
      <c r="HV81">
        <v>1.86701</v>
      </c>
      <c r="HW81">
        <v>1.86844</v>
      </c>
      <c r="HX81">
        <v>5</v>
      </c>
      <c r="HY81">
        <v>0</v>
      </c>
      <c r="HZ81">
        <v>0</v>
      </c>
      <c r="IA81">
        <v>0</v>
      </c>
      <c r="IB81" t="s">
        <v>424</v>
      </c>
      <c r="IC81" t="s">
        <v>425</v>
      </c>
      <c r="ID81" t="s">
        <v>426</v>
      </c>
      <c r="IE81" t="s">
        <v>426</v>
      </c>
      <c r="IF81" t="s">
        <v>426</v>
      </c>
      <c r="IG81" t="s">
        <v>426</v>
      </c>
      <c r="IH81">
        <v>0</v>
      </c>
      <c r="II81">
        <v>100</v>
      </c>
      <c r="IJ81">
        <v>100</v>
      </c>
      <c r="IK81">
        <v>1.982</v>
      </c>
      <c r="IL81">
        <v>0.3887</v>
      </c>
      <c r="IM81">
        <v>0.591063205497763</v>
      </c>
      <c r="IN81">
        <v>0.00362635438953289</v>
      </c>
      <c r="IO81">
        <v>-8.50754122937555e-07</v>
      </c>
      <c r="IP81">
        <v>2.87264459290622e-10</v>
      </c>
      <c r="IQ81">
        <v>-0.103101814204982</v>
      </c>
      <c r="IR81">
        <v>-0.017656537129445</v>
      </c>
      <c r="IS81">
        <v>0.00217271289782075</v>
      </c>
      <c r="IT81">
        <v>-2.34727275410467e-05</v>
      </c>
      <c r="IU81">
        <v>4</v>
      </c>
      <c r="IV81">
        <v>2183</v>
      </c>
      <c r="IW81">
        <v>1</v>
      </c>
      <c r="IX81">
        <v>27</v>
      </c>
      <c r="IY81">
        <v>29322699.1</v>
      </c>
      <c r="IZ81">
        <v>29322699.1</v>
      </c>
      <c r="JA81">
        <v>0.993652</v>
      </c>
      <c r="JB81">
        <v>2.62695</v>
      </c>
      <c r="JC81">
        <v>1.54785</v>
      </c>
      <c r="JD81">
        <v>2.31445</v>
      </c>
      <c r="JE81">
        <v>1.64551</v>
      </c>
      <c r="JF81">
        <v>2.38647</v>
      </c>
      <c r="JG81">
        <v>34.3042</v>
      </c>
      <c r="JH81">
        <v>24.2188</v>
      </c>
      <c r="JI81">
        <v>18</v>
      </c>
      <c r="JJ81">
        <v>506.295</v>
      </c>
      <c r="JK81">
        <v>397.087</v>
      </c>
      <c r="JL81">
        <v>31.0244</v>
      </c>
      <c r="JM81">
        <v>28.9657</v>
      </c>
      <c r="JN81">
        <v>29.9999</v>
      </c>
      <c r="JO81">
        <v>28.9624</v>
      </c>
      <c r="JP81">
        <v>28.9121</v>
      </c>
      <c r="JQ81">
        <v>19.9243</v>
      </c>
      <c r="JR81">
        <v>21.3686</v>
      </c>
      <c r="JS81">
        <v>51.3108</v>
      </c>
      <c r="JT81">
        <v>31.022</v>
      </c>
      <c r="JU81">
        <v>420</v>
      </c>
      <c r="JV81">
        <v>23.9377</v>
      </c>
      <c r="JW81">
        <v>96.5352</v>
      </c>
      <c r="JX81">
        <v>94.4587</v>
      </c>
    </row>
    <row r="82" spans="1:284">
      <c r="A82">
        <v>66</v>
      </c>
      <c r="B82">
        <v>1759361950</v>
      </c>
      <c r="C82">
        <v>907.900000095367</v>
      </c>
      <c r="D82" t="s">
        <v>558</v>
      </c>
      <c r="E82" t="s">
        <v>559</v>
      </c>
      <c r="F82">
        <v>5</v>
      </c>
      <c r="G82" t="s">
        <v>547</v>
      </c>
      <c r="H82" t="s">
        <v>419</v>
      </c>
      <c r="I82">
        <v>1759361947</v>
      </c>
      <c r="J82">
        <f>(K82)/1000</f>
        <v>0</v>
      </c>
      <c r="K82">
        <f>1000*DK82*AI82*(DG82-DH82)/(100*CZ82*(1000-AI82*DG82))</f>
        <v>0</v>
      </c>
      <c r="L82">
        <f>DK82*AI82*(DF82-DE82*(1000-AI82*DH82)/(1000-AI82*DG82))/(100*CZ82)</f>
        <v>0</v>
      </c>
      <c r="M82">
        <f>DE82 - IF(AI82&gt;1, L82*CZ82*100.0/(AK82), 0)</f>
        <v>0</v>
      </c>
      <c r="N82">
        <f>((T82-J82/2)*M82-L82)/(T82+J82/2)</f>
        <v>0</v>
      </c>
      <c r="O82">
        <f>N82*(DL82+DM82)/1000.0</f>
        <v>0</v>
      </c>
      <c r="P82">
        <f>(DE82 - IF(AI82&gt;1, L82*CZ82*100.0/(AK82), 0))*(DL82+DM82)/1000.0</f>
        <v>0</v>
      </c>
      <c r="Q82">
        <f>2.0/((1/S82-1/R82)+SIGN(S82)*SQRT((1/S82-1/R82)*(1/S82-1/R82) + 4*DA82/((DA82+1)*(DA82+1))*(2*1/S82*1/R82-1/R82*1/R82)))</f>
        <v>0</v>
      </c>
      <c r="R82">
        <f>IF(LEFT(DB82,1)&lt;&gt;"0",IF(LEFT(DB82,1)="1",3.0,DC82),$D$5+$E$5*(DS82*DL82/($K$5*1000))+$F$5*(DS82*DL82/($K$5*1000))*MAX(MIN(CZ82,$J$5),$I$5)*MAX(MIN(CZ82,$J$5),$I$5)+$G$5*MAX(MIN(CZ82,$J$5),$I$5)*(DS82*DL82/($K$5*1000))+$H$5*(DS82*DL82/($K$5*1000))*(DS82*DL82/($K$5*1000)))</f>
        <v>0</v>
      </c>
      <c r="S82">
        <f>J82*(1000-(1000*0.61365*exp(17.502*W82/(240.97+W82))/(DL82+DM82)+DG82)/2)/(1000*0.61365*exp(17.502*W82/(240.97+W82))/(DL82+DM82)-DG82)</f>
        <v>0</v>
      </c>
      <c r="T82">
        <f>1/((DA82+1)/(Q82/1.6)+1/(R82/1.37)) + DA82/((DA82+1)/(Q82/1.6) + DA82/(R82/1.37))</f>
        <v>0</v>
      </c>
      <c r="U82">
        <f>(CV82*CY82)</f>
        <v>0</v>
      </c>
      <c r="V82">
        <f>(DN82+(U82+2*0.95*5.67E-8*(((DN82+$B$7)+273)^4-(DN82+273)^4)-44100*J82)/(1.84*29.3*R82+8*0.95*5.67E-8*(DN82+273)^3))</f>
        <v>0</v>
      </c>
      <c r="W82">
        <f>($C$7*DO82+$D$7*DP82+$E$7*V82)</f>
        <v>0</v>
      </c>
      <c r="X82">
        <f>0.61365*exp(17.502*W82/(240.97+W82))</f>
        <v>0</v>
      </c>
      <c r="Y82">
        <f>(Z82/AA82*100)</f>
        <v>0</v>
      </c>
      <c r="Z82">
        <f>DG82*(DL82+DM82)/1000</f>
        <v>0</v>
      </c>
      <c r="AA82">
        <f>0.61365*exp(17.502*DN82/(240.97+DN82))</f>
        <v>0</v>
      </c>
      <c r="AB82">
        <f>(X82-DG82*(DL82+DM82)/1000)</f>
        <v>0</v>
      </c>
      <c r="AC82">
        <f>(-J82*44100)</f>
        <v>0</v>
      </c>
      <c r="AD82">
        <f>2*29.3*R82*0.92*(DN82-W82)</f>
        <v>0</v>
      </c>
      <c r="AE82">
        <f>2*0.95*5.67E-8*(((DN82+$B$7)+273)^4-(W82+273)^4)</f>
        <v>0</v>
      </c>
      <c r="AF82">
        <f>U82+AE82+AC82+AD82</f>
        <v>0</v>
      </c>
      <c r="AG82">
        <v>0</v>
      </c>
      <c r="AH82">
        <v>0</v>
      </c>
      <c r="AI82">
        <f>IF(AG82*$H$13&gt;=AK82,1.0,(AK82/(AK82-AG82*$H$13)))</f>
        <v>0</v>
      </c>
      <c r="AJ82">
        <f>(AI82-1)*100</f>
        <v>0</v>
      </c>
      <c r="AK82">
        <f>MAX(0,($B$13+$C$13*DS82)/(1+$D$13*DS82)*DL82/(DN82+273)*$E$13)</f>
        <v>0</v>
      </c>
      <c r="AL82" t="s">
        <v>420</v>
      </c>
      <c r="AM82" t="s">
        <v>420</v>
      </c>
      <c r="AN82">
        <v>0</v>
      </c>
      <c r="AO82">
        <v>0</v>
      </c>
      <c r="AP82">
        <f>1-AN82/AO82</f>
        <v>0</v>
      </c>
      <c r="AQ82">
        <v>0</v>
      </c>
      <c r="AR82" t="s">
        <v>420</v>
      </c>
      <c r="AS82" t="s">
        <v>420</v>
      </c>
      <c r="AT82">
        <v>0</v>
      </c>
      <c r="AU82">
        <v>0</v>
      </c>
      <c r="AV82">
        <f>1-AT82/AU82</f>
        <v>0</v>
      </c>
      <c r="AW82">
        <v>0.5</v>
      </c>
      <c r="AX82">
        <f>CW82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420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CV82">
        <f>$B$11*DT82+$C$11*DU82+$F$11*EF82*(1-EI82)</f>
        <v>0</v>
      </c>
      <c r="CW82">
        <f>CV82*CX82</f>
        <v>0</v>
      </c>
      <c r="CX82">
        <f>($B$11*$D$9+$C$11*$D$9+$F$11*((ES82+EK82)/MAX(ES82+EK82+ET82, 0.1)*$I$9+ET82/MAX(ES82+EK82+ET82, 0.1)*$J$9))/($B$11+$C$11+$F$11)</f>
        <v>0</v>
      </c>
      <c r="CY82">
        <f>($B$11*$K$9+$C$11*$K$9+$F$11*((ES82+EK82)/MAX(ES82+EK82+ET82, 0.1)*$P$9+ET82/MAX(ES82+EK82+ET82, 0.1)*$Q$9))/($B$11+$C$11+$F$11)</f>
        <v>0</v>
      </c>
      <c r="CZ82">
        <v>4.8</v>
      </c>
      <c r="DA82">
        <v>0.5</v>
      </c>
      <c r="DB82" t="s">
        <v>421</v>
      </c>
      <c r="DC82">
        <v>2</v>
      </c>
      <c r="DD82">
        <v>1759361947</v>
      </c>
      <c r="DE82">
        <v>420.948666666667</v>
      </c>
      <c r="DF82">
        <v>420.005666666667</v>
      </c>
      <c r="DG82">
        <v>24.1406</v>
      </c>
      <c r="DH82">
        <v>23.93</v>
      </c>
      <c r="DI82">
        <v>418.966333333333</v>
      </c>
      <c r="DJ82">
        <v>23.7519</v>
      </c>
      <c r="DK82">
        <v>500.018666666667</v>
      </c>
      <c r="DL82">
        <v>90.3106666666667</v>
      </c>
      <c r="DM82">
        <v>0.0351722333333333</v>
      </c>
      <c r="DN82">
        <v>30.4475666666667</v>
      </c>
      <c r="DO82">
        <v>30.0034</v>
      </c>
      <c r="DP82">
        <v>999.9</v>
      </c>
      <c r="DQ82">
        <v>0</v>
      </c>
      <c r="DR82">
        <v>0</v>
      </c>
      <c r="DS82">
        <v>9988.12333333333</v>
      </c>
      <c r="DT82">
        <v>0</v>
      </c>
      <c r="DU82">
        <v>0.386148</v>
      </c>
      <c r="DV82">
        <v>0.942891333333333</v>
      </c>
      <c r="DW82">
        <v>431.362</v>
      </c>
      <c r="DX82">
        <v>430.302666666667</v>
      </c>
      <c r="DY82">
        <v>0.210616333333333</v>
      </c>
      <c r="DZ82">
        <v>420.005666666667</v>
      </c>
      <c r="EA82">
        <v>23.93</v>
      </c>
      <c r="EB82">
        <v>2.18015666666667</v>
      </c>
      <c r="EC82">
        <v>2.16113333333333</v>
      </c>
      <c r="ED82">
        <v>18.8172333333333</v>
      </c>
      <c r="EE82">
        <v>18.6771</v>
      </c>
      <c r="EF82">
        <v>0.00500059</v>
      </c>
      <c r="EG82">
        <v>0</v>
      </c>
      <c r="EH82">
        <v>0</v>
      </c>
      <c r="EI82">
        <v>0</v>
      </c>
      <c r="EJ82">
        <v>685.4</v>
      </c>
      <c r="EK82">
        <v>0.00500059</v>
      </c>
      <c r="EL82">
        <v>-5.93333333333333</v>
      </c>
      <c r="EM82">
        <v>-1.63333333333333</v>
      </c>
      <c r="EN82">
        <v>36.062</v>
      </c>
      <c r="EO82">
        <v>39.6456666666667</v>
      </c>
      <c r="EP82">
        <v>37.5</v>
      </c>
      <c r="EQ82">
        <v>39.9996666666667</v>
      </c>
      <c r="ER82">
        <v>38.3956666666667</v>
      </c>
      <c r="ES82">
        <v>0</v>
      </c>
      <c r="ET82">
        <v>0</v>
      </c>
      <c r="EU82">
        <v>0</v>
      </c>
      <c r="EV82">
        <v>1759361950.9</v>
      </c>
      <c r="EW82">
        <v>0</v>
      </c>
      <c r="EX82">
        <v>689.096153846154</v>
      </c>
      <c r="EY82">
        <v>-24.297436006076</v>
      </c>
      <c r="EZ82">
        <v>25.9965812997444</v>
      </c>
      <c r="FA82">
        <v>-8.49230769230769</v>
      </c>
      <c r="FB82">
        <v>15</v>
      </c>
      <c r="FC82">
        <v>0</v>
      </c>
      <c r="FD82" t="s">
        <v>422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0.9565989</v>
      </c>
      <c r="FQ82">
        <v>-0.302617082706766</v>
      </c>
      <c r="FR82">
        <v>0.039750544811235</v>
      </c>
      <c r="FS82">
        <v>1</v>
      </c>
      <c r="FT82">
        <v>688.058823529412</v>
      </c>
      <c r="FU82">
        <v>-1.70511838413684</v>
      </c>
      <c r="FV82">
        <v>5.57473912062042</v>
      </c>
      <c r="FW82">
        <v>-1</v>
      </c>
      <c r="FX82">
        <v>0.21023885</v>
      </c>
      <c r="FY82">
        <v>0.00801333834586487</v>
      </c>
      <c r="FZ82">
        <v>0.00134109128231452</v>
      </c>
      <c r="GA82">
        <v>1</v>
      </c>
      <c r="GB82">
        <v>2</v>
      </c>
      <c r="GC82">
        <v>2</v>
      </c>
      <c r="GD82" t="s">
        <v>449</v>
      </c>
      <c r="GE82">
        <v>3.13274</v>
      </c>
      <c r="GF82">
        <v>2.71329</v>
      </c>
      <c r="GG82">
        <v>0.089324</v>
      </c>
      <c r="GH82">
        <v>0.0896318</v>
      </c>
      <c r="GI82">
        <v>0.103</v>
      </c>
      <c r="GJ82">
        <v>0.103132</v>
      </c>
      <c r="GK82">
        <v>34258.4</v>
      </c>
      <c r="GL82">
        <v>36672.6</v>
      </c>
      <c r="GM82">
        <v>34039.6</v>
      </c>
      <c r="GN82">
        <v>36477.2</v>
      </c>
      <c r="GO82">
        <v>43129.1</v>
      </c>
      <c r="GP82">
        <v>46965.1</v>
      </c>
      <c r="GQ82">
        <v>53108.8</v>
      </c>
      <c r="GR82">
        <v>58301.1</v>
      </c>
      <c r="GS82">
        <v>1.94657</v>
      </c>
      <c r="GT82">
        <v>1.7774</v>
      </c>
      <c r="GU82">
        <v>0.0904948</v>
      </c>
      <c r="GV82">
        <v>0</v>
      </c>
      <c r="GW82">
        <v>28.5338</v>
      </c>
      <c r="GX82">
        <v>999.9</v>
      </c>
      <c r="GY82">
        <v>58.607</v>
      </c>
      <c r="GZ82">
        <v>30.675</v>
      </c>
      <c r="HA82">
        <v>28.7362</v>
      </c>
      <c r="HB82">
        <v>54.5299</v>
      </c>
      <c r="HC82">
        <v>44.5833</v>
      </c>
      <c r="HD82">
        <v>1</v>
      </c>
      <c r="HE82">
        <v>0.121286</v>
      </c>
      <c r="HF82">
        <v>-1.34586</v>
      </c>
      <c r="HG82">
        <v>20.1269</v>
      </c>
      <c r="HH82">
        <v>5.19872</v>
      </c>
      <c r="HI82">
        <v>12.0041</v>
      </c>
      <c r="HJ82">
        <v>4.9756</v>
      </c>
      <c r="HK82">
        <v>3.294</v>
      </c>
      <c r="HL82">
        <v>9999</v>
      </c>
      <c r="HM82">
        <v>9999</v>
      </c>
      <c r="HN82">
        <v>999.9</v>
      </c>
      <c r="HO82">
        <v>9999</v>
      </c>
      <c r="HP82">
        <v>1.86325</v>
      </c>
      <c r="HQ82">
        <v>1.86813</v>
      </c>
      <c r="HR82">
        <v>1.86787</v>
      </c>
      <c r="HS82">
        <v>1.86905</v>
      </c>
      <c r="HT82">
        <v>1.86983</v>
      </c>
      <c r="HU82">
        <v>1.86592</v>
      </c>
      <c r="HV82">
        <v>1.86702</v>
      </c>
      <c r="HW82">
        <v>1.86844</v>
      </c>
      <c r="HX82">
        <v>5</v>
      </c>
      <c r="HY82">
        <v>0</v>
      </c>
      <c r="HZ82">
        <v>0</v>
      </c>
      <c r="IA82">
        <v>0</v>
      </c>
      <c r="IB82" t="s">
        <v>424</v>
      </c>
      <c r="IC82" t="s">
        <v>425</v>
      </c>
      <c r="ID82" t="s">
        <v>426</v>
      </c>
      <c r="IE82" t="s">
        <v>426</v>
      </c>
      <c r="IF82" t="s">
        <v>426</v>
      </c>
      <c r="IG82" t="s">
        <v>426</v>
      </c>
      <c r="IH82">
        <v>0</v>
      </c>
      <c r="II82">
        <v>100</v>
      </c>
      <c r="IJ82">
        <v>100</v>
      </c>
      <c r="IK82">
        <v>1.982</v>
      </c>
      <c r="IL82">
        <v>0.3887</v>
      </c>
      <c r="IM82">
        <v>0.591063205497763</v>
      </c>
      <c r="IN82">
        <v>0.00362635438953289</v>
      </c>
      <c r="IO82">
        <v>-8.50754122937555e-07</v>
      </c>
      <c r="IP82">
        <v>2.87264459290622e-10</v>
      </c>
      <c r="IQ82">
        <v>-0.103101814204982</v>
      </c>
      <c r="IR82">
        <v>-0.017656537129445</v>
      </c>
      <c r="IS82">
        <v>0.00217271289782075</v>
      </c>
      <c r="IT82">
        <v>-2.34727275410467e-05</v>
      </c>
      <c r="IU82">
        <v>4</v>
      </c>
      <c r="IV82">
        <v>2183</v>
      </c>
      <c r="IW82">
        <v>1</v>
      </c>
      <c r="IX82">
        <v>27</v>
      </c>
      <c r="IY82">
        <v>29322699.2</v>
      </c>
      <c r="IZ82">
        <v>29322699.2</v>
      </c>
      <c r="JA82">
        <v>0.994873</v>
      </c>
      <c r="JB82">
        <v>2.6416</v>
      </c>
      <c r="JC82">
        <v>1.54785</v>
      </c>
      <c r="JD82">
        <v>2.31323</v>
      </c>
      <c r="JE82">
        <v>1.64551</v>
      </c>
      <c r="JF82">
        <v>2.25464</v>
      </c>
      <c r="JG82">
        <v>34.3042</v>
      </c>
      <c r="JH82">
        <v>24.2013</v>
      </c>
      <c r="JI82">
        <v>18</v>
      </c>
      <c r="JJ82">
        <v>506.184</v>
      </c>
      <c r="JK82">
        <v>397.192</v>
      </c>
      <c r="JL82">
        <v>31.0199</v>
      </c>
      <c r="JM82">
        <v>28.9644</v>
      </c>
      <c r="JN82">
        <v>29.9999</v>
      </c>
      <c r="JO82">
        <v>28.9612</v>
      </c>
      <c r="JP82">
        <v>28.9113</v>
      </c>
      <c r="JQ82">
        <v>19.9259</v>
      </c>
      <c r="JR82">
        <v>21.3686</v>
      </c>
      <c r="JS82">
        <v>51.3108</v>
      </c>
      <c r="JT82">
        <v>31.022</v>
      </c>
      <c r="JU82">
        <v>420</v>
      </c>
      <c r="JV82">
        <v>23.9377</v>
      </c>
      <c r="JW82">
        <v>96.5355</v>
      </c>
      <c r="JX82">
        <v>94.4591</v>
      </c>
    </row>
    <row r="83" spans="1:284">
      <c r="A83">
        <v>67</v>
      </c>
      <c r="B83">
        <v>1759361952</v>
      </c>
      <c r="C83">
        <v>909.900000095367</v>
      </c>
      <c r="D83" t="s">
        <v>560</v>
      </c>
      <c r="E83" t="s">
        <v>561</v>
      </c>
      <c r="F83">
        <v>5</v>
      </c>
      <c r="G83" t="s">
        <v>547</v>
      </c>
      <c r="H83" t="s">
        <v>419</v>
      </c>
      <c r="I83">
        <v>1759361949</v>
      </c>
      <c r="J83">
        <f>(K83)/1000</f>
        <v>0</v>
      </c>
      <c r="K83">
        <f>1000*DK83*AI83*(DG83-DH83)/(100*CZ83*(1000-AI83*DG83))</f>
        <v>0</v>
      </c>
      <c r="L83">
        <f>DK83*AI83*(DF83-DE83*(1000-AI83*DH83)/(1000-AI83*DG83))/(100*CZ83)</f>
        <v>0</v>
      </c>
      <c r="M83">
        <f>DE83 - IF(AI83&gt;1, L83*CZ83*100.0/(AK83), 0)</f>
        <v>0</v>
      </c>
      <c r="N83">
        <f>((T83-J83/2)*M83-L83)/(T83+J83/2)</f>
        <v>0</v>
      </c>
      <c r="O83">
        <f>N83*(DL83+DM83)/1000.0</f>
        <v>0</v>
      </c>
      <c r="P83">
        <f>(DE83 - IF(AI83&gt;1, L83*CZ83*100.0/(AK83), 0))*(DL83+DM83)/1000.0</f>
        <v>0</v>
      </c>
      <c r="Q83">
        <f>2.0/((1/S83-1/R83)+SIGN(S83)*SQRT((1/S83-1/R83)*(1/S83-1/R83) + 4*DA83/((DA83+1)*(DA83+1))*(2*1/S83*1/R83-1/R83*1/R83)))</f>
        <v>0</v>
      </c>
      <c r="R83">
        <f>IF(LEFT(DB83,1)&lt;&gt;"0",IF(LEFT(DB83,1)="1",3.0,DC83),$D$5+$E$5*(DS83*DL83/($K$5*1000))+$F$5*(DS83*DL83/($K$5*1000))*MAX(MIN(CZ83,$J$5),$I$5)*MAX(MIN(CZ83,$J$5),$I$5)+$G$5*MAX(MIN(CZ83,$J$5),$I$5)*(DS83*DL83/($K$5*1000))+$H$5*(DS83*DL83/($K$5*1000))*(DS83*DL83/($K$5*1000)))</f>
        <v>0</v>
      </c>
      <c r="S83">
        <f>J83*(1000-(1000*0.61365*exp(17.502*W83/(240.97+W83))/(DL83+DM83)+DG83)/2)/(1000*0.61365*exp(17.502*W83/(240.97+W83))/(DL83+DM83)-DG83)</f>
        <v>0</v>
      </c>
      <c r="T83">
        <f>1/((DA83+1)/(Q83/1.6)+1/(R83/1.37)) + DA83/((DA83+1)/(Q83/1.6) + DA83/(R83/1.37))</f>
        <v>0</v>
      </c>
      <c r="U83">
        <f>(CV83*CY83)</f>
        <v>0</v>
      </c>
      <c r="V83">
        <f>(DN83+(U83+2*0.95*5.67E-8*(((DN83+$B$7)+273)^4-(DN83+273)^4)-44100*J83)/(1.84*29.3*R83+8*0.95*5.67E-8*(DN83+273)^3))</f>
        <v>0</v>
      </c>
      <c r="W83">
        <f>($C$7*DO83+$D$7*DP83+$E$7*V83)</f>
        <v>0</v>
      </c>
      <c r="X83">
        <f>0.61365*exp(17.502*W83/(240.97+W83))</f>
        <v>0</v>
      </c>
      <c r="Y83">
        <f>(Z83/AA83*100)</f>
        <v>0</v>
      </c>
      <c r="Z83">
        <f>DG83*(DL83+DM83)/1000</f>
        <v>0</v>
      </c>
      <c r="AA83">
        <f>0.61365*exp(17.502*DN83/(240.97+DN83))</f>
        <v>0</v>
      </c>
      <c r="AB83">
        <f>(X83-DG83*(DL83+DM83)/1000)</f>
        <v>0</v>
      </c>
      <c r="AC83">
        <f>(-J83*44100)</f>
        <v>0</v>
      </c>
      <c r="AD83">
        <f>2*29.3*R83*0.92*(DN83-W83)</f>
        <v>0</v>
      </c>
      <c r="AE83">
        <f>2*0.95*5.67E-8*(((DN83+$B$7)+273)^4-(W83+273)^4)</f>
        <v>0</v>
      </c>
      <c r="AF83">
        <f>U83+AE83+AC83+AD83</f>
        <v>0</v>
      </c>
      <c r="AG83">
        <v>0</v>
      </c>
      <c r="AH83">
        <v>0</v>
      </c>
      <c r="AI83">
        <f>IF(AG83*$H$13&gt;=AK83,1.0,(AK83/(AK83-AG83*$H$13)))</f>
        <v>0</v>
      </c>
      <c r="AJ83">
        <f>(AI83-1)*100</f>
        <v>0</v>
      </c>
      <c r="AK83">
        <f>MAX(0,($B$13+$C$13*DS83)/(1+$D$13*DS83)*DL83/(DN83+273)*$E$13)</f>
        <v>0</v>
      </c>
      <c r="AL83" t="s">
        <v>420</v>
      </c>
      <c r="AM83" t="s">
        <v>420</v>
      </c>
      <c r="AN83">
        <v>0</v>
      </c>
      <c r="AO83">
        <v>0</v>
      </c>
      <c r="AP83">
        <f>1-AN83/AO83</f>
        <v>0</v>
      </c>
      <c r="AQ83">
        <v>0</v>
      </c>
      <c r="AR83" t="s">
        <v>420</v>
      </c>
      <c r="AS83" t="s">
        <v>420</v>
      </c>
      <c r="AT83">
        <v>0</v>
      </c>
      <c r="AU83">
        <v>0</v>
      </c>
      <c r="AV83">
        <f>1-AT83/AU83</f>
        <v>0</v>
      </c>
      <c r="AW83">
        <v>0.5</v>
      </c>
      <c r="AX83">
        <f>CW83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420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CV83">
        <f>$B$11*DT83+$C$11*DU83+$F$11*EF83*(1-EI83)</f>
        <v>0</v>
      </c>
      <c r="CW83">
        <f>CV83*CX83</f>
        <v>0</v>
      </c>
      <c r="CX83">
        <f>($B$11*$D$9+$C$11*$D$9+$F$11*((ES83+EK83)/MAX(ES83+EK83+ET83, 0.1)*$I$9+ET83/MAX(ES83+EK83+ET83, 0.1)*$J$9))/($B$11+$C$11+$F$11)</f>
        <v>0</v>
      </c>
      <c r="CY83">
        <f>($B$11*$K$9+$C$11*$K$9+$F$11*((ES83+EK83)/MAX(ES83+EK83+ET83, 0.1)*$P$9+ET83/MAX(ES83+EK83+ET83, 0.1)*$Q$9))/($B$11+$C$11+$F$11)</f>
        <v>0</v>
      </c>
      <c r="CZ83">
        <v>4.8</v>
      </c>
      <c r="DA83">
        <v>0.5</v>
      </c>
      <c r="DB83" t="s">
        <v>421</v>
      </c>
      <c r="DC83">
        <v>2</v>
      </c>
      <c r="DD83">
        <v>1759361949</v>
      </c>
      <c r="DE83">
        <v>420.943333333333</v>
      </c>
      <c r="DF83">
        <v>419.988666666667</v>
      </c>
      <c r="DG83">
        <v>24.1396333333333</v>
      </c>
      <c r="DH83">
        <v>23.9291666666667</v>
      </c>
      <c r="DI83">
        <v>418.961</v>
      </c>
      <c r="DJ83">
        <v>23.7509333333333</v>
      </c>
      <c r="DK83">
        <v>500</v>
      </c>
      <c r="DL83">
        <v>90.3117333333333</v>
      </c>
      <c r="DM83">
        <v>0.0352256333333333</v>
      </c>
      <c r="DN83">
        <v>30.4477</v>
      </c>
      <c r="DO83">
        <v>30.0062666666667</v>
      </c>
      <c r="DP83">
        <v>999.9</v>
      </c>
      <c r="DQ83">
        <v>0</v>
      </c>
      <c r="DR83">
        <v>0</v>
      </c>
      <c r="DS83">
        <v>9990.42333333333</v>
      </c>
      <c r="DT83">
        <v>0</v>
      </c>
      <c r="DU83">
        <v>0.386148</v>
      </c>
      <c r="DV83">
        <v>0.954559</v>
      </c>
      <c r="DW83">
        <v>431.356</v>
      </c>
      <c r="DX83">
        <v>430.285</v>
      </c>
      <c r="DY83">
        <v>0.210468333333333</v>
      </c>
      <c r="DZ83">
        <v>419.988666666667</v>
      </c>
      <c r="EA83">
        <v>23.9291666666667</v>
      </c>
      <c r="EB83">
        <v>2.18009</v>
      </c>
      <c r="EC83">
        <v>2.16108333333333</v>
      </c>
      <c r="ED83">
        <v>18.8167666666667</v>
      </c>
      <c r="EE83">
        <v>18.6767</v>
      </c>
      <c r="EF83">
        <v>0.00500059</v>
      </c>
      <c r="EG83">
        <v>0</v>
      </c>
      <c r="EH83">
        <v>0</v>
      </c>
      <c r="EI83">
        <v>0</v>
      </c>
      <c r="EJ83">
        <v>690.833333333333</v>
      </c>
      <c r="EK83">
        <v>0.00500059</v>
      </c>
      <c r="EL83">
        <v>-5.86666666666667</v>
      </c>
      <c r="EM83">
        <v>-0.733333333333333</v>
      </c>
      <c r="EN83">
        <v>36.062</v>
      </c>
      <c r="EO83">
        <v>39.604</v>
      </c>
      <c r="EP83">
        <v>37.479</v>
      </c>
      <c r="EQ83">
        <v>39.9373333333333</v>
      </c>
      <c r="ER83">
        <v>38.375</v>
      </c>
      <c r="ES83">
        <v>0</v>
      </c>
      <c r="ET83">
        <v>0</v>
      </c>
      <c r="EU83">
        <v>0</v>
      </c>
      <c r="EV83">
        <v>1759361953.3</v>
      </c>
      <c r="EW83">
        <v>0</v>
      </c>
      <c r="EX83">
        <v>689.042307692308</v>
      </c>
      <c r="EY83">
        <v>-13.0632479541267</v>
      </c>
      <c r="EZ83">
        <v>19.9589745037986</v>
      </c>
      <c r="FA83">
        <v>-8.13846153846154</v>
      </c>
      <c r="FB83">
        <v>15</v>
      </c>
      <c r="FC83">
        <v>0</v>
      </c>
      <c r="FD83" t="s">
        <v>422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0.95429485</v>
      </c>
      <c r="FQ83">
        <v>-0.194825909774437</v>
      </c>
      <c r="FR83">
        <v>0.0380795249671986</v>
      </c>
      <c r="FS83">
        <v>1</v>
      </c>
      <c r="FT83">
        <v>688.329411764706</v>
      </c>
      <c r="FU83">
        <v>-1.30786857887771</v>
      </c>
      <c r="FV83">
        <v>5.64689031611333</v>
      </c>
      <c r="FW83">
        <v>-1</v>
      </c>
      <c r="FX83">
        <v>0.21040945</v>
      </c>
      <c r="FY83">
        <v>0.00641156390977419</v>
      </c>
      <c r="FZ83">
        <v>0.00128432739108843</v>
      </c>
      <c r="GA83">
        <v>1</v>
      </c>
      <c r="GB83">
        <v>2</v>
      </c>
      <c r="GC83">
        <v>2</v>
      </c>
      <c r="GD83" t="s">
        <v>449</v>
      </c>
      <c r="GE83">
        <v>3.13267</v>
      </c>
      <c r="GF83">
        <v>2.71341</v>
      </c>
      <c r="GG83">
        <v>0.0893196</v>
      </c>
      <c r="GH83">
        <v>0.089632</v>
      </c>
      <c r="GI83">
        <v>0.102997</v>
      </c>
      <c r="GJ83">
        <v>0.103129</v>
      </c>
      <c r="GK83">
        <v>34258.5</v>
      </c>
      <c r="GL83">
        <v>36672.4</v>
      </c>
      <c r="GM83">
        <v>34039.5</v>
      </c>
      <c r="GN83">
        <v>36477</v>
      </c>
      <c r="GO83">
        <v>43129.2</v>
      </c>
      <c r="GP83">
        <v>46965.3</v>
      </c>
      <c r="GQ83">
        <v>53108.7</v>
      </c>
      <c r="GR83">
        <v>58301.2</v>
      </c>
      <c r="GS83">
        <v>1.94655</v>
      </c>
      <c r="GT83">
        <v>1.77752</v>
      </c>
      <c r="GU83">
        <v>0.0900254</v>
      </c>
      <c r="GV83">
        <v>0</v>
      </c>
      <c r="GW83">
        <v>28.535</v>
      </c>
      <c r="GX83">
        <v>999.9</v>
      </c>
      <c r="GY83">
        <v>58.607</v>
      </c>
      <c r="GZ83">
        <v>30.675</v>
      </c>
      <c r="HA83">
        <v>28.7376</v>
      </c>
      <c r="HB83">
        <v>54.8699</v>
      </c>
      <c r="HC83">
        <v>44.6274</v>
      </c>
      <c r="HD83">
        <v>1</v>
      </c>
      <c r="HE83">
        <v>0.12128</v>
      </c>
      <c r="HF83">
        <v>-1.35739</v>
      </c>
      <c r="HG83">
        <v>20.1268</v>
      </c>
      <c r="HH83">
        <v>5.19887</v>
      </c>
      <c r="HI83">
        <v>12.0041</v>
      </c>
      <c r="HJ83">
        <v>4.97565</v>
      </c>
      <c r="HK83">
        <v>3.294</v>
      </c>
      <c r="HL83">
        <v>9999</v>
      </c>
      <c r="HM83">
        <v>9999</v>
      </c>
      <c r="HN83">
        <v>999.9</v>
      </c>
      <c r="HO83">
        <v>9999</v>
      </c>
      <c r="HP83">
        <v>1.86325</v>
      </c>
      <c r="HQ83">
        <v>1.86813</v>
      </c>
      <c r="HR83">
        <v>1.86787</v>
      </c>
      <c r="HS83">
        <v>1.86905</v>
      </c>
      <c r="HT83">
        <v>1.86983</v>
      </c>
      <c r="HU83">
        <v>1.86594</v>
      </c>
      <c r="HV83">
        <v>1.86699</v>
      </c>
      <c r="HW83">
        <v>1.86844</v>
      </c>
      <c r="HX83">
        <v>5</v>
      </c>
      <c r="HY83">
        <v>0</v>
      </c>
      <c r="HZ83">
        <v>0</v>
      </c>
      <c r="IA83">
        <v>0</v>
      </c>
      <c r="IB83" t="s">
        <v>424</v>
      </c>
      <c r="IC83" t="s">
        <v>425</v>
      </c>
      <c r="ID83" t="s">
        <v>426</v>
      </c>
      <c r="IE83" t="s">
        <v>426</v>
      </c>
      <c r="IF83" t="s">
        <v>426</v>
      </c>
      <c r="IG83" t="s">
        <v>426</v>
      </c>
      <c r="IH83">
        <v>0</v>
      </c>
      <c r="II83">
        <v>100</v>
      </c>
      <c r="IJ83">
        <v>100</v>
      </c>
      <c r="IK83">
        <v>1.983</v>
      </c>
      <c r="IL83">
        <v>0.3886</v>
      </c>
      <c r="IM83">
        <v>0.591063205497763</v>
      </c>
      <c r="IN83">
        <v>0.00362635438953289</v>
      </c>
      <c r="IO83">
        <v>-8.50754122937555e-07</v>
      </c>
      <c r="IP83">
        <v>2.87264459290622e-10</v>
      </c>
      <c r="IQ83">
        <v>-0.103101814204982</v>
      </c>
      <c r="IR83">
        <v>-0.017656537129445</v>
      </c>
      <c r="IS83">
        <v>0.00217271289782075</v>
      </c>
      <c r="IT83">
        <v>-2.34727275410467e-05</v>
      </c>
      <c r="IU83">
        <v>4</v>
      </c>
      <c r="IV83">
        <v>2183</v>
      </c>
      <c r="IW83">
        <v>1</v>
      </c>
      <c r="IX83">
        <v>27</v>
      </c>
      <c r="IY83">
        <v>29322699.2</v>
      </c>
      <c r="IZ83">
        <v>29322699.2</v>
      </c>
      <c r="JA83">
        <v>0.994873</v>
      </c>
      <c r="JB83">
        <v>2.63306</v>
      </c>
      <c r="JC83">
        <v>1.54785</v>
      </c>
      <c r="JD83">
        <v>2.31445</v>
      </c>
      <c r="JE83">
        <v>1.64673</v>
      </c>
      <c r="JF83">
        <v>2.33032</v>
      </c>
      <c r="JG83">
        <v>34.2814</v>
      </c>
      <c r="JH83">
        <v>24.2101</v>
      </c>
      <c r="JI83">
        <v>18</v>
      </c>
      <c r="JJ83">
        <v>506.162</v>
      </c>
      <c r="JK83">
        <v>397.252</v>
      </c>
      <c r="JL83">
        <v>31.018</v>
      </c>
      <c r="JM83">
        <v>28.9632</v>
      </c>
      <c r="JN83">
        <v>29.9999</v>
      </c>
      <c r="JO83">
        <v>28.9606</v>
      </c>
      <c r="JP83">
        <v>28.9101</v>
      </c>
      <c r="JQ83">
        <v>19.9256</v>
      </c>
      <c r="JR83">
        <v>21.3686</v>
      </c>
      <c r="JS83">
        <v>51.3108</v>
      </c>
      <c r="JT83">
        <v>31.022</v>
      </c>
      <c r="JU83">
        <v>420</v>
      </c>
      <c r="JV83">
        <v>23.9377</v>
      </c>
      <c r="JW83">
        <v>96.5353</v>
      </c>
      <c r="JX83">
        <v>94.4589</v>
      </c>
    </row>
    <row r="84" spans="1:284">
      <c r="A84">
        <v>68</v>
      </c>
      <c r="B84">
        <v>1759361954</v>
      </c>
      <c r="C84">
        <v>911.900000095367</v>
      </c>
      <c r="D84" t="s">
        <v>562</v>
      </c>
      <c r="E84" t="s">
        <v>563</v>
      </c>
      <c r="F84">
        <v>5</v>
      </c>
      <c r="G84" t="s">
        <v>547</v>
      </c>
      <c r="H84" t="s">
        <v>419</v>
      </c>
      <c r="I84">
        <v>1759361951</v>
      </c>
      <c r="J84">
        <f>(K84)/1000</f>
        <v>0</v>
      </c>
      <c r="K84">
        <f>1000*DK84*AI84*(DG84-DH84)/(100*CZ84*(1000-AI84*DG84))</f>
        <v>0</v>
      </c>
      <c r="L84">
        <f>DK84*AI84*(DF84-DE84*(1000-AI84*DH84)/(1000-AI84*DG84))/(100*CZ84)</f>
        <v>0</v>
      </c>
      <c r="M84">
        <f>DE84 - IF(AI84&gt;1, L84*CZ84*100.0/(AK84), 0)</f>
        <v>0</v>
      </c>
      <c r="N84">
        <f>((T84-J84/2)*M84-L84)/(T84+J84/2)</f>
        <v>0</v>
      </c>
      <c r="O84">
        <f>N84*(DL84+DM84)/1000.0</f>
        <v>0</v>
      </c>
      <c r="P84">
        <f>(DE84 - IF(AI84&gt;1, L84*CZ84*100.0/(AK84), 0))*(DL84+DM84)/1000.0</f>
        <v>0</v>
      </c>
      <c r="Q84">
        <f>2.0/((1/S84-1/R84)+SIGN(S84)*SQRT((1/S84-1/R84)*(1/S84-1/R84) + 4*DA84/((DA84+1)*(DA84+1))*(2*1/S84*1/R84-1/R84*1/R84)))</f>
        <v>0</v>
      </c>
      <c r="R84">
        <f>IF(LEFT(DB84,1)&lt;&gt;"0",IF(LEFT(DB84,1)="1",3.0,DC84),$D$5+$E$5*(DS84*DL84/($K$5*1000))+$F$5*(DS84*DL84/($K$5*1000))*MAX(MIN(CZ84,$J$5),$I$5)*MAX(MIN(CZ84,$J$5),$I$5)+$G$5*MAX(MIN(CZ84,$J$5),$I$5)*(DS84*DL84/($K$5*1000))+$H$5*(DS84*DL84/($K$5*1000))*(DS84*DL84/($K$5*1000)))</f>
        <v>0</v>
      </c>
      <c r="S84">
        <f>J84*(1000-(1000*0.61365*exp(17.502*W84/(240.97+W84))/(DL84+DM84)+DG84)/2)/(1000*0.61365*exp(17.502*W84/(240.97+W84))/(DL84+DM84)-DG84)</f>
        <v>0</v>
      </c>
      <c r="T84">
        <f>1/((DA84+1)/(Q84/1.6)+1/(R84/1.37)) + DA84/((DA84+1)/(Q84/1.6) + DA84/(R84/1.37))</f>
        <v>0</v>
      </c>
      <c r="U84">
        <f>(CV84*CY84)</f>
        <v>0</v>
      </c>
      <c r="V84">
        <f>(DN84+(U84+2*0.95*5.67E-8*(((DN84+$B$7)+273)^4-(DN84+273)^4)-44100*J84)/(1.84*29.3*R84+8*0.95*5.67E-8*(DN84+273)^3))</f>
        <v>0</v>
      </c>
      <c r="W84">
        <f>($C$7*DO84+$D$7*DP84+$E$7*V84)</f>
        <v>0</v>
      </c>
      <c r="X84">
        <f>0.61365*exp(17.502*W84/(240.97+W84))</f>
        <v>0</v>
      </c>
      <c r="Y84">
        <f>(Z84/AA84*100)</f>
        <v>0</v>
      </c>
      <c r="Z84">
        <f>DG84*(DL84+DM84)/1000</f>
        <v>0</v>
      </c>
      <c r="AA84">
        <f>0.61365*exp(17.502*DN84/(240.97+DN84))</f>
        <v>0</v>
      </c>
      <c r="AB84">
        <f>(X84-DG84*(DL84+DM84)/1000)</f>
        <v>0</v>
      </c>
      <c r="AC84">
        <f>(-J84*44100)</f>
        <v>0</v>
      </c>
      <c r="AD84">
        <f>2*29.3*R84*0.92*(DN84-W84)</f>
        <v>0</v>
      </c>
      <c r="AE84">
        <f>2*0.95*5.67E-8*(((DN84+$B$7)+273)^4-(W84+273)^4)</f>
        <v>0</v>
      </c>
      <c r="AF84">
        <f>U84+AE84+AC84+AD84</f>
        <v>0</v>
      </c>
      <c r="AG84">
        <v>0</v>
      </c>
      <c r="AH84">
        <v>0</v>
      </c>
      <c r="AI84">
        <f>IF(AG84*$H$13&gt;=AK84,1.0,(AK84/(AK84-AG84*$H$13)))</f>
        <v>0</v>
      </c>
      <c r="AJ84">
        <f>(AI84-1)*100</f>
        <v>0</v>
      </c>
      <c r="AK84">
        <f>MAX(0,($B$13+$C$13*DS84)/(1+$D$13*DS84)*DL84/(DN84+273)*$E$13)</f>
        <v>0</v>
      </c>
      <c r="AL84" t="s">
        <v>420</v>
      </c>
      <c r="AM84" t="s">
        <v>420</v>
      </c>
      <c r="AN84">
        <v>0</v>
      </c>
      <c r="AO84">
        <v>0</v>
      </c>
      <c r="AP84">
        <f>1-AN84/AO84</f>
        <v>0</v>
      </c>
      <c r="AQ84">
        <v>0</v>
      </c>
      <c r="AR84" t="s">
        <v>420</v>
      </c>
      <c r="AS84" t="s">
        <v>420</v>
      </c>
      <c r="AT84">
        <v>0</v>
      </c>
      <c r="AU84">
        <v>0</v>
      </c>
      <c r="AV84">
        <f>1-AT84/AU84</f>
        <v>0</v>
      </c>
      <c r="AW84">
        <v>0.5</v>
      </c>
      <c r="AX84">
        <f>CW84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420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CV84">
        <f>$B$11*DT84+$C$11*DU84+$F$11*EF84*(1-EI84)</f>
        <v>0</v>
      </c>
      <c r="CW84">
        <f>CV84*CX84</f>
        <v>0</v>
      </c>
      <c r="CX84">
        <f>($B$11*$D$9+$C$11*$D$9+$F$11*((ES84+EK84)/MAX(ES84+EK84+ET84, 0.1)*$I$9+ET84/MAX(ES84+EK84+ET84, 0.1)*$J$9))/($B$11+$C$11+$F$11)</f>
        <v>0</v>
      </c>
      <c r="CY84">
        <f>($B$11*$K$9+$C$11*$K$9+$F$11*((ES84+EK84)/MAX(ES84+EK84+ET84, 0.1)*$P$9+ET84/MAX(ES84+EK84+ET84, 0.1)*$Q$9))/($B$11+$C$11+$F$11)</f>
        <v>0</v>
      </c>
      <c r="CZ84">
        <v>4.8</v>
      </c>
      <c r="DA84">
        <v>0.5</v>
      </c>
      <c r="DB84" t="s">
        <v>421</v>
      </c>
      <c r="DC84">
        <v>2</v>
      </c>
      <c r="DD84">
        <v>1759361951</v>
      </c>
      <c r="DE84">
        <v>420.921666666667</v>
      </c>
      <c r="DF84">
        <v>419.983666666667</v>
      </c>
      <c r="DG84">
        <v>24.1383666666667</v>
      </c>
      <c r="DH84">
        <v>23.9277333333333</v>
      </c>
      <c r="DI84">
        <v>418.939333333333</v>
      </c>
      <c r="DJ84">
        <v>23.7497333333333</v>
      </c>
      <c r="DK84">
        <v>499.975</v>
      </c>
      <c r="DL84">
        <v>90.3131</v>
      </c>
      <c r="DM84">
        <v>0.0352602</v>
      </c>
      <c r="DN84">
        <v>30.4482666666667</v>
      </c>
      <c r="DO84">
        <v>30.0050666666667</v>
      </c>
      <c r="DP84">
        <v>999.9</v>
      </c>
      <c r="DQ84">
        <v>0</v>
      </c>
      <c r="DR84">
        <v>0</v>
      </c>
      <c r="DS84">
        <v>9996.67333333333</v>
      </c>
      <c r="DT84">
        <v>0</v>
      </c>
      <c r="DU84">
        <v>0.386148</v>
      </c>
      <c r="DV84">
        <v>0.938140666666667</v>
      </c>
      <c r="DW84">
        <v>431.333333333333</v>
      </c>
      <c r="DX84">
        <v>430.279</v>
      </c>
      <c r="DY84">
        <v>0.210634333333333</v>
      </c>
      <c r="DZ84">
        <v>419.983666666667</v>
      </c>
      <c r="EA84">
        <v>23.9277333333333</v>
      </c>
      <c r="EB84">
        <v>2.18001</v>
      </c>
      <c r="EC84">
        <v>2.16098666666667</v>
      </c>
      <c r="ED84">
        <v>18.8161666666667</v>
      </c>
      <c r="EE84">
        <v>18.676</v>
      </c>
      <c r="EF84">
        <v>0.00500059</v>
      </c>
      <c r="EG84">
        <v>0</v>
      </c>
      <c r="EH84">
        <v>0</v>
      </c>
      <c r="EI84">
        <v>0</v>
      </c>
      <c r="EJ84">
        <v>688.866666666667</v>
      </c>
      <c r="EK84">
        <v>0.00500059</v>
      </c>
      <c r="EL84">
        <v>-5.8</v>
      </c>
      <c r="EM84">
        <v>-0.333333333333333</v>
      </c>
      <c r="EN84">
        <v>36.0413333333333</v>
      </c>
      <c r="EO84">
        <v>39.583</v>
      </c>
      <c r="EP84">
        <v>37.458</v>
      </c>
      <c r="EQ84">
        <v>39.8746666666667</v>
      </c>
      <c r="ER84">
        <v>38.375</v>
      </c>
      <c r="ES84">
        <v>0</v>
      </c>
      <c r="ET84">
        <v>0</v>
      </c>
      <c r="EU84">
        <v>0</v>
      </c>
      <c r="EV84">
        <v>1759361955.1</v>
      </c>
      <c r="EW84">
        <v>0</v>
      </c>
      <c r="EX84">
        <v>688.568</v>
      </c>
      <c r="EY84">
        <v>-1.07692328867911</v>
      </c>
      <c r="EZ84">
        <v>8.3461540177729</v>
      </c>
      <c r="FA84">
        <v>-7.532</v>
      </c>
      <c r="FB84">
        <v>15</v>
      </c>
      <c r="FC84">
        <v>0</v>
      </c>
      <c r="FD84" t="s">
        <v>422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0.94446695</v>
      </c>
      <c r="FQ84">
        <v>-0.0687425413533848</v>
      </c>
      <c r="FR84">
        <v>0.0276048611307411</v>
      </c>
      <c r="FS84">
        <v>1</v>
      </c>
      <c r="FT84">
        <v>688.602941176471</v>
      </c>
      <c r="FU84">
        <v>2.03055761764755</v>
      </c>
      <c r="FV84">
        <v>5.73792775127856</v>
      </c>
      <c r="FW84">
        <v>-1</v>
      </c>
      <c r="FX84">
        <v>0.21049155</v>
      </c>
      <c r="FY84">
        <v>0.00519198496240598</v>
      </c>
      <c r="FZ84">
        <v>0.00125729437583249</v>
      </c>
      <c r="GA84">
        <v>1</v>
      </c>
      <c r="GB84">
        <v>2</v>
      </c>
      <c r="GC84">
        <v>2</v>
      </c>
      <c r="GD84" t="s">
        <v>449</v>
      </c>
      <c r="GE84">
        <v>3.13287</v>
      </c>
      <c r="GF84">
        <v>2.71326</v>
      </c>
      <c r="GG84">
        <v>0.0893195</v>
      </c>
      <c r="GH84">
        <v>0.0896438</v>
      </c>
      <c r="GI84">
        <v>0.102992</v>
      </c>
      <c r="GJ84">
        <v>0.103122</v>
      </c>
      <c r="GK84">
        <v>34258.6</v>
      </c>
      <c r="GL84">
        <v>36672</v>
      </c>
      <c r="GM84">
        <v>34039.7</v>
      </c>
      <c r="GN84">
        <v>36477.1</v>
      </c>
      <c r="GO84">
        <v>43129.4</v>
      </c>
      <c r="GP84">
        <v>46965.7</v>
      </c>
      <c r="GQ84">
        <v>53108.7</v>
      </c>
      <c r="GR84">
        <v>58301.2</v>
      </c>
      <c r="GS84">
        <v>1.94662</v>
      </c>
      <c r="GT84">
        <v>1.77737</v>
      </c>
      <c r="GU84">
        <v>0.0898913</v>
      </c>
      <c r="GV84">
        <v>0</v>
      </c>
      <c r="GW84">
        <v>28.5362</v>
      </c>
      <c r="GX84">
        <v>999.9</v>
      </c>
      <c r="GY84">
        <v>58.583</v>
      </c>
      <c r="GZ84">
        <v>30.675</v>
      </c>
      <c r="HA84">
        <v>28.728</v>
      </c>
      <c r="HB84">
        <v>54.4899</v>
      </c>
      <c r="HC84">
        <v>44.3229</v>
      </c>
      <c r="HD84">
        <v>1</v>
      </c>
      <c r="HE84">
        <v>0.121042</v>
      </c>
      <c r="HF84">
        <v>-1.36097</v>
      </c>
      <c r="HG84">
        <v>20.1269</v>
      </c>
      <c r="HH84">
        <v>5.19902</v>
      </c>
      <c r="HI84">
        <v>12.0043</v>
      </c>
      <c r="HJ84">
        <v>4.97565</v>
      </c>
      <c r="HK84">
        <v>3.294</v>
      </c>
      <c r="HL84">
        <v>9999</v>
      </c>
      <c r="HM84">
        <v>9999</v>
      </c>
      <c r="HN84">
        <v>999.9</v>
      </c>
      <c r="HO84">
        <v>9999</v>
      </c>
      <c r="HP84">
        <v>1.86325</v>
      </c>
      <c r="HQ84">
        <v>1.86813</v>
      </c>
      <c r="HR84">
        <v>1.86787</v>
      </c>
      <c r="HS84">
        <v>1.86905</v>
      </c>
      <c r="HT84">
        <v>1.86983</v>
      </c>
      <c r="HU84">
        <v>1.86596</v>
      </c>
      <c r="HV84">
        <v>1.86696</v>
      </c>
      <c r="HW84">
        <v>1.86844</v>
      </c>
      <c r="HX84">
        <v>5</v>
      </c>
      <c r="HY84">
        <v>0</v>
      </c>
      <c r="HZ84">
        <v>0</v>
      </c>
      <c r="IA84">
        <v>0</v>
      </c>
      <c r="IB84" t="s">
        <v>424</v>
      </c>
      <c r="IC84" t="s">
        <v>425</v>
      </c>
      <c r="ID84" t="s">
        <v>426</v>
      </c>
      <c r="IE84" t="s">
        <v>426</v>
      </c>
      <c r="IF84" t="s">
        <v>426</v>
      </c>
      <c r="IG84" t="s">
        <v>426</v>
      </c>
      <c r="IH84">
        <v>0</v>
      </c>
      <c r="II84">
        <v>100</v>
      </c>
      <c r="IJ84">
        <v>100</v>
      </c>
      <c r="IK84">
        <v>1.982</v>
      </c>
      <c r="IL84">
        <v>0.3886</v>
      </c>
      <c r="IM84">
        <v>0.591063205497763</v>
      </c>
      <c r="IN84">
        <v>0.00362635438953289</v>
      </c>
      <c r="IO84">
        <v>-8.50754122937555e-07</v>
      </c>
      <c r="IP84">
        <v>2.87264459290622e-10</v>
      </c>
      <c r="IQ84">
        <v>-0.103101814204982</v>
      </c>
      <c r="IR84">
        <v>-0.017656537129445</v>
      </c>
      <c r="IS84">
        <v>0.00217271289782075</v>
      </c>
      <c r="IT84">
        <v>-2.34727275410467e-05</v>
      </c>
      <c r="IU84">
        <v>4</v>
      </c>
      <c r="IV84">
        <v>2183</v>
      </c>
      <c r="IW84">
        <v>1</v>
      </c>
      <c r="IX84">
        <v>27</v>
      </c>
      <c r="IY84">
        <v>29322699.2</v>
      </c>
      <c r="IZ84">
        <v>29322699.2</v>
      </c>
      <c r="JA84">
        <v>0.993652</v>
      </c>
      <c r="JB84">
        <v>2.62939</v>
      </c>
      <c r="JC84">
        <v>1.54785</v>
      </c>
      <c r="JD84">
        <v>2.31323</v>
      </c>
      <c r="JE84">
        <v>1.64673</v>
      </c>
      <c r="JF84">
        <v>2.35718</v>
      </c>
      <c r="JG84">
        <v>34.2814</v>
      </c>
      <c r="JH84">
        <v>24.2188</v>
      </c>
      <c r="JI84">
        <v>18</v>
      </c>
      <c r="JJ84">
        <v>506.201</v>
      </c>
      <c r="JK84">
        <v>397.166</v>
      </c>
      <c r="JL84">
        <v>31.0176</v>
      </c>
      <c r="JM84">
        <v>28.962</v>
      </c>
      <c r="JN84">
        <v>29.9998</v>
      </c>
      <c r="JO84">
        <v>28.9593</v>
      </c>
      <c r="JP84">
        <v>28.9095</v>
      </c>
      <c r="JQ84">
        <v>19.9246</v>
      </c>
      <c r="JR84">
        <v>21.3686</v>
      </c>
      <c r="JS84">
        <v>51.3108</v>
      </c>
      <c r="JT84">
        <v>31.0169</v>
      </c>
      <c r="JU84">
        <v>420</v>
      </c>
      <c r="JV84">
        <v>23.9377</v>
      </c>
      <c r="JW84">
        <v>96.5355</v>
      </c>
      <c r="JX84">
        <v>94.459</v>
      </c>
    </row>
    <row r="85" spans="1:284">
      <c r="A85">
        <v>69</v>
      </c>
      <c r="B85">
        <v>1759361956</v>
      </c>
      <c r="C85">
        <v>913.900000095367</v>
      </c>
      <c r="D85" t="s">
        <v>564</v>
      </c>
      <c r="E85" t="s">
        <v>565</v>
      </c>
      <c r="F85">
        <v>5</v>
      </c>
      <c r="G85" t="s">
        <v>547</v>
      </c>
      <c r="H85" t="s">
        <v>419</v>
      </c>
      <c r="I85">
        <v>1759361953</v>
      </c>
      <c r="J85">
        <f>(K85)/1000</f>
        <v>0</v>
      </c>
      <c r="K85">
        <f>1000*DK85*AI85*(DG85-DH85)/(100*CZ85*(1000-AI85*DG85))</f>
        <v>0</v>
      </c>
      <c r="L85">
        <f>DK85*AI85*(DF85-DE85*(1000-AI85*DH85)/(1000-AI85*DG85))/(100*CZ85)</f>
        <v>0</v>
      </c>
      <c r="M85">
        <f>DE85 - IF(AI85&gt;1, L85*CZ85*100.0/(AK85), 0)</f>
        <v>0</v>
      </c>
      <c r="N85">
        <f>((T85-J85/2)*M85-L85)/(T85+J85/2)</f>
        <v>0</v>
      </c>
      <c r="O85">
        <f>N85*(DL85+DM85)/1000.0</f>
        <v>0</v>
      </c>
      <c r="P85">
        <f>(DE85 - IF(AI85&gt;1, L85*CZ85*100.0/(AK85), 0))*(DL85+DM85)/1000.0</f>
        <v>0</v>
      </c>
      <c r="Q85">
        <f>2.0/((1/S85-1/R85)+SIGN(S85)*SQRT((1/S85-1/R85)*(1/S85-1/R85) + 4*DA85/((DA85+1)*(DA85+1))*(2*1/S85*1/R85-1/R85*1/R85)))</f>
        <v>0</v>
      </c>
      <c r="R85">
        <f>IF(LEFT(DB85,1)&lt;&gt;"0",IF(LEFT(DB85,1)="1",3.0,DC85),$D$5+$E$5*(DS85*DL85/($K$5*1000))+$F$5*(DS85*DL85/($K$5*1000))*MAX(MIN(CZ85,$J$5),$I$5)*MAX(MIN(CZ85,$J$5),$I$5)+$G$5*MAX(MIN(CZ85,$J$5),$I$5)*(DS85*DL85/($K$5*1000))+$H$5*(DS85*DL85/($K$5*1000))*(DS85*DL85/($K$5*1000)))</f>
        <v>0</v>
      </c>
      <c r="S85">
        <f>J85*(1000-(1000*0.61365*exp(17.502*W85/(240.97+W85))/(DL85+DM85)+DG85)/2)/(1000*0.61365*exp(17.502*W85/(240.97+W85))/(DL85+DM85)-DG85)</f>
        <v>0</v>
      </c>
      <c r="T85">
        <f>1/((DA85+1)/(Q85/1.6)+1/(R85/1.37)) + DA85/((DA85+1)/(Q85/1.6) + DA85/(R85/1.37))</f>
        <v>0</v>
      </c>
      <c r="U85">
        <f>(CV85*CY85)</f>
        <v>0</v>
      </c>
      <c r="V85">
        <f>(DN85+(U85+2*0.95*5.67E-8*(((DN85+$B$7)+273)^4-(DN85+273)^4)-44100*J85)/(1.84*29.3*R85+8*0.95*5.67E-8*(DN85+273)^3))</f>
        <v>0</v>
      </c>
      <c r="W85">
        <f>($C$7*DO85+$D$7*DP85+$E$7*V85)</f>
        <v>0</v>
      </c>
      <c r="X85">
        <f>0.61365*exp(17.502*W85/(240.97+W85))</f>
        <v>0</v>
      </c>
      <c r="Y85">
        <f>(Z85/AA85*100)</f>
        <v>0</v>
      </c>
      <c r="Z85">
        <f>DG85*(DL85+DM85)/1000</f>
        <v>0</v>
      </c>
      <c r="AA85">
        <f>0.61365*exp(17.502*DN85/(240.97+DN85))</f>
        <v>0</v>
      </c>
      <c r="AB85">
        <f>(X85-DG85*(DL85+DM85)/1000)</f>
        <v>0</v>
      </c>
      <c r="AC85">
        <f>(-J85*44100)</f>
        <v>0</v>
      </c>
      <c r="AD85">
        <f>2*29.3*R85*0.92*(DN85-W85)</f>
        <v>0</v>
      </c>
      <c r="AE85">
        <f>2*0.95*5.67E-8*(((DN85+$B$7)+273)^4-(W85+273)^4)</f>
        <v>0</v>
      </c>
      <c r="AF85">
        <f>U85+AE85+AC85+AD85</f>
        <v>0</v>
      </c>
      <c r="AG85">
        <v>0</v>
      </c>
      <c r="AH85">
        <v>0</v>
      </c>
      <c r="AI85">
        <f>IF(AG85*$H$13&gt;=AK85,1.0,(AK85/(AK85-AG85*$H$13)))</f>
        <v>0</v>
      </c>
      <c r="AJ85">
        <f>(AI85-1)*100</f>
        <v>0</v>
      </c>
      <c r="AK85">
        <f>MAX(0,($B$13+$C$13*DS85)/(1+$D$13*DS85)*DL85/(DN85+273)*$E$13)</f>
        <v>0</v>
      </c>
      <c r="AL85" t="s">
        <v>420</v>
      </c>
      <c r="AM85" t="s">
        <v>420</v>
      </c>
      <c r="AN85">
        <v>0</v>
      </c>
      <c r="AO85">
        <v>0</v>
      </c>
      <c r="AP85">
        <f>1-AN85/AO85</f>
        <v>0</v>
      </c>
      <c r="AQ85">
        <v>0</v>
      </c>
      <c r="AR85" t="s">
        <v>420</v>
      </c>
      <c r="AS85" t="s">
        <v>420</v>
      </c>
      <c r="AT85">
        <v>0</v>
      </c>
      <c r="AU85">
        <v>0</v>
      </c>
      <c r="AV85">
        <f>1-AT85/AU85</f>
        <v>0</v>
      </c>
      <c r="AW85">
        <v>0.5</v>
      </c>
      <c r="AX85">
        <f>CW85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420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CV85">
        <f>$B$11*DT85+$C$11*DU85+$F$11*EF85*(1-EI85)</f>
        <v>0</v>
      </c>
      <c r="CW85">
        <f>CV85*CX85</f>
        <v>0</v>
      </c>
      <c r="CX85">
        <f>($B$11*$D$9+$C$11*$D$9+$F$11*((ES85+EK85)/MAX(ES85+EK85+ET85, 0.1)*$I$9+ET85/MAX(ES85+EK85+ET85, 0.1)*$J$9))/($B$11+$C$11+$F$11)</f>
        <v>0</v>
      </c>
      <c r="CY85">
        <f>($B$11*$K$9+$C$11*$K$9+$F$11*((ES85+EK85)/MAX(ES85+EK85+ET85, 0.1)*$P$9+ET85/MAX(ES85+EK85+ET85, 0.1)*$Q$9))/($B$11+$C$11+$F$11)</f>
        <v>0</v>
      </c>
      <c r="CZ85">
        <v>4.8</v>
      </c>
      <c r="DA85">
        <v>0.5</v>
      </c>
      <c r="DB85" t="s">
        <v>421</v>
      </c>
      <c r="DC85">
        <v>2</v>
      </c>
      <c r="DD85">
        <v>1759361953</v>
      </c>
      <c r="DE85">
        <v>420.904333333333</v>
      </c>
      <c r="DF85">
        <v>420.014</v>
      </c>
      <c r="DG85">
        <v>24.1369333333333</v>
      </c>
      <c r="DH85">
        <v>23.9258666666667</v>
      </c>
      <c r="DI85">
        <v>418.922333333333</v>
      </c>
      <c r="DJ85">
        <v>23.7483666666667</v>
      </c>
      <c r="DK85">
        <v>500.003333333333</v>
      </c>
      <c r="DL85">
        <v>90.3136</v>
      </c>
      <c r="DM85">
        <v>0.0351379666666667</v>
      </c>
      <c r="DN85">
        <v>30.4489333333333</v>
      </c>
      <c r="DO85">
        <v>30.0029</v>
      </c>
      <c r="DP85">
        <v>999.9</v>
      </c>
      <c r="DQ85">
        <v>0</v>
      </c>
      <c r="DR85">
        <v>0</v>
      </c>
      <c r="DS85">
        <v>10009.6</v>
      </c>
      <c r="DT85">
        <v>0</v>
      </c>
      <c r="DU85">
        <v>0.386148</v>
      </c>
      <c r="DV85">
        <v>0.890859</v>
      </c>
      <c r="DW85">
        <v>431.315333333333</v>
      </c>
      <c r="DX85">
        <v>430.309333333333</v>
      </c>
      <c r="DY85">
        <v>0.211067333333333</v>
      </c>
      <c r="DZ85">
        <v>420.014</v>
      </c>
      <c r="EA85">
        <v>23.9258666666667</v>
      </c>
      <c r="EB85">
        <v>2.17989333333333</v>
      </c>
      <c r="EC85">
        <v>2.16083333333333</v>
      </c>
      <c r="ED85">
        <v>18.8153</v>
      </c>
      <c r="EE85">
        <v>18.6748333333333</v>
      </c>
      <c r="EF85">
        <v>0.00500059</v>
      </c>
      <c r="EG85">
        <v>0</v>
      </c>
      <c r="EH85">
        <v>0</v>
      </c>
      <c r="EI85">
        <v>0</v>
      </c>
      <c r="EJ85">
        <v>684.966666666667</v>
      </c>
      <c r="EK85">
        <v>0.00500059</v>
      </c>
      <c r="EL85">
        <v>-10.7333333333333</v>
      </c>
      <c r="EM85">
        <v>-1.46666666666667</v>
      </c>
      <c r="EN85">
        <v>36.0206666666667</v>
      </c>
      <c r="EO85">
        <v>39.5413333333333</v>
      </c>
      <c r="EP85">
        <v>37.437</v>
      </c>
      <c r="EQ85">
        <v>39.8123333333333</v>
      </c>
      <c r="ER85">
        <v>38.354</v>
      </c>
      <c r="ES85">
        <v>0</v>
      </c>
      <c r="ET85">
        <v>0</v>
      </c>
      <c r="EU85">
        <v>0</v>
      </c>
      <c r="EV85">
        <v>1759361956.9</v>
      </c>
      <c r="EW85">
        <v>0</v>
      </c>
      <c r="EX85">
        <v>687.288461538462</v>
      </c>
      <c r="EY85">
        <v>-14.9641028106808</v>
      </c>
      <c r="EZ85">
        <v>-5.18290593073919</v>
      </c>
      <c r="FA85">
        <v>-7.8</v>
      </c>
      <c r="FB85">
        <v>15</v>
      </c>
      <c r="FC85">
        <v>0</v>
      </c>
      <c r="FD85" t="s">
        <v>422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0.9329117</v>
      </c>
      <c r="FQ85">
        <v>-0.0695400902255641</v>
      </c>
      <c r="FR85">
        <v>0.0277268075553245</v>
      </c>
      <c r="FS85">
        <v>1</v>
      </c>
      <c r="FT85">
        <v>688.99705882353</v>
      </c>
      <c r="FU85">
        <v>-4.44767008044177</v>
      </c>
      <c r="FV85">
        <v>6.31862258324399</v>
      </c>
      <c r="FW85">
        <v>-1</v>
      </c>
      <c r="FX85">
        <v>0.21062275</v>
      </c>
      <c r="FY85">
        <v>0.00438419548872203</v>
      </c>
      <c r="FZ85">
        <v>0.00123685956660407</v>
      </c>
      <c r="GA85">
        <v>1</v>
      </c>
      <c r="GB85">
        <v>2</v>
      </c>
      <c r="GC85">
        <v>2</v>
      </c>
      <c r="GD85" t="s">
        <v>449</v>
      </c>
      <c r="GE85">
        <v>3.13284</v>
      </c>
      <c r="GF85">
        <v>2.71309</v>
      </c>
      <c r="GG85">
        <v>0.0893176</v>
      </c>
      <c r="GH85">
        <v>0.089646</v>
      </c>
      <c r="GI85">
        <v>0.102992</v>
      </c>
      <c r="GJ85">
        <v>0.103114</v>
      </c>
      <c r="GK85">
        <v>34258.8</v>
      </c>
      <c r="GL85">
        <v>36672.2</v>
      </c>
      <c r="GM85">
        <v>34039.8</v>
      </c>
      <c r="GN85">
        <v>36477.3</v>
      </c>
      <c r="GO85">
        <v>43129.7</v>
      </c>
      <c r="GP85">
        <v>46966.3</v>
      </c>
      <c r="GQ85">
        <v>53109</v>
      </c>
      <c r="GR85">
        <v>58301.4</v>
      </c>
      <c r="GS85">
        <v>1.94675</v>
      </c>
      <c r="GT85">
        <v>1.77717</v>
      </c>
      <c r="GU85">
        <v>0.0901148</v>
      </c>
      <c r="GV85">
        <v>0</v>
      </c>
      <c r="GW85">
        <v>28.5374</v>
      </c>
      <c r="GX85">
        <v>999.9</v>
      </c>
      <c r="GY85">
        <v>58.583</v>
      </c>
      <c r="GZ85">
        <v>30.696</v>
      </c>
      <c r="HA85">
        <v>28.7633</v>
      </c>
      <c r="HB85">
        <v>54.9199</v>
      </c>
      <c r="HC85">
        <v>44.5112</v>
      </c>
      <c r="HD85">
        <v>1</v>
      </c>
      <c r="HE85">
        <v>0.12079</v>
      </c>
      <c r="HF85">
        <v>-1.35566</v>
      </c>
      <c r="HG85">
        <v>20.1269</v>
      </c>
      <c r="HH85">
        <v>5.19887</v>
      </c>
      <c r="HI85">
        <v>12.0046</v>
      </c>
      <c r="HJ85">
        <v>4.97555</v>
      </c>
      <c r="HK85">
        <v>3.294</v>
      </c>
      <c r="HL85">
        <v>9999</v>
      </c>
      <c r="HM85">
        <v>9999</v>
      </c>
      <c r="HN85">
        <v>999.9</v>
      </c>
      <c r="HO85">
        <v>9999</v>
      </c>
      <c r="HP85">
        <v>1.86325</v>
      </c>
      <c r="HQ85">
        <v>1.86813</v>
      </c>
      <c r="HR85">
        <v>1.86786</v>
      </c>
      <c r="HS85">
        <v>1.86905</v>
      </c>
      <c r="HT85">
        <v>1.86983</v>
      </c>
      <c r="HU85">
        <v>1.86594</v>
      </c>
      <c r="HV85">
        <v>1.86696</v>
      </c>
      <c r="HW85">
        <v>1.86844</v>
      </c>
      <c r="HX85">
        <v>5</v>
      </c>
      <c r="HY85">
        <v>0</v>
      </c>
      <c r="HZ85">
        <v>0</v>
      </c>
      <c r="IA85">
        <v>0</v>
      </c>
      <c r="IB85" t="s">
        <v>424</v>
      </c>
      <c r="IC85" t="s">
        <v>425</v>
      </c>
      <c r="ID85" t="s">
        <v>426</v>
      </c>
      <c r="IE85" t="s">
        <v>426</v>
      </c>
      <c r="IF85" t="s">
        <v>426</v>
      </c>
      <c r="IG85" t="s">
        <v>426</v>
      </c>
      <c r="IH85">
        <v>0</v>
      </c>
      <c r="II85">
        <v>100</v>
      </c>
      <c r="IJ85">
        <v>100</v>
      </c>
      <c r="IK85">
        <v>1.982</v>
      </c>
      <c r="IL85">
        <v>0.3885</v>
      </c>
      <c r="IM85">
        <v>0.591063205497763</v>
      </c>
      <c r="IN85">
        <v>0.00362635438953289</v>
      </c>
      <c r="IO85">
        <v>-8.50754122937555e-07</v>
      </c>
      <c r="IP85">
        <v>2.87264459290622e-10</v>
      </c>
      <c r="IQ85">
        <v>-0.103101814204982</v>
      </c>
      <c r="IR85">
        <v>-0.017656537129445</v>
      </c>
      <c r="IS85">
        <v>0.00217271289782075</v>
      </c>
      <c r="IT85">
        <v>-2.34727275410467e-05</v>
      </c>
      <c r="IU85">
        <v>4</v>
      </c>
      <c r="IV85">
        <v>2183</v>
      </c>
      <c r="IW85">
        <v>1</v>
      </c>
      <c r="IX85">
        <v>27</v>
      </c>
      <c r="IY85">
        <v>29322699.3</v>
      </c>
      <c r="IZ85">
        <v>29322699.3</v>
      </c>
      <c r="JA85">
        <v>0.993652</v>
      </c>
      <c r="JB85">
        <v>2.6416</v>
      </c>
      <c r="JC85">
        <v>1.54785</v>
      </c>
      <c r="JD85">
        <v>2.31323</v>
      </c>
      <c r="JE85">
        <v>1.64673</v>
      </c>
      <c r="JF85">
        <v>2.26318</v>
      </c>
      <c r="JG85">
        <v>34.3042</v>
      </c>
      <c r="JH85">
        <v>24.2101</v>
      </c>
      <c r="JI85">
        <v>18</v>
      </c>
      <c r="JJ85">
        <v>506.273</v>
      </c>
      <c r="JK85">
        <v>397.049</v>
      </c>
      <c r="JL85">
        <v>31.0171</v>
      </c>
      <c r="JM85">
        <v>28.9614</v>
      </c>
      <c r="JN85">
        <v>29.9999</v>
      </c>
      <c r="JO85">
        <v>28.9581</v>
      </c>
      <c r="JP85">
        <v>28.9083</v>
      </c>
      <c r="JQ85">
        <v>19.9233</v>
      </c>
      <c r="JR85">
        <v>21.3686</v>
      </c>
      <c r="JS85">
        <v>51.3108</v>
      </c>
      <c r="JT85">
        <v>31.0169</v>
      </c>
      <c r="JU85">
        <v>420</v>
      </c>
      <c r="JV85">
        <v>23.9377</v>
      </c>
      <c r="JW85">
        <v>96.536</v>
      </c>
      <c r="JX85">
        <v>94.4594</v>
      </c>
    </row>
    <row r="86" spans="1:284">
      <c r="A86">
        <v>70</v>
      </c>
      <c r="B86">
        <v>1759361958</v>
      </c>
      <c r="C86">
        <v>915.900000095367</v>
      </c>
      <c r="D86" t="s">
        <v>566</v>
      </c>
      <c r="E86" t="s">
        <v>567</v>
      </c>
      <c r="F86">
        <v>5</v>
      </c>
      <c r="G86" t="s">
        <v>547</v>
      </c>
      <c r="H86" t="s">
        <v>419</v>
      </c>
      <c r="I86">
        <v>1759361955</v>
      </c>
      <c r="J86">
        <f>(K86)/1000</f>
        <v>0</v>
      </c>
      <c r="K86">
        <f>1000*DK86*AI86*(DG86-DH86)/(100*CZ86*(1000-AI86*DG86))</f>
        <v>0</v>
      </c>
      <c r="L86">
        <f>DK86*AI86*(DF86-DE86*(1000-AI86*DH86)/(1000-AI86*DG86))/(100*CZ86)</f>
        <v>0</v>
      </c>
      <c r="M86">
        <f>DE86 - IF(AI86&gt;1, L86*CZ86*100.0/(AK86), 0)</f>
        <v>0</v>
      </c>
      <c r="N86">
        <f>((T86-J86/2)*M86-L86)/(T86+J86/2)</f>
        <v>0</v>
      </c>
      <c r="O86">
        <f>N86*(DL86+DM86)/1000.0</f>
        <v>0</v>
      </c>
      <c r="P86">
        <f>(DE86 - IF(AI86&gt;1, L86*CZ86*100.0/(AK86), 0))*(DL86+DM86)/1000.0</f>
        <v>0</v>
      </c>
      <c r="Q86">
        <f>2.0/((1/S86-1/R86)+SIGN(S86)*SQRT((1/S86-1/R86)*(1/S86-1/R86) + 4*DA86/((DA86+1)*(DA86+1))*(2*1/S86*1/R86-1/R86*1/R86)))</f>
        <v>0</v>
      </c>
      <c r="R86">
        <f>IF(LEFT(DB86,1)&lt;&gt;"0",IF(LEFT(DB86,1)="1",3.0,DC86),$D$5+$E$5*(DS86*DL86/($K$5*1000))+$F$5*(DS86*DL86/($K$5*1000))*MAX(MIN(CZ86,$J$5),$I$5)*MAX(MIN(CZ86,$J$5),$I$5)+$G$5*MAX(MIN(CZ86,$J$5),$I$5)*(DS86*DL86/($K$5*1000))+$H$5*(DS86*DL86/($K$5*1000))*(DS86*DL86/($K$5*1000)))</f>
        <v>0</v>
      </c>
      <c r="S86">
        <f>J86*(1000-(1000*0.61365*exp(17.502*W86/(240.97+W86))/(DL86+DM86)+DG86)/2)/(1000*0.61365*exp(17.502*W86/(240.97+W86))/(DL86+DM86)-DG86)</f>
        <v>0</v>
      </c>
      <c r="T86">
        <f>1/((DA86+1)/(Q86/1.6)+1/(R86/1.37)) + DA86/((DA86+1)/(Q86/1.6) + DA86/(R86/1.37))</f>
        <v>0</v>
      </c>
      <c r="U86">
        <f>(CV86*CY86)</f>
        <v>0</v>
      </c>
      <c r="V86">
        <f>(DN86+(U86+2*0.95*5.67E-8*(((DN86+$B$7)+273)^4-(DN86+273)^4)-44100*J86)/(1.84*29.3*R86+8*0.95*5.67E-8*(DN86+273)^3))</f>
        <v>0</v>
      </c>
      <c r="W86">
        <f>($C$7*DO86+$D$7*DP86+$E$7*V86)</f>
        <v>0</v>
      </c>
      <c r="X86">
        <f>0.61365*exp(17.502*W86/(240.97+W86))</f>
        <v>0</v>
      </c>
      <c r="Y86">
        <f>(Z86/AA86*100)</f>
        <v>0</v>
      </c>
      <c r="Z86">
        <f>DG86*(DL86+DM86)/1000</f>
        <v>0</v>
      </c>
      <c r="AA86">
        <f>0.61365*exp(17.502*DN86/(240.97+DN86))</f>
        <v>0</v>
      </c>
      <c r="AB86">
        <f>(X86-DG86*(DL86+DM86)/1000)</f>
        <v>0</v>
      </c>
      <c r="AC86">
        <f>(-J86*44100)</f>
        <v>0</v>
      </c>
      <c r="AD86">
        <f>2*29.3*R86*0.92*(DN86-W86)</f>
        <v>0</v>
      </c>
      <c r="AE86">
        <f>2*0.95*5.67E-8*(((DN86+$B$7)+273)^4-(W86+273)^4)</f>
        <v>0</v>
      </c>
      <c r="AF86">
        <f>U86+AE86+AC86+AD86</f>
        <v>0</v>
      </c>
      <c r="AG86">
        <v>0</v>
      </c>
      <c r="AH86">
        <v>0</v>
      </c>
      <c r="AI86">
        <f>IF(AG86*$H$13&gt;=AK86,1.0,(AK86/(AK86-AG86*$H$13)))</f>
        <v>0</v>
      </c>
      <c r="AJ86">
        <f>(AI86-1)*100</f>
        <v>0</v>
      </c>
      <c r="AK86">
        <f>MAX(0,($B$13+$C$13*DS86)/(1+$D$13*DS86)*DL86/(DN86+273)*$E$13)</f>
        <v>0</v>
      </c>
      <c r="AL86" t="s">
        <v>420</v>
      </c>
      <c r="AM86" t="s">
        <v>420</v>
      </c>
      <c r="AN86">
        <v>0</v>
      </c>
      <c r="AO86">
        <v>0</v>
      </c>
      <c r="AP86">
        <f>1-AN86/AO86</f>
        <v>0</v>
      </c>
      <c r="AQ86">
        <v>0</v>
      </c>
      <c r="AR86" t="s">
        <v>420</v>
      </c>
      <c r="AS86" t="s">
        <v>420</v>
      </c>
      <c r="AT86">
        <v>0</v>
      </c>
      <c r="AU86">
        <v>0</v>
      </c>
      <c r="AV86">
        <f>1-AT86/AU86</f>
        <v>0</v>
      </c>
      <c r="AW86">
        <v>0.5</v>
      </c>
      <c r="AX86">
        <f>CW86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420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CV86">
        <f>$B$11*DT86+$C$11*DU86+$F$11*EF86*(1-EI86)</f>
        <v>0</v>
      </c>
      <c r="CW86">
        <f>CV86*CX86</f>
        <v>0</v>
      </c>
      <c r="CX86">
        <f>($B$11*$D$9+$C$11*$D$9+$F$11*((ES86+EK86)/MAX(ES86+EK86+ET86, 0.1)*$I$9+ET86/MAX(ES86+EK86+ET86, 0.1)*$J$9))/($B$11+$C$11+$F$11)</f>
        <v>0</v>
      </c>
      <c r="CY86">
        <f>($B$11*$K$9+$C$11*$K$9+$F$11*((ES86+EK86)/MAX(ES86+EK86+ET86, 0.1)*$P$9+ET86/MAX(ES86+EK86+ET86, 0.1)*$Q$9))/($B$11+$C$11+$F$11)</f>
        <v>0</v>
      </c>
      <c r="CZ86">
        <v>4.8</v>
      </c>
      <c r="DA86">
        <v>0.5</v>
      </c>
      <c r="DB86" t="s">
        <v>421</v>
      </c>
      <c r="DC86">
        <v>2</v>
      </c>
      <c r="DD86">
        <v>1759361955</v>
      </c>
      <c r="DE86">
        <v>420.900333333333</v>
      </c>
      <c r="DF86">
        <v>420.037333333333</v>
      </c>
      <c r="DG86">
        <v>24.1358666666667</v>
      </c>
      <c r="DH86">
        <v>23.9240666666667</v>
      </c>
      <c r="DI86">
        <v>418.918333333333</v>
      </c>
      <c r="DJ86">
        <v>23.7473666666667</v>
      </c>
      <c r="DK86">
        <v>500.028</v>
      </c>
      <c r="DL86">
        <v>90.3131333333333</v>
      </c>
      <c r="DM86">
        <v>0.0350192333333333</v>
      </c>
      <c r="DN86">
        <v>30.4496</v>
      </c>
      <c r="DO86">
        <v>30.0024666666667</v>
      </c>
      <c r="DP86">
        <v>999.9</v>
      </c>
      <c r="DQ86">
        <v>0</v>
      </c>
      <c r="DR86">
        <v>0</v>
      </c>
      <c r="DS86">
        <v>10012.1</v>
      </c>
      <c r="DT86">
        <v>0</v>
      </c>
      <c r="DU86">
        <v>0.386148</v>
      </c>
      <c r="DV86">
        <v>0.863393333333333</v>
      </c>
      <c r="DW86">
        <v>431.310666666667</v>
      </c>
      <c r="DX86">
        <v>430.332333333333</v>
      </c>
      <c r="DY86">
        <v>0.21182</v>
      </c>
      <c r="DZ86">
        <v>420.037333333333</v>
      </c>
      <c r="EA86">
        <v>23.9240666666667</v>
      </c>
      <c r="EB86">
        <v>2.17979</v>
      </c>
      <c r="EC86">
        <v>2.16066</v>
      </c>
      <c r="ED86">
        <v>18.8145333333333</v>
      </c>
      <c r="EE86">
        <v>18.6735666666667</v>
      </c>
      <c r="EF86">
        <v>0.00500059</v>
      </c>
      <c r="EG86">
        <v>0</v>
      </c>
      <c r="EH86">
        <v>0</v>
      </c>
      <c r="EI86">
        <v>0</v>
      </c>
      <c r="EJ86">
        <v>682.6</v>
      </c>
      <c r="EK86">
        <v>0.00500059</v>
      </c>
      <c r="EL86">
        <v>-8.13333333333333</v>
      </c>
      <c r="EM86">
        <v>-0.4</v>
      </c>
      <c r="EN86">
        <v>36</v>
      </c>
      <c r="EO86">
        <v>39.5206666666667</v>
      </c>
      <c r="EP86">
        <v>37.437</v>
      </c>
      <c r="EQ86">
        <v>39.7706666666667</v>
      </c>
      <c r="ER86">
        <v>38.333</v>
      </c>
      <c r="ES86">
        <v>0</v>
      </c>
      <c r="ET86">
        <v>0</v>
      </c>
      <c r="EU86">
        <v>0</v>
      </c>
      <c r="EV86">
        <v>1759361959.3</v>
      </c>
      <c r="EW86">
        <v>0</v>
      </c>
      <c r="EX86">
        <v>687.311538461539</v>
      </c>
      <c r="EY86">
        <v>8.09914533629295</v>
      </c>
      <c r="EZ86">
        <v>-5.94529906624312</v>
      </c>
      <c r="FA86">
        <v>-7.86538461538461</v>
      </c>
      <c r="FB86">
        <v>15</v>
      </c>
      <c r="FC86">
        <v>0</v>
      </c>
      <c r="FD86" t="s">
        <v>422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0.92365725</v>
      </c>
      <c r="FQ86">
        <v>-0.222083684210526</v>
      </c>
      <c r="FR86">
        <v>0.0393496398368206</v>
      </c>
      <c r="FS86">
        <v>1</v>
      </c>
      <c r="FT86">
        <v>688.5</v>
      </c>
      <c r="FU86">
        <v>-23.5630253407501</v>
      </c>
      <c r="FV86">
        <v>6.72283203629506</v>
      </c>
      <c r="FW86">
        <v>-1</v>
      </c>
      <c r="FX86">
        <v>0.21099555</v>
      </c>
      <c r="FY86">
        <v>0.00553439097744362</v>
      </c>
      <c r="FZ86">
        <v>0.00134773815984411</v>
      </c>
      <c r="GA86">
        <v>1</v>
      </c>
      <c r="GB86">
        <v>2</v>
      </c>
      <c r="GC86">
        <v>2</v>
      </c>
      <c r="GD86" t="s">
        <v>449</v>
      </c>
      <c r="GE86">
        <v>3.13273</v>
      </c>
      <c r="GF86">
        <v>2.71307</v>
      </c>
      <c r="GG86">
        <v>0.089318</v>
      </c>
      <c r="GH86">
        <v>0.0896389</v>
      </c>
      <c r="GI86">
        <v>0.102987</v>
      </c>
      <c r="GJ86">
        <v>0.103113</v>
      </c>
      <c r="GK86">
        <v>34259</v>
      </c>
      <c r="GL86">
        <v>36672.7</v>
      </c>
      <c r="GM86">
        <v>34039.9</v>
      </c>
      <c r="GN86">
        <v>36477.6</v>
      </c>
      <c r="GO86">
        <v>43129.9</v>
      </c>
      <c r="GP86">
        <v>46966.6</v>
      </c>
      <c r="GQ86">
        <v>53109</v>
      </c>
      <c r="GR86">
        <v>58301.7</v>
      </c>
      <c r="GS86">
        <v>1.94675</v>
      </c>
      <c r="GT86">
        <v>1.77747</v>
      </c>
      <c r="GU86">
        <v>0.0895783</v>
      </c>
      <c r="GV86">
        <v>0</v>
      </c>
      <c r="GW86">
        <v>28.5384</v>
      </c>
      <c r="GX86">
        <v>999.9</v>
      </c>
      <c r="GY86">
        <v>58.607</v>
      </c>
      <c r="GZ86">
        <v>30.675</v>
      </c>
      <c r="HA86">
        <v>28.7371</v>
      </c>
      <c r="HB86">
        <v>54.5399</v>
      </c>
      <c r="HC86">
        <v>44.6274</v>
      </c>
      <c r="HD86">
        <v>1</v>
      </c>
      <c r="HE86">
        <v>0.120833</v>
      </c>
      <c r="HF86">
        <v>-1.35889</v>
      </c>
      <c r="HG86">
        <v>20.1269</v>
      </c>
      <c r="HH86">
        <v>5.19887</v>
      </c>
      <c r="HI86">
        <v>12.0044</v>
      </c>
      <c r="HJ86">
        <v>4.9756</v>
      </c>
      <c r="HK86">
        <v>3.294</v>
      </c>
      <c r="HL86">
        <v>9999</v>
      </c>
      <c r="HM86">
        <v>9999</v>
      </c>
      <c r="HN86">
        <v>999.9</v>
      </c>
      <c r="HO86">
        <v>9999</v>
      </c>
      <c r="HP86">
        <v>1.86325</v>
      </c>
      <c r="HQ86">
        <v>1.86813</v>
      </c>
      <c r="HR86">
        <v>1.86788</v>
      </c>
      <c r="HS86">
        <v>1.86905</v>
      </c>
      <c r="HT86">
        <v>1.86984</v>
      </c>
      <c r="HU86">
        <v>1.86593</v>
      </c>
      <c r="HV86">
        <v>1.86695</v>
      </c>
      <c r="HW86">
        <v>1.86844</v>
      </c>
      <c r="HX86">
        <v>5</v>
      </c>
      <c r="HY86">
        <v>0</v>
      </c>
      <c r="HZ86">
        <v>0</v>
      </c>
      <c r="IA86">
        <v>0</v>
      </c>
      <c r="IB86" t="s">
        <v>424</v>
      </c>
      <c r="IC86" t="s">
        <v>425</v>
      </c>
      <c r="ID86" t="s">
        <v>426</v>
      </c>
      <c r="IE86" t="s">
        <v>426</v>
      </c>
      <c r="IF86" t="s">
        <v>426</v>
      </c>
      <c r="IG86" t="s">
        <v>426</v>
      </c>
      <c r="IH86">
        <v>0</v>
      </c>
      <c r="II86">
        <v>100</v>
      </c>
      <c r="IJ86">
        <v>100</v>
      </c>
      <c r="IK86">
        <v>1.982</v>
      </c>
      <c r="IL86">
        <v>0.3885</v>
      </c>
      <c r="IM86">
        <v>0.591063205497763</v>
      </c>
      <c r="IN86">
        <v>0.00362635438953289</v>
      </c>
      <c r="IO86">
        <v>-8.50754122937555e-07</v>
      </c>
      <c r="IP86">
        <v>2.87264459290622e-10</v>
      </c>
      <c r="IQ86">
        <v>-0.103101814204982</v>
      </c>
      <c r="IR86">
        <v>-0.017656537129445</v>
      </c>
      <c r="IS86">
        <v>0.00217271289782075</v>
      </c>
      <c r="IT86">
        <v>-2.34727275410467e-05</v>
      </c>
      <c r="IU86">
        <v>4</v>
      </c>
      <c r="IV86">
        <v>2183</v>
      </c>
      <c r="IW86">
        <v>1</v>
      </c>
      <c r="IX86">
        <v>27</v>
      </c>
      <c r="IY86">
        <v>29322699.3</v>
      </c>
      <c r="IZ86">
        <v>29322699.3</v>
      </c>
      <c r="JA86">
        <v>0.994873</v>
      </c>
      <c r="JB86">
        <v>2.64404</v>
      </c>
      <c r="JC86">
        <v>1.54785</v>
      </c>
      <c r="JD86">
        <v>2.31323</v>
      </c>
      <c r="JE86">
        <v>1.64673</v>
      </c>
      <c r="JF86">
        <v>2.31567</v>
      </c>
      <c r="JG86">
        <v>34.2814</v>
      </c>
      <c r="JH86">
        <v>24.2101</v>
      </c>
      <c r="JI86">
        <v>18</v>
      </c>
      <c r="JJ86">
        <v>506.263</v>
      </c>
      <c r="JK86">
        <v>397.205</v>
      </c>
      <c r="JL86">
        <v>31.0155</v>
      </c>
      <c r="JM86">
        <v>28.9601</v>
      </c>
      <c r="JN86">
        <v>30</v>
      </c>
      <c r="JO86">
        <v>28.9569</v>
      </c>
      <c r="JP86">
        <v>28.9072</v>
      </c>
      <c r="JQ86">
        <v>19.924</v>
      </c>
      <c r="JR86">
        <v>21.3686</v>
      </c>
      <c r="JS86">
        <v>51.3108</v>
      </c>
      <c r="JT86">
        <v>31.0144</v>
      </c>
      <c r="JU86">
        <v>420</v>
      </c>
      <c r="JV86">
        <v>23.9377</v>
      </c>
      <c r="JW86">
        <v>96.5361</v>
      </c>
      <c r="JX86">
        <v>94.46</v>
      </c>
    </row>
    <row r="87" spans="1:284">
      <c r="A87">
        <v>71</v>
      </c>
      <c r="B87">
        <v>1759361960</v>
      </c>
      <c r="C87">
        <v>917.900000095367</v>
      </c>
      <c r="D87" t="s">
        <v>568</v>
      </c>
      <c r="E87" t="s">
        <v>569</v>
      </c>
      <c r="F87">
        <v>5</v>
      </c>
      <c r="G87" t="s">
        <v>547</v>
      </c>
      <c r="H87" t="s">
        <v>419</v>
      </c>
      <c r="I87">
        <v>1759361957</v>
      </c>
      <c r="J87">
        <f>(K87)/1000</f>
        <v>0</v>
      </c>
      <c r="K87">
        <f>1000*DK87*AI87*(DG87-DH87)/(100*CZ87*(1000-AI87*DG87))</f>
        <v>0</v>
      </c>
      <c r="L87">
        <f>DK87*AI87*(DF87-DE87*(1000-AI87*DH87)/(1000-AI87*DG87))/(100*CZ87)</f>
        <v>0</v>
      </c>
      <c r="M87">
        <f>DE87 - IF(AI87&gt;1, L87*CZ87*100.0/(AK87), 0)</f>
        <v>0</v>
      </c>
      <c r="N87">
        <f>((T87-J87/2)*M87-L87)/(T87+J87/2)</f>
        <v>0</v>
      </c>
      <c r="O87">
        <f>N87*(DL87+DM87)/1000.0</f>
        <v>0</v>
      </c>
      <c r="P87">
        <f>(DE87 - IF(AI87&gt;1, L87*CZ87*100.0/(AK87), 0))*(DL87+DM87)/1000.0</f>
        <v>0</v>
      </c>
      <c r="Q87">
        <f>2.0/((1/S87-1/R87)+SIGN(S87)*SQRT((1/S87-1/R87)*(1/S87-1/R87) + 4*DA87/((DA87+1)*(DA87+1))*(2*1/S87*1/R87-1/R87*1/R87)))</f>
        <v>0</v>
      </c>
      <c r="R87">
        <f>IF(LEFT(DB87,1)&lt;&gt;"0",IF(LEFT(DB87,1)="1",3.0,DC87),$D$5+$E$5*(DS87*DL87/($K$5*1000))+$F$5*(DS87*DL87/($K$5*1000))*MAX(MIN(CZ87,$J$5),$I$5)*MAX(MIN(CZ87,$J$5),$I$5)+$G$5*MAX(MIN(CZ87,$J$5),$I$5)*(DS87*DL87/($K$5*1000))+$H$5*(DS87*DL87/($K$5*1000))*(DS87*DL87/($K$5*1000)))</f>
        <v>0</v>
      </c>
      <c r="S87">
        <f>J87*(1000-(1000*0.61365*exp(17.502*W87/(240.97+W87))/(DL87+DM87)+DG87)/2)/(1000*0.61365*exp(17.502*W87/(240.97+W87))/(DL87+DM87)-DG87)</f>
        <v>0</v>
      </c>
      <c r="T87">
        <f>1/((DA87+1)/(Q87/1.6)+1/(R87/1.37)) + DA87/((DA87+1)/(Q87/1.6) + DA87/(R87/1.37))</f>
        <v>0</v>
      </c>
      <c r="U87">
        <f>(CV87*CY87)</f>
        <v>0</v>
      </c>
      <c r="V87">
        <f>(DN87+(U87+2*0.95*5.67E-8*(((DN87+$B$7)+273)^4-(DN87+273)^4)-44100*J87)/(1.84*29.3*R87+8*0.95*5.67E-8*(DN87+273)^3))</f>
        <v>0</v>
      </c>
      <c r="W87">
        <f>($C$7*DO87+$D$7*DP87+$E$7*V87)</f>
        <v>0</v>
      </c>
      <c r="X87">
        <f>0.61365*exp(17.502*W87/(240.97+W87))</f>
        <v>0</v>
      </c>
      <c r="Y87">
        <f>(Z87/AA87*100)</f>
        <v>0</v>
      </c>
      <c r="Z87">
        <f>DG87*(DL87+DM87)/1000</f>
        <v>0</v>
      </c>
      <c r="AA87">
        <f>0.61365*exp(17.502*DN87/(240.97+DN87))</f>
        <v>0</v>
      </c>
      <c r="AB87">
        <f>(X87-DG87*(DL87+DM87)/1000)</f>
        <v>0</v>
      </c>
      <c r="AC87">
        <f>(-J87*44100)</f>
        <v>0</v>
      </c>
      <c r="AD87">
        <f>2*29.3*R87*0.92*(DN87-W87)</f>
        <v>0</v>
      </c>
      <c r="AE87">
        <f>2*0.95*5.67E-8*(((DN87+$B$7)+273)^4-(W87+273)^4)</f>
        <v>0</v>
      </c>
      <c r="AF87">
        <f>U87+AE87+AC87+AD87</f>
        <v>0</v>
      </c>
      <c r="AG87">
        <v>0</v>
      </c>
      <c r="AH87">
        <v>0</v>
      </c>
      <c r="AI87">
        <f>IF(AG87*$H$13&gt;=AK87,1.0,(AK87/(AK87-AG87*$H$13)))</f>
        <v>0</v>
      </c>
      <c r="AJ87">
        <f>(AI87-1)*100</f>
        <v>0</v>
      </c>
      <c r="AK87">
        <f>MAX(0,($B$13+$C$13*DS87)/(1+$D$13*DS87)*DL87/(DN87+273)*$E$13)</f>
        <v>0</v>
      </c>
      <c r="AL87" t="s">
        <v>420</v>
      </c>
      <c r="AM87" t="s">
        <v>420</v>
      </c>
      <c r="AN87">
        <v>0</v>
      </c>
      <c r="AO87">
        <v>0</v>
      </c>
      <c r="AP87">
        <f>1-AN87/AO87</f>
        <v>0</v>
      </c>
      <c r="AQ87">
        <v>0</v>
      </c>
      <c r="AR87" t="s">
        <v>420</v>
      </c>
      <c r="AS87" t="s">
        <v>420</v>
      </c>
      <c r="AT87">
        <v>0</v>
      </c>
      <c r="AU87">
        <v>0</v>
      </c>
      <c r="AV87">
        <f>1-AT87/AU87</f>
        <v>0</v>
      </c>
      <c r="AW87">
        <v>0.5</v>
      </c>
      <c r="AX87">
        <f>CW87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420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CV87">
        <f>$B$11*DT87+$C$11*DU87+$F$11*EF87*(1-EI87)</f>
        <v>0</v>
      </c>
      <c r="CW87">
        <f>CV87*CX87</f>
        <v>0</v>
      </c>
      <c r="CX87">
        <f>($B$11*$D$9+$C$11*$D$9+$F$11*((ES87+EK87)/MAX(ES87+EK87+ET87, 0.1)*$I$9+ET87/MAX(ES87+EK87+ET87, 0.1)*$J$9))/($B$11+$C$11+$F$11)</f>
        <v>0</v>
      </c>
      <c r="CY87">
        <f>($B$11*$K$9+$C$11*$K$9+$F$11*((ES87+EK87)/MAX(ES87+EK87+ET87, 0.1)*$P$9+ET87/MAX(ES87+EK87+ET87, 0.1)*$Q$9))/($B$11+$C$11+$F$11)</f>
        <v>0</v>
      </c>
      <c r="CZ87">
        <v>4.8</v>
      </c>
      <c r="DA87">
        <v>0.5</v>
      </c>
      <c r="DB87" t="s">
        <v>421</v>
      </c>
      <c r="DC87">
        <v>2</v>
      </c>
      <c r="DD87">
        <v>1759361957</v>
      </c>
      <c r="DE87">
        <v>420.897333333333</v>
      </c>
      <c r="DF87">
        <v>420.035</v>
      </c>
      <c r="DG87">
        <v>24.135</v>
      </c>
      <c r="DH87">
        <v>23.9226666666667</v>
      </c>
      <c r="DI87">
        <v>418.915333333333</v>
      </c>
      <c r="DJ87">
        <v>23.7465333333333</v>
      </c>
      <c r="DK87">
        <v>500.017666666667</v>
      </c>
      <c r="DL87">
        <v>90.3121333333333</v>
      </c>
      <c r="DM87">
        <v>0.0350180666666667</v>
      </c>
      <c r="DN87">
        <v>30.4503333333333</v>
      </c>
      <c r="DO87">
        <v>30.0006666666667</v>
      </c>
      <c r="DP87">
        <v>999.9</v>
      </c>
      <c r="DQ87">
        <v>0</v>
      </c>
      <c r="DR87">
        <v>0</v>
      </c>
      <c r="DS87">
        <v>10010.8333333333</v>
      </c>
      <c r="DT87">
        <v>0</v>
      </c>
      <c r="DU87">
        <v>0.386148</v>
      </c>
      <c r="DV87">
        <v>0.862447333333333</v>
      </c>
      <c r="DW87">
        <v>431.307</v>
      </c>
      <c r="DX87">
        <v>430.329666666667</v>
      </c>
      <c r="DY87">
        <v>0.212355333333333</v>
      </c>
      <c r="DZ87">
        <v>420.035</v>
      </c>
      <c r="EA87">
        <v>23.9226666666667</v>
      </c>
      <c r="EB87">
        <v>2.17969</v>
      </c>
      <c r="EC87">
        <v>2.16051</v>
      </c>
      <c r="ED87">
        <v>18.8138</v>
      </c>
      <c r="EE87">
        <v>18.6724333333333</v>
      </c>
      <c r="EF87">
        <v>0.00500059</v>
      </c>
      <c r="EG87">
        <v>0</v>
      </c>
      <c r="EH87">
        <v>0</v>
      </c>
      <c r="EI87">
        <v>0</v>
      </c>
      <c r="EJ87">
        <v>687.933333333333</v>
      </c>
      <c r="EK87">
        <v>0.00500059</v>
      </c>
      <c r="EL87">
        <v>-10.3333333333333</v>
      </c>
      <c r="EM87">
        <v>-0.533333333333333</v>
      </c>
      <c r="EN87">
        <v>36</v>
      </c>
      <c r="EO87">
        <v>39.479</v>
      </c>
      <c r="EP87">
        <v>37.437</v>
      </c>
      <c r="EQ87">
        <v>39.729</v>
      </c>
      <c r="ER87">
        <v>38.312</v>
      </c>
      <c r="ES87">
        <v>0</v>
      </c>
      <c r="ET87">
        <v>0</v>
      </c>
      <c r="EU87">
        <v>0</v>
      </c>
      <c r="EV87">
        <v>1759361961.1</v>
      </c>
      <c r="EW87">
        <v>0</v>
      </c>
      <c r="EX87">
        <v>687.868</v>
      </c>
      <c r="EY87">
        <v>10.0076922600307</v>
      </c>
      <c r="EZ87">
        <v>-9.26153848801378</v>
      </c>
      <c r="FA87">
        <v>-7.32</v>
      </c>
      <c r="FB87">
        <v>15</v>
      </c>
      <c r="FC87">
        <v>0</v>
      </c>
      <c r="FD87" t="s">
        <v>422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0.9145829</v>
      </c>
      <c r="FQ87">
        <v>-0.243683278195488</v>
      </c>
      <c r="FR87">
        <v>0.0410339839205262</v>
      </c>
      <c r="FS87">
        <v>1</v>
      </c>
      <c r="FT87">
        <v>688.094117647059</v>
      </c>
      <c r="FU87">
        <v>-6.61573730089952</v>
      </c>
      <c r="FV87">
        <v>6.79281372769048</v>
      </c>
      <c r="FW87">
        <v>-1</v>
      </c>
      <c r="FX87">
        <v>0.2113873</v>
      </c>
      <c r="FY87">
        <v>0.00368959398496237</v>
      </c>
      <c r="FZ87">
        <v>0.00119096217824077</v>
      </c>
      <c r="GA87">
        <v>1</v>
      </c>
      <c r="GB87">
        <v>2</v>
      </c>
      <c r="GC87">
        <v>2</v>
      </c>
      <c r="GD87" t="s">
        <v>449</v>
      </c>
      <c r="GE87">
        <v>3.13288</v>
      </c>
      <c r="GF87">
        <v>2.71322</v>
      </c>
      <c r="GG87">
        <v>0.0893172</v>
      </c>
      <c r="GH87">
        <v>0.089636</v>
      </c>
      <c r="GI87">
        <v>0.102981</v>
      </c>
      <c r="GJ87">
        <v>0.10311</v>
      </c>
      <c r="GK87">
        <v>34259.2</v>
      </c>
      <c r="GL87">
        <v>36672.7</v>
      </c>
      <c r="GM87">
        <v>34040.2</v>
      </c>
      <c r="GN87">
        <v>36477.5</v>
      </c>
      <c r="GO87">
        <v>43130.4</v>
      </c>
      <c r="GP87">
        <v>46966.7</v>
      </c>
      <c r="GQ87">
        <v>53109.3</v>
      </c>
      <c r="GR87">
        <v>58301.6</v>
      </c>
      <c r="GS87">
        <v>1.94673</v>
      </c>
      <c r="GT87">
        <v>1.77757</v>
      </c>
      <c r="GU87">
        <v>0.0892729</v>
      </c>
      <c r="GV87">
        <v>0</v>
      </c>
      <c r="GW87">
        <v>28.5384</v>
      </c>
      <c r="GX87">
        <v>999.9</v>
      </c>
      <c r="GY87">
        <v>58.583</v>
      </c>
      <c r="GZ87">
        <v>30.675</v>
      </c>
      <c r="HA87">
        <v>28.7259</v>
      </c>
      <c r="HB87">
        <v>54.3699</v>
      </c>
      <c r="HC87">
        <v>44.3389</v>
      </c>
      <c r="HD87">
        <v>1</v>
      </c>
      <c r="HE87">
        <v>0.12081</v>
      </c>
      <c r="HF87">
        <v>-1.36276</v>
      </c>
      <c r="HG87">
        <v>20.1268</v>
      </c>
      <c r="HH87">
        <v>5.19902</v>
      </c>
      <c r="HI87">
        <v>12.0041</v>
      </c>
      <c r="HJ87">
        <v>4.9756</v>
      </c>
      <c r="HK87">
        <v>3.294</v>
      </c>
      <c r="HL87">
        <v>9999</v>
      </c>
      <c r="HM87">
        <v>9999</v>
      </c>
      <c r="HN87">
        <v>999.9</v>
      </c>
      <c r="HO87">
        <v>9999</v>
      </c>
      <c r="HP87">
        <v>1.86325</v>
      </c>
      <c r="HQ87">
        <v>1.86813</v>
      </c>
      <c r="HR87">
        <v>1.86789</v>
      </c>
      <c r="HS87">
        <v>1.86905</v>
      </c>
      <c r="HT87">
        <v>1.86984</v>
      </c>
      <c r="HU87">
        <v>1.86591</v>
      </c>
      <c r="HV87">
        <v>1.86695</v>
      </c>
      <c r="HW87">
        <v>1.86844</v>
      </c>
      <c r="HX87">
        <v>5</v>
      </c>
      <c r="HY87">
        <v>0</v>
      </c>
      <c r="HZ87">
        <v>0</v>
      </c>
      <c r="IA87">
        <v>0</v>
      </c>
      <c r="IB87" t="s">
        <v>424</v>
      </c>
      <c r="IC87" t="s">
        <v>425</v>
      </c>
      <c r="ID87" t="s">
        <v>426</v>
      </c>
      <c r="IE87" t="s">
        <v>426</v>
      </c>
      <c r="IF87" t="s">
        <v>426</v>
      </c>
      <c r="IG87" t="s">
        <v>426</v>
      </c>
      <c r="IH87">
        <v>0</v>
      </c>
      <c r="II87">
        <v>100</v>
      </c>
      <c r="IJ87">
        <v>100</v>
      </c>
      <c r="IK87">
        <v>1.982</v>
      </c>
      <c r="IL87">
        <v>0.3884</v>
      </c>
      <c r="IM87">
        <v>0.591063205497763</v>
      </c>
      <c r="IN87">
        <v>0.00362635438953289</v>
      </c>
      <c r="IO87">
        <v>-8.50754122937555e-07</v>
      </c>
      <c r="IP87">
        <v>2.87264459290622e-10</v>
      </c>
      <c r="IQ87">
        <v>-0.103101814204982</v>
      </c>
      <c r="IR87">
        <v>-0.017656537129445</v>
      </c>
      <c r="IS87">
        <v>0.00217271289782075</v>
      </c>
      <c r="IT87">
        <v>-2.34727275410467e-05</v>
      </c>
      <c r="IU87">
        <v>4</v>
      </c>
      <c r="IV87">
        <v>2183</v>
      </c>
      <c r="IW87">
        <v>1</v>
      </c>
      <c r="IX87">
        <v>27</v>
      </c>
      <c r="IY87">
        <v>29322699.3</v>
      </c>
      <c r="IZ87">
        <v>29322699.3</v>
      </c>
      <c r="JA87">
        <v>0.993652</v>
      </c>
      <c r="JB87">
        <v>2.63306</v>
      </c>
      <c r="JC87">
        <v>1.54785</v>
      </c>
      <c r="JD87">
        <v>2.31323</v>
      </c>
      <c r="JE87">
        <v>1.64551</v>
      </c>
      <c r="JF87">
        <v>2.3938</v>
      </c>
      <c r="JG87">
        <v>34.3042</v>
      </c>
      <c r="JH87">
        <v>24.2188</v>
      </c>
      <c r="JI87">
        <v>18</v>
      </c>
      <c r="JJ87">
        <v>506.237</v>
      </c>
      <c r="JK87">
        <v>397.255</v>
      </c>
      <c r="JL87">
        <v>31.014</v>
      </c>
      <c r="JM87">
        <v>28.9589</v>
      </c>
      <c r="JN87">
        <v>30</v>
      </c>
      <c r="JO87">
        <v>28.9559</v>
      </c>
      <c r="JP87">
        <v>28.9064</v>
      </c>
      <c r="JQ87">
        <v>19.9243</v>
      </c>
      <c r="JR87">
        <v>21.3686</v>
      </c>
      <c r="JS87">
        <v>51.3108</v>
      </c>
      <c r="JT87">
        <v>31.0144</v>
      </c>
      <c r="JU87">
        <v>420</v>
      </c>
      <c r="JV87">
        <v>23.9377</v>
      </c>
      <c r="JW87">
        <v>96.5367</v>
      </c>
      <c r="JX87">
        <v>94.4598</v>
      </c>
    </row>
    <row r="88" spans="1:284">
      <c r="A88">
        <v>72</v>
      </c>
      <c r="B88">
        <v>1759361962</v>
      </c>
      <c r="C88">
        <v>919.900000095367</v>
      </c>
      <c r="D88" t="s">
        <v>570</v>
      </c>
      <c r="E88" t="s">
        <v>571</v>
      </c>
      <c r="F88">
        <v>5</v>
      </c>
      <c r="G88" t="s">
        <v>547</v>
      </c>
      <c r="H88" t="s">
        <v>419</v>
      </c>
      <c r="I88">
        <v>1759361959</v>
      </c>
      <c r="J88">
        <f>(K88)/1000</f>
        <v>0</v>
      </c>
      <c r="K88">
        <f>1000*DK88*AI88*(DG88-DH88)/(100*CZ88*(1000-AI88*DG88))</f>
        <v>0</v>
      </c>
      <c r="L88">
        <f>DK88*AI88*(DF88-DE88*(1000-AI88*DH88)/(1000-AI88*DG88))/(100*CZ88)</f>
        <v>0</v>
      </c>
      <c r="M88">
        <f>DE88 - IF(AI88&gt;1, L88*CZ88*100.0/(AK88), 0)</f>
        <v>0</v>
      </c>
      <c r="N88">
        <f>((T88-J88/2)*M88-L88)/(T88+J88/2)</f>
        <v>0</v>
      </c>
      <c r="O88">
        <f>N88*(DL88+DM88)/1000.0</f>
        <v>0</v>
      </c>
      <c r="P88">
        <f>(DE88 - IF(AI88&gt;1, L88*CZ88*100.0/(AK88), 0))*(DL88+DM88)/1000.0</f>
        <v>0</v>
      </c>
      <c r="Q88">
        <f>2.0/((1/S88-1/R88)+SIGN(S88)*SQRT((1/S88-1/R88)*(1/S88-1/R88) + 4*DA88/((DA88+1)*(DA88+1))*(2*1/S88*1/R88-1/R88*1/R88)))</f>
        <v>0</v>
      </c>
      <c r="R88">
        <f>IF(LEFT(DB88,1)&lt;&gt;"0",IF(LEFT(DB88,1)="1",3.0,DC88),$D$5+$E$5*(DS88*DL88/($K$5*1000))+$F$5*(DS88*DL88/($K$5*1000))*MAX(MIN(CZ88,$J$5),$I$5)*MAX(MIN(CZ88,$J$5),$I$5)+$G$5*MAX(MIN(CZ88,$J$5),$I$5)*(DS88*DL88/($K$5*1000))+$H$5*(DS88*DL88/($K$5*1000))*(DS88*DL88/($K$5*1000)))</f>
        <v>0</v>
      </c>
      <c r="S88">
        <f>J88*(1000-(1000*0.61365*exp(17.502*W88/(240.97+W88))/(DL88+DM88)+DG88)/2)/(1000*0.61365*exp(17.502*W88/(240.97+W88))/(DL88+DM88)-DG88)</f>
        <v>0</v>
      </c>
      <c r="T88">
        <f>1/((DA88+1)/(Q88/1.6)+1/(R88/1.37)) + DA88/((DA88+1)/(Q88/1.6) + DA88/(R88/1.37))</f>
        <v>0</v>
      </c>
      <c r="U88">
        <f>(CV88*CY88)</f>
        <v>0</v>
      </c>
      <c r="V88">
        <f>(DN88+(U88+2*0.95*5.67E-8*(((DN88+$B$7)+273)^4-(DN88+273)^4)-44100*J88)/(1.84*29.3*R88+8*0.95*5.67E-8*(DN88+273)^3))</f>
        <v>0</v>
      </c>
      <c r="W88">
        <f>($C$7*DO88+$D$7*DP88+$E$7*V88)</f>
        <v>0</v>
      </c>
      <c r="X88">
        <f>0.61365*exp(17.502*W88/(240.97+W88))</f>
        <v>0</v>
      </c>
      <c r="Y88">
        <f>(Z88/AA88*100)</f>
        <v>0</v>
      </c>
      <c r="Z88">
        <f>DG88*(DL88+DM88)/1000</f>
        <v>0</v>
      </c>
      <c r="AA88">
        <f>0.61365*exp(17.502*DN88/(240.97+DN88))</f>
        <v>0</v>
      </c>
      <c r="AB88">
        <f>(X88-DG88*(DL88+DM88)/1000)</f>
        <v>0</v>
      </c>
      <c r="AC88">
        <f>(-J88*44100)</f>
        <v>0</v>
      </c>
      <c r="AD88">
        <f>2*29.3*R88*0.92*(DN88-W88)</f>
        <v>0</v>
      </c>
      <c r="AE88">
        <f>2*0.95*5.67E-8*(((DN88+$B$7)+273)^4-(W88+273)^4)</f>
        <v>0</v>
      </c>
      <c r="AF88">
        <f>U88+AE88+AC88+AD88</f>
        <v>0</v>
      </c>
      <c r="AG88">
        <v>0</v>
      </c>
      <c r="AH88">
        <v>0</v>
      </c>
      <c r="AI88">
        <f>IF(AG88*$H$13&gt;=AK88,1.0,(AK88/(AK88-AG88*$H$13)))</f>
        <v>0</v>
      </c>
      <c r="AJ88">
        <f>(AI88-1)*100</f>
        <v>0</v>
      </c>
      <c r="AK88">
        <f>MAX(0,($B$13+$C$13*DS88)/(1+$D$13*DS88)*DL88/(DN88+273)*$E$13)</f>
        <v>0</v>
      </c>
      <c r="AL88" t="s">
        <v>420</v>
      </c>
      <c r="AM88" t="s">
        <v>420</v>
      </c>
      <c r="AN88">
        <v>0</v>
      </c>
      <c r="AO88">
        <v>0</v>
      </c>
      <c r="AP88">
        <f>1-AN88/AO88</f>
        <v>0</v>
      </c>
      <c r="AQ88">
        <v>0</v>
      </c>
      <c r="AR88" t="s">
        <v>420</v>
      </c>
      <c r="AS88" t="s">
        <v>420</v>
      </c>
      <c r="AT88">
        <v>0</v>
      </c>
      <c r="AU88">
        <v>0</v>
      </c>
      <c r="AV88">
        <f>1-AT88/AU88</f>
        <v>0</v>
      </c>
      <c r="AW88">
        <v>0.5</v>
      </c>
      <c r="AX88">
        <f>CW88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420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CV88">
        <f>$B$11*DT88+$C$11*DU88+$F$11*EF88*(1-EI88)</f>
        <v>0</v>
      </c>
      <c r="CW88">
        <f>CV88*CX88</f>
        <v>0</v>
      </c>
      <c r="CX88">
        <f>($B$11*$D$9+$C$11*$D$9+$F$11*((ES88+EK88)/MAX(ES88+EK88+ET88, 0.1)*$I$9+ET88/MAX(ES88+EK88+ET88, 0.1)*$J$9))/($B$11+$C$11+$F$11)</f>
        <v>0</v>
      </c>
      <c r="CY88">
        <f>($B$11*$K$9+$C$11*$K$9+$F$11*((ES88+EK88)/MAX(ES88+EK88+ET88, 0.1)*$P$9+ET88/MAX(ES88+EK88+ET88, 0.1)*$Q$9))/($B$11+$C$11+$F$11)</f>
        <v>0</v>
      </c>
      <c r="CZ88">
        <v>4.8</v>
      </c>
      <c r="DA88">
        <v>0.5</v>
      </c>
      <c r="DB88" t="s">
        <v>421</v>
      </c>
      <c r="DC88">
        <v>2</v>
      </c>
      <c r="DD88">
        <v>1759361959</v>
      </c>
      <c r="DE88">
        <v>420.895666666667</v>
      </c>
      <c r="DF88">
        <v>420.004666666667</v>
      </c>
      <c r="DG88">
        <v>24.1342</v>
      </c>
      <c r="DH88">
        <v>23.9217</v>
      </c>
      <c r="DI88">
        <v>418.913666666667</v>
      </c>
      <c r="DJ88">
        <v>23.7457666666667</v>
      </c>
      <c r="DK88">
        <v>500.026333333333</v>
      </c>
      <c r="DL88">
        <v>90.3116333333333</v>
      </c>
      <c r="DM88">
        <v>0.0349606333333333</v>
      </c>
      <c r="DN88">
        <v>30.4501666666667</v>
      </c>
      <c r="DO88">
        <v>29.9976</v>
      </c>
      <c r="DP88">
        <v>999.9</v>
      </c>
      <c r="DQ88">
        <v>0</v>
      </c>
      <c r="DR88">
        <v>0</v>
      </c>
      <c r="DS88">
        <v>10014.7666666667</v>
      </c>
      <c r="DT88">
        <v>0</v>
      </c>
      <c r="DU88">
        <v>0.386148</v>
      </c>
      <c r="DV88">
        <v>0.890798</v>
      </c>
      <c r="DW88">
        <v>431.304666666667</v>
      </c>
      <c r="DX88">
        <v>430.298</v>
      </c>
      <c r="DY88">
        <v>0.212486</v>
      </c>
      <c r="DZ88">
        <v>420.004666666667</v>
      </c>
      <c r="EA88">
        <v>23.9217</v>
      </c>
      <c r="EB88">
        <v>2.17960333333333</v>
      </c>
      <c r="EC88">
        <v>2.16041</v>
      </c>
      <c r="ED88">
        <v>18.8131666666667</v>
      </c>
      <c r="EE88">
        <v>18.6717333333333</v>
      </c>
      <c r="EF88">
        <v>0.00500059</v>
      </c>
      <c r="EG88">
        <v>0</v>
      </c>
      <c r="EH88">
        <v>0</v>
      </c>
      <c r="EI88">
        <v>0</v>
      </c>
      <c r="EJ88">
        <v>688.4</v>
      </c>
      <c r="EK88">
        <v>0.00500059</v>
      </c>
      <c r="EL88">
        <v>-6.43333333333333</v>
      </c>
      <c r="EM88">
        <v>0.8</v>
      </c>
      <c r="EN88">
        <v>36</v>
      </c>
      <c r="EO88">
        <v>39.458</v>
      </c>
      <c r="EP88">
        <v>37.4163333333333</v>
      </c>
      <c r="EQ88">
        <v>39.6873333333333</v>
      </c>
      <c r="ER88">
        <v>38.312</v>
      </c>
      <c r="ES88">
        <v>0</v>
      </c>
      <c r="ET88">
        <v>0</v>
      </c>
      <c r="EU88">
        <v>0</v>
      </c>
      <c r="EV88">
        <v>1759361962.9</v>
      </c>
      <c r="EW88">
        <v>0</v>
      </c>
      <c r="EX88">
        <v>687.807692307692</v>
      </c>
      <c r="EY88">
        <v>2.03076923340336</v>
      </c>
      <c r="EZ88">
        <v>-24.0341880626122</v>
      </c>
      <c r="FA88">
        <v>-6.88461538461539</v>
      </c>
      <c r="FB88">
        <v>15</v>
      </c>
      <c r="FC88">
        <v>0</v>
      </c>
      <c r="FD88" t="s">
        <v>422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0.9104783</v>
      </c>
      <c r="FQ88">
        <v>-0.228937984962406</v>
      </c>
      <c r="FR88">
        <v>0.0404777374677736</v>
      </c>
      <c r="FS88">
        <v>1</v>
      </c>
      <c r="FT88">
        <v>688.217647058823</v>
      </c>
      <c r="FU88">
        <v>-3.27578306630322</v>
      </c>
      <c r="FV88">
        <v>7.00329630742197</v>
      </c>
      <c r="FW88">
        <v>-1</v>
      </c>
      <c r="FX88">
        <v>0.2115879</v>
      </c>
      <c r="FY88">
        <v>0.00126721804511242</v>
      </c>
      <c r="FZ88">
        <v>0.00106308983157586</v>
      </c>
      <c r="GA88">
        <v>1</v>
      </c>
      <c r="GB88">
        <v>2</v>
      </c>
      <c r="GC88">
        <v>2</v>
      </c>
      <c r="GD88" t="s">
        <v>449</v>
      </c>
      <c r="GE88">
        <v>3.13285</v>
      </c>
      <c r="GF88">
        <v>2.71289</v>
      </c>
      <c r="GG88">
        <v>0.0893177</v>
      </c>
      <c r="GH88">
        <v>0.0896308</v>
      </c>
      <c r="GI88">
        <v>0.102981</v>
      </c>
      <c r="GJ88">
        <v>0.103107</v>
      </c>
      <c r="GK88">
        <v>34259.4</v>
      </c>
      <c r="GL88">
        <v>36672.9</v>
      </c>
      <c r="GM88">
        <v>34040.4</v>
      </c>
      <c r="GN88">
        <v>36477.4</v>
      </c>
      <c r="GO88">
        <v>43130.8</v>
      </c>
      <c r="GP88">
        <v>46967</v>
      </c>
      <c r="GQ88">
        <v>53109.8</v>
      </c>
      <c r="GR88">
        <v>58301.8</v>
      </c>
      <c r="GS88">
        <v>1.94692</v>
      </c>
      <c r="GT88">
        <v>1.77725</v>
      </c>
      <c r="GU88">
        <v>0.0896156</v>
      </c>
      <c r="GV88">
        <v>0</v>
      </c>
      <c r="GW88">
        <v>28.5386</v>
      </c>
      <c r="GX88">
        <v>999.9</v>
      </c>
      <c r="GY88">
        <v>58.583</v>
      </c>
      <c r="GZ88">
        <v>30.675</v>
      </c>
      <c r="HA88">
        <v>28.7283</v>
      </c>
      <c r="HB88">
        <v>54.5299</v>
      </c>
      <c r="HC88">
        <v>44.4952</v>
      </c>
      <c r="HD88">
        <v>1</v>
      </c>
      <c r="HE88">
        <v>0.120716</v>
      </c>
      <c r="HF88">
        <v>-1.36376</v>
      </c>
      <c r="HG88">
        <v>20.1267</v>
      </c>
      <c r="HH88">
        <v>5.19902</v>
      </c>
      <c r="HI88">
        <v>12.004</v>
      </c>
      <c r="HJ88">
        <v>4.9755</v>
      </c>
      <c r="HK88">
        <v>3.294</v>
      </c>
      <c r="HL88">
        <v>9999</v>
      </c>
      <c r="HM88">
        <v>9999</v>
      </c>
      <c r="HN88">
        <v>999.9</v>
      </c>
      <c r="HO88">
        <v>9999</v>
      </c>
      <c r="HP88">
        <v>1.86325</v>
      </c>
      <c r="HQ88">
        <v>1.86813</v>
      </c>
      <c r="HR88">
        <v>1.86788</v>
      </c>
      <c r="HS88">
        <v>1.86905</v>
      </c>
      <c r="HT88">
        <v>1.86985</v>
      </c>
      <c r="HU88">
        <v>1.86592</v>
      </c>
      <c r="HV88">
        <v>1.86695</v>
      </c>
      <c r="HW88">
        <v>1.86843</v>
      </c>
      <c r="HX88">
        <v>5</v>
      </c>
      <c r="HY88">
        <v>0</v>
      </c>
      <c r="HZ88">
        <v>0</v>
      </c>
      <c r="IA88">
        <v>0</v>
      </c>
      <c r="IB88" t="s">
        <v>424</v>
      </c>
      <c r="IC88" t="s">
        <v>425</v>
      </c>
      <c r="ID88" t="s">
        <v>426</v>
      </c>
      <c r="IE88" t="s">
        <v>426</v>
      </c>
      <c r="IF88" t="s">
        <v>426</v>
      </c>
      <c r="IG88" t="s">
        <v>426</v>
      </c>
      <c r="IH88">
        <v>0</v>
      </c>
      <c r="II88">
        <v>100</v>
      </c>
      <c r="IJ88">
        <v>100</v>
      </c>
      <c r="IK88">
        <v>1.982</v>
      </c>
      <c r="IL88">
        <v>0.3884</v>
      </c>
      <c r="IM88">
        <v>0.591063205497763</v>
      </c>
      <c r="IN88">
        <v>0.00362635438953289</v>
      </c>
      <c r="IO88">
        <v>-8.50754122937555e-07</v>
      </c>
      <c r="IP88">
        <v>2.87264459290622e-10</v>
      </c>
      <c r="IQ88">
        <v>-0.103101814204982</v>
      </c>
      <c r="IR88">
        <v>-0.017656537129445</v>
      </c>
      <c r="IS88">
        <v>0.00217271289782075</v>
      </c>
      <c r="IT88">
        <v>-2.34727275410467e-05</v>
      </c>
      <c r="IU88">
        <v>4</v>
      </c>
      <c r="IV88">
        <v>2183</v>
      </c>
      <c r="IW88">
        <v>1</v>
      </c>
      <c r="IX88">
        <v>27</v>
      </c>
      <c r="IY88">
        <v>29322699.4</v>
      </c>
      <c r="IZ88">
        <v>29322699.4</v>
      </c>
      <c r="JA88">
        <v>0.994873</v>
      </c>
      <c r="JB88">
        <v>2.63794</v>
      </c>
      <c r="JC88">
        <v>1.54785</v>
      </c>
      <c r="JD88">
        <v>2.31323</v>
      </c>
      <c r="JE88">
        <v>1.64673</v>
      </c>
      <c r="JF88">
        <v>2.26196</v>
      </c>
      <c r="JG88">
        <v>34.3042</v>
      </c>
      <c r="JH88">
        <v>24.2101</v>
      </c>
      <c r="JI88">
        <v>18</v>
      </c>
      <c r="JJ88">
        <v>506.363</v>
      </c>
      <c r="JK88">
        <v>397.069</v>
      </c>
      <c r="JL88">
        <v>31.0131</v>
      </c>
      <c r="JM88">
        <v>28.9576</v>
      </c>
      <c r="JN88">
        <v>29.9999</v>
      </c>
      <c r="JO88">
        <v>28.955</v>
      </c>
      <c r="JP88">
        <v>28.9052</v>
      </c>
      <c r="JQ88">
        <v>19.9253</v>
      </c>
      <c r="JR88">
        <v>21.3686</v>
      </c>
      <c r="JS88">
        <v>51.3108</v>
      </c>
      <c r="JT88">
        <v>31.0144</v>
      </c>
      <c r="JU88">
        <v>420</v>
      </c>
      <c r="JV88">
        <v>23.9377</v>
      </c>
      <c r="JW88">
        <v>96.5374</v>
      </c>
      <c r="JX88">
        <v>94.4599</v>
      </c>
    </row>
    <row r="89" spans="1:284">
      <c r="A89">
        <v>73</v>
      </c>
      <c r="B89">
        <v>1759361964</v>
      </c>
      <c r="C89">
        <v>921.900000095367</v>
      </c>
      <c r="D89" t="s">
        <v>572</v>
      </c>
      <c r="E89" t="s">
        <v>573</v>
      </c>
      <c r="F89">
        <v>5</v>
      </c>
      <c r="G89" t="s">
        <v>547</v>
      </c>
      <c r="H89" t="s">
        <v>419</v>
      </c>
      <c r="I89">
        <v>1759361961</v>
      </c>
      <c r="J89">
        <f>(K89)/1000</f>
        <v>0</v>
      </c>
      <c r="K89">
        <f>1000*DK89*AI89*(DG89-DH89)/(100*CZ89*(1000-AI89*DG89))</f>
        <v>0</v>
      </c>
      <c r="L89">
        <f>DK89*AI89*(DF89-DE89*(1000-AI89*DH89)/(1000-AI89*DG89))/(100*CZ89)</f>
        <v>0</v>
      </c>
      <c r="M89">
        <f>DE89 - IF(AI89&gt;1, L89*CZ89*100.0/(AK89), 0)</f>
        <v>0</v>
      </c>
      <c r="N89">
        <f>((T89-J89/2)*M89-L89)/(T89+J89/2)</f>
        <v>0</v>
      </c>
      <c r="O89">
        <f>N89*(DL89+DM89)/1000.0</f>
        <v>0</v>
      </c>
      <c r="P89">
        <f>(DE89 - IF(AI89&gt;1, L89*CZ89*100.0/(AK89), 0))*(DL89+DM89)/1000.0</f>
        <v>0</v>
      </c>
      <c r="Q89">
        <f>2.0/((1/S89-1/R89)+SIGN(S89)*SQRT((1/S89-1/R89)*(1/S89-1/R89) + 4*DA89/((DA89+1)*(DA89+1))*(2*1/S89*1/R89-1/R89*1/R89)))</f>
        <v>0</v>
      </c>
      <c r="R89">
        <f>IF(LEFT(DB89,1)&lt;&gt;"0",IF(LEFT(DB89,1)="1",3.0,DC89),$D$5+$E$5*(DS89*DL89/($K$5*1000))+$F$5*(DS89*DL89/($K$5*1000))*MAX(MIN(CZ89,$J$5),$I$5)*MAX(MIN(CZ89,$J$5),$I$5)+$G$5*MAX(MIN(CZ89,$J$5),$I$5)*(DS89*DL89/($K$5*1000))+$H$5*(DS89*DL89/($K$5*1000))*(DS89*DL89/($K$5*1000)))</f>
        <v>0</v>
      </c>
      <c r="S89">
        <f>J89*(1000-(1000*0.61365*exp(17.502*W89/(240.97+W89))/(DL89+DM89)+DG89)/2)/(1000*0.61365*exp(17.502*W89/(240.97+W89))/(DL89+DM89)-DG89)</f>
        <v>0</v>
      </c>
      <c r="T89">
        <f>1/((DA89+1)/(Q89/1.6)+1/(R89/1.37)) + DA89/((DA89+1)/(Q89/1.6) + DA89/(R89/1.37))</f>
        <v>0</v>
      </c>
      <c r="U89">
        <f>(CV89*CY89)</f>
        <v>0</v>
      </c>
      <c r="V89">
        <f>(DN89+(U89+2*0.95*5.67E-8*(((DN89+$B$7)+273)^4-(DN89+273)^4)-44100*J89)/(1.84*29.3*R89+8*0.95*5.67E-8*(DN89+273)^3))</f>
        <v>0</v>
      </c>
      <c r="W89">
        <f>($C$7*DO89+$D$7*DP89+$E$7*V89)</f>
        <v>0</v>
      </c>
      <c r="X89">
        <f>0.61365*exp(17.502*W89/(240.97+W89))</f>
        <v>0</v>
      </c>
      <c r="Y89">
        <f>(Z89/AA89*100)</f>
        <v>0</v>
      </c>
      <c r="Z89">
        <f>DG89*(DL89+DM89)/1000</f>
        <v>0</v>
      </c>
      <c r="AA89">
        <f>0.61365*exp(17.502*DN89/(240.97+DN89))</f>
        <v>0</v>
      </c>
      <c r="AB89">
        <f>(X89-DG89*(DL89+DM89)/1000)</f>
        <v>0</v>
      </c>
      <c r="AC89">
        <f>(-J89*44100)</f>
        <v>0</v>
      </c>
      <c r="AD89">
        <f>2*29.3*R89*0.92*(DN89-W89)</f>
        <v>0</v>
      </c>
      <c r="AE89">
        <f>2*0.95*5.67E-8*(((DN89+$B$7)+273)^4-(W89+273)^4)</f>
        <v>0</v>
      </c>
      <c r="AF89">
        <f>U89+AE89+AC89+AD89</f>
        <v>0</v>
      </c>
      <c r="AG89">
        <v>0</v>
      </c>
      <c r="AH89">
        <v>0</v>
      </c>
      <c r="AI89">
        <f>IF(AG89*$H$13&gt;=AK89,1.0,(AK89/(AK89-AG89*$H$13)))</f>
        <v>0</v>
      </c>
      <c r="AJ89">
        <f>(AI89-1)*100</f>
        <v>0</v>
      </c>
      <c r="AK89">
        <f>MAX(0,($B$13+$C$13*DS89)/(1+$D$13*DS89)*DL89/(DN89+273)*$E$13)</f>
        <v>0</v>
      </c>
      <c r="AL89" t="s">
        <v>420</v>
      </c>
      <c r="AM89" t="s">
        <v>420</v>
      </c>
      <c r="AN89">
        <v>0</v>
      </c>
      <c r="AO89">
        <v>0</v>
      </c>
      <c r="AP89">
        <f>1-AN89/AO89</f>
        <v>0</v>
      </c>
      <c r="AQ89">
        <v>0</v>
      </c>
      <c r="AR89" t="s">
        <v>420</v>
      </c>
      <c r="AS89" t="s">
        <v>420</v>
      </c>
      <c r="AT89">
        <v>0</v>
      </c>
      <c r="AU89">
        <v>0</v>
      </c>
      <c r="AV89">
        <f>1-AT89/AU89</f>
        <v>0</v>
      </c>
      <c r="AW89">
        <v>0.5</v>
      </c>
      <c r="AX89">
        <f>CW89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420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CV89">
        <f>$B$11*DT89+$C$11*DU89+$F$11*EF89*(1-EI89)</f>
        <v>0</v>
      </c>
      <c r="CW89">
        <f>CV89*CX89</f>
        <v>0</v>
      </c>
      <c r="CX89">
        <f>($B$11*$D$9+$C$11*$D$9+$F$11*((ES89+EK89)/MAX(ES89+EK89+ET89, 0.1)*$I$9+ET89/MAX(ES89+EK89+ET89, 0.1)*$J$9))/($B$11+$C$11+$F$11)</f>
        <v>0</v>
      </c>
      <c r="CY89">
        <f>($B$11*$K$9+$C$11*$K$9+$F$11*((ES89+EK89)/MAX(ES89+EK89+ET89, 0.1)*$P$9+ET89/MAX(ES89+EK89+ET89, 0.1)*$Q$9))/($B$11+$C$11+$F$11)</f>
        <v>0</v>
      </c>
      <c r="CZ89">
        <v>4.8</v>
      </c>
      <c r="DA89">
        <v>0.5</v>
      </c>
      <c r="DB89" t="s">
        <v>421</v>
      </c>
      <c r="DC89">
        <v>2</v>
      </c>
      <c r="DD89">
        <v>1759361961</v>
      </c>
      <c r="DE89">
        <v>420.902666666667</v>
      </c>
      <c r="DF89">
        <v>419.981666666667</v>
      </c>
      <c r="DG89">
        <v>24.1335333333333</v>
      </c>
      <c r="DH89">
        <v>23.9209333333333</v>
      </c>
      <c r="DI89">
        <v>418.920666666667</v>
      </c>
      <c r="DJ89">
        <v>23.7451333333333</v>
      </c>
      <c r="DK89">
        <v>500.036333333333</v>
      </c>
      <c r="DL89">
        <v>90.3114666666667</v>
      </c>
      <c r="DM89">
        <v>0.0348968666666667</v>
      </c>
      <c r="DN89">
        <v>30.4491666666667</v>
      </c>
      <c r="DO89">
        <v>29.9965</v>
      </c>
      <c r="DP89">
        <v>999.9</v>
      </c>
      <c r="DQ89">
        <v>0</v>
      </c>
      <c r="DR89">
        <v>0</v>
      </c>
      <c r="DS89">
        <v>10008.7166666667</v>
      </c>
      <c r="DT89">
        <v>0</v>
      </c>
      <c r="DU89">
        <v>0.386148</v>
      </c>
      <c r="DV89">
        <v>0.920847666666667</v>
      </c>
      <c r="DW89">
        <v>431.311666666667</v>
      </c>
      <c r="DX89">
        <v>430.274</v>
      </c>
      <c r="DY89">
        <v>0.212574333333333</v>
      </c>
      <c r="DZ89">
        <v>419.981666666667</v>
      </c>
      <c r="EA89">
        <v>23.9209333333333</v>
      </c>
      <c r="EB89">
        <v>2.17953666666667</v>
      </c>
      <c r="EC89">
        <v>2.16033666666667</v>
      </c>
      <c r="ED89">
        <v>18.8126666666667</v>
      </c>
      <c r="EE89">
        <v>18.6712</v>
      </c>
      <c r="EF89">
        <v>0.00500059</v>
      </c>
      <c r="EG89">
        <v>0</v>
      </c>
      <c r="EH89">
        <v>0</v>
      </c>
      <c r="EI89">
        <v>0</v>
      </c>
      <c r="EJ89">
        <v>687.433333333333</v>
      </c>
      <c r="EK89">
        <v>0.00500059</v>
      </c>
      <c r="EL89">
        <v>-9.63333333333333</v>
      </c>
      <c r="EM89">
        <v>-0.733333333333333</v>
      </c>
      <c r="EN89">
        <v>36</v>
      </c>
      <c r="EO89">
        <v>39.4163333333333</v>
      </c>
      <c r="EP89">
        <v>37.3956666666667</v>
      </c>
      <c r="EQ89">
        <v>39.6246666666667</v>
      </c>
      <c r="ER89">
        <v>38.2913333333333</v>
      </c>
      <c r="ES89">
        <v>0</v>
      </c>
      <c r="ET89">
        <v>0</v>
      </c>
      <c r="EU89">
        <v>0</v>
      </c>
      <c r="EV89">
        <v>1759361965.3</v>
      </c>
      <c r="EW89">
        <v>0</v>
      </c>
      <c r="EX89">
        <v>688.134615384615</v>
      </c>
      <c r="EY89">
        <v>-10.3623931942176</v>
      </c>
      <c r="EZ89">
        <v>-4.88888884746012</v>
      </c>
      <c r="FA89">
        <v>-7.45384615384615</v>
      </c>
      <c r="FB89">
        <v>15</v>
      </c>
      <c r="FC89">
        <v>0</v>
      </c>
      <c r="FD89" t="s">
        <v>422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0.91071785</v>
      </c>
      <c r="FQ89">
        <v>-0.165827142857144</v>
      </c>
      <c r="FR89">
        <v>0.0405894728054886</v>
      </c>
      <c r="FS89">
        <v>1</v>
      </c>
      <c r="FT89">
        <v>687.641176470588</v>
      </c>
      <c r="FU89">
        <v>1.85790683453745</v>
      </c>
      <c r="FV89">
        <v>6.46365939182782</v>
      </c>
      <c r="FW89">
        <v>-1</v>
      </c>
      <c r="FX89">
        <v>0.2115918</v>
      </c>
      <c r="FY89">
        <v>0.00453302255639084</v>
      </c>
      <c r="FZ89">
        <v>0.00106306714745589</v>
      </c>
      <c r="GA89">
        <v>1</v>
      </c>
      <c r="GB89">
        <v>2</v>
      </c>
      <c r="GC89">
        <v>2</v>
      </c>
      <c r="GD89" t="s">
        <v>449</v>
      </c>
      <c r="GE89">
        <v>3.13267</v>
      </c>
      <c r="GF89">
        <v>2.71263</v>
      </c>
      <c r="GG89">
        <v>0.0893208</v>
      </c>
      <c r="GH89">
        <v>0.0896341</v>
      </c>
      <c r="GI89">
        <v>0.102981</v>
      </c>
      <c r="GJ89">
        <v>0.103104</v>
      </c>
      <c r="GK89">
        <v>34259.3</v>
      </c>
      <c r="GL89">
        <v>36673</v>
      </c>
      <c r="GM89">
        <v>34040.4</v>
      </c>
      <c r="GN89">
        <v>36477.7</v>
      </c>
      <c r="GO89">
        <v>43130.9</v>
      </c>
      <c r="GP89">
        <v>46967.4</v>
      </c>
      <c r="GQ89">
        <v>53109.9</v>
      </c>
      <c r="GR89">
        <v>58302.1</v>
      </c>
      <c r="GS89">
        <v>1.94667</v>
      </c>
      <c r="GT89">
        <v>1.7773</v>
      </c>
      <c r="GU89">
        <v>0.0898838</v>
      </c>
      <c r="GV89">
        <v>0</v>
      </c>
      <c r="GW89">
        <v>28.5399</v>
      </c>
      <c r="GX89">
        <v>999.9</v>
      </c>
      <c r="GY89">
        <v>58.583</v>
      </c>
      <c r="GZ89">
        <v>30.675</v>
      </c>
      <c r="HA89">
        <v>28.7264</v>
      </c>
      <c r="HB89">
        <v>54.4199</v>
      </c>
      <c r="HC89">
        <v>44.6675</v>
      </c>
      <c r="HD89">
        <v>1</v>
      </c>
      <c r="HE89">
        <v>0.120706</v>
      </c>
      <c r="HF89">
        <v>-1.50789</v>
      </c>
      <c r="HG89">
        <v>20.1252</v>
      </c>
      <c r="HH89">
        <v>5.19902</v>
      </c>
      <c r="HI89">
        <v>12.0041</v>
      </c>
      <c r="HJ89">
        <v>4.97545</v>
      </c>
      <c r="HK89">
        <v>3.294</v>
      </c>
      <c r="HL89">
        <v>9999</v>
      </c>
      <c r="HM89">
        <v>9999</v>
      </c>
      <c r="HN89">
        <v>999.9</v>
      </c>
      <c r="HO89">
        <v>9999</v>
      </c>
      <c r="HP89">
        <v>1.86325</v>
      </c>
      <c r="HQ89">
        <v>1.86813</v>
      </c>
      <c r="HR89">
        <v>1.86788</v>
      </c>
      <c r="HS89">
        <v>1.86905</v>
      </c>
      <c r="HT89">
        <v>1.86985</v>
      </c>
      <c r="HU89">
        <v>1.86594</v>
      </c>
      <c r="HV89">
        <v>1.86695</v>
      </c>
      <c r="HW89">
        <v>1.86844</v>
      </c>
      <c r="HX89">
        <v>5</v>
      </c>
      <c r="HY89">
        <v>0</v>
      </c>
      <c r="HZ89">
        <v>0</v>
      </c>
      <c r="IA89">
        <v>0</v>
      </c>
      <c r="IB89" t="s">
        <v>424</v>
      </c>
      <c r="IC89" t="s">
        <v>425</v>
      </c>
      <c r="ID89" t="s">
        <v>426</v>
      </c>
      <c r="IE89" t="s">
        <v>426</v>
      </c>
      <c r="IF89" t="s">
        <v>426</v>
      </c>
      <c r="IG89" t="s">
        <v>426</v>
      </c>
      <c r="IH89">
        <v>0</v>
      </c>
      <c r="II89">
        <v>100</v>
      </c>
      <c r="IJ89">
        <v>100</v>
      </c>
      <c r="IK89">
        <v>1.982</v>
      </c>
      <c r="IL89">
        <v>0.3884</v>
      </c>
      <c r="IM89">
        <v>0.591063205497763</v>
      </c>
      <c r="IN89">
        <v>0.00362635438953289</v>
      </c>
      <c r="IO89">
        <v>-8.50754122937555e-07</v>
      </c>
      <c r="IP89">
        <v>2.87264459290622e-10</v>
      </c>
      <c r="IQ89">
        <v>-0.103101814204982</v>
      </c>
      <c r="IR89">
        <v>-0.017656537129445</v>
      </c>
      <c r="IS89">
        <v>0.00217271289782075</v>
      </c>
      <c r="IT89">
        <v>-2.34727275410467e-05</v>
      </c>
      <c r="IU89">
        <v>4</v>
      </c>
      <c r="IV89">
        <v>2183</v>
      </c>
      <c r="IW89">
        <v>1</v>
      </c>
      <c r="IX89">
        <v>27</v>
      </c>
      <c r="IY89">
        <v>29322699.4</v>
      </c>
      <c r="IZ89">
        <v>29322699.4</v>
      </c>
      <c r="JA89">
        <v>0.994873</v>
      </c>
      <c r="JB89">
        <v>2.64282</v>
      </c>
      <c r="JC89">
        <v>1.54785</v>
      </c>
      <c r="JD89">
        <v>2.31323</v>
      </c>
      <c r="JE89">
        <v>1.64551</v>
      </c>
      <c r="JF89">
        <v>2.25342</v>
      </c>
      <c r="JG89">
        <v>34.3042</v>
      </c>
      <c r="JH89">
        <v>24.2101</v>
      </c>
      <c r="JI89">
        <v>18</v>
      </c>
      <c r="JJ89">
        <v>506.186</v>
      </c>
      <c r="JK89">
        <v>397.093</v>
      </c>
      <c r="JL89">
        <v>31.0128</v>
      </c>
      <c r="JM89">
        <v>28.9564</v>
      </c>
      <c r="JN89">
        <v>29.9999</v>
      </c>
      <c r="JO89">
        <v>28.9538</v>
      </c>
      <c r="JP89">
        <v>28.9046</v>
      </c>
      <c r="JQ89">
        <v>19.923</v>
      </c>
      <c r="JR89">
        <v>21.3686</v>
      </c>
      <c r="JS89">
        <v>51.3108</v>
      </c>
      <c r="JT89">
        <v>31.1307</v>
      </c>
      <c r="JU89">
        <v>420</v>
      </c>
      <c r="JV89">
        <v>23.9377</v>
      </c>
      <c r="JW89">
        <v>96.5376</v>
      </c>
      <c r="JX89">
        <v>94.4605</v>
      </c>
    </row>
    <row r="90" spans="1:284">
      <c r="A90">
        <v>74</v>
      </c>
      <c r="B90">
        <v>1759361966</v>
      </c>
      <c r="C90">
        <v>923.900000095367</v>
      </c>
      <c r="D90" t="s">
        <v>574</v>
      </c>
      <c r="E90" t="s">
        <v>575</v>
      </c>
      <c r="F90">
        <v>5</v>
      </c>
      <c r="G90" t="s">
        <v>547</v>
      </c>
      <c r="H90" t="s">
        <v>419</v>
      </c>
      <c r="I90">
        <v>1759361963</v>
      </c>
      <c r="J90">
        <f>(K90)/1000</f>
        <v>0</v>
      </c>
      <c r="K90">
        <f>1000*DK90*AI90*(DG90-DH90)/(100*CZ90*(1000-AI90*DG90))</f>
        <v>0</v>
      </c>
      <c r="L90">
        <f>DK90*AI90*(DF90-DE90*(1000-AI90*DH90)/(1000-AI90*DG90))/(100*CZ90)</f>
        <v>0</v>
      </c>
      <c r="M90">
        <f>DE90 - IF(AI90&gt;1, L90*CZ90*100.0/(AK90), 0)</f>
        <v>0</v>
      </c>
      <c r="N90">
        <f>((T90-J90/2)*M90-L90)/(T90+J90/2)</f>
        <v>0</v>
      </c>
      <c r="O90">
        <f>N90*(DL90+DM90)/1000.0</f>
        <v>0</v>
      </c>
      <c r="P90">
        <f>(DE90 - IF(AI90&gt;1, L90*CZ90*100.0/(AK90), 0))*(DL90+DM90)/1000.0</f>
        <v>0</v>
      </c>
      <c r="Q90">
        <f>2.0/((1/S90-1/R90)+SIGN(S90)*SQRT((1/S90-1/R90)*(1/S90-1/R90) + 4*DA90/((DA90+1)*(DA90+1))*(2*1/S90*1/R90-1/R90*1/R90)))</f>
        <v>0</v>
      </c>
      <c r="R90">
        <f>IF(LEFT(DB90,1)&lt;&gt;"0",IF(LEFT(DB90,1)="1",3.0,DC90),$D$5+$E$5*(DS90*DL90/($K$5*1000))+$F$5*(DS90*DL90/($K$5*1000))*MAX(MIN(CZ90,$J$5),$I$5)*MAX(MIN(CZ90,$J$5),$I$5)+$G$5*MAX(MIN(CZ90,$J$5),$I$5)*(DS90*DL90/($K$5*1000))+$H$5*(DS90*DL90/($K$5*1000))*(DS90*DL90/($K$5*1000)))</f>
        <v>0</v>
      </c>
      <c r="S90">
        <f>J90*(1000-(1000*0.61365*exp(17.502*W90/(240.97+W90))/(DL90+DM90)+DG90)/2)/(1000*0.61365*exp(17.502*W90/(240.97+W90))/(DL90+DM90)-DG90)</f>
        <v>0</v>
      </c>
      <c r="T90">
        <f>1/((DA90+1)/(Q90/1.6)+1/(R90/1.37)) + DA90/((DA90+1)/(Q90/1.6) + DA90/(R90/1.37))</f>
        <v>0</v>
      </c>
      <c r="U90">
        <f>(CV90*CY90)</f>
        <v>0</v>
      </c>
      <c r="V90">
        <f>(DN90+(U90+2*0.95*5.67E-8*(((DN90+$B$7)+273)^4-(DN90+273)^4)-44100*J90)/(1.84*29.3*R90+8*0.95*5.67E-8*(DN90+273)^3))</f>
        <v>0</v>
      </c>
      <c r="W90">
        <f>($C$7*DO90+$D$7*DP90+$E$7*V90)</f>
        <v>0</v>
      </c>
      <c r="X90">
        <f>0.61365*exp(17.502*W90/(240.97+W90))</f>
        <v>0</v>
      </c>
      <c r="Y90">
        <f>(Z90/AA90*100)</f>
        <v>0</v>
      </c>
      <c r="Z90">
        <f>DG90*(DL90+DM90)/1000</f>
        <v>0</v>
      </c>
      <c r="AA90">
        <f>0.61365*exp(17.502*DN90/(240.97+DN90))</f>
        <v>0</v>
      </c>
      <c r="AB90">
        <f>(X90-DG90*(DL90+DM90)/1000)</f>
        <v>0</v>
      </c>
      <c r="AC90">
        <f>(-J90*44100)</f>
        <v>0</v>
      </c>
      <c r="AD90">
        <f>2*29.3*R90*0.92*(DN90-W90)</f>
        <v>0</v>
      </c>
      <c r="AE90">
        <f>2*0.95*5.67E-8*(((DN90+$B$7)+273)^4-(W90+273)^4)</f>
        <v>0</v>
      </c>
      <c r="AF90">
        <f>U90+AE90+AC90+AD90</f>
        <v>0</v>
      </c>
      <c r="AG90">
        <v>0</v>
      </c>
      <c r="AH90">
        <v>0</v>
      </c>
      <c r="AI90">
        <f>IF(AG90*$H$13&gt;=AK90,1.0,(AK90/(AK90-AG90*$H$13)))</f>
        <v>0</v>
      </c>
      <c r="AJ90">
        <f>(AI90-1)*100</f>
        <v>0</v>
      </c>
      <c r="AK90">
        <f>MAX(0,($B$13+$C$13*DS90)/(1+$D$13*DS90)*DL90/(DN90+273)*$E$13)</f>
        <v>0</v>
      </c>
      <c r="AL90" t="s">
        <v>420</v>
      </c>
      <c r="AM90" t="s">
        <v>420</v>
      </c>
      <c r="AN90">
        <v>0</v>
      </c>
      <c r="AO90">
        <v>0</v>
      </c>
      <c r="AP90">
        <f>1-AN90/AO90</f>
        <v>0</v>
      </c>
      <c r="AQ90">
        <v>0</v>
      </c>
      <c r="AR90" t="s">
        <v>420</v>
      </c>
      <c r="AS90" t="s">
        <v>420</v>
      </c>
      <c r="AT90">
        <v>0</v>
      </c>
      <c r="AU90">
        <v>0</v>
      </c>
      <c r="AV90">
        <f>1-AT90/AU90</f>
        <v>0</v>
      </c>
      <c r="AW90">
        <v>0.5</v>
      </c>
      <c r="AX90">
        <f>CW90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420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CV90">
        <f>$B$11*DT90+$C$11*DU90+$F$11*EF90*(1-EI90)</f>
        <v>0</v>
      </c>
      <c r="CW90">
        <f>CV90*CX90</f>
        <v>0</v>
      </c>
      <c r="CX90">
        <f>($B$11*$D$9+$C$11*$D$9+$F$11*((ES90+EK90)/MAX(ES90+EK90+ET90, 0.1)*$I$9+ET90/MAX(ES90+EK90+ET90, 0.1)*$J$9))/($B$11+$C$11+$F$11)</f>
        <v>0</v>
      </c>
      <c r="CY90">
        <f>($B$11*$K$9+$C$11*$K$9+$F$11*((ES90+EK90)/MAX(ES90+EK90+ET90, 0.1)*$P$9+ET90/MAX(ES90+EK90+ET90, 0.1)*$Q$9))/($B$11+$C$11+$F$11)</f>
        <v>0</v>
      </c>
      <c r="CZ90">
        <v>4.8</v>
      </c>
      <c r="DA90">
        <v>0.5</v>
      </c>
      <c r="DB90" t="s">
        <v>421</v>
      </c>
      <c r="DC90">
        <v>2</v>
      </c>
      <c r="DD90">
        <v>1759361963</v>
      </c>
      <c r="DE90">
        <v>420.905666666667</v>
      </c>
      <c r="DF90">
        <v>419.984666666667</v>
      </c>
      <c r="DG90">
        <v>24.1328</v>
      </c>
      <c r="DH90">
        <v>23.9196666666667</v>
      </c>
      <c r="DI90">
        <v>418.923666666667</v>
      </c>
      <c r="DJ90">
        <v>23.7444</v>
      </c>
      <c r="DK90">
        <v>500.016</v>
      </c>
      <c r="DL90">
        <v>90.3115333333333</v>
      </c>
      <c r="DM90">
        <v>0.0348418</v>
      </c>
      <c r="DN90">
        <v>30.448</v>
      </c>
      <c r="DO90">
        <v>30.0000333333333</v>
      </c>
      <c r="DP90">
        <v>999.9</v>
      </c>
      <c r="DQ90">
        <v>0</v>
      </c>
      <c r="DR90">
        <v>0</v>
      </c>
      <c r="DS90">
        <v>10002.4833333333</v>
      </c>
      <c r="DT90">
        <v>0</v>
      </c>
      <c r="DU90">
        <v>0.386148</v>
      </c>
      <c r="DV90">
        <v>0.920868</v>
      </c>
      <c r="DW90">
        <v>431.314666666667</v>
      </c>
      <c r="DX90">
        <v>430.276333333333</v>
      </c>
      <c r="DY90">
        <v>0.213086</v>
      </c>
      <c r="DZ90">
        <v>419.984666666667</v>
      </c>
      <c r="EA90">
        <v>23.9196666666667</v>
      </c>
      <c r="EB90">
        <v>2.17947</v>
      </c>
      <c r="EC90">
        <v>2.16022333333333</v>
      </c>
      <c r="ED90">
        <v>18.8121666666667</v>
      </c>
      <c r="EE90">
        <v>18.6703666666667</v>
      </c>
      <c r="EF90">
        <v>0.00500059</v>
      </c>
      <c r="EG90">
        <v>0</v>
      </c>
      <c r="EH90">
        <v>0</v>
      </c>
      <c r="EI90">
        <v>0</v>
      </c>
      <c r="EJ90">
        <v>684.3</v>
      </c>
      <c r="EK90">
        <v>0.00500059</v>
      </c>
      <c r="EL90">
        <v>-7.36666666666667</v>
      </c>
      <c r="EM90">
        <v>-0.966666666666667</v>
      </c>
      <c r="EN90">
        <v>36</v>
      </c>
      <c r="EO90">
        <v>39.3746666666667</v>
      </c>
      <c r="EP90">
        <v>37.375</v>
      </c>
      <c r="EQ90">
        <v>39.583</v>
      </c>
      <c r="ER90">
        <v>38.2706666666667</v>
      </c>
      <c r="ES90">
        <v>0</v>
      </c>
      <c r="ET90">
        <v>0</v>
      </c>
      <c r="EU90">
        <v>0</v>
      </c>
      <c r="EV90">
        <v>1759361967.1</v>
      </c>
      <c r="EW90">
        <v>0</v>
      </c>
      <c r="EX90">
        <v>687.168</v>
      </c>
      <c r="EY90">
        <v>-12.36923074285</v>
      </c>
      <c r="EZ90">
        <v>21.7923078212748</v>
      </c>
      <c r="FA90">
        <v>-7.824</v>
      </c>
      <c r="FB90">
        <v>15</v>
      </c>
      <c r="FC90">
        <v>0</v>
      </c>
      <c r="FD90" t="s">
        <v>422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0.91199345</v>
      </c>
      <c r="FQ90">
        <v>-0.0997543308270669</v>
      </c>
      <c r="FR90">
        <v>0.0406118375273454</v>
      </c>
      <c r="FS90">
        <v>1</v>
      </c>
      <c r="FT90">
        <v>687.238235294118</v>
      </c>
      <c r="FU90">
        <v>8.2368220417832</v>
      </c>
      <c r="FV90">
        <v>6.1054948590633</v>
      </c>
      <c r="FW90">
        <v>-1</v>
      </c>
      <c r="FX90">
        <v>0.21165175</v>
      </c>
      <c r="FY90">
        <v>0.00936699248120297</v>
      </c>
      <c r="FZ90">
        <v>0.00111199280011158</v>
      </c>
      <c r="GA90">
        <v>1</v>
      </c>
      <c r="GB90">
        <v>2</v>
      </c>
      <c r="GC90">
        <v>2</v>
      </c>
      <c r="GD90" t="s">
        <v>449</v>
      </c>
      <c r="GE90">
        <v>3.13283</v>
      </c>
      <c r="GF90">
        <v>2.71314</v>
      </c>
      <c r="GG90">
        <v>0.0893192</v>
      </c>
      <c r="GH90">
        <v>0.0896395</v>
      </c>
      <c r="GI90">
        <v>0.102977</v>
      </c>
      <c r="GJ90">
        <v>0.103097</v>
      </c>
      <c r="GK90">
        <v>34259.2</v>
      </c>
      <c r="GL90">
        <v>36673.1</v>
      </c>
      <c r="GM90">
        <v>34040.2</v>
      </c>
      <c r="GN90">
        <v>36478</v>
      </c>
      <c r="GO90">
        <v>43130.9</v>
      </c>
      <c r="GP90">
        <v>46968</v>
      </c>
      <c r="GQ90">
        <v>53109.7</v>
      </c>
      <c r="GR90">
        <v>58302.4</v>
      </c>
      <c r="GS90">
        <v>1.9466</v>
      </c>
      <c r="GT90">
        <v>1.7773</v>
      </c>
      <c r="GU90">
        <v>0.0896081</v>
      </c>
      <c r="GV90">
        <v>0</v>
      </c>
      <c r="GW90">
        <v>28.5409</v>
      </c>
      <c r="GX90">
        <v>999.9</v>
      </c>
      <c r="GY90">
        <v>58.583</v>
      </c>
      <c r="GZ90">
        <v>30.675</v>
      </c>
      <c r="HA90">
        <v>28.7271</v>
      </c>
      <c r="HB90">
        <v>54.4299</v>
      </c>
      <c r="HC90">
        <v>44.355</v>
      </c>
      <c r="HD90">
        <v>1</v>
      </c>
      <c r="HE90">
        <v>0.120727</v>
      </c>
      <c r="HF90">
        <v>-1.77068</v>
      </c>
      <c r="HG90">
        <v>20.1226</v>
      </c>
      <c r="HH90">
        <v>5.19902</v>
      </c>
      <c r="HI90">
        <v>12.0044</v>
      </c>
      <c r="HJ90">
        <v>4.9754</v>
      </c>
      <c r="HK90">
        <v>3.294</v>
      </c>
      <c r="HL90">
        <v>9999</v>
      </c>
      <c r="HM90">
        <v>9999</v>
      </c>
      <c r="HN90">
        <v>999.9</v>
      </c>
      <c r="HO90">
        <v>9999</v>
      </c>
      <c r="HP90">
        <v>1.86325</v>
      </c>
      <c r="HQ90">
        <v>1.86813</v>
      </c>
      <c r="HR90">
        <v>1.86788</v>
      </c>
      <c r="HS90">
        <v>1.86905</v>
      </c>
      <c r="HT90">
        <v>1.86984</v>
      </c>
      <c r="HU90">
        <v>1.86592</v>
      </c>
      <c r="HV90">
        <v>1.86695</v>
      </c>
      <c r="HW90">
        <v>1.86844</v>
      </c>
      <c r="HX90">
        <v>5</v>
      </c>
      <c r="HY90">
        <v>0</v>
      </c>
      <c r="HZ90">
        <v>0</v>
      </c>
      <c r="IA90">
        <v>0</v>
      </c>
      <c r="IB90" t="s">
        <v>424</v>
      </c>
      <c r="IC90" t="s">
        <v>425</v>
      </c>
      <c r="ID90" t="s">
        <v>426</v>
      </c>
      <c r="IE90" t="s">
        <v>426</v>
      </c>
      <c r="IF90" t="s">
        <v>426</v>
      </c>
      <c r="IG90" t="s">
        <v>426</v>
      </c>
      <c r="IH90">
        <v>0</v>
      </c>
      <c r="II90">
        <v>100</v>
      </c>
      <c r="IJ90">
        <v>100</v>
      </c>
      <c r="IK90">
        <v>1.982</v>
      </c>
      <c r="IL90">
        <v>0.3883</v>
      </c>
      <c r="IM90">
        <v>0.591063205497763</v>
      </c>
      <c r="IN90">
        <v>0.00362635438953289</v>
      </c>
      <c r="IO90">
        <v>-8.50754122937555e-07</v>
      </c>
      <c r="IP90">
        <v>2.87264459290622e-10</v>
      </c>
      <c r="IQ90">
        <v>-0.103101814204982</v>
      </c>
      <c r="IR90">
        <v>-0.017656537129445</v>
      </c>
      <c r="IS90">
        <v>0.00217271289782075</v>
      </c>
      <c r="IT90">
        <v>-2.34727275410467e-05</v>
      </c>
      <c r="IU90">
        <v>4</v>
      </c>
      <c r="IV90">
        <v>2183</v>
      </c>
      <c r="IW90">
        <v>1</v>
      </c>
      <c r="IX90">
        <v>27</v>
      </c>
      <c r="IY90">
        <v>29322699.4</v>
      </c>
      <c r="IZ90">
        <v>29322699.4</v>
      </c>
      <c r="JA90">
        <v>0.993652</v>
      </c>
      <c r="JB90">
        <v>2.62939</v>
      </c>
      <c r="JC90">
        <v>1.54785</v>
      </c>
      <c r="JD90">
        <v>2.31323</v>
      </c>
      <c r="JE90">
        <v>1.64673</v>
      </c>
      <c r="JF90">
        <v>2.38525</v>
      </c>
      <c r="JG90">
        <v>34.3042</v>
      </c>
      <c r="JH90">
        <v>24.2188</v>
      </c>
      <c r="JI90">
        <v>18</v>
      </c>
      <c r="JJ90">
        <v>506.132</v>
      </c>
      <c r="JK90">
        <v>397.085</v>
      </c>
      <c r="JL90">
        <v>31.0329</v>
      </c>
      <c r="JM90">
        <v>28.9551</v>
      </c>
      <c r="JN90">
        <v>29.9999</v>
      </c>
      <c r="JO90">
        <v>28.9534</v>
      </c>
      <c r="JP90">
        <v>28.9034</v>
      </c>
      <c r="JQ90">
        <v>19.9244</v>
      </c>
      <c r="JR90">
        <v>21.3686</v>
      </c>
      <c r="JS90">
        <v>51.3108</v>
      </c>
      <c r="JT90">
        <v>31.1307</v>
      </c>
      <c r="JU90">
        <v>420</v>
      </c>
      <c r="JV90">
        <v>23.9377</v>
      </c>
      <c r="JW90">
        <v>96.5372</v>
      </c>
      <c r="JX90">
        <v>94.4611</v>
      </c>
    </row>
    <row r="91" spans="1:284">
      <c r="A91">
        <v>75</v>
      </c>
      <c r="B91">
        <v>1759361968</v>
      </c>
      <c r="C91">
        <v>925.900000095367</v>
      </c>
      <c r="D91" t="s">
        <v>576</v>
      </c>
      <c r="E91" t="s">
        <v>577</v>
      </c>
      <c r="F91">
        <v>5</v>
      </c>
      <c r="G91" t="s">
        <v>547</v>
      </c>
      <c r="H91" t="s">
        <v>419</v>
      </c>
      <c r="I91">
        <v>1759361965</v>
      </c>
      <c r="J91">
        <f>(K91)/1000</f>
        <v>0</v>
      </c>
      <c r="K91">
        <f>1000*DK91*AI91*(DG91-DH91)/(100*CZ91*(1000-AI91*DG91))</f>
        <v>0</v>
      </c>
      <c r="L91">
        <f>DK91*AI91*(DF91-DE91*(1000-AI91*DH91)/(1000-AI91*DG91))/(100*CZ91)</f>
        <v>0</v>
      </c>
      <c r="M91">
        <f>DE91 - IF(AI91&gt;1, L91*CZ91*100.0/(AK91), 0)</f>
        <v>0</v>
      </c>
      <c r="N91">
        <f>((T91-J91/2)*M91-L91)/(T91+J91/2)</f>
        <v>0</v>
      </c>
      <c r="O91">
        <f>N91*(DL91+DM91)/1000.0</f>
        <v>0</v>
      </c>
      <c r="P91">
        <f>(DE91 - IF(AI91&gt;1, L91*CZ91*100.0/(AK91), 0))*(DL91+DM91)/1000.0</f>
        <v>0</v>
      </c>
      <c r="Q91">
        <f>2.0/((1/S91-1/R91)+SIGN(S91)*SQRT((1/S91-1/R91)*(1/S91-1/R91) + 4*DA91/((DA91+1)*(DA91+1))*(2*1/S91*1/R91-1/R91*1/R91)))</f>
        <v>0</v>
      </c>
      <c r="R91">
        <f>IF(LEFT(DB91,1)&lt;&gt;"0",IF(LEFT(DB91,1)="1",3.0,DC91),$D$5+$E$5*(DS91*DL91/($K$5*1000))+$F$5*(DS91*DL91/($K$5*1000))*MAX(MIN(CZ91,$J$5),$I$5)*MAX(MIN(CZ91,$J$5),$I$5)+$G$5*MAX(MIN(CZ91,$J$5),$I$5)*(DS91*DL91/($K$5*1000))+$H$5*(DS91*DL91/($K$5*1000))*(DS91*DL91/($K$5*1000)))</f>
        <v>0</v>
      </c>
      <c r="S91">
        <f>J91*(1000-(1000*0.61365*exp(17.502*W91/(240.97+W91))/(DL91+DM91)+DG91)/2)/(1000*0.61365*exp(17.502*W91/(240.97+W91))/(DL91+DM91)-DG91)</f>
        <v>0</v>
      </c>
      <c r="T91">
        <f>1/((DA91+1)/(Q91/1.6)+1/(R91/1.37)) + DA91/((DA91+1)/(Q91/1.6) + DA91/(R91/1.37))</f>
        <v>0</v>
      </c>
      <c r="U91">
        <f>(CV91*CY91)</f>
        <v>0</v>
      </c>
      <c r="V91">
        <f>(DN91+(U91+2*0.95*5.67E-8*(((DN91+$B$7)+273)^4-(DN91+273)^4)-44100*J91)/(1.84*29.3*R91+8*0.95*5.67E-8*(DN91+273)^3))</f>
        <v>0</v>
      </c>
      <c r="W91">
        <f>($C$7*DO91+$D$7*DP91+$E$7*V91)</f>
        <v>0</v>
      </c>
      <c r="X91">
        <f>0.61365*exp(17.502*W91/(240.97+W91))</f>
        <v>0</v>
      </c>
      <c r="Y91">
        <f>(Z91/AA91*100)</f>
        <v>0</v>
      </c>
      <c r="Z91">
        <f>DG91*(DL91+DM91)/1000</f>
        <v>0</v>
      </c>
      <c r="AA91">
        <f>0.61365*exp(17.502*DN91/(240.97+DN91))</f>
        <v>0</v>
      </c>
      <c r="AB91">
        <f>(X91-DG91*(DL91+DM91)/1000)</f>
        <v>0</v>
      </c>
      <c r="AC91">
        <f>(-J91*44100)</f>
        <v>0</v>
      </c>
      <c r="AD91">
        <f>2*29.3*R91*0.92*(DN91-W91)</f>
        <v>0</v>
      </c>
      <c r="AE91">
        <f>2*0.95*5.67E-8*(((DN91+$B$7)+273)^4-(W91+273)^4)</f>
        <v>0</v>
      </c>
      <c r="AF91">
        <f>U91+AE91+AC91+AD91</f>
        <v>0</v>
      </c>
      <c r="AG91">
        <v>0</v>
      </c>
      <c r="AH91">
        <v>0</v>
      </c>
      <c r="AI91">
        <f>IF(AG91*$H$13&gt;=AK91,1.0,(AK91/(AK91-AG91*$H$13)))</f>
        <v>0</v>
      </c>
      <c r="AJ91">
        <f>(AI91-1)*100</f>
        <v>0</v>
      </c>
      <c r="AK91">
        <f>MAX(0,($B$13+$C$13*DS91)/(1+$D$13*DS91)*DL91/(DN91+273)*$E$13)</f>
        <v>0</v>
      </c>
      <c r="AL91" t="s">
        <v>420</v>
      </c>
      <c r="AM91" t="s">
        <v>420</v>
      </c>
      <c r="AN91">
        <v>0</v>
      </c>
      <c r="AO91">
        <v>0</v>
      </c>
      <c r="AP91">
        <f>1-AN91/AO91</f>
        <v>0</v>
      </c>
      <c r="AQ91">
        <v>0</v>
      </c>
      <c r="AR91" t="s">
        <v>420</v>
      </c>
      <c r="AS91" t="s">
        <v>420</v>
      </c>
      <c r="AT91">
        <v>0</v>
      </c>
      <c r="AU91">
        <v>0</v>
      </c>
      <c r="AV91">
        <f>1-AT91/AU91</f>
        <v>0</v>
      </c>
      <c r="AW91">
        <v>0.5</v>
      </c>
      <c r="AX91">
        <f>CW91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420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CV91">
        <f>$B$11*DT91+$C$11*DU91+$F$11*EF91*(1-EI91)</f>
        <v>0</v>
      </c>
      <c r="CW91">
        <f>CV91*CX91</f>
        <v>0</v>
      </c>
      <c r="CX91">
        <f>($B$11*$D$9+$C$11*$D$9+$F$11*((ES91+EK91)/MAX(ES91+EK91+ET91, 0.1)*$I$9+ET91/MAX(ES91+EK91+ET91, 0.1)*$J$9))/($B$11+$C$11+$F$11)</f>
        <v>0</v>
      </c>
      <c r="CY91">
        <f>($B$11*$K$9+$C$11*$K$9+$F$11*((ES91+EK91)/MAX(ES91+EK91+ET91, 0.1)*$P$9+ET91/MAX(ES91+EK91+ET91, 0.1)*$Q$9))/($B$11+$C$11+$F$11)</f>
        <v>0</v>
      </c>
      <c r="CZ91">
        <v>4.8</v>
      </c>
      <c r="DA91">
        <v>0.5</v>
      </c>
      <c r="DB91" t="s">
        <v>421</v>
      </c>
      <c r="DC91">
        <v>2</v>
      </c>
      <c r="DD91">
        <v>1759361965</v>
      </c>
      <c r="DE91">
        <v>420.901</v>
      </c>
      <c r="DF91">
        <v>419.986</v>
      </c>
      <c r="DG91">
        <v>24.1319666666667</v>
      </c>
      <c r="DH91">
        <v>23.9178666666667</v>
      </c>
      <c r="DI91">
        <v>418.919</v>
      </c>
      <c r="DJ91">
        <v>23.7436</v>
      </c>
      <c r="DK91">
        <v>499.995666666667</v>
      </c>
      <c r="DL91">
        <v>90.3117333333333</v>
      </c>
      <c r="DM91">
        <v>0.0349728333333333</v>
      </c>
      <c r="DN91">
        <v>30.4472333333333</v>
      </c>
      <c r="DO91">
        <v>30.0019</v>
      </c>
      <c r="DP91">
        <v>999.9</v>
      </c>
      <c r="DQ91">
        <v>0</v>
      </c>
      <c r="DR91">
        <v>0</v>
      </c>
      <c r="DS91">
        <v>9993.75</v>
      </c>
      <c r="DT91">
        <v>0</v>
      </c>
      <c r="DU91">
        <v>0.386148</v>
      </c>
      <c r="DV91">
        <v>0.915212</v>
      </c>
      <c r="DW91">
        <v>431.309666666667</v>
      </c>
      <c r="DX91">
        <v>430.277</v>
      </c>
      <c r="DY91">
        <v>0.214088</v>
      </c>
      <c r="DZ91">
        <v>419.986</v>
      </c>
      <c r="EA91">
        <v>23.9178666666667</v>
      </c>
      <c r="EB91">
        <v>2.1794</v>
      </c>
      <c r="EC91">
        <v>2.16006666666667</v>
      </c>
      <c r="ED91">
        <v>18.8116666666667</v>
      </c>
      <c r="EE91">
        <v>18.6691666666667</v>
      </c>
      <c r="EF91">
        <v>0.00500059</v>
      </c>
      <c r="EG91">
        <v>0</v>
      </c>
      <c r="EH91">
        <v>0</v>
      </c>
      <c r="EI91">
        <v>0</v>
      </c>
      <c r="EJ91">
        <v>689.7</v>
      </c>
      <c r="EK91">
        <v>0.00500059</v>
      </c>
      <c r="EL91">
        <v>-11.7666666666667</v>
      </c>
      <c r="EM91">
        <v>-1.7</v>
      </c>
      <c r="EN91">
        <v>35.979</v>
      </c>
      <c r="EO91">
        <v>39.333</v>
      </c>
      <c r="EP91">
        <v>37.375</v>
      </c>
      <c r="EQ91">
        <v>39.5413333333333</v>
      </c>
      <c r="ER91">
        <v>38.25</v>
      </c>
      <c r="ES91">
        <v>0</v>
      </c>
      <c r="ET91">
        <v>0</v>
      </c>
      <c r="EU91">
        <v>0</v>
      </c>
      <c r="EV91">
        <v>1759361968.9</v>
      </c>
      <c r="EW91">
        <v>0</v>
      </c>
      <c r="EX91">
        <v>687.673076923077</v>
      </c>
      <c r="EY91">
        <v>12.8923078230166</v>
      </c>
      <c r="EZ91">
        <v>2.35213678018475</v>
      </c>
      <c r="FA91">
        <v>-7.73076923076923</v>
      </c>
      <c r="FB91">
        <v>15</v>
      </c>
      <c r="FC91">
        <v>0</v>
      </c>
      <c r="FD91" t="s">
        <v>422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0.91057135</v>
      </c>
      <c r="FQ91">
        <v>-0.14635637593985</v>
      </c>
      <c r="FR91">
        <v>0.0410007973486797</v>
      </c>
      <c r="FS91">
        <v>1</v>
      </c>
      <c r="FT91">
        <v>687.455882352941</v>
      </c>
      <c r="FU91">
        <v>-7.80901452018504</v>
      </c>
      <c r="FV91">
        <v>5.98061531245498</v>
      </c>
      <c r="FW91">
        <v>-1</v>
      </c>
      <c r="FX91">
        <v>0.21196475</v>
      </c>
      <c r="FY91">
        <v>0.0116949924812026</v>
      </c>
      <c r="FZ91">
        <v>0.00128188715864541</v>
      </c>
      <c r="GA91">
        <v>1</v>
      </c>
      <c r="GB91">
        <v>2</v>
      </c>
      <c r="GC91">
        <v>2</v>
      </c>
      <c r="GD91" t="s">
        <v>449</v>
      </c>
      <c r="GE91">
        <v>3.13292</v>
      </c>
      <c r="GF91">
        <v>2.7131</v>
      </c>
      <c r="GG91">
        <v>0.0893175</v>
      </c>
      <c r="GH91">
        <v>0.0896318</v>
      </c>
      <c r="GI91">
        <v>0.102976</v>
      </c>
      <c r="GJ91">
        <v>0.103093</v>
      </c>
      <c r="GK91">
        <v>34259.3</v>
      </c>
      <c r="GL91">
        <v>36673.5</v>
      </c>
      <c r="GM91">
        <v>34040.2</v>
      </c>
      <c r="GN91">
        <v>36478.1</v>
      </c>
      <c r="GO91">
        <v>43130.9</v>
      </c>
      <c r="GP91">
        <v>46968.3</v>
      </c>
      <c r="GQ91">
        <v>53109.6</v>
      </c>
      <c r="GR91">
        <v>58302.4</v>
      </c>
      <c r="GS91">
        <v>1.94705</v>
      </c>
      <c r="GT91">
        <v>1.77722</v>
      </c>
      <c r="GU91">
        <v>0.0896752</v>
      </c>
      <c r="GV91">
        <v>0</v>
      </c>
      <c r="GW91">
        <v>28.5409</v>
      </c>
      <c r="GX91">
        <v>999.9</v>
      </c>
      <c r="GY91">
        <v>58.583</v>
      </c>
      <c r="GZ91">
        <v>30.675</v>
      </c>
      <c r="HA91">
        <v>28.7232</v>
      </c>
      <c r="HB91">
        <v>54.7999</v>
      </c>
      <c r="HC91">
        <v>44.371</v>
      </c>
      <c r="HD91">
        <v>1</v>
      </c>
      <c r="HE91">
        <v>0.120785</v>
      </c>
      <c r="HF91">
        <v>-1.80036</v>
      </c>
      <c r="HG91">
        <v>20.1224</v>
      </c>
      <c r="HH91">
        <v>5.19902</v>
      </c>
      <c r="HI91">
        <v>12.0043</v>
      </c>
      <c r="HJ91">
        <v>4.97535</v>
      </c>
      <c r="HK91">
        <v>3.294</v>
      </c>
      <c r="HL91">
        <v>9999</v>
      </c>
      <c r="HM91">
        <v>9999</v>
      </c>
      <c r="HN91">
        <v>999.9</v>
      </c>
      <c r="HO91">
        <v>9999</v>
      </c>
      <c r="HP91">
        <v>1.86325</v>
      </c>
      <c r="HQ91">
        <v>1.86813</v>
      </c>
      <c r="HR91">
        <v>1.86787</v>
      </c>
      <c r="HS91">
        <v>1.86905</v>
      </c>
      <c r="HT91">
        <v>1.86983</v>
      </c>
      <c r="HU91">
        <v>1.86591</v>
      </c>
      <c r="HV91">
        <v>1.86694</v>
      </c>
      <c r="HW91">
        <v>1.86844</v>
      </c>
      <c r="HX91">
        <v>5</v>
      </c>
      <c r="HY91">
        <v>0</v>
      </c>
      <c r="HZ91">
        <v>0</v>
      </c>
      <c r="IA91">
        <v>0</v>
      </c>
      <c r="IB91" t="s">
        <v>424</v>
      </c>
      <c r="IC91" t="s">
        <v>425</v>
      </c>
      <c r="ID91" t="s">
        <v>426</v>
      </c>
      <c r="IE91" t="s">
        <v>426</v>
      </c>
      <c r="IF91" t="s">
        <v>426</v>
      </c>
      <c r="IG91" t="s">
        <v>426</v>
      </c>
      <c r="IH91">
        <v>0</v>
      </c>
      <c r="II91">
        <v>100</v>
      </c>
      <c r="IJ91">
        <v>100</v>
      </c>
      <c r="IK91">
        <v>1.982</v>
      </c>
      <c r="IL91">
        <v>0.3883</v>
      </c>
      <c r="IM91">
        <v>0.591063205497763</v>
      </c>
      <c r="IN91">
        <v>0.00362635438953289</v>
      </c>
      <c r="IO91">
        <v>-8.50754122937555e-07</v>
      </c>
      <c r="IP91">
        <v>2.87264459290622e-10</v>
      </c>
      <c r="IQ91">
        <v>-0.103101814204982</v>
      </c>
      <c r="IR91">
        <v>-0.017656537129445</v>
      </c>
      <c r="IS91">
        <v>0.00217271289782075</v>
      </c>
      <c r="IT91">
        <v>-2.34727275410467e-05</v>
      </c>
      <c r="IU91">
        <v>4</v>
      </c>
      <c r="IV91">
        <v>2183</v>
      </c>
      <c r="IW91">
        <v>1</v>
      </c>
      <c r="IX91">
        <v>27</v>
      </c>
      <c r="IY91">
        <v>29322699.5</v>
      </c>
      <c r="IZ91">
        <v>29322699.5</v>
      </c>
      <c r="JA91">
        <v>0.993652</v>
      </c>
      <c r="JB91">
        <v>2.6355</v>
      </c>
      <c r="JC91">
        <v>1.54785</v>
      </c>
      <c r="JD91">
        <v>2.31323</v>
      </c>
      <c r="JE91">
        <v>1.64673</v>
      </c>
      <c r="JF91">
        <v>2.31689</v>
      </c>
      <c r="JG91">
        <v>34.3042</v>
      </c>
      <c r="JH91">
        <v>24.2101</v>
      </c>
      <c r="JI91">
        <v>18</v>
      </c>
      <c r="JJ91">
        <v>506.424</v>
      </c>
      <c r="JK91">
        <v>397.036</v>
      </c>
      <c r="JL91">
        <v>31.0825</v>
      </c>
      <c r="JM91">
        <v>28.9543</v>
      </c>
      <c r="JN91">
        <v>30</v>
      </c>
      <c r="JO91">
        <v>28.9526</v>
      </c>
      <c r="JP91">
        <v>28.9023</v>
      </c>
      <c r="JQ91">
        <v>19.9246</v>
      </c>
      <c r="JR91">
        <v>21.3686</v>
      </c>
      <c r="JS91">
        <v>51.3108</v>
      </c>
      <c r="JT91">
        <v>31.1066</v>
      </c>
      <c r="JU91">
        <v>420</v>
      </c>
      <c r="JV91">
        <v>23.9377</v>
      </c>
      <c r="JW91">
        <v>96.5371</v>
      </c>
      <c r="JX91">
        <v>94.4613</v>
      </c>
    </row>
    <row r="92" spans="1:284">
      <c r="A92">
        <v>76</v>
      </c>
      <c r="B92">
        <v>1759361970</v>
      </c>
      <c r="C92">
        <v>927.900000095367</v>
      </c>
      <c r="D92" t="s">
        <v>578</v>
      </c>
      <c r="E92" t="s">
        <v>579</v>
      </c>
      <c r="F92">
        <v>5</v>
      </c>
      <c r="G92" t="s">
        <v>547</v>
      </c>
      <c r="H92" t="s">
        <v>419</v>
      </c>
      <c r="I92">
        <v>1759361967</v>
      </c>
      <c r="J92">
        <f>(K92)/1000</f>
        <v>0</v>
      </c>
      <c r="K92">
        <f>1000*DK92*AI92*(DG92-DH92)/(100*CZ92*(1000-AI92*DG92))</f>
        <v>0</v>
      </c>
      <c r="L92">
        <f>DK92*AI92*(DF92-DE92*(1000-AI92*DH92)/(1000-AI92*DG92))/(100*CZ92)</f>
        <v>0</v>
      </c>
      <c r="M92">
        <f>DE92 - IF(AI92&gt;1, L92*CZ92*100.0/(AK92), 0)</f>
        <v>0</v>
      </c>
      <c r="N92">
        <f>((T92-J92/2)*M92-L92)/(T92+J92/2)</f>
        <v>0</v>
      </c>
      <c r="O92">
        <f>N92*(DL92+DM92)/1000.0</f>
        <v>0</v>
      </c>
      <c r="P92">
        <f>(DE92 - IF(AI92&gt;1, L92*CZ92*100.0/(AK92), 0))*(DL92+DM92)/1000.0</f>
        <v>0</v>
      </c>
      <c r="Q92">
        <f>2.0/((1/S92-1/R92)+SIGN(S92)*SQRT((1/S92-1/R92)*(1/S92-1/R92) + 4*DA92/((DA92+1)*(DA92+1))*(2*1/S92*1/R92-1/R92*1/R92)))</f>
        <v>0</v>
      </c>
      <c r="R92">
        <f>IF(LEFT(DB92,1)&lt;&gt;"0",IF(LEFT(DB92,1)="1",3.0,DC92),$D$5+$E$5*(DS92*DL92/($K$5*1000))+$F$5*(DS92*DL92/($K$5*1000))*MAX(MIN(CZ92,$J$5),$I$5)*MAX(MIN(CZ92,$J$5),$I$5)+$G$5*MAX(MIN(CZ92,$J$5),$I$5)*(DS92*DL92/($K$5*1000))+$H$5*(DS92*DL92/($K$5*1000))*(DS92*DL92/($K$5*1000)))</f>
        <v>0</v>
      </c>
      <c r="S92">
        <f>J92*(1000-(1000*0.61365*exp(17.502*W92/(240.97+W92))/(DL92+DM92)+DG92)/2)/(1000*0.61365*exp(17.502*W92/(240.97+W92))/(DL92+DM92)-DG92)</f>
        <v>0</v>
      </c>
      <c r="T92">
        <f>1/((DA92+1)/(Q92/1.6)+1/(R92/1.37)) + DA92/((DA92+1)/(Q92/1.6) + DA92/(R92/1.37))</f>
        <v>0</v>
      </c>
      <c r="U92">
        <f>(CV92*CY92)</f>
        <v>0</v>
      </c>
      <c r="V92">
        <f>(DN92+(U92+2*0.95*5.67E-8*(((DN92+$B$7)+273)^4-(DN92+273)^4)-44100*J92)/(1.84*29.3*R92+8*0.95*5.67E-8*(DN92+273)^3))</f>
        <v>0</v>
      </c>
      <c r="W92">
        <f>($C$7*DO92+$D$7*DP92+$E$7*V92)</f>
        <v>0</v>
      </c>
      <c r="X92">
        <f>0.61365*exp(17.502*W92/(240.97+W92))</f>
        <v>0</v>
      </c>
      <c r="Y92">
        <f>(Z92/AA92*100)</f>
        <v>0</v>
      </c>
      <c r="Z92">
        <f>DG92*(DL92+DM92)/1000</f>
        <v>0</v>
      </c>
      <c r="AA92">
        <f>0.61365*exp(17.502*DN92/(240.97+DN92))</f>
        <v>0</v>
      </c>
      <c r="AB92">
        <f>(X92-DG92*(DL92+DM92)/1000)</f>
        <v>0</v>
      </c>
      <c r="AC92">
        <f>(-J92*44100)</f>
        <v>0</v>
      </c>
      <c r="AD92">
        <f>2*29.3*R92*0.92*(DN92-W92)</f>
        <v>0</v>
      </c>
      <c r="AE92">
        <f>2*0.95*5.67E-8*(((DN92+$B$7)+273)^4-(W92+273)^4)</f>
        <v>0</v>
      </c>
      <c r="AF92">
        <f>U92+AE92+AC92+AD92</f>
        <v>0</v>
      </c>
      <c r="AG92">
        <v>0</v>
      </c>
      <c r="AH92">
        <v>0</v>
      </c>
      <c r="AI92">
        <f>IF(AG92*$H$13&gt;=AK92,1.0,(AK92/(AK92-AG92*$H$13)))</f>
        <v>0</v>
      </c>
      <c r="AJ92">
        <f>(AI92-1)*100</f>
        <v>0</v>
      </c>
      <c r="AK92">
        <f>MAX(0,($B$13+$C$13*DS92)/(1+$D$13*DS92)*DL92/(DN92+273)*$E$13)</f>
        <v>0</v>
      </c>
      <c r="AL92" t="s">
        <v>420</v>
      </c>
      <c r="AM92" t="s">
        <v>420</v>
      </c>
      <c r="AN92">
        <v>0</v>
      </c>
      <c r="AO92">
        <v>0</v>
      </c>
      <c r="AP92">
        <f>1-AN92/AO92</f>
        <v>0</v>
      </c>
      <c r="AQ92">
        <v>0</v>
      </c>
      <c r="AR92" t="s">
        <v>420</v>
      </c>
      <c r="AS92" t="s">
        <v>420</v>
      </c>
      <c r="AT92">
        <v>0</v>
      </c>
      <c r="AU92">
        <v>0</v>
      </c>
      <c r="AV92">
        <f>1-AT92/AU92</f>
        <v>0</v>
      </c>
      <c r="AW92">
        <v>0.5</v>
      </c>
      <c r="AX92">
        <f>CW92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420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CV92">
        <f>$B$11*DT92+$C$11*DU92+$F$11*EF92*(1-EI92)</f>
        <v>0</v>
      </c>
      <c r="CW92">
        <f>CV92*CX92</f>
        <v>0</v>
      </c>
      <c r="CX92">
        <f>($B$11*$D$9+$C$11*$D$9+$F$11*((ES92+EK92)/MAX(ES92+EK92+ET92, 0.1)*$I$9+ET92/MAX(ES92+EK92+ET92, 0.1)*$J$9))/($B$11+$C$11+$F$11)</f>
        <v>0</v>
      </c>
      <c r="CY92">
        <f>($B$11*$K$9+$C$11*$K$9+$F$11*((ES92+EK92)/MAX(ES92+EK92+ET92, 0.1)*$P$9+ET92/MAX(ES92+EK92+ET92, 0.1)*$Q$9))/($B$11+$C$11+$F$11)</f>
        <v>0</v>
      </c>
      <c r="CZ92">
        <v>4.8</v>
      </c>
      <c r="DA92">
        <v>0.5</v>
      </c>
      <c r="DB92" t="s">
        <v>421</v>
      </c>
      <c r="DC92">
        <v>2</v>
      </c>
      <c r="DD92">
        <v>1759361967</v>
      </c>
      <c r="DE92">
        <v>420.897</v>
      </c>
      <c r="DF92">
        <v>419.988</v>
      </c>
      <c r="DG92">
        <v>24.1311333333333</v>
      </c>
      <c r="DH92">
        <v>23.9164666666667</v>
      </c>
      <c r="DI92">
        <v>418.915</v>
      </c>
      <c r="DJ92">
        <v>23.7428</v>
      </c>
      <c r="DK92">
        <v>500.010666666667</v>
      </c>
      <c r="DL92">
        <v>90.3118</v>
      </c>
      <c r="DM92">
        <v>0.0350454333333333</v>
      </c>
      <c r="DN92">
        <v>30.4468</v>
      </c>
      <c r="DO92">
        <v>30.0029333333333</v>
      </c>
      <c r="DP92">
        <v>999.9</v>
      </c>
      <c r="DQ92">
        <v>0</v>
      </c>
      <c r="DR92">
        <v>0</v>
      </c>
      <c r="DS92">
        <v>9985</v>
      </c>
      <c r="DT92">
        <v>0</v>
      </c>
      <c r="DU92">
        <v>0.386148</v>
      </c>
      <c r="DV92">
        <v>0.909291333333333</v>
      </c>
      <c r="DW92">
        <v>431.305333333333</v>
      </c>
      <c r="DX92">
        <v>430.278666666667</v>
      </c>
      <c r="DY92">
        <v>0.214671666666667</v>
      </c>
      <c r="DZ92">
        <v>419.988</v>
      </c>
      <c r="EA92">
        <v>23.9164666666667</v>
      </c>
      <c r="EB92">
        <v>2.17932666666667</v>
      </c>
      <c r="EC92">
        <v>2.15994</v>
      </c>
      <c r="ED92">
        <v>18.8111333333333</v>
      </c>
      <c r="EE92">
        <v>18.6682333333333</v>
      </c>
      <c r="EF92">
        <v>0.00500059</v>
      </c>
      <c r="EG92">
        <v>0</v>
      </c>
      <c r="EH92">
        <v>0</v>
      </c>
      <c r="EI92">
        <v>0</v>
      </c>
      <c r="EJ92">
        <v>688.666666666667</v>
      </c>
      <c r="EK92">
        <v>0.00500059</v>
      </c>
      <c r="EL92">
        <v>-10.8666666666667</v>
      </c>
      <c r="EM92">
        <v>-1.36666666666667</v>
      </c>
      <c r="EN92">
        <v>35.958</v>
      </c>
      <c r="EO92">
        <v>39.312</v>
      </c>
      <c r="EP92">
        <v>37.354</v>
      </c>
      <c r="EQ92">
        <v>39.5206666666667</v>
      </c>
      <c r="ER92">
        <v>38.25</v>
      </c>
      <c r="ES92">
        <v>0</v>
      </c>
      <c r="ET92">
        <v>0</v>
      </c>
      <c r="EU92">
        <v>0</v>
      </c>
      <c r="EV92">
        <v>1759361971.3</v>
      </c>
      <c r="EW92">
        <v>0</v>
      </c>
      <c r="EX92">
        <v>688.169230769231</v>
      </c>
      <c r="EY92">
        <v>16.2940174159423</v>
      </c>
      <c r="EZ92">
        <v>0.54700859456804</v>
      </c>
      <c r="FA92">
        <v>-7.98461538461538</v>
      </c>
      <c r="FB92">
        <v>15</v>
      </c>
      <c r="FC92">
        <v>0</v>
      </c>
      <c r="FD92" t="s">
        <v>422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0.9066895</v>
      </c>
      <c r="FQ92">
        <v>-0.04472472180451</v>
      </c>
      <c r="FR92">
        <v>0.0382044033581209</v>
      </c>
      <c r="FS92">
        <v>1</v>
      </c>
      <c r="FT92">
        <v>687.961764705882</v>
      </c>
      <c r="FU92">
        <v>3.4239878048646</v>
      </c>
      <c r="FV92">
        <v>6.51879701577461</v>
      </c>
      <c r="FW92">
        <v>-1</v>
      </c>
      <c r="FX92">
        <v>0.212498</v>
      </c>
      <c r="FY92">
        <v>0.0139629473684212</v>
      </c>
      <c r="FZ92">
        <v>0.00152173121805396</v>
      </c>
      <c r="GA92">
        <v>1</v>
      </c>
      <c r="GB92">
        <v>2</v>
      </c>
      <c r="GC92">
        <v>2</v>
      </c>
      <c r="GD92" t="s">
        <v>449</v>
      </c>
      <c r="GE92">
        <v>3.13263</v>
      </c>
      <c r="GF92">
        <v>2.7126</v>
      </c>
      <c r="GG92">
        <v>0.0893179</v>
      </c>
      <c r="GH92">
        <v>0.0896316</v>
      </c>
      <c r="GI92">
        <v>0.102977</v>
      </c>
      <c r="GJ92">
        <v>0.103094</v>
      </c>
      <c r="GK92">
        <v>34259.5</v>
      </c>
      <c r="GL92">
        <v>36673.4</v>
      </c>
      <c r="GM92">
        <v>34040.4</v>
      </c>
      <c r="GN92">
        <v>36477.9</v>
      </c>
      <c r="GO92">
        <v>43131</v>
      </c>
      <c r="GP92">
        <v>46968.2</v>
      </c>
      <c r="GQ92">
        <v>53109.8</v>
      </c>
      <c r="GR92">
        <v>58302.4</v>
      </c>
      <c r="GS92">
        <v>1.94713</v>
      </c>
      <c r="GT92">
        <v>1.77755</v>
      </c>
      <c r="GU92">
        <v>0.0899434</v>
      </c>
      <c r="GV92">
        <v>0</v>
      </c>
      <c r="GW92">
        <v>28.5409</v>
      </c>
      <c r="GX92">
        <v>999.9</v>
      </c>
      <c r="GY92">
        <v>58.583</v>
      </c>
      <c r="GZ92">
        <v>30.675</v>
      </c>
      <c r="HA92">
        <v>28.7254</v>
      </c>
      <c r="HB92">
        <v>54.9299</v>
      </c>
      <c r="HC92">
        <v>44.6675</v>
      </c>
      <c r="HD92">
        <v>1</v>
      </c>
      <c r="HE92">
        <v>0.120783</v>
      </c>
      <c r="HF92">
        <v>-1.59652</v>
      </c>
      <c r="HG92">
        <v>20.1244</v>
      </c>
      <c r="HH92">
        <v>5.19902</v>
      </c>
      <c r="HI92">
        <v>12.0041</v>
      </c>
      <c r="HJ92">
        <v>4.9753</v>
      </c>
      <c r="HK92">
        <v>3.294</v>
      </c>
      <c r="HL92">
        <v>9999</v>
      </c>
      <c r="HM92">
        <v>9999</v>
      </c>
      <c r="HN92">
        <v>999.9</v>
      </c>
      <c r="HO92">
        <v>9999</v>
      </c>
      <c r="HP92">
        <v>1.86325</v>
      </c>
      <c r="HQ92">
        <v>1.86813</v>
      </c>
      <c r="HR92">
        <v>1.86786</v>
      </c>
      <c r="HS92">
        <v>1.86905</v>
      </c>
      <c r="HT92">
        <v>1.86982</v>
      </c>
      <c r="HU92">
        <v>1.86593</v>
      </c>
      <c r="HV92">
        <v>1.86694</v>
      </c>
      <c r="HW92">
        <v>1.86843</v>
      </c>
      <c r="HX92">
        <v>5</v>
      </c>
      <c r="HY92">
        <v>0</v>
      </c>
      <c r="HZ92">
        <v>0</v>
      </c>
      <c r="IA92">
        <v>0</v>
      </c>
      <c r="IB92" t="s">
        <v>424</v>
      </c>
      <c r="IC92" t="s">
        <v>425</v>
      </c>
      <c r="ID92" t="s">
        <v>426</v>
      </c>
      <c r="IE92" t="s">
        <v>426</v>
      </c>
      <c r="IF92" t="s">
        <v>426</v>
      </c>
      <c r="IG92" t="s">
        <v>426</v>
      </c>
      <c r="IH92">
        <v>0</v>
      </c>
      <c r="II92">
        <v>100</v>
      </c>
      <c r="IJ92">
        <v>100</v>
      </c>
      <c r="IK92">
        <v>1.982</v>
      </c>
      <c r="IL92">
        <v>0.3883</v>
      </c>
      <c r="IM92">
        <v>0.591063205497763</v>
      </c>
      <c r="IN92">
        <v>0.00362635438953289</v>
      </c>
      <c r="IO92">
        <v>-8.50754122937555e-07</v>
      </c>
      <c r="IP92">
        <v>2.87264459290622e-10</v>
      </c>
      <c r="IQ92">
        <v>-0.103101814204982</v>
      </c>
      <c r="IR92">
        <v>-0.017656537129445</v>
      </c>
      <c r="IS92">
        <v>0.00217271289782075</v>
      </c>
      <c r="IT92">
        <v>-2.34727275410467e-05</v>
      </c>
      <c r="IU92">
        <v>4</v>
      </c>
      <c r="IV92">
        <v>2183</v>
      </c>
      <c r="IW92">
        <v>1</v>
      </c>
      <c r="IX92">
        <v>27</v>
      </c>
      <c r="IY92">
        <v>29322699.5</v>
      </c>
      <c r="IZ92">
        <v>29322699.5</v>
      </c>
      <c r="JA92">
        <v>0.994873</v>
      </c>
      <c r="JB92">
        <v>2.64282</v>
      </c>
      <c r="JC92">
        <v>1.54785</v>
      </c>
      <c r="JD92">
        <v>2.31445</v>
      </c>
      <c r="JE92">
        <v>1.64551</v>
      </c>
      <c r="JF92">
        <v>2.27905</v>
      </c>
      <c r="JG92">
        <v>34.3042</v>
      </c>
      <c r="JH92">
        <v>24.2101</v>
      </c>
      <c r="JI92">
        <v>18</v>
      </c>
      <c r="JJ92">
        <v>506.463</v>
      </c>
      <c r="JK92">
        <v>397.209</v>
      </c>
      <c r="JL92">
        <v>31.1238</v>
      </c>
      <c r="JM92">
        <v>28.9533</v>
      </c>
      <c r="JN92">
        <v>30</v>
      </c>
      <c r="JO92">
        <v>28.9513</v>
      </c>
      <c r="JP92">
        <v>28.9016</v>
      </c>
      <c r="JQ92">
        <v>19.9257</v>
      </c>
      <c r="JR92">
        <v>21.3686</v>
      </c>
      <c r="JS92">
        <v>51.3108</v>
      </c>
      <c r="JT92">
        <v>31.1066</v>
      </c>
      <c r="JU92">
        <v>420</v>
      </c>
      <c r="JV92">
        <v>23.9377</v>
      </c>
      <c r="JW92">
        <v>96.5375</v>
      </c>
      <c r="JX92">
        <v>94.4611</v>
      </c>
    </row>
    <row r="93" spans="1:284">
      <c r="A93">
        <v>77</v>
      </c>
      <c r="B93">
        <v>1759361972</v>
      </c>
      <c r="C93">
        <v>929.900000095367</v>
      </c>
      <c r="D93" t="s">
        <v>580</v>
      </c>
      <c r="E93" t="s">
        <v>581</v>
      </c>
      <c r="F93">
        <v>5</v>
      </c>
      <c r="G93" t="s">
        <v>547</v>
      </c>
      <c r="H93" t="s">
        <v>419</v>
      </c>
      <c r="I93">
        <v>1759361969</v>
      </c>
      <c r="J93">
        <f>(K93)/1000</f>
        <v>0</v>
      </c>
      <c r="K93">
        <f>1000*DK93*AI93*(DG93-DH93)/(100*CZ93*(1000-AI93*DG93))</f>
        <v>0</v>
      </c>
      <c r="L93">
        <f>DK93*AI93*(DF93-DE93*(1000-AI93*DH93)/(1000-AI93*DG93))/(100*CZ93)</f>
        <v>0</v>
      </c>
      <c r="M93">
        <f>DE93 - IF(AI93&gt;1, L93*CZ93*100.0/(AK93), 0)</f>
        <v>0</v>
      </c>
      <c r="N93">
        <f>((T93-J93/2)*M93-L93)/(T93+J93/2)</f>
        <v>0</v>
      </c>
      <c r="O93">
        <f>N93*(DL93+DM93)/1000.0</f>
        <v>0</v>
      </c>
      <c r="P93">
        <f>(DE93 - IF(AI93&gt;1, L93*CZ93*100.0/(AK93), 0))*(DL93+DM93)/1000.0</f>
        <v>0</v>
      </c>
      <c r="Q93">
        <f>2.0/((1/S93-1/R93)+SIGN(S93)*SQRT((1/S93-1/R93)*(1/S93-1/R93) + 4*DA93/((DA93+1)*(DA93+1))*(2*1/S93*1/R93-1/R93*1/R93)))</f>
        <v>0</v>
      </c>
      <c r="R93">
        <f>IF(LEFT(DB93,1)&lt;&gt;"0",IF(LEFT(DB93,1)="1",3.0,DC93),$D$5+$E$5*(DS93*DL93/($K$5*1000))+$F$5*(DS93*DL93/($K$5*1000))*MAX(MIN(CZ93,$J$5),$I$5)*MAX(MIN(CZ93,$J$5),$I$5)+$G$5*MAX(MIN(CZ93,$J$5),$I$5)*(DS93*DL93/($K$5*1000))+$H$5*(DS93*DL93/($K$5*1000))*(DS93*DL93/($K$5*1000)))</f>
        <v>0</v>
      </c>
      <c r="S93">
        <f>J93*(1000-(1000*0.61365*exp(17.502*W93/(240.97+W93))/(DL93+DM93)+DG93)/2)/(1000*0.61365*exp(17.502*W93/(240.97+W93))/(DL93+DM93)-DG93)</f>
        <v>0</v>
      </c>
      <c r="T93">
        <f>1/((DA93+1)/(Q93/1.6)+1/(R93/1.37)) + DA93/((DA93+1)/(Q93/1.6) + DA93/(R93/1.37))</f>
        <v>0</v>
      </c>
      <c r="U93">
        <f>(CV93*CY93)</f>
        <v>0</v>
      </c>
      <c r="V93">
        <f>(DN93+(U93+2*0.95*5.67E-8*(((DN93+$B$7)+273)^4-(DN93+273)^4)-44100*J93)/(1.84*29.3*R93+8*0.95*5.67E-8*(DN93+273)^3))</f>
        <v>0</v>
      </c>
      <c r="W93">
        <f>($C$7*DO93+$D$7*DP93+$E$7*V93)</f>
        <v>0</v>
      </c>
      <c r="X93">
        <f>0.61365*exp(17.502*W93/(240.97+W93))</f>
        <v>0</v>
      </c>
      <c r="Y93">
        <f>(Z93/AA93*100)</f>
        <v>0</v>
      </c>
      <c r="Z93">
        <f>DG93*(DL93+DM93)/1000</f>
        <v>0</v>
      </c>
      <c r="AA93">
        <f>0.61365*exp(17.502*DN93/(240.97+DN93))</f>
        <v>0</v>
      </c>
      <c r="AB93">
        <f>(X93-DG93*(DL93+DM93)/1000)</f>
        <v>0</v>
      </c>
      <c r="AC93">
        <f>(-J93*44100)</f>
        <v>0</v>
      </c>
      <c r="AD93">
        <f>2*29.3*R93*0.92*(DN93-W93)</f>
        <v>0</v>
      </c>
      <c r="AE93">
        <f>2*0.95*5.67E-8*(((DN93+$B$7)+273)^4-(W93+273)^4)</f>
        <v>0</v>
      </c>
      <c r="AF93">
        <f>U93+AE93+AC93+AD93</f>
        <v>0</v>
      </c>
      <c r="AG93">
        <v>0</v>
      </c>
      <c r="AH93">
        <v>0</v>
      </c>
      <c r="AI93">
        <f>IF(AG93*$H$13&gt;=AK93,1.0,(AK93/(AK93-AG93*$H$13)))</f>
        <v>0</v>
      </c>
      <c r="AJ93">
        <f>(AI93-1)*100</f>
        <v>0</v>
      </c>
      <c r="AK93">
        <f>MAX(0,($B$13+$C$13*DS93)/(1+$D$13*DS93)*DL93/(DN93+273)*$E$13)</f>
        <v>0</v>
      </c>
      <c r="AL93" t="s">
        <v>420</v>
      </c>
      <c r="AM93" t="s">
        <v>420</v>
      </c>
      <c r="AN93">
        <v>0</v>
      </c>
      <c r="AO93">
        <v>0</v>
      </c>
      <c r="AP93">
        <f>1-AN93/AO93</f>
        <v>0</v>
      </c>
      <c r="AQ93">
        <v>0</v>
      </c>
      <c r="AR93" t="s">
        <v>420</v>
      </c>
      <c r="AS93" t="s">
        <v>420</v>
      </c>
      <c r="AT93">
        <v>0</v>
      </c>
      <c r="AU93">
        <v>0</v>
      </c>
      <c r="AV93">
        <f>1-AT93/AU93</f>
        <v>0</v>
      </c>
      <c r="AW93">
        <v>0.5</v>
      </c>
      <c r="AX93">
        <f>CW93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420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CV93">
        <f>$B$11*DT93+$C$11*DU93+$F$11*EF93*(1-EI93)</f>
        <v>0</v>
      </c>
      <c r="CW93">
        <f>CV93*CX93</f>
        <v>0</v>
      </c>
      <c r="CX93">
        <f>($B$11*$D$9+$C$11*$D$9+$F$11*((ES93+EK93)/MAX(ES93+EK93+ET93, 0.1)*$I$9+ET93/MAX(ES93+EK93+ET93, 0.1)*$J$9))/($B$11+$C$11+$F$11)</f>
        <v>0</v>
      </c>
      <c r="CY93">
        <f>($B$11*$K$9+$C$11*$K$9+$F$11*((ES93+EK93)/MAX(ES93+EK93+ET93, 0.1)*$P$9+ET93/MAX(ES93+EK93+ET93, 0.1)*$Q$9))/($B$11+$C$11+$F$11)</f>
        <v>0</v>
      </c>
      <c r="CZ93">
        <v>4.8</v>
      </c>
      <c r="DA93">
        <v>0.5</v>
      </c>
      <c r="DB93" t="s">
        <v>421</v>
      </c>
      <c r="DC93">
        <v>2</v>
      </c>
      <c r="DD93">
        <v>1759361969</v>
      </c>
      <c r="DE93">
        <v>420.894</v>
      </c>
      <c r="DF93">
        <v>419.977333333333</v>
      </c>
      <c r="DG93">
        <v>24.1306</v>
      </c>
      <c r="DH93">
        <v>23.9155333333333</v>
      </c>
      <c r="DI93">
        <v>418.912</v>
      </c>
      <c r="DJ93">
        <v>23.7423</v>
      </c>
      <c r="DK93">
        <v>500.015</v>
      </c>
      <c r="DL93">
        <v>90.312</v>
      </c>
      <c r="DM93">
        <v>0.0349543333333333</v>
      </c>
      <c r="DN93">
        <v>30.4467</v>
      </c>
      <c r="DO93">
        <v>30.0030333333333</v>
      </c>
      <c r="DP93">
        <v>999.9</v>
      </c>
      <c r="DQ93">
        <v>0</v>
      </c>
      <c r="DR93">
        <v>0</v>
      </c>
      <c r="DS93">
        <v>9984.58333333333</v>
      </c>
      <c r="DT93">
        <v>0</v>
      </c>
      <c r="DU93">
        <v>0.386148</v>
      </c>
      <c r="DV93">
        <v>0.916778333333333</v>
      </c>
      <c r="DW93">
        <v>431.301666666667</v>
      </c>
      <c r="DX93">
        <v>430.267333333333</v>
      </c>
      <c r="DY93">
        <v>0.215068</v>
      </c>
      <c r="DZ93">
        <v>419.977333333333</v>
      </c>
      <c r="EA93">
        <v>23.9155333333333</v>
      </c>
      <c r="EB93">
        <v>2.17928333333333</v>
      </c>
      <c r="EC93">
        <v>2.15986</v>
      </c>
      <c r="ED93">
        <v>18.8108</v>
      </c>
      <c r="EE93">
        <v>18.6676666666667</v>
      </c>
      <c r="EF93">
        <v>0.00500059</v>
      </c>
      <c r="EG93">
        <v>0</v>
      </c>
      <c r="EH93">
        <v>0</v>
      </c>
      <c r="EI93">
        <v>0</v>
      </c>
      <c r="EJ93">
        <v>690.1</v>
      </c>
      <c r="EK93">
        <v>0.00500059</v>
      </c>
      <c r="EL93">
        <v>-12.7666666666667</v>
      </c>
      <c r="EM93">
        <v>-1.16666666666667</v>
      </c>
      <c r="EN93">
        <v>35.937</v>
      </c>
      <c r="EO93">
        <v>39.2913333333333</v>
      </c>
      <c r="EP93">
        <v>37.333</v>
      </c>
      <c r="EQ93">
        <v>39.479</v>
      </c>
      <c r="ER93">
        <v>38.229</v>
      </c>
      <c r="ES93">
        <v>0</v>
      </c>
      <c r="ET93">
        <v>0</v>
      </c>
      <c r="EU93">
        <v>0</v>
      </c>
      <c r="EV93">
        <v>1759361973.1</v>
      </c>
      <c r="EW93">
        <v>0</v>
      </c>
      <c r="EX93">
        <v>688.92</v>
      </c>
      <c r="EY93">
        <v>-3.69230726343521</v>
      </c>
      <c r="EZ93">
        <v>-6.69230751163627</v>
      </c>
      <c r="FA93">
        <v>-8.512</v>
      </c>
      <c r="FB93">
        <v>15</v>
      </c>
      <c r="FC93">
        <v>0</v>
      </c>
      <c r="FD93" t="s">
        <v>422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0.90184025</v>
      </c>
      <c r="FQ93">
        <v>0.120581909774434</v>
      </c>
      <c r="FR93">
        <v>0.0317788773242149</v>
      </c>
      <c r="FS93">
        <v>1</v>
      </c>
      <c r="FT93">
        <v>688.261764705882</v>
      </c>
      <c r="FU93">
        <v>5.16883120774403</v>
      </c>
      <c r="FV93">
        <v>6.60734950445702</v>
      </c>
      <c r="FW93">
        <v>-1</v>
      </c>
      <c r="FX93">
        <v>0.2129228</v>
      </c>
      <c r="FY93">
        <v>0.0145381353383458</v>
      </c>
      <c r="FZ93">
        <v>0.00156473156164244</v>
      </c>
      <c r="GA93">
        <v>1</v>
      </c>
      <c r="GB93">
        <v>2</v>
      </c>
      <c r="GC93">
        <v>2</v>
      </c>
      <c r="GD93" t="s">
        <v>449</v>
      </c>
      <c r="GE93">
        <v>3.13267</v>
      </c>
      <c r="GF93">
        <v>2.71278</v>
      </c>
      <c r="GG93">
        <v>0.0893165</v>
      </c>
      <c r="GH93">
        <v>0.0896313</v>
      </c>
      <c r="GI93">
        <v>0.102976</v>
      </c>
      <c r="GJ93">
        <v>0.10309</v>
      </c>
      <c r="GK93">
        <v>34259.8</v>
      </c>
      <c r="GL93">
        <v>36673.4</v>
      </c>
      <c r="GM93">
        <v>34040.7</v>
      </c>
      <c r="GN93">
        <v>36477.9</v>
      </c>
      <c r="GO93">
        <v>43131.4</v>
      </c>
      <c r="GP93">
        <v>46968.4</v>
      </c>
      <c r="GQ93">
        <v>53110.2</v>
      </c>
      <c r="GR93">
        <v>58302.4</v>
      </c>
      <c r="GS93">
        <v>1.94685</v>
      </c>
      <c r="GT93">
        <v>1.77775</v>
      </c>
      <c r="GU93">
        <v>0.0895858</v>
      </c>
      <c r="GV93">
        <v>0</v>
      </c>
      <c r="GW93">
        <v>28.5409</v>
      </c>
      <c r="GX93">
        <v>999.9</v>
      </c>
      <c r="GY93">
        <v>58.583</v>
      </c>
      <c r="GZ93">
        <v>30.675</v>
      </c>
      <c r="HA93">
        <v>28.728</v>
      </c>
      <c r="HB93">
        <v>55.0599</v>
      </c>
      <c r="HC93">
        <v>44.5393</v>
      </c>
      <c r="HD93">
        <v>1</v>
      </c>
      <c r="HE93">
        <v>0.12065</v>
      </c>
      <c r="HF93">
        <v>-1.47454</v>
      </c>
      <c r="HG93">
        <v>20.1256</v>
      </c>
      <c r="HH93">
        <v>5.19902</v>
      </c>
      <c r="HI93">
        <v>12.0041</v>
      </c>
      <c r="HJ93">
        <v>4.9754</v>
      </c>
      <c r="HK93">
        <v>3.294</v>
      </c>
      <c r="HL93">
        <v>9999</v>
      </c>
      <c r="HM93">
        <v>9999</v>
      </c>
      <c r="HN93">
        <v>999.9</v>
      </c>
      <c r="HO93">
        <v>9999</v>
      </c>
      <c r="HP93">
        <v>1.86325</v>
      </c>
      <c r="HQ93">
        <v>1.86813</v>
      </c>
      <c r="HR93">
        <v>1.86787</v>
      </c>
      <c r="HS93">
        <v>1.86905</v>
      </c>
      <c r="HT93">
        <v>1.86982</v>
      </c>
      <c r="HU93">
        <v>1.86592</v>
      </c>
      <c r="HV93">
        <v>1.86696</v>
      </c>
      <c r="HW93">
        <v>1.86844</v>
      </c>
      <c r="HX93">
        <v>5</v>
      </c>
      <c r="HY93">
        <v>0</v>
      </c>
      <c r="HZ93">
        <v>0</v>
      </c>
      <c r="IA93">
        <v>0</v>
      </c>
      <c r="IB93" t="s">
        <v>424</v>
      </c>
      <c r="IC93" t="s">
        <v>425</v>
      </c>
      <c r="ID93" t="s">
        <v>426</v>
      </c>
      <c r="IE93" t="s">
        <v>426</v>
      </c>
      <c r="IF93" t="s">
        <v>426</v>
      </c>
      <c r="IG93" t="s">
        <v>426</v>
      </c>
      <c r="IH93">
        <v>0</v>
      </c>
      <c r="II93">
        <v>100</v>
      </c>
      <c r="IJ93">
        <v>100</v>
      </c>
      <c r="IK93">
        <v>1.982</v>
      </c>
      <c r="IL93">
        <v>0.3883</v>
      </c>
      <c r="IM93">
        <v>0.591063205497763</v>
      </c>
      <c r="IN93">
        <v>0.00362635438953289</v>
      </c>
      <c r="IO93">
        <v>-8.50754122937555e-07</v>
      </c>
      <c r="IP93">
        <v>2.87264459290622e-10</v>
      </c>
      <c r="IQ93">
        <v>-0.103101814204982</v>
      </c>
      <c r="IR93">
        <v>-0.017656537129445</v>
      </c>
      <c r="IS93">
        <v>0.00217271289782075</v>
      </c>
      <c r="IT93">
        <v>-2.34727275410467e-05</v>
      </c>
      <c r="IU93">
        <v>4</v>
      </c>
      <c r="IV93">
        <v>2183</v>
      </c>
      <c r="IW93">
        <v>1</v>
      </c>
      <c r="IX93">
        <v>27</v>
      </c>
      <c r="IY93">
        <v>29322699.5</v>
      </c>
      <c r="IZ93">
        <v>29322699.5</v>
      </c>
      <c r="JA93">
        <v>0.994873</v>
      </c>
      <c r="JB93">
        <v>2.63306</v>
      </c>
      <c r="JC93">
        <v>1.54785</v>
      </c>
      <c r="JD93">
        <v>2.31323</v>
      </c>
      <c r="JE93">
        <v>1.64551</v>
      </c>
      <c r="JF93">
        <v>2.36938</v>
      </c>
      <c r="JG93">
        <v>34.3042</v>
      </c>
      <c r="JH93">
        <v>24.2188</v>
      </c>
      <c r="JI93">
        <v>18</v>
      </c>
      <c r="JJ93">
        <v>506.27</v>
      </c>
      <c r="JK93">
        <v>397.31</v>
      </c>
      <c r="JL93">
        <v>31.1321</v>
      </c>
      <c r="JM93">
        <v>28.9521</v>
      </c>
      <c r="JN93">
        <v>29.9999</v>
      </c>
      <c r="JO93">
        <v>28.9501</v>
      </c>
      <c r="JP93">
        <v>28.9003</v>
      </c>
      <c r="JQ93">
        <v>19.9265</v>
      </c>
      <c r="JR93">
        <v>21.3686</v>
      </c>
      <c r="JS93">
        <v>51.3108</v>
      </c>
      <c r="JT93">
        <v>31.1066</v>
      </c>
      <c r="JU93">
        <v>420</v>
      </c>
      <c r="JV93">
        <v>23.9377</v>
      </c>
      <c r="JW93">
        <v>96.5383</v>
      </c>
      <c r="JX93">
        <v>94.4611</v>
      </c>
    </row>
    <row r="94" spans="1:284">
      <c r="A94">
        <v>78</v>
      </c>
      <c r="B94">
        <v>1759361974</v>
      </c>
      <c r="C94">
        <v>931.900000095367</v>
      </c>
      <c r="D94" t="s">
        <v>582</v>
      </c>
      <c r="E94" t="s">
        <v>583</v>
      </c>
      <c r="F94">
        <v>5</v>
      </c>
      <c r="G94" t="s">
        <v>547</v>
      </c>
      <c r="H94" t="s">
        <v>419</v>
      </c>
      <c r="I94">
        <v>1759361971</v>
      </c>
      <c r="J94">
        <f>(K94)/1000</f>
        <v>0</v>
      </c>
      <c r="K94">
        <f>1000*DK94*AI94*(DG94-DH94)/(100*CZ94*(1000-AI94*DG94))</f>
        <v>0</v>
      </c>
      <c r="L94">
        <f>DK94*AI94*(DF94-DE94*(1000-AI94*DH94)/(1000-AI94*DG94))/(100*CZ94)</f>
        <v>0</v>
      </c>
      <c r="M94">
        <f>DE94 - IF(AI94&gt;1, L94*CZ94*100.0/(AK94), 0)</f>
        <v>0</v>
      </c>
      <c r="N94">
        <f>((T94-J94/2)*M94-L94)/(T94+J94/2)</f>
        <v>0</v>
      </c>
      <c r="O94">
        <f>N94*(DL94+DM94)/1000.0</f>
        <v>0</v>
      </c>
      <c r="P94">
        <f>(DE94 - IF(AI94&gt;1, L94*CZ94*100.0/(AK94), 0))*(DL94+DM94)/1000.0</f>
        <v>0</v>
      </c>
      <c r="Q94">
        <f>2.0/((1/S94-1/R94)+SIGN(S94)*SQRT((1/S94-1/R94)*(1/S94-1/R94) + 4*DA94/((DA94+1)*(DA94+1))*(2*1/S94*1/R94-1/R94*1/R94)))</f>
        <v>0</v>
      </c>
      <c r="R94">
        <f>IF(LEFT(DB94,1)&lt;&gt;"0",IF(LEFT(DB94,1)="1",3.0,DC94),$D$5+$E$5*(DS94*DL94/($K$5*1000))+$F$5*(DS94*DL94/($K$5*1000))*MAX(MIN(CZ94,$J$5),$I$5)*MAX(MIN(CZ94,$J$5),$I$5)+$G$5*MAX(MIN(CZ94,$J$5),$I$5)*(DS94*DL94/($K$5*1000))+$H$5*(DS94*DL94/($K$5*1000))*(DS94*DL94/($K$5*1000)))</f>
        <v>0</v>
      </c>
      <c r="S94">
        <f>J94*(1000-(1000*0.61365*exp(17.502*W94/(240.97+W94))/(DL94+DM94)+DG94)/2)/(1000*0.61365*exp(17.502*W94/(240.97+W94))/(DL94+DM94)-DG94)</f>
        <v>0</v>
      </c>
      <c r="T94">
        <f>1/((DA94+1)/(Q94/1.6)+1/(R94/1.37)) + DA94/((DA94+1)/(Q94/1.6) + DA94/(R94/1.37))</f>
        <v>0</v>
      </c>
      <c r="U94">
        <f>(CV94*CY94)</f>
        <v>0</v>
      </c>
      <c r="V94">
        <f>(DN94+(U94+2*0.95*5.67E-8*(((DN94+$B$7)+273)^4-(DN94+273)^4)-44100*J94)/(1.84*29.3*R94+8*0.95*5.67E-8*(DN94+273)^3))</f>
        <v>0</v>
      </c>
      <c r="W94">
        <f>($C$7*DO94+$D$7*DP94+$E$7*V94)</f>
        <v>0</v>
      </c>
      <c r="X94">
        <f>0.61365*exp(17.502*W94/(240.97+W94))</f>
        <v>0</v>
      </c>
      <c r="Y94">
        <f>(Z94/AA94*100)</f>
        <v>0</v>
      </c>
      <c r="Z94">
        <f>DG94*(DL94+DM94)/1000</f>
        <v>0</v>
      </c>
      <c r="AA94">
        <f>0.61365*exp(17.502*DN94/(240.97+DN94))</f>
        <v>0</v>
      </c>
      <c r="AB94">
        <f>(X94-DG94*(DL94+DM94)/1000)</f>
        <v>0</v>
      </c>
      <c r="AC94">
        <f>(-J94*44100)</f>
        <v>0</v>
      </c>
      <c r="AD94">
        <f>2*29.3*R94*0.92*(DN94-W94)</f>
        <v>0</v>
      </c>
      <c r="AE94">
        <f>2*0.95*5.67E-8*(((DN94+$B$7)+273)^4-(W94+273)^4)</f>
        <v>0</v>
      </c>
      <c r="AF94">
        <f>U94+AE94+AC94+AD94</f>
        <v>0</v>
      </c>
      <c r="AG94">
        <v>0</v>
      </c>
      <c r="AH94">
        <v>0</v>
      </c>
      <c r="AI94">
        <f>IF(AG94*$H$13&gt;=AK94,1.0,(AK94/(AK94-AG94*$H$13)))</f>
        <v>0</v>
      </c>
      <c r="AJ94">
        <f>(AI94-1)*100</f>
        <v>0</v>
      </c>
      <c r="AK94">
        <f>MAX(0,($B$13+$C$13*DS94)/(1+$D$13*DS94)*DL94/(DN94+273)*$E$13)</f>
        <v>0</v>
      </c>
      <c r="AL94" t="s">
        <v>420</v>
      </c>
      <c r="AM94" t="s">
        <v>420</v>
      </c>
      <c r="AN94">
        <v>0</v>
      </c>
      <c r="AO94">
        <v>0</v>
      </c>
      <c r="AP94">
        <f>1-AN94/AO94</f>
        <v>0</v>
      </c>
      <c r="AQ94">
        <v>0</v>
      </c>
      <c r="AR94" t="s">
        <v>420</v>
      </c>
      <c r="AS94" t="s">
        <v>420</v>
      </c>
      <c r="AT94">
        <v>0</v>
      </c>
      <c r="AU94">
        <v>0</v>
      </c>
      <c r="AV94">
        <f>1-AT94/AU94</f>
        <v>0</v>
      </c>
      <c r="AW94">
        <v>0.5</v>
      </c>
      <c r="AX94">
        <f>CW94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420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CV94">
        <f>$B$11*DT94+$C$11*DU94+$F$11*EF94*(1-EI94)</f>
        <v>0</v>
      </c>
      <c r="CW94">
        <f>CV94*CX94</f>
        <v>0</v>
      </c>
      <c r="CX94">
        <f>($B$11*$D$9+$C$11*$D$9+$F$11*((ES94+EK94)/MAX(ES94+EK94+ET94, 0.1)*$I$9+ET94/MAX(ES94+EK94+ET94, 0.1)*$J$9))/($B$11+$C$11+$F$11)</f>
        <v>0</v>
      </c>
      <c r="CY94">
        <f>($B$11*$K$9+$C$11*$K$9+$F$11*((ES94+EK94)/MAX(ES94+EK94+ET94, 0.1)*$P$9+ET94/MAX(ES94+EK94+ET94, 0.1)*$Q$9))/($B$11+$C$11+$F$11)</f>
        <v>0</v>
      </c>
      <c r="CZ94">
        <v>4.8</v>
      </c>
      <c r="DA94">
        <v>0.5</v>
      </c>
      <c r="DB94" t="s">
        <v>421</v>
      </c>
      <c r="DC94">
        <v>2</v>
      </c>
      <c r="DD94">
        <v>1759361971</v>
      </c>
      <c r="DE94">
        <v>420.886666666667</v>
      </c>
      <c r="DF94">
        <v>419.972333333333</v>
      </c>
      <c r="DG94">
        <v>24.1302666666667</v>
      </c>
      <c r="DH94">
        <v>23.9144333333333</v>
      </c>
      <c r="DI94">
        <v>418.904666666667</v>
      </c>
      <c r="DJ94">
        <v>23.7419666666667</v>
      </c>
      <c r="DK94">
        <v>499.964333333333</v>
      </c>
      <c r="DL94">
        <v>90.3122666666667</v>
      </c>
      <c r="DM94">
        <v>0.0349294</v>
      </c>
      <c r="DN94">
        <v>30.4475333333333</v>
      </c>
      <c r="DO94">
        <v>30.0029333333333</v>
      </c>
      <c r="DP94">
        <v>999.9</v>
      </c>
      <c r="DQ94">
        <v>0</v>
      </c>
      <c r="DR94">
        <v>0</v>
      </c>
      <c r="DS94">
        <v>9982.08333333333</v>
      </c>
      <c r="DT94">
        <v>0</v>
      </c>
      <c r="DU94">
        <v>0.386148</v>
      </c>
      <c r="DV94">
        <v>0.914204666666667</v>
      </c>
      <c r="DW94">
        <v>431.293666666667</v>
      </c>
      <c r="DX94">
        <v>430.261666666667</v>
      </c>
      <c r="DY94">
        <v>0.215822666666667</v>
      </c>
      <c r="DZ94">
        <v>419.972333333333</v>
      </c>
      <c r="EA94">
        <v>23.9144333333333</v>
      </c>
      <c r="EB94">
        <v>2.17926</v>
      </c>
      <c r="EC94">
        <v>2.15976666666667</v>
      </c>
      <c r="ED94">
        <v>18.8106333333333</v>
      </c>
      <c r="EE94">
        <v>18.667</v>
      </c>
      <c r="EF94">
        <v>0.00500059</v>
      </c>
      <c r="EG94">
        <v>0</v>
      </c>
      <c r="EH94">
        <v>0</v>
      </c>
      <c r="EI94">
        <v>0</v>
      </c>
      <c r="EJ94">
        <v>685.333333333333</v>
      </c>
      <c r="EK94">
        <v>0.00500059</v>
      </c>
      <c r="EL94">
        <v>-8.56666666666667</v>
      </c>
      <c r="EM94">
        <v>-0.4</v>
      </c>
      <c r="EN94">
        <v>35.937</v>
      </c>
      <c r="EO94">
        <v>39.2706666666667</v>
      </c>
      <c r="EP94">
        <v>37.312</v>
      </c>
      <c r="EQ94">
        <v>39.4373333333333</v>
      </c>
      <c r="ER94">
        <v>38.208</v>
      </c>
      <c r="ES94">
        <v>0</v>
      </c>
      <c r="ET94">
        <v>0</v>
      </c>
      <c r="EU94">
        <v>0</v>
      </c>
      <c r="EV94">
        <v>1759361974.9</v>
      </c>
      <c r="EW94">
        <v>0</v>
      </c>
      <c r="EX94">
        <v>687.853846153846</v>
      </c>
      <c r="EY94">
        <v>-5.68205104625337</v>
      </c>
      <c r="EZ94">
        <v>-7.75042718652829</v>
      </c>
      <c r="FA94">
        <v>-7.58076923076923</v>
      </c>
      <c r="FB94">
        <v>15</v>
      </c>
      <c r="FC94">
        <v>0</v>
      </c>
      <c r="FD94" t="s">
        <v>422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0.9002732</v>
      </c>
      <c r="FQ94">
        <v>0.215607789473684</v>
      </c>
      <c r="FR94">
        <v>0.0304563099104274</v>
      </c>
      <c r="FS94">
        <v>1</v>
      </c>
      <c r="FT94">
        <v>688.205882352941</v>
      </c>
      <c r="FU94">
        <v>5.8701299564874</v>
      </c>
      <c r="FV94">
        <v>6.5440561794866</v>
      </c>
      <c r="FW94">
        <v>-1</v>
      </c>
      <c r="FX94">
        <v>0.2134302</v>
      </c>
      <c r="FY94">
        <v>0.0141360000000001</v>
      </c>
      <c r="FZ94">
        <v>0.00153732506647098</v>
      </c>
      <c r="GA94">
        <v>1</v>
      </c>
      <c r="GB94">
        <v>2</v>
      </c>
      <c r="GC94">
        <v>2</v>
      </c>
      <c r="GD94" t="s">
        <v>449</v>
      </c>
      <c r="GE94">
        <v>3.13281</v>
      </c>
      <c r="GF94">
        <v>2.71318</v>
      </c>
      <c r="GG94">
        <v>0.0893136</v>
      </c>
      <c r="GH94">
        <v>0.0896356</v>
      </c>
      <c r="GI94">
        <v>0.102973</v>
      </c>
      <c r="GJ94">
        <v>0.103081</v>
      </c>
      <c r="GK94">
        <v>34260.1</v>
      </c>
      <c r="GL94">
        <v>36673.4</v>
      </c>
      <c r="GM94">
        <v>34040.8</v>
      </c>
      <c r="GN94">
        <v>36478.1</v>
      </c>
      <c r="GO94">
        <v>43131.9</v>
      </c>
      <c r="GP94">
        <v>46968.7</v>
      </c>
      <c r="GQ94">
        <v>53110.6</v>
      </c>
      <c r="GR94">
        <v>58302.3</v>
      </c>
      <c r="GS94">
        <v>1.94673</v>
      </c>
      <c r="GT94">
        <v>1.77772</v>
      </c>
      <c r="GU94">
        <v>0.0898987</v>
      </c>
      <c r="GV94">
        <v>0</v>
      </c>
      <c r="GW94">
        <v>28.5409</v>
      </c>
      <c r="GX94">
        <v>999.9</v>
      </c>
      <c r="GY94">
        <v>58.558</v>
      </c>
      <c r="GZ94">
        <v>30.675</v>
      </c>
      <c r="HA94">
        <v>28.714</v>
      </c>
      <c r="HB94">
        <v>54.8299</v>
      </c>
      <c r="HC94">
        <v>44.359</v>
      </c>
      <c r="HD94">
        <v>1</v>
      </c>
      <c r="HE94">
        <v>0.120292</v>
      </c>
      <c r="HF94">
        <v>-1.45919</v>
      </c>
      <c r="HG94">
        <v>20.1257</v>
      </c>
      <c r="HH94">
        <v>5.19872</v>
      </c>
      <c r="HI94">
        <v>12.0046</v>
      </c>
      <c r="HJ94">
        <v>4.9751</v>
      </c>
      <c r="HK94">
        <v>3.294</v>
      </c>
      <c r="HL94">
        <v>9999</v>
      </c>
      <c r="HM94">
        <v>9999</v>
      </c>
      <c r="HN94">
        <v>999.9</v>
      </c>
      <c r="HO94">
        <v>9999</v>
      </c>
      <c r="HP94">
        <v>1.86325</v>
      </c>
      <c r="HQ94">
        <v>1.86813</v>
      </c>
      <c r="HR94">
        <v>1.86786</v>
      </c>
      <c r="HS94">
        <v>1.86905</v>
      </c>
      <c r="HT94">
        <v>1.86981</v>
      </c>
      <c r="HU94">
        <v>1.86588</v>
      </c>
      <c r="HV94">
        <v>1.86695</v>
      </c>
      <c r="HW94">
        <v>1.86844</v>
      </c>
      <c r="HX94">
        <v>5</v>
      </c>
      <c r="HY94">
        <v>0</v>
      </c>
      <c r="HZ94">
        <v>0</v>
      </c>
      <c r="IA94">
        <v>0</v>
      </c>
      <c r="IB94" t="s">
        <v>424</v>
      </c>
      <c r="IC94" t="s">
        <v>425</v>
      </c>
      <c r="ID94" t="s">
        <v>426</v>
      </c>
      <c r="IE94" t="s">
        <v>426</v>
      </c>
      <c r="IF94" t="s">
        <v>426</v>
      </c>
      <c r="IG94" t="s">
        <v>426</v>
      </c>
      <c r="IH94">
        <v>0</v>
      </c>
      <c r="II94">
        <v>100</v>
      </c>
      <c r="IJ94">
        <v>100</v>
      </c>
      <c r="IK94">
        <v>1.982</v>
      </c>
      <c r="IL94">
        <v>0.3882</v>
      </c>
      <c r="IM94">
        <v>0.591063205497763</v>
      </c>
      <c r="IN94">
        <v>0.00362635438953289</v>
      </c>
      <c r="IO94">
        <v>-8.50754122937555e-07</v>
      </c>
      <c r="IP94">
        <v>2.87264459290622e-10</v>
      </c>
      <c r="IQ94">
        <v>-0.103101814204982</v>
      </c>
      <c r="IR94">
        <v>-0.017656537129445</v>
      </c>
      <c r="IS94">
        <v>0.00217271289782075</v>
      </c>
      <c r="IT94">
        <v>-2.34727275410467e-05</v>
      </c>
      <c r="IU94">
        <v>4</v>
      </c>
      <c r="IV94">
        <v>2183</v>
      </c>
      <c r="IW94">
        <v>1</v>
      </c>
      <c r="IX94">
        <v>27</v>
      </c>
      <c r="IY94">
        <v>29322699.6</v>
      </c>
      <c r="IZ94">
        <v>29322699.6</v>
      </c>
      <c r="JA94">
        <v>0.993652</v>
      </c>
      <c r="JB94">
        <v>2.62695</v>
      </c>
      <c r="JC94">
        <v>1.54785</v>
      </c>
      <c r="JD94">
        <v>2.31445</v>
      </c>
      <c r="JE94">
        <v>1.64551</v>
      </c>
      <c r="JF94">
        <v>2.37061</v>
      </c>
      <c r="JG94">
        <v>34.3042</v>
      </c>
      <c r="JH94">
        <v>24.2188</v>
      </c>
      <c r="JI94">
        <v>18</v>
      </c>
      <c r="JJ94">
        <v>506.176</v>
      </c>
      <c r="JK94">
        <v>397.293</v>
      </c>
      <c r="JL94">
        <v>31.1256</v>
      </c>
      <c r="JM94">
        <v>28.9508</v>
      </c>
      <c r="JN94">
        <v>29.9998</v>
      </c>
      <c r="JO94">
        <v>28.9489</v>
      </c>
      <c r="JP94">
        <v>28.8997</v>
      </c>
      <c r="JQ94">
        <v>19.9262</v>
      </c>
      <c r="JR94">
        <v>21.3686</v>
      </c>
      <c r="JS94">
        <v>51.3108</v>
      </c>
      <c r="JT94">
        <v>31.1035</v>
      </c>
      <c r="JU94">
        <v>420</v>
      </c>
      <c r="JV94">
        <v>23.9377</v>
      </c>
      <c r="JW94">
        <v>96.5389</v>
      </c>
      <c r="JX94">
        <v>94.461</v>
      </c>
    </row>
    <row r="95" spans="1:284">
      <c r="A95">
        <v>79</v>
      </c>
      <c r="B95">
        <v>1759361976</v>
      </c>
      <c r="C95">
        <v>933.900000095367</v>
      </c>
      <c r="D95" t="s">
        <v>584</v>
      </c>
      <c r="E95" t="s">
        <v>585</v>
      </c>
      <c r="F95">
        <v>5</v>
      </c>
      <c r="G95" t="s">
        <v>547</v>
      </c>
      <c r="H95" t="s">
        <v>419</v>
      </c>
      <c r="I95">
        <v>1759361973</v>
      </c>
      <c r="J95">
        <f>(K95)/1000</f>
        <v>0</v>
      </c>
      <c r="K95">
        <f>1000*DK95*AI95*(DG95-DH95)/(100*CZ95*(1000-AI95*DG95))</f>
        <v>0</v>
      </c>
      <c r="L95">
        <f>DK95*AI95*(DF95-DE95*(1000-AI95*DH95)/(1000-AI95*DG95))/(100*CZ95)</f>
        <v>0</v>
      </c>
      <c r="M95">
        <f>DE95 - IF(AI95&gt;1, L95*CZ95*100.0/(AK95), 0)</f>
        <v>0</v>
      </c>
      <c r="N95">
        <f>((T95-J95/2)*M95-L95)/(T95+J95/2)</f>
        <v>0</v>
      </c>
      <c r="O95">
        <f>N95*(DL95+DM95)/1000.0</f>
        <v>0</v>
      </c>
      <c r="P95">
        <f>(DE95 - IF(AI95&gt;1, L95*CZ95*100.0/(AK95), 0))*(DL95+DM95)/1000.0</f>
        <v>0</v>
      </c>
      <c r="Q95">
        <f>2.0/((1/S95-1/R95)+SIGN(S95)*SQRT((1/S95-1/R95)*(1/S95-1/R95) + 4*DA95/((DA95+1)*(DA95+1))*(2*1/S95*1/R95-1/R95*1/R95)))</f>
        <v>0</v>
      </c>
      <c r="R95">
        <f>IF(LEFT(DB95,1)&lt;&gt;"0",IF(LEFT(DB95,1)="1",3.0,DC95),$D$5+$E$5*(DS95*DL95/($K$5*1000))+$F$5*(DS95*DL95/($K$5*1000))*MAX(MIN(CZ95,$J$5),$I$5)*MAX(MIN(CZ95,$J$5),$I$5)+$G$5*MAX(MIN(CZ95,$J$5),$I$5)*(DS95*DL95/($K$5*1000))+$H$5*(DS95*DL95/($K$5*1000))*(DS95*DL95/($K$5*1000)))</f>
        <v>0</v>
      </c>
      <c r="S95">
        <f>J95*(1000-(1000*0.61365*exp(17.502*W95/(240.97+W95))/(DL95+DM95)+DG95)/2)/(1000*0.61365*exp(17.502*W95/(240.97+W95))/(DL95+DM95)-DG95)</f>
        <v>0</v>
      </c>
      <c r="T95">
        <f>1/((DA95+1)/(Q95/1.6)+1/(R95/1.37)) + DA95/((DA95+1)/(Q95/1.6) + DA95/(R95/1.37))</f>
        <v>0</v>
      </c>
      <c r="U95">
        <f>(CV95*CY95)</f>
        <v>0</v>
      </c>
      <c r="V95">
        <f>(DN95+(U95+2*0.95*5.67E-8*(((DN95+$B$7)+273)^4-(DN95+273)^4)-44100*J95)/(1.84*29.3*R95+8*0.95*5.67E-8*(DN95+273)^3))</f>
        <v>0</v>
      </c>
      <c r="W95">
        <f>($C$7*DO95+$D$7*DP95+$E$7*V95)</f>
        <v>0</v>
      </c>
      <c r="X95">
        <f>0.61365*exp(17.502*W95/(240.97+W95))</f>
        <v>0</v>
      </c>
      <c r="Y95">
        <f>(Z95/AA95*100)</f>
        <v>0</v>
      </c>
      <c r="Z95">
        <f>DG95*(DL95+DM95)/1000</f>
        <v>0</v>
      </c>
      <c r="AA95">
        <f>0.61365*exp(17.502*DN95/(240.97+DN95))</f>
        <v>0</v>
      </c>
      <c r="AB95">
        <f>(X95-DG95*(DL95+DM95)/1000)</f>
        <v>0</v>
      </c>
      <c r="AC95">
        <f>(-J95*44100)</f>
        <v>0</v>
      </c>
      <c r="AD95">
        <f>2*29.3*R95*0.92*(DN95-W95)</f>
        <v>0</v>
      </c>
      <c r="AE95">
        <f>2*0.95*5.67E-8*(((DN95+$B$7)+273)^4-(W95+273)^4)</f>
        <v>0</v>
      </c>
      <c r="AF95">
        <f>U95+AE95+AC95+AD95</f>
        <v>0</v>
      </c>
      <c r="AG95">
        <v>0</v>
      </c>
      <c r="AH95">
        <v>0</v>
      </c>
      <c r="AI95">
        <f>IF(AG95*$H$13&gt;=AK95,1.0,(AK95/(AK95-AG95*$H$13)))</f>
        <v>0</v>
      </c>
      <c r="AJ95">
        <f>(AI95-1)*100</f>
        <v>0</v>
      </c>
      <c r="AK95">
        <f>MAX(0,($B$13+$C$13*DS95)/(1+$D$13*DS95)*DL95/(DN95+273)*$E$13)</f>
        <v>0</v>
      </c>
      <c r="AL95" t="s">
        <v>420</v>
      </c>
      <c r="AM95" t="s">
        <v>420</v>
      </c>
      <c r="AN95">
        <v>0</v>
      </c>
      <c r="AO95">
        <v>0</v>
      </c>
      <c r="AP95">
        <f>1-AN95/AO95</f>
        <v>0</v>
      </c>
      <c r="AQ95">
        <v>0</v>
      </c>
      <c r="AR95" t="s">
        <v>420</v>
      </c>
      <c r="AS95" t="s">
        <v>420</v>
      </c>
      <c r="AT95">
        <v>0</v>
      </c>
      <c r="AU95">
        <v>0</v>
      </c>
      <c r="AV95">
        <f>1-AT95/AU95</f>
        <v>0</v>
      </c>
      <c r="AW95">
        <v>0.5</v>
      </c>
      <c r="AX95">
        <f>CW95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420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CV95">
        <f>$B$11*DT95+$C$11*DU95+$F$11*EF95*(1-EI95)</f>
        <v>0</v>
      </c>
      <c r="CW95">
        <f>CV95*CX95</f>
        <v>0</v>
      </c>
      <c r="CX95">
        <f>($B$11*$D$9+$C$11*$D$9+$F$11*((ES95+EK95)/MAX(ES95+EK95+ET95, 0.1)*$I$9+ET95/MAX(ES95+EK95+ET95, 0.1)*$J$9))/($B$11+$C$11+$F$11)</f>
        <v>0</v>
      </c>
      <c r="CY95">
        <f>($B$11*$K$9+$C$11*$K$9+$F$11*((ES95+EK95)/MAX(ES95+EK95+ET95, 0.1)*$P$9+ET95/MAX(ES95+EK95+ET95, 0.1)*$Q$9))/($B$11+$C$11+$F$11)</f>
        <v>0</v>
      </c>
      <c r="CZ95">
        <v>4.8</v>
      </c>
      <c r="DA95">
        <v>0.5</v>
      </c>
      <c r="DB95" t="s">
        <v>421</v>
      </c>
      <c r="DC95">
        <v>2</v>
      </c>
      <c r="DD95">
        <v>1759361973</v>
      </c>
      <c r="DE95">
        <v>420.875333333333</v>
      </c>
      <c r="DF95">
        <v>419.991666666667</v>
      </c>
      <c r="DG95">
        <v>24.1295666666667</v>
      </c>
      <c r="DH95">
        <v>23.9126333333333</v>
      </c>
      <c r="DI95">
        <v>418.893333333333</v>
      </c>
      <c r="DJ95">
        <v>23.7413</v>
      </c>
      <c r="DK95">
        <v>499.964333333333</v>
      </c>
      <c r="DL95">
        <v>90.3121666666667</v>
      </c>
      <c r="DM95">
        <v>0.0349763666666667</v>
      </c>
      <c r="DN95">
        <v>30.4493333333333</v>
      </c>
      <c r="DO95">
        <v>30.0059333333333</v>
      </c>
      <c r="DP95">
        <v>999.9</v>
      </c>
      <c r="DQ95">
        <v>0</v>
      </c>
      <c r="DR95">
        <v>0</v>
      </c>
      <c r="DS95">
        <v>9995.21666666667</v>
      </c>
      <c r="DT95">
        <v>0</v>
      </c>
      <c r="DU95">
        <v>0.386148</v>
      </c>
      <c r="DV95">
        <v>0.883351666666667</v>
      </c>
      <c r="DW95">
        <v>431.281333333333</v>
      </c>
      <c r="DX95">
        <v>430.280666666667</v>
      </c>
      <c r="DY95">
        <v>0.216884666666667</v>
      </c>
      <c r="DZ95">
        <v>419.991666666667</v>
      </c>
      <c r="EA95">
        <v>23.9126333333333</v>
      </c>
      <c r="EB95">
        <v>2.17919333333333</v>
      </c>
      <c r="EC95">
        <v>2.15960333333333</v>
      </c>
      <c r="ED95">
        <v>18.8101333333333</v>
      </c>
      <c r="EE95">
        <v>18.6657666666667</v>
      </c>
      <c r="EF95">
        <v>0.00500059</v>
      </c>
      <c r="EG95">
        <v>0</v>
      </c>
      <c r="EH95">
        <v>0</v>
      </c>
      <c r="EI95">
        <v>0</v>
      </c>
      <c r="EJ95">
        <v>688.666666666667</v>
      </c>
      <c r="EK95">
        <v>0.00500059</v>
      </c>
      <c r="EL95">
        <v>-9.43333333333333</v>
      </c>
      <c r="EM95">
        <v>-0.633333333333333</v>
      </c>
      <c r="EN95">
        <v>35.937</v>
      </c>
      <c r="EO95">
        <v>39.25</v>
      </c>
      <c r="EP95">
        <v>37.312</v>
      </c>
      <c r="EQ95">
        <v>39.3956666666667</v>
      </c>
      <c r="ER95">
        <v>38.187</v>
      </c>
      <c r="ES95">
        <v>0</v>
      </c>
      <c r="ET95">
        <v>0</v>
      </c>
      <c r="EU95">
        <v>0</v>
      </c>
      <c r="EV95">
        <v>1759361977.3</v>
      </c>
      <c r="EW95">
        <v>0</v>
      </c>
      <c r="EX95">
        <v>688.473076923077</v>
      </c>
      <c r="EY95">
        <v>18.6153847312742</v>
      </c>
      <c r="EZ95">
        <v>-8.7760680314967</v>
      </c>
      <c r="FA95">
        <v>-8.09615384615385</v>
      </c>
      <c r="FB95">
        <v>15</v>
      </c>
      <c r="FC95">
        <v>0</v>
      </c>
      <c r="FD95" t="s">
        <v>422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0.90112305</v>
      </c>
      <c r="FQ95">
        <v>0.159181849624059</v>
      </c>
      <c r="FR95">
        <v>0.0298017639838232</v>
      </c>
      <c r="FS95">
        <v>1</v>
      </c>
      <c r="FT95">
        <v>687.388235294118</v>
      </c>
      <c r="FU95">
        <v>5.90679918712465</v>
      </c>
      <c r="FV95">
        <v>5.96148247975295</v>
      </c>
      <c r="FW95">
        <v>-1</v>
      </c>
      <c r="FX95">
        <v>0.21412325</v>
      </c>
      <c r="FY95">
        <v>0.0165066315789477</v>
      </c>
      <c r="FZ95">
        <v>0.00180837946446535</v>
      </c>
      <c r="GA95">
        <v>1</v>
      </c>
      <c r="GB95">
        <v>2</v>
      </c>
      <c r="GC95">
        <v>2</v>
      </c>
      <c r="GD95" t="s">
        <v>449</v>
      </c>
      <c r="GE95">
        <v>3.13278</v>
      </c>
      <c r="GF95">
        <v>2.71327</v>
      </c>
      <c r="GG95">
        <v>0.0893114</v>
      </c>
      <c r="GH95">
        <v>0.0896449</v>
      </c>
      <c r="GI95">
        <v>0.102964</v>
      </c>
      <c r="GJ95">
        <v>0.103076</v>
      </c>
      <c r="GK95">
        <v>34260.3</v>
      </c>
      <c r="GL95">
        <v>36673.2</v>
      </c>
      <c r="GM95">
        <v>34040.9</v>
      </c>
      <c r="GN95">
        <v>36478.3</v>
      </c>
      <c r="GO95">
        <v>43132.4</v>
      </c>
      <c r="GP95">
        <v>46969.1</v>
      </c>
      <c r="GQ95">
        <v>53110.7</v>
      </c>
      <c r="GR95">
        <v>58302.4</v>
      </c>
      <c r="GS95">
        <v>1.94702</v>
      </c>
      <c r="GT95">
        <v>1.77752</v>
      </c>
      <c r="GU95">
        <v>0.0906363</v>
      </c>
      <c r="GV95">
        <v>0</v>
      </c>
      <c r="GW95">
        <v>28.5409</v>
      </c>
      <c r="GX95">
        <v>999.9</v>
      </c>
      <c r="GY95">
        <v>58.558</v>
      </c>
      <c r="GZ95">
        <v>30.675</v>
      </c>
      <c r="HA95">
        <v>28.7135</v>
      </c>
      <c r="HB95">
        <v>54.1799</v>
      </c>
      <c r="HC95">
        <v>44.5994</v>
      </c>
      <c r="HD95">
        <v>1</v>
      </c>
      <c r="HE95">
        <v>0.120084</v>
      </c>
      <c r="HF95">
        <v>-1.44396</v>
      </c>
      <c r="HG95">
        <v>20.1257</v>
      </c>
      <c r="HH95">
        <v>5.19872</v>
      </c>
      <c r="HI95">
        <v>12.0046</v>
      </c>
      <c r="HJ95">
        <v>4.97485</v>
      </c>
      <c r="HK95">
        <v>3.294</v>
      </c>
      <c r="HL95">
        <v>9999</v>
      </c>
      <c r="HM95">
        <v>9999</v>
      </c>
      <c r="HN95">
        <v>999.9</v>
      </c>
      <c r="HO95">
        <v>9999</v>
      </c>
      <c r="HP95">
        <v>1.86325</v>
      </c>
      <c r="HQ95">
        <v>1.86813</v>
      </c>
      <c r="HR95">
        <v>1.86786</v>
      </c>
      <c r="HS95">
        <v>1.86905</v>
      </c>
      <c r="HT95">
        <v>1.86981</v>
      </c>
      <c r="HU95">
        <v>1.86586</v>
      </c>
      <c r="HV95">
        <v>1.86693</v>
      </c>
      <c r="HW95">
        <v>1.86844</v>
      </c>
      <c r="HX95">
        <v>5</v>
      </c>
      <c r="HY95">
        <v>0</v>
      </c>
      <c r="HZ95">
        <v>0</v>
      </c>
      <c r="IA95">
        <v>0</v>
      </c>
      <c r="IB95" t="s">
        <v>424</v>
      </c>
      <c r="IC95" t="s">
        <v>425</v>
      </c>
      <c r="ID95" t="s">
        <v>426</v>
      </c>
      <c r="IE95" t="s">
        <v>426</v>
      </c>
      <c r="IF95" t="s">
        <v>426</v>
      </c>
      <c r="IG95" t="s">
        <v>426</v>
      </c>
      <c r="IH95">
        <v>0</v>
      </c>
      <c r="II95">
        <v>100</v>
      </c>
      <c r="IJ95">
        <v>100</v>
      </c>
      <c r="IK95">
        <v>1.982</v>
      </c>
      <c r="IL95">
        <v>0.3881</v>
      </c>
      <c r="IM95">
        <v>0.591063205497763</v>
      </c>
      <c r="IN95">
        <v>0.00362635438953289</v>
      </c>
      <c r="IO95">
        <v>-8.50754122937555e-07</v>
      </c>
      <c r="IP95">
        <v>2.87264459290622e-10</v>
      </c>
      <c r="IQ95">
        <v>-0.103101814204982</v>
      </c>
      <c r="IR95">
        <v>-0.017656537129445</v>
      </c>
      <c r="IS95">
        <v>0.00217271289782075</v>
      </c>
      <c r="IT95">
        <v>-2.34727275410467e-05</v>
      </c>
      <c r="IU95">
        <v>4</v>
      </c>
      <c r="IV95">
        <v>2183</v>
      </c>
      <c r="IW95">
        <v>1</v>
      </c>
      <c r="IX95">
        <v>27</v>
      </c>
      <c r="IY95">
        <v>29322699.6</v>
      </c>
      <c r="IZ95">
        <v>29322699.6</v>
      </c>
      <c r="JA95">
        <v>0.994873</v>
      </c>
      <c r="JB95">
        <v>2.6416</v>
      </c>
      <c r="JC95">
        <v>1.54785</v>
      </c>
      <c r="JD95">
        <v>2.31323</v>
      </c>
      <c r="JE95">
        <v>1.64673</v>
      </c>
      <c r="JF95">
        <v>2.26196</v>
      </c>
      <c r="JG95">
        <v>34.3042</v>
      </c>
      <c r="JH95">
        <v>24.2101</v>
      </c>
      <c r="JI95">
        <v>18</v>
      </c>
      <c r="JJ95">
        <v>506.371</v>
      </c>
      <c r="JK95">
        <v>397.175</v>
      </c>
      <c r="JL95">
        <v>31.1203</v>
      </c>
      <c r="JM95">
        <v>28.9495</v>
      </c>
      <c r="JN95">
        <v>29.9999</v>
      </c>
      <c r="JO95">
        <v>28.9483</v>
      </c>
      <c r="JP95">
        <v>28.8985</v>
      </c>
      <c r="JQ95">
        <v>19.9247</v>
      </c>
      <c r="JR95">
        <v>21.3686</v>
      </c>
      <c r="JS95">
        <v>51.3108</v>
      </c>
      <c r="JT95">
        <v>31.1035</v>
      </c>
      <c r="JU95">
        <v>420</v>
      </c>
      <c r="JV95">
        <v>23.9377</v>
      </c>
      <c r="JW95">
        <v>96.5391</v>
      </c>
      <c r="JX95">
        <v>94.4614</v>
      </c>
    </row>
    <row r="96" spans="1:284">
      <c r="A96">
        <v>80</v>
      </c>
      <c r="B96">
        <v>1759361978</v>
      </c>
      <c r="C96">
        <v>935.900000095367</v>
      </c>
      <c r="D96" t="s">
        <v>586</v>
      </c>
      <c r="E96" t="s">
        <v>587</v>
      </c>
      <c r="F96">
        <v>5</v>
      </c>
      <c r="G96" t="s">
        <v>547</v>
      </c>
      <c r="H96" t="s">
        <v>419</v>
      </c>
      <c r="I96">
        <v>1759361975</v>
      </c>
      <c r="J96">
        <f>(K96)/1000</f>
        <v>0</v>
      </c>
      <c r="K96">
        <f>1000*DK96*AI96*(DG96-DH96)/(100*CZ96*(1000-AI96*DG96))</f>
        <v>0</v>
      </c>
      <c r="L96">
        <f>DK96*AI96*(DF96-DE96*(1000-AI96*DH96)/(1000-AI96*DG96))/(100*CZ96)</f>
        <v>0</v>
      </c>
      <c r="M96">
        <f>DE96 - IF(AI96&gt;1, L96*CZ96*100.0/(AK96), 0)</f>
        <v>0</v>
      </c>
      <c r="N96">
        <f>((T96-J96/2)*M96-L96)/(T96+J96/2)</f>
        <v>0</v>
      </c>
      <c r="O96">
        <f>N96*(DL96+DM96)/1000.0</f>
        <v>0</v>
      </c>
      <c r="P96">
        <f>(DE96 - IF(AI96&gt;1, L96*CZ96*100.0/(AK96), 0))*(DL96+DM96)/1000.0</f>
        <v>0</v>
      </c>
      <c r="Q96">
        <f>2.0/((1/S96-1/R96)+SIGN(S96)*SQRT((1/S96-1/R96)*(1/S96-1/R96) + 4*DA96/((DA96+1)*(DA96+1))*(2*1/S96*1/R96-1/R96*1/R96)))</f>
        <v>0</v>
      </c>
      <c r="R96">
        <f>IF(LEFT(DB96,1)&lt;&gt;"0",IF(LEFT(DB96,1)="1",3.0,DC96),$D$5+$E$5*(DS96*DL96/($K$5*1000))+$F$5*(DS96*DL96/($K$5*1000))*MAX(MIN(CZ96,$J$5),$I$5)*MAX(MIN(CZ96,$J$5),$I$5)+$G$5*MAX(MIN(CZ96,$J$5),$I$5)*(DS96*DL96/($K$5*1000))+$H$5*(DS96*DL96/($K$5*1000))*(DS96*DL96/($K$5*1000)))</f>
        <v>0</v>
      </c>
      <c r="S96">
        <f>J96*(1000-(1000*0.61365*exp(17.502*W96/(240.97+W96))/(DL96+DM96)+DG96)/2)/(1000*0.61365*exp(17.502*W96/(240.97+W96))/(DL96+DM96)-DG96)</f>
        <v>0</v>
      </c>
      <c r="T96">
        <f>1/((DA96+1)/(Q96/1.6)+1/(R96/1.37)) + DA96/((DA96+1)/(Q96/1.6) + DA96/(R96/1.37))</f>
        <v>0</v>
      </c>
      <c r="U96">
        <f>(CV96*CY96)</f>
        <v>0</v>
      </c>
      <c r="V96">
        <f>(DN96+(U96+2*0.95*5.67E-8*(((DN96+$B$7)+273)^4-(DN96+273)^4)-44100*J96)/(1.84*29.3*R96+8*0.95*5.67E-8*(DN96+273)^3))</f>
        <v>0</v>
      </c>
      <c r="W96">
        <f>($C$7*DO96+$D$7*DP96+$E$7*V96)</f>
        <v>0</v>
      </c>
      <c r="X96">
        <f>0.61365*exp(17.502*W96/(240.97+W96))</f>
        <v>0</v>
      </c>
      <c r="Y96">
        <f>(Z96/AA96*100)</f>
        <v>0</v>
      </c>
      <c r="Z96">
        <f>DG96*(DL96+DM96)/1000</f>
        <v>0</v>
      </c>
      <c r="AA96">
        <f>0.61365*exp(17.502*DN96/(240.97+DN96))</f>
        <v>0</v>
      </c>
      <c r="AB96">
        <f>(X96-DG96*(DL96+DM96)/1000)</f>
        <v>0</v>
      </c>
      <c r="AC96">
        <f>(-J96*44100)</f>
        <v>0</v>
      </c>
      <c r="AD96">
        <f>2*29.3*R96*0.92*(DN96-W96)</f>
        <v>0</v>
      </c>
      <c r="AE96">
        <f>2*0.95*5.67E-8*(((DN96+$B$7)+273)^4-(W96+273)^4)</f>
        <v>0</v>
      </c>
      <c r="AF96">
        <f>U96+AE96+AC96+AD96</f>
        <v>0</v>
      </c>
      <c r="AG96">
        <v>0</v>
      </c>
      <c r="AH96">
        <v>0</v>
      </c>
      <c r="AI96">
        <f>IF(AG96*$H$13&gt;=AK96,1.0,(AK96/(AK96-AG96*$H$13)))</f>
        <v>0</v>
      </c>
      <c r="AJ96">
        <f>(AI96-1)*100</f>
        <v>0</v>
      </c>
      <c r="AK96">
        <f>MAX(0,($B$13+$C$13*DS96)/(1+$D$13*DS96)*DL96/(DN96+273)*$E$13)</f>
        <v>0</v>
      </c>
      <c r="AL96" t="s">
        <v>420</v>
      </c>
      <c r="AM96" t="s">
        <v>420</v>
      </c>
      <c r="AN96">
        <v>0</v>
      </c>
      <c r="AO96">
        <v>0</v>
      </c>
      <c r="AP96">
        <f>1-AN96/AO96</f>
        <v>0</v>
      </c>
      <c r="AQ96">
        <v>0</v>
      </c>
      <c r="AR96" t="s">
        <v>420</v>
      </c>
      <c r="AS96" t="s">
        <v>420</v>
      </c>
      <c r="AT96">
        <v>0</v>
      </c>
      <c r="AU96">
        <v>0</v>
      </c>
      <c r="AV96">
        <f>1-AT96/AU96</f>
        <v>0</v>
      </c>
      <c r="AW96">
        <v>0.5</v>
      </c>
      <c r="AX96">
        <f>CW96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420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CV96">
        <f>$B$11*DT96+$C$11*DU96+$F$11*EF96*(1-EI96)</f>
        <v>0</v>
      </c>
      <c r="CW96">
        <f>CV96*CX96</f>
        <v>0</v>
      </c>
      <c r="CX96">
        <f>($B$11*$D$9+$C$11*$D$9+$F$11*((ES96+EK96)/MAX(ES96+EK96+ET96, 0.1)*$I$9+ET96/MAX(ES96+EK96+ET96, 0.1)*$J$9))/($B$11+$C$11+$F$11)</f>
        <v>0</v>
      </c>
      <c r="CY96">
        <f>($B$11*$K$9+$C$11*$K$9+$F$11*((ES96+EK96)/MAX(ES96+EK96+ET96, 0.1)*$P$9+ET96/MAX(ES96+EK96+ET96, 0.1)*$Q$9))/($B$11+$C$11+$F$11)</f>
        <v>0</v>
      </c>
      <c r="CZ96">
        <v>4.8</v>
      </c>
      <c r="DA96">
        <v>0.5</v>
      </c>
      <c r="DB96" t="s">
        <v>421</v>
      </c>
      <c r="DC96">
        <v>2</v>
      </c>
      <c r="DD96">
        <v>1759361975</v>
      </c>
      <c r="DE96">
        <v>420.866333333333</v>
      </c>
      <c r="DF96">
        <v>420.014</v>
      </c>
      <c r="DG96">
        <v>24.1283</v>
      </c>
      <c r="DH96">
        <v>23.9108333333333</v>
      </c>
      <c r="DI96">
        <v>418.884666666667</v>
      </c>
      <c r="DJ96">
        <v>23.7400666666667</v>
      </c>
      <c r="DK96">
        <v>499.988</v>
      </c>
      <c r="DL96">
        <v>90.3111333333333</v>
      </c>
      <c r="DM96">
        <v>0.0350057333333333</v>
      </c>
      <c r="DN96">
        <v>30.4515333333333</v>
      </c>
      <c r="DO96">
        <v>30.0106333333333</v>
      </c>
      <c r="DP96">
        <v>999.9</v>
      </c>
      <c r="DQ96">
        <v>0</v>
      </c>
      <c r="DR96">
        <v>0</v>
      </c>
      <c r="DS96">
        <v>10011.2666666667</v>
      </c>
      <c r="DT96">
        <v>0</v>
      </c>
      <c r="DU96">
        <v>0.386148</v>
      </c>
      <c r="DV96">
        <v>0.852549333333333</v>
      </c>
      <c r="DW96">
        <v>431.272</v>
      </c>
      <c r="DX96">
        <v>430.302666666667</v>
      </c>
      <c r="DY96">
        <v>0.217417333333333</v>
      </c>
      <c r="DZ96">
        <v>420.014</v>
      </c>
      <c r="EA96">
        <v>23.9108333333333</v>
      </c>
      <c r="EB96">
        <v>2.17905333333333</v>
      </c>
      <c r="EC96">
        <v>2.15941666666667</v>
      </c>
      <c r="ED96">
        <v>18.8091333333333</v>
      </c>
      <c r="EE96">
        <v>18.6643666666667</v>
      </c>
      <c r="EF96">
        <v>0.00500059</v>
      </c>
      <c r="EG96">
        <v>0</v>
      </c>
      <c r="EH96">
        <v>0</v>
      </c>
      <c r="EI96">
        <v>0</v>
      </c>
      <c r="EJ96">
        <v>687.066666666667</v>
      </c>
      <c r="EK96">
        <v>0.00500059</v>
      </c>
      <c r="EL96">
        <v>-8.1</v>
      </c>
      <c r="EM96">
        <v>-1.26666666666667</v>
      </c>
      <c r="EN96">
        <v>35.937</v>
      </c>
      <c r="EO96">
        <v>39.229</v>
      </c>
      <c r="EP96">
        <v>37.2913333333333</v>
      </c>
      <c r="EQ96">
        <v>39.354</v>
      </c>
      <c r="ER96">
        <v>38.187</v>
      </c>
      <c r="ES96">
        <v>0</v>
      </c>
      <c r="ET96">
        <v>0</v>
      </c>
      <c r="EU96">
        <v>0</v>
      </c>
      <c r="EV96">
        <v>1759361979.1</v>
      </c>
      <c r="EW96">
        <v>0</v>
      </c>
      <c r="EX96">
        <v>688.604</v>
      </c>
      <c r="EY96">
        <v>7.60769240063653</v>
      </c>
      <c r="EZ96">
        <v>-10.5307688869903</v>
      </c>
      <c r="FA96">
        <v>-7.636</v>
      </c>
      <c r="FB96">
        <v>15</v>
      </c>
      <c r="FC96">
        <v>0</v>
      </c>
      <c r="FD96" t="s">
        <v>422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0.89899445</v>
      </c>
      <c r="FQ96">
        <v>-0.0974535789473665</v>
      </c>
      <c r="FR96">
        <v>0.0347073012930637</v>
      </c>
      <c r="FS96">
        <v>1</v>
      </c>
      <c r="FT96">
        <v>688.841176470588</v>
      </c>
      <c r="FU96">
        <v>2.72268923149785</v>
      </c>
      <c r="FV96">
        <v>5.7685821301588</v>
      </c>
      <c r="FW96">
        <v>-1</v>
      </c>
      <c r="FX96">
        <v>0.21456795</v>
      </c>
      <c r="FY96">
        <v>0.0194442857142856</v>
      </c>
      <c r="FZ96">
        <v>0.00199535882675272</v>
      </c>
      <c r="GA96">
        <v>1</v>
      </c>
      <c r="GB96">
        <v>2</v>
      </c>
      <c r="GC96">
        <v>2</v>
      </c>
      <c r="GD96" t="s">
        <v>449</v>
      </c>
      <c r="GE96">
        <v>3.13288</v>
      </c>
      <c r="GF96">
        <v>2.7131</v>
      </c>
      <c r="GG96">
        <v>0.0893105</v>
      </c>
      <c r="GH96">
        <v>0.0896458</v>
      </c>
      <c r="GI96">
        <v>0.102959</v>
      </c>
      <c r="GJ96">
        <v>0.103071</v>
      </c>
      <c r="GK96">
        <v>34260.4</v>
      </c>
      <c r="GL96">
        <v>36673.4</v>
      </c>
      <c r="GM96">
        <v>34041</v>
      </c>
      <c r="GN96">
        <v>36478.5</v>
      </c>
      <c r="GO96">
        <v>43132.4</v>
      </c>
      <c r="GP96">
        <v>46969.6</v>
      </c>
      <c r="GQ96">
        <v>53110.5</v>
      </c>
      <c r="GR96">
        <v>58302.6</v>
      </c>
      <c r="GS96">
        <v>1.94745</v>
      </c>
      <c r="GT96">
        <v>1.77735</v>
      </c>
      <c r="GU96">
        <v>0.0905991</v>
      </c>
      <c r="GV96">
        <v>0</v>
      </c>
      <c r="GW96">
        <v>28.5409</v>
      </c>
      <c r="GX96">
        <v>999.9</v>
      </c>
      <c r="GY96">
        <v>58.558</v>
      </c>
      <c r="GZ96">
        <v>30.675</v>
      </c>
      <c r="HA96">
        <v>28.7167</v>
      </c>
      <c r="HB96">
        <v>54.3099</v>
      </c>
      <c r="HC96">
        <v>44.5673</v>
      </c>
      <c r="HD96">
        <v>1</v>
      </c>
      <c r="HE96">
        <v>0.12014</v>
      </c>
      <c r="HF96">
        <v>-1.42979</v>
      </c>
      <c r="HG96">
        <v>20.126</v>
      </c>
      <c r="HH96">
        <v>5.19902</v>
      </c>
      <c r="HI96">
        <v>12.0044</v>
      </c>
      <c r="HJ96">
        <v>4.97515</v>
      </c>
      <c r="HK96">
        <v>3.294</v>
      </c>
      <c r="HL96">
        <v>9999</v>
      </c>
      <c r="HM96">
        <v>9999</v>
      </c>
      <c r="HN96">
        <v>999.9</v>
      </c>
      <c r="HO96">
        <v>9999</v>
      </c>
      <c r="HP96">
        <v>1.86325</v>
      </c>
      <c r="HQ96">
        <v>1.86813</v>
      </c>
      <c r="HR96">
        <v>1.86786</v>
      </c>
      <c r="HS96">
        <v>1.86905</v>
      </c>
      <c r="HT96">
        <v>1.86981</v>
      </c>
      <c r="HU96">
        <v>1.86587</v>
      </c>
      <c r="HV96">
        <v>1.86693</v>
      </c>
      <c r="HW96">
        <v>1.86843</v>
      </c>
      <c r="HX96">
        <v>5</v>
      </c>
      <c r="HY96">
        <v>0</v>
      </c>
      <c r="HZ96">
        <v>0</v>
      </c>
      <c r="IA96">
        <v>0</v>
      </c>
      <c r="IB96" t="s">
        <v>424</v>
      </c>
      <c r="IC96" t="s">
        <v>425</v>
      </c>
      <c r="ID96" t="s">
        <v>426</v>
      </c>
      <c r="IE96" t="s">
        <v>426</v>
      </c>
      <c r="IF96" t="s">
        <v>426</v>
      </c>
      <c r="IG96" t="s">
        <v>426</v>
      </c>
      <c r="IH96">
        <v>0</v>
      </c>
      <c r="II96">
        <v>100</v>
      </c>
      <c r="IJ96">
        <v>100</v>
      </c>
      <c r="IK96">
        <v>1.982</v>
      </c>
      <c r="IL96">
        <v>0.3881</v>
      </c>
      <c r="IM96">
        <v>0.591063205497763</v>
      </c>
      <c r="IN96">
        <v>0.00362635438953289</v>
      </c>
      <c r="IO96">
        <v>-8.50754122937555e-07</v>
      </c>
      <c r="IP96">
        <v>2.87264459290622e-10</v>
      </c>
      <c r="IQ96">
        <v>-0.103101814204982</v>
      </c>
      <c r="IR96">
        <v>-0.017656537129445</v>
      </c>
      <c r="IS96">
        <v>0.00217271289782075</v>
      </c>
      <c r="IT96">
        <v>-2.34727275410467e-05</v>
      </c>
      <c r="IU96">
        <v>4</v>
      </c>
      <c r="IV96">
        <v>2183</v>
      </c>
      <c r="IW96">
        <v>1</v>
      </c>
      <c r="IX96">
        <v>27</v>
      </c>
      <c r="IY96">
        <v>29322699.6</v>
      </c>
      <c r="IZ96">
        <v>29322699.6</v>
      </c>
      <c r="JA96">
        <v>0.993652</v>
      </c>
      <c r="JB96">
        <v>2.6355</v>
      </c>
      <c r="JC96">
        <v>1.54785</v>
      </c>
      <c r="JD96">
        <v>2.31323</v>
      </c>
      <c r="JE96">
        <v>1.64673</v>
      </c>
      <c r="JF96">
        <v>2.35229</v>
      </c>
      <c r="JG96">
        <v>34.3042</v>
      </c>
      <c r="JH96">
        <v>24.2101</v>
      </c>
      <c r="JI96">
        <v>18</v>
      </c>
      <c r="JJ96">
        <v>506.642</v>
      </c>
      <c r="JK96">
        <v>397.071</v>
      </c>
      <c r="JL96">
        <v>31.1167</v>
      </c>
      <c r="JM96">
        <v>28.9483</v>
      </c>
      <c r="JN96">
        <v>29.9999</v>
      </c>
      <c r="JO96">
        <v>28.947</v>
      </c>
      <c r="JP96">
        <v>28.8974</v>
      </c>
      <c r="JQ96">
        <v>19.9224</v>
      </c>
      <c r="JR96">
        <v>21.3686</v>
      </c>
      <c r="JS96">
        <v>51.3108</v>
      </c>
      <c r="JT96">
        <v>31.0891</v>
      </c>
      <c r="JU96">
        <v>420</v>
      </c>
      <c r="JV96">
        <v>23.9377</v>
      </c>
      <c r="JW96">
        <v>96.5389</v>
      </c>
      <c r="JX96">
        <v>94.4618</v>
      </c>
    </row>
    <row r="97" spans="1:284">
      <c r="A97">
        <v>81</v>
      </c>
      <c r="B97">
        <v>1759361980</v>
      </c>
      <c r="C97">
        <v>937.900000095367</v>
      </c>
      <c r="D97" t="s">
        <v>588</v>
      </c>
      <c r="E97" t="s">
        <v>589</v>
      </c>
      <c r="F97">
        <v>5</v>
      </c>
      <c r="G97" t="s">
        <v>547</v>
      </c>
      <c r="H97" t="s">
        <v>419</v>
      </c>
      <c r="I97">
        <v>1759361977</v>
      </c>
      <c r="J97">
        <f>(K97)/1000</f>
        <v>0</v>
      </c>
      <c r="K97">
        <f>1000*DK97*AI97*(DG97-DH97)/(100*CZ97*(1000-AI97*DG97))</f>
        <v>0</v>
      </c>
      <c r="L97">
        <f>DK97*AI97*(DF97-DE97*(1000-AI97*DH97)/(1000-AI97*DG97))/(100*CZ97)</f>
        <v>0</v>
      </c>
      <c r="M97">
        <f>DE97 - IF(AI97&gt;1, L97*CZ97*100.0/(AK97), 0)</f>
        <v>0</v>
      </c>
      <c r="N97">
        <f>((T97-J97/2)*M97-L97)/(T97+J97/2)</f>
        <v>0</v>
      </c>
      <c r="O97">
        <f>N97*(DL97+DM97)/1000.0</f>
        <v>0</v>
      </c>
      <c r="P97">
        <f>(DE97 - IF(AI97&gt;1, L97*CZ97*100.0/(AK97), 0))*(DL97+DM97)/1000.0</f>
        <v>0</v>
      </c>
      <c r="Q97">
        <f>2.0/((1/S97-1/R97)+SIGN(S97)*SQRT((1/S97-1/R97)*(1/S97-1/R97) + 4*DA97/((DA97+1)*(DA97+1))*(2*1/S97*1/R97-1/R97*1/R97)))</f>
        <v>0</v>
      </c>
      <c r="R97">
        <f>IF(LEFT(DB97,1)&lt;&gt;"0",IF(LEFT(DB97,1)="1",3.0,DC97),$D$5+$E$5*(DS97*DL97/($K$5*1000))+$F$5*(DS97*DL97/($K$5*1000))*MAX(MIN(CZ97,$J$5),$I$5)*MAX(MIN(CZ97,$J$5),$I$5)+$G$5*MAX(MIN(CZ97,$J$5),$I$5)*(DS97*DL97/($K$5*1000))+$H$5*(DS97*DL97/($K$5*1000))*(DS97*DL97/($K$5*1000)))</f>
        <v>0</v>
      </c>
      <c r="S97">
        <f>J97*(1000-(1000*0.61365*exp(17.502*W97/(240.97+W97))/(DL97+DM97)+DG97)/2)/(1000*0.61365*exp(17.502*W97/(240.97+W97))/(DL97+DM97)-DG97)</f>
        <v>0</v>
      </c>
      <c r="T97">
        <f>1/((DA97+1)/(Q97/1.6)+1/(R97/1.37)) + DA97/((DA97+1)/(Q97/1.6) + DA97/(R97/1.37))</f>
        <v>0</v>
      </c>
      <c r="U97">
        <f>(CV97*CY97)</f>
        <v>0</v>
      </c>
      <c r="V97">
        <f>(DN97+(U97+2*0.95*5.67E-8*(((DN97+$B$7)+273)^4-(DN97+273)^4)-44100*J97)/(1.84*29.3*R97+8*0.95*5.67E-8*(DN97+273)^3))</f>
        <v>0</v>
      </c>
      <c r="W97">
        <f>($C$7*DO97+$D$7*DP97+$E$7*V97)</f>
        <v>0</v>
      </c>
      <c r="X97">
        <f>0.61365*exp(17.502*W97/(240.97+W97))</f>
        <v>0</v>
      </c>
      <c r="Y97">
        <f>(Z97/AA97*100)</f>
        <v>0</v>
      </c>
      <c r="Z97">
        <f>DG97*(DL97+DM97)/1000</f>
        <v>0</v>
      </c>
      <c r="AA97">
        <f>0.61365*exp(17.502*DN97/(240.97+DN97))</f>
        <v>0</v>
      </c>
      <c r="AB97">
        <f>(X97-DG97*(DL97+DM97)/1000)</f>
        <v>0</v>
      </c>
      <c r="AC97">
        <f>(-J97*44100)</f>
        <v>0</v>
      </c>
      <c r="AD97">
        <f>2*29.3*R97*0.92*(DN97-W97)</f>
        <v>0</v>
      </c>
      <c r="AE97">
        <f>2*0.95*5.67E-8*(((DN97+$B$7)+273)^4-(W97+273)^4)</f>
        <v>0</v>
      </c>
      <c r="AF97">
        <f>U97+AE97+AC97+AD97</f>
        <v>0</v>
      </c>
      <c r="AG97">
        <v>0</v>
      </c>
      <c r="AH97">
        <v>0</v>
      </c>
      <c r="AI97">
        <f>IF(AG97*$H$13&gt;=AK97,1.0,(AK97/(AK97-AG97*$H$13)))</f>
        <v>0</v>
      </c>
      <c r="AJ97">
        <f>(AI97-1)*100</f>
        <v>0</v>
      </c>
      <c r="AK97">
        <f>MAX(0,($B$13+$C$13*DS97)/(1+$D$13*DS97)*DL97/(DN97+273)*$E$13)</f>
        <v>0</v>
      </c>
      <c r="AL97" t="s">
        <v>420</v>
      </c>
      <c r="AM97" t="s">
        <v>420</v>
      </c>
      <c r="AN97">
        <v>0</v>
      </c>
      <c r="AO97">
        <v>0</v>
      </c>
      <c r="AP97">
        <f>1-AN97/AO97</f>
        <v>0</v>
      </c>
      <c r="AQ97">
        <v>0</v>
      </c>
      <c r="AR97" t="s">
        <v>420</v>
      </c>
      <c r="AS97" t="s">
        <v>420</v>
      </c>
      <c r="AT97">
        <v>0</v>
      </c>
      <c r="AU97">
        <v>0</v>
      </c>
      <c r="AV97">
        <f>1-AT97/AU97</f>
        <v>0</v>
      </c>
      <c r="AW97">
        <v>0.5</v>
      </c>
      <c r="AX97">
        <f>CW97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420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CV97">
        <f>$B$11*DT97+$C$11*DU97+$F$11*EF97*(1-EI97)</f>
        <v>0</v>
      </c>
      <c r="CW97">
        <f>CV97*CX97</f>
        <v>0</v>
      </c>
      <c r="CX97">
        <f>($B$11*$D$9+$C$11*$D$9+$F$11*((ES97+EK97)/MAX(ES97+EK97+ET97, 0.1)*$I$9+ET97/MAX(ES97+EK97+ET97, 0.1)*$J$9))/($B$11+$C$11+$F$11)</f>
        <v>0</v>
      </c>
      <c r="CY97">
        <f>($B$11*$K$9+$C$11*$K$9+$F$11*((ES97+EK97)/MAX(ES97+EK97+ET97, 0.1)*$P$9+ET97/MAX(ES97+EK97+ET97, 0.1)*$Q$9))/($B$11+$C$11+$F$11)</f>
        <v>0</v>
      </c>
      <c r="CZ97">
        <v>4.8</v>
      </c>
      <c r="DA97">
        <v>0.5</v>
      </c>
      <c r="DB97" t="s">
        <v>421</v>
      </c>
      <c r="DC97">
        <v>2</v>
      </c>
      <c r="DD97">
        <v>1759361977</v>
      </c>
      <c r="DE97">
        <v>420.862333333333</v>
      </c>
      <c r="DF97">
        <v>420.034666666667</v>
      </c>
      <c r="DG97">
        <v>24.1269</v>
      </c>
      <c r="DH97">
        <v>23.9096666666667</v>
      </c>
      <c r="DI97">
        <v>418.880666666667</v>
      </c>
      <c r="DJ97">
        <v>23.7387333333333</v>
      </c>
      <c r="DK97">
        <v>500.064666666667</v>
      </c>
      <c r="DL97">
        <v>90.3090666666667</v>
      </c>
      <c r="DM97">
        <v>0.0349520666666667</v>
      </c>
      <c r="DN97">
        <v>30.4535</v>
      </c>
      <c r="DO97">
        <v>30.0159333333333</v>
      </c>
      <c r="DP97">
        <v>999.9</v>
      </c>
      <c r="DQ97">
        <v>0</v>
      </c>
      <c r="DR97">
        <v>0</v>
      </c>
      <c r="DS97">
        <v>10017.5</v>
      </c>
      <c r="DT97">
        <v>0</v>
      </c>
      <c r="DU97">
        <v>0.386148</v>
      </c>
      <c r="DV97">
        <v>0.827993</v>
      </c>
      <c r="DW97">
        <v>431.267333333333</v>
      </c>
      <c r="DX97">
        <v>430.323333333333</v>
      </c>
      <c r="DY97">
        <v>0.217192333333333</v>
      </c>
      <c r="DZ97">
        <v>420.034666666667</v>
      </c>
      <c r="EA97">
        <v>23.9096666666667</v>
      </c>
      <c r="EB97">
        <v>2.17887666666667</v>
      </c>
      <c r="EC97">
        <v>2.15926</v>
      </c>
      <c r="ED97">
        <v>18.8078333333333</v>
      </c>
      <c r="EE97">
        <v>18.6632</v>
      </c>
      <c r="EF97">
        <v>0.00500059</v>
      </c>
      <c r="EG97">
        <v>0</v>
      </c>
      <c r="EH97">
        <v>0</v>
      </c>
      <c r="EI97">
        <v>0</v>
      </c>
      <c r="EJ97">
        <v>684.766666666667</v>
      </c>
      <c r="EK97">
        <v>0.00500059</v>
      </c>
      <c r="EL97">
        <v>-7.36666666666667</v>
      </c>
      <c r="EM97">
        <v>-1.73333333333333</v>
      </c>
      <c r="EN97">
        <v>35.937</v>
      </c>
      <c r="EO97">
        <v>39.208</v>
      </c>
      <c r="EP97">
        <v>37.2706666666667</v>
      </c>
      <c r="EQ97">
        <v>39.333</v>
      </c>
      <c r="ER97">
        <v>38.1663333333333</v>
      </c>
      <c r="ES97">
        <v>0</v>
      </c>
      <c r="ET97">
        <v>0</v>
      </c>
      <c r="EU97">
        <v>0</v>
      </c>
      <c r="EV97">
        <v>1759361980.9</v>
      </c>
      <c r="EW97">
        <v>0</v>
      </c>
      <c r="EX97">
        <v>688.519230769231</v>
      </c>
      <c r="EY97">
        <v>0.864957466894696</v>
      </c>
      <c r="EZ97">
        <v>7.89059860142544</v>
      </c>
      <c r="FA97">
        <v>-7.7</v>
      </c>
      <c r="FB97">
        <v>15</v>
      </c>
      <c r="FC97">
        <v>0</v>
      </c>
      <c r="FD97" t="s">
        <v>422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0.8932327</v>
      </c>
      <c r="FQ97">
        <v>-0.307448842105263</v>
      </c>
      <c r="FR97">
        <v>0.0431441740378698</v>
      </c>
      <c r="FS97">
        <v>1</v>
      </c>
      <c r="FT97">
        <v>688.361764705882</v>
      </c>
      <c r="FU97">
        <v>5.30328508249679</v>
      </c>
      <c r="FV97">
        <v>5.45893841790865</v>
      </c>
      <c r="FW97">
        <v>-1</v>
      </c>
      <c r="FX97">
        <v>0.2149666</v>
      </c>
      <c r="FY97">
        <v>0.0189926616541353</v>
      </c>
      <c r="FZ97">
        <v>0.00196948273412081</v>
      </c>
      <c r="GA97">
        <v>1</v>
      </c>
      <c r="GB97">
        <v>2</v>
      </c>
      <c r="GC97">
        <v>2</v>
      </c>
      <c r="GD97" t="s">
        <v>449</v>
      </c>
      <c r="GE97">
        <v>3.13296</v>
      </c>
      <c r="GF97">
        <v>2.71298</v>
      </c>
      <c r="GG97">
        <v>0.0893078</v>
      </c>
      <c r="GH97">
        <v>0.0896352</v>
      </c>
      <c r="GI97">
        <v>0.102956</v>
      </c>
      <c r="GJ97">
        <v>0.103065</v>
      </c>
      <c r="GK97">
        <v>34260.4</v>
      </c>
      <c r="GL97">
        <v>36673.8</v>
      </c>
      <c r="GM97">
        <v>34040.9</v>
      </c>
      <c r="GN97">
        <v>36478.5</v>
      </c>
      <c r="GO97">
        <v>43132.4</v>
      </c>
      <c r="GP97">
        <v>46970</v>
      </c>
      <c r="GQ97">
        <v>53110.3</v>
      </c>
      <c r="GR97">
        <v>58302.8</v>
      </c>
      <c r="GS97">
        <v>1.94725</v>
      </c>
      <c r="GT97">
        <v>1.77737</v>
      </c>
      <c r="GU97">
        <v>0.0904277</v>
      </c>
      <c r="GV97">
        <v>0</v>
      </c>
      <c r="GW97">
        <v>28.5409</v>
      </c>
      <c r="GX97">
        <v>999.9</v>
      </c>
      <c r="GY97">
        <v>58.558</v>
      </c>
      <c r="GZ97">
        <v>30.675</v>
      </c>
      <c r="HA97">
        <v>28.7141</v>
      </c>
      <c r="HB97">
        <v>54.6499</v>
      </c>
      <c r="HC97">
        <v>44.359</v>
      </c>
      <c r="HD97">
        <v>1</v>
      </c>
      <c r="HE97">
        <v>0.120099</v>
      </c>
      <c r="HF97">
        <v>-1.38932</v>
      </c>
      <c r="HG97">
        <v>20.1264</v>
      </c>
      <c r="HH97">
        <v>5.19902</v>
      </c>
      <c r="HI97">
        <v>12.0044</v>
      </c>
      <c r="HJ97">
        <v>4.9752</v>
      </c>
      <c r="HK97">
        <v>3.294</v>
      </c>
      <c r="HL97">
        <v>9999</v>
      </c>
      <c r="HM97">
        <v>9999</v>
      </c>
      <c r="HN97">
        <v>999.9</v>
      </c>
      <c r="HO97">
        <v>9999</v>
      </c>
      <c r="HP97">
        <v>1.86325</v>
      </c>
      <c r="HQ97">
        <v>1.86813</v>
      </c>
      <c r="HR97">
        <v>1.86784</v>
      </c>
      <c r="HS97">
        <v>1.86905</v>
      </c>
      <c r="HT97">
        <v>1.86981</v>
      </c>
      <c r="HU97">
        <v>1.86588</v>
      </c>
      <c r="HV97">
        <v>1.86695</v>
      </c>
      <c r="HW97">
        <v>1.86843</v>
      </c>
      <c r="HX97">
        <v>5</v>
      </c>
      <c r="HY97">
        <v>0</v>
      </c>
      <c r="HZ97">
        <v>0</v>
      </c>
      <c r="IA97">
        <v>0</v>
      </c>
      <c r="IB97" t="s">
        <v>424</v>
      </c>
      <c r="IC97" t="s">
        <v>425</v>
      </c>
      <c r="ID97" t="s">
        <v>426</v>
      </c>
      <c r="IE97" t="s">
        <v>426</v>
      </c>
      <c r="IF97" t="s">
        <v>426</v>
      </c>
      <c r="IG97" t="s">
        <v>426</v>
      </c>
      <c r="IH97">
        <v>0</v>
      </c>
      <c r="II97">
        <v>100</v>
      </c>
      <c r="IJ97">
        <v>100</v>
      </c>
      <c r="IK97">
        <v>1.982</v>
      </c>
      <c r="IL97">
        <v>0.3881</v>
      </c>
      <c r="IM97">
        <v>0.591063205497763</v>
      </c>
      <c r="IN97">
        <v>0.00362635438953289</v>
      </c>
      <c r="IO97">
        <v>-8.50754122937555e-07</v>
      </c>
      <c r="IP97">
        <v>2.87264459290622e-10</v>
      </c>
      <c r="IQ97">
        <v>-0.103101814204982</v>
      </c>
      <c r="IR97">
        <v>-0.017656537129445</v>
      </c>
      <c r="IS97">
        <v>0.00217271289782075</v>
      </c>
      <c r="IT97">
        <v>-2.34727275410467e-05</v>
      </c>
      <c r="IU97">
        <v>4</v>
      </c>
      <c r="IV97">
        <v>2183</v>
      </c>
      <c r="IW97">
        <v>1</v>
      </c>
      <c r="IX97">
        <v>27</v>
      </c>
      <c r="IY97">
        <v>29322699.7</v>
      </c>
      <c r="IZ97">
        <v>29322699.7</v>
      </c>
      <c r="JA97">
        <v>0.993652</v>
      </c>
      <c r="JB97">
        <v>2.63306</v>
      </c>
      <c r="JC97">
        <v>1.54785</v>
      </c>
      <c r="JD97">
        <v>2.31445</v>
      </c>
      <c r="JE97">
        <v>1.64551</v>
      </c>
      <c r="JF97">
        <v>2.36206</v>
      </c>
      <c r="JG97">
        <v>34.3042</v>
      </c>
      <c r="JH97">
        <v>24.2188</v>
      </c>
      <c r="JI97">
        <v>18</v>
      </c>
      <c r="JJ97">
        <v>506.499</v>
      </c>
      <c r="JK97">
        <v>397.081</v>
      </c>
      <c r="JL97">
        <v>31.1127</v>
      </c>
      <c r="JM97">
        <v>28.9471</v>
      </c>
      <c r="JN97">
        <v>29.9999</v>
      </c>
      <c r="JO97">
        <v>28.946</v>
      </c>
      <c r="JP97">
        <v>28.8967</v>
      </c>
      <c r="JQ97">
        <v>19.9246</v>
      </c>
      <c r="JR97">
        <v>21.3686</v>
      </c>
      <c r="JS97">
        <v>51.3108</v>
      </c>
      <c r="JT97">
        <v>31.0891</v>
      </c>
      <c r="JU97">
        <v>420</v>
      </c>
      <c r="JV97">
        <v>23.9377</v>
      </c>
      <c r="JW97">
        <v>96.5386</v>
      </c>
      <c r="JX97">
        <v>94.4621</v>
      </c>
    </row>
    <row r="98" spans="1:284">
      <c r="A98">
        <v>82</v>
      </c>
      <c r="B98">
        <v>1759361982</v>
      </c>
      <c r="C98">
        <v>939.900000095367</v>
      </c>
      <c r="D98" t="s">
        <v>590</v>
      </c>
      <c r="E98" t="s">
        <v>591</v>
      </c>
      <c r="F98">
        <v>5</v>
      </c>
      <c r="G98" t="s">
        <v>547</v>
      </c>
      <c r="H98" t="s">
        <v>419</v>
      </c>
      <c r="I98">
        <v>1759361979</v>
      </c>
      <c r="J98">
        <f>(K98)/1000</f>
        <v>0</v>
      </c>
      <c r="K98">
        <f>1000*DK98*AI98*(DG98-DH98)/(100*CZ98*(1000-AI98*DG98))</f>
        <v>0</v>
      </c>
      <c r="L98">
        <f>DK98*AI98*(DF98-DE98*(1000-AI98*DH98)/(1000-AI98*DG98))/(100*CZ98)</f>
        <v>0</v>
      </c>
      <c r="M98">
        <f>DE98 - IF(AI98&gt;1, L98*CZ98*100.0/(AK98), 0)</f>
        <v>0</v>
      </c>
      <c r="N98">
        <f>((T98-J98/2)*M98-L98)/(T98+J98/2)</f>
        <v>0</v>
      </c>
      <c r="O98">
        <f>N98*(DL98+DM98)/1000.0</f>
        <v>0</v>
      </c>
      <c r="P98">
        <f>(DE98 - IF(AI98&gt;1, L98*CZ98*100.0/(AK98), 0))*(DL98+DM98)/1000.0</f>
        <v>0</v>
      </c>
      <c r="Q98">
        <f>2.0/((1/S98-1/R98)+SIGN(S98)*SQRT((1/S98-1/R98)*(1/S98-1/R98) + 4*DA98/((DA98+1)*(DA98+1))*(2*1/S98*1/R98-1/R98*1/R98)))</f>
        <v>0</v>
      </c>
      <c r="R98">
        <f>IF(LEFT(DB98,1)&lt;&gt;"0",IF(LEFT(DB98,1)="1",3.0,DC98),$D$5+$E$5*(DS98*DL98/($K$5*1000))+$F$5*(DS98*DL98/($K$5*1000))*MAX(MIN(CZ98,$J$5),$I$5)*MAX(MIN(CZ98,$J$5),$I$5)+$G$5*MAX(MIN(CZ98,$J$5),$I$5)*(DS98*DL98/($K$5*1000))+$H$5*(DS98*DL98/($K$5*1000))*(DS98*DL98/($K$5*1000)))</f>
        <v>0</v>
      </c>
      <c r="S98">
        <f>J98*(1000-(1000*0.61365*exp(17.502*W98/(240.97+W98))/(DL98+DM98)+DG98)/2)/(1000*0.61365*exp(17.502*W98/(240.97+W98))/(DL98+DM98)-DG98)</f>
        <v>0</v>
      </c>
      <c r="T98">
        <f>1/((DA98+1)/(Q98/1.6)+1/(R98/1.37)) + DA98/((DA98+1)/(Q98/1.6) + DA98/(R98/1.37))</f>
        <v>0</v>
      </c>
      <c r="U98">
        <f>(CV98*CY98)</f>
        <v>0</v>
      </c>
      <c r="V98">
        <f>(DN98+(U98+2*0.95*5.67E-8*(((DN98+$B$7)+273)^4-(DN98+273)^4)-44100*J98)/(1.84*29.3*R98+8*0.95*5.67E-8*(DN98+273)^3))</f>
        <v>0</v>
      </c>
      <c r="W98">
        <f>($C$7*DO98+$D$7*DP98+$E$7*V98)</f>
        <v>0</v>
      </c>
      <c r="X98">
        <f>0.61365*exp(17.502*W98/(240.97+W98))</f>
        <v>0</v>
      </c>
      <c r="Y98">
        <f>(Z98/AA98*100)</f>
        <v>0</v>
      </c>
      <c r="Z98">
        <f>DG98*(DL98+DM98)/1000</f>
        <v>0</v>
      </c>
      <c r="AA98">
        <f>0.61365*exp(17.502*DN98/(240.97+DN98))</f>
        <v>0</v>
      </c>
      <c r="AB98">
        <f>(X98-DG98*(DL98+DM98)/1000)</f>
        <v>0</v>
      </c>
      <c r="AC98">
        <f>(-J98*44100)</f>
        <v>0</v>
      </c>
      <c r="AD98">
        <f>2*29.3*R98*0.92*(DN98-W98)</f>
        <v>0</v>
      </c>
      <c r="AE98">
        <f>2*0.95*5.67E-8*(((DN98+$B$7)+273)^4-(W98+273)^4)</f>
        <v>0</v>
      </c>
      <c r="AF98">
        <f>U98+AE98+AC98+AD98</f>
        <v>0</v>
      </c>
      <c r="AG98">
        <v>0</v>
      </c>
      <c r="AH98">
        <v>0</v>
      </c>
      <c r="AI98">
        <f>IF(AG98*$H$13&gt;=AK98,1.0,(AK98/(AK98-AG98*$H$13)))</f>
        <v>0</v>
      </c>
      <c r="AJ98">
        <f>(AI98-1)*100</f>
        <v>0</v>
      </c>
      <c r="AK98">
        <f>MAX(0,($B$13+$C$13*DS98)/(1+$D$13*DS98)*DL98/(DN98+273)*$E$13)</f>
        <v>0</v>
      </c>
      <c r="AL98" t="s">
        <v>420</v>
      </c>
      <c r="AM98" t="s">
        <v>420</v>
      </c>
      <c r="AN98">
        <v>0</v>
      </c>
      <c r="AO98">
        <v>0</v>
      </c>
      <c r="AP98">
        <f>1-AN98/AO98</f>
        <v>0</v>
      </c>
      <c r="AQ98">
        <v>0</v>
      </c>
      <c r="AR98" t="s">
        <v>420</v>
      </c>
      <c r="AS98" t="s">
        <v>420</v>
      </c>
      <c r="AT98">
        <v>0</v>
      </c>
      <c r="AU98">
        <v>0</v>
      </c>
      <c r="AV98">
        <f>1-AT98/AU98</f>
        <v>0</v>
      </c>
      <c r="AW98">
        <v>0.5</v>
      </c>
      <c r="AX98">
        <f>CW98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420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CV98">
        <f>$B$11*DT98+$C$11*DU98+$F$11*EF98*(1-EI98)</f>
        <v>0</v>
      </c>
      <c r="CW98">
        <f>CV98*CX98</f>
        <v>0</v>
      </c>
      <c r="CX98">
        <f>($B$11*$D$9+$C$11*$D$9+$F$11*((ES98+EK98)/MAX(ES98+EK98+ET98, 0.1)*$I$9+ET98/MAX(ES98+EK98+ET98, 0.1)*$J$9))/($B$11+$C$11+$F$11)</f>
        <v>0</v>
      </c>
      <c r="CY98">
        <f>($B$11*$K$9+$C$11*$K$9+$F$11*((ES98+EK98)/MAX(ES98+EK98+ET98, 0.1)*$P$9+ET98/MAX(ES98+EK98+ET98, 0.1)*$Q$9))/($B$11+$C$11+$F$11)</f>
        <v>0</v>
      </c>
      <c r="CZ98">
        <v>4.8</v>
      </c>
      <c r="DA98">
        <v>0.5</v>
      </c>
      <c r="DB98" t="s">
        <v>421</v>
      </c>
      <c r="DC98">
        <v>2</v>
      </c>
      <c r="DD98">
        <v>1759361979</v>
      </c>
      <c r="DE98">
        <v>420.858666666667</v>
      </c>
      <c r="DF98">
        <v>420.020666666667</v>
      </c>
      <c r="DG98">
        <v>24.1257333333333</v>
      </c>
      <c r="DH98">
        <v>23.9081666666667</v>
      </c>
      <c r="DI98">
        <v>418.877</v>
      </c>
      <c r="DJ98">
        <v>23.7376333333333</v>
      </c>
      <c r="DK98">
        <v>500.107666666667</v>
      </c>
      <c r="DL98">
        <v>90.3074</v>
      </c>
      <c r="DM98">
        <v>0.0348193666666667</v>
      </c>
      <c r="DN98">
        <v>30.4543333333333</v>
      </c>
      <c r="DO98">
        <v>30.0169333333333</v>
      </c>
      <c r="DP98">
        <v>999.9</v>
      </c>
      <c r="DQ98">
        <v>0</v>
      </c>
      <c r="DR98">
        <v>0</v>
      </c>
      <c r="DS98">
        <v>10020.6</v>
      </c>
      <c r="DT98">
        <v>0</v>
      </c>
      <c r="DU98">
        <v>0.386148</v>
      </c>
      <c r="DV98">
        <v>0.838348333333333</v>
      </c>
      <c r="DW98">
        <v>431.263333333333</v>
      </c>
      <c r="DX98">
        <v>430.308333333333</v>
      </c>
      <c r="DY98">
        <v>0.217547</v>
      </c>
      <c r="DZ98">
        <v>420.020666666667</v>
      </c>
      <c r="EA98">
        <v>23.9081666666667</v>
      </c>
      <c r="EB98">
        <v>2.17873333333333</v>
      </c>
      <c r="EC98">
        <v>2.15908333333333</v>
      </c>
      <c r="ED98">
        <v>18.8068</v>
      </c>
      <c r="EE98">
        <v>18.6619</v>
      </c>
      <c r="EF98">
        <v>0.00500059</v>
      </c>
      <c r="EG98">
        <v>0</v>
      </c>
      <c r="EH98">
        <v>0</v>
      </c>
      <c r="EI98">
        <v>0</v>
      </c>
      <c r="EJ98">
        <v>682.666666666667</v>
      </c>
      <c r="EK98">
        <v>0.00500059</v>
      </c>
      <c r="EL98">
        <v>-3.46666666666667</v>
      </c>
      <c r="EM98">
        <v>-1.13333333333333</v>
      </c>
      <c r="EN98">
        <v>35.937</v>
      </c>
      <c r="EO98">
        <v>39.1663333333333</v>
      </c>
      <c r="EP98">
        <v>37.25</v>
      </c>
      <c r="EQ98">
        <v>39.2913333333333</v>
      </c>
      <c r="ER98">
        <v>38.1456666666667</v>
      </c>
      <c r="ES98">
        <v>0</v>
      </c>
      <c r="ET98">
        <v>0</v>
      </c>
      <c r="EU98">
        <v>0</v>
      </c>
      <c r="EV98">
        <v>1759361983.3</v>
      </c>
      <c r="EW98">
        <v>0</v>
      </c>
      <c r="EX98">
        <v>689.623076923077</v>
      </c>
      <c r="EY98">
        <v>-12.3760681569202</v>
      </c>
      <c r="EZ98">
        <v>9.01538497254748</v>
      </c>
      <c r="FA98">
        <v>-8.52692307692308</v>
      </c>
      <c r="FB98">
        <v>15</v>
      </c>
      <c r="FC98">
        <v>0</v>
      </c>
      <c r="FD98" t="s">
        <v>422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0.88722985</v>
      </c>
      <c r="FQ98">
        <v>-0.395195864661655</v>
      </c>
      <c r="FR98">
        <v>0.0464855666936254</v>
      </c>
      <c r="FS98">
        <v>1</v>
      </c>
      <c r="FT98">
        <v>688</v>
      </c>
      <c r="FU98">
        <v>7.98472129065757</v>
      </c>
      <c r="FV98">
        <v>5.67020074341184</v>
      </c>
      <c r="FW98">
        <v>-1</v>
      </c>
      <c r="FX98">
        <v>0.2155277</v>
      </c>
      <c r="FY98">
        <v>0.0168984360902256</v>
      </c>
      <c r="FZ98">
        <v>0.00179054195985461</v>
      </c>
      <c r="GA98">
        <v>1</v>
      </c>
      <c r="GB98">
        <v>2</v>
      </c>
      <c r="GC98">
        <v>2</v>
      </c>
      <c r="GD98" t="s">
        <v>449</v>
      </c>
      <c r="GE98">
        <v>3.13282</v>
      </c>
      <c r="GF98">
        <v>2.7126</v>
      </c>
      <c r="GG98">
        <v>0.0893091</v>
      </c>
      <c r="GH98">
        <v>0.0896244</v>
      </c>
      <c r="GI98">
        <v>0.102951</v>
      </c>
      <c r="GJ98">
        <v>0.103056</v>
      </c>
      <c r="GK98">
        <v>34260.2</v>
      </c>
      <c r="GL98">
        <v>36674.4</v>
      </c>
      <c r="GM98">
        <v>34040.7</v>
      </c>
      <c r="GN98">
        <v>36478.6</v>
      </c>
      <c r="GO98">
        <v>43132.5</v>
      </c>
      <c r="GP98">
        <v>46970.7</v>
      </c>
      <c r="GQ98">
        <v>53110.1</v>
      </c>
      <c r="GR98">
        <v>58303</v>
      </c>
      <c r="GS98">
        <v>1.94687</v>
      </c>
      <c r="GT98">
        <v>1.77735</v>
      </c>
      <c r="GU98">
        <v>0.0908598</v>
      </c>
      <c r="GV98">
        <v>0</v>
      </c>
      <c r="GW98">
        <v>28.5417</v>
      </c>
      <c r="GX98">
        <v>999.9</v>
      </c>
      <c r="GY98">
        <v>58.558</v>
      </c>
      <c r="GZ98">
        <v>30.675</v>
      </c>
      <c r="HA98">
        <v>28.7163</v>
      </c>
      <c r="HB98">
        <v>54.4199</v>
      </c>
      <c r="HC98">
        <v>44.371</v>
      </c>
      <c r="HD98">
        <v>1</v>
      </c>
      <c r="HE98">
        <v>0.120018</v>
      </c>
      <c r="HF98">
        <v>-1.35828</v>
      </c>
      <c r="HG98">
        <v>20.1268</v>
      </c>
      <c r="HH98">
        <v>5.19902</v>
      </c>
      <c r="HI98">
        <v>12.004</v>
      </c>
      <c r="HJ98">
        <v>4.97505</v>
      </c>
      <c r="HK98">
        <v>3.294</v>
      </c>
      <c r="HL98">
        <v>9999</v>
      </c>
      <c r="HM98">
        <v>9999</v>
      </c>
      <c r="HN98">
        <v>999.9</v>
      </c>
      <c r="HO98">
        <v>9999</v>
      </c>
      <c r="HP98">
        <v>1.86325</v>
      </c>
      <c r="HQ98">
        <v>1.86813</v>
      </c>
      <c r="HR98">
        <v>1.86783</v>
      </c>
      <c r="HS98">
        <v>1.86905</v>
      </c>
      <c r="HT98">
        <v>1.86982</v>
      </c>
      <c r="HU98">
        <v>1.8659</v>
      </c>
      <c r="HV98">
        <v>1.86695</v>
      </c>
      <c r="HW98">
        <v>1.86844</v>
      </c>
      <c r="HX98">
        <v>5</v>
      </c>
      <c r="HY98">
        <v>0</v>
      </c>
      <c r="HZ98">
        <v>0</v>
      </c>
      <c r="IA98">
        <v>0</v>
      </c>
      <c r="IB98" t="s">
        <v>424</v>
      </c>
      <c r="IC98" t="s">
        <v>425</v>
      </c>
      <c r="ID98" t="s">
        <v>426</v>
      </c>
      <c r="IE98" t="s">
        <v>426</v>
      </c>
      <c r="IF98" t="s">
        <v>426</v>
      </c>
      <c r="IG98" t="s">
        <v>426</v>
      </c>
      <c r="IH98">
        <v>0</v>
      </c>
      <c r="II98">
        <v>100</v>
      </c>
      <c r="IJ98">
        <v>100</v>
      </c>
      <c r="IK98">
        <v>1.982</v>
      </c>
      <c r="IL98">
        <v>0.388</v>
      </c>
      <c r="IM98">
        <v>0.591063205497763</v>
      </c>
      <c r="IN98">
        <v>0.00362635438953289</v>
      </c>
      <c r="IO98">
        <v>-8.50754122937555e-07</v>
      </c>
      <c r="IP98">
        <v>2.87264459290622e-10</v>
      </c>
      <c r="IQ98">
        <v>-0.103101814204982</v>
      </c>
      <c r="IR98">
        <v>-0.017656537129445</v>
      </c>
      <c r="IS98">
        <v>0.00217271289782075</v>
      </c>
      <c r="IT98">
        <v>-2.34727275410467e-05</v>
      </c>
      <c r="IU98">
        <v>4</v>
      </c>
      <c r="IV98">
        <v>2183</v>
      </c>
      <c r="IW98">
        <v>1</v>
      </c>
      <c r="IX98">
        <v>27</v>
      </c>
      <c r="IY98">
        <v>29322699.7</v>
      </c>
      <c r="IZ98">
        <v>29322699.7</v>
      </c>
      <c r="JA98">
        <v>0.993652</v>
      </c>
      <c r="JB98">
        <v>2.63184</v>
      </c>
      <c r="JC98">
        <v>1.54785</v>
      </c>
      <c r="JD98">
        <v>2.31445</v>
      </c>
      <c r="JE98">
        <v>1.64551</v>
      </c>
      <c r="JF98">
        <v>2.32544</v>
      </c>
      <c r="JG98">
        <v>34.3042</v>
      </c>
      <c r="JH98">
        <v>24.2101</v>
      </c>
      <c r="JI98">
        <v>18</v>
      </c>
      <c r="JJ98">
        <v>506.243</v>
      </c>
      <c r="JK98">
        <v>397.059</v>
      </c>
      <c r="JL98">
        <v>31.1057</v>
      </c>
      <c r="JM98">
        <v>28.9458</v>
      </c>
      <c r="JN98">
        <v>29.9998</v>
      </c>
      <c r="JO98">
        <v>28.9452</v>
      </c>
      <c r="JP98">
        <v>28.8955</v>
      </c>
      <c r="JQ98">
        <v>19.926</v>
      </c>
      <c r="JR98">
        <v>21.3686</v>
      </c>
      <c r="JS98">
        <v>51.3108</v>
      </c>
      <c r="JT98">
        <v>31.0891</v>
      </c>
      <c r="JU98">
        <v>420</v>
      </c>
      <c r="JV98">
        <v>23.9377</v>
      </c>
      <c r="JW98">
        <v>96.5382</v>
      </c>
      <c r="JX98">
        <v>94.4623</v>
      </c>
    </row>
    <row r="99" spans="1:284">
      <c r="A99">
        <v>83</v>
      </c>
      <c r="B99">
        <v>1759361984</v>
      </c>
      <c r="C99">
        <v>941.900000095367</v>
      </c>
      <c r="D99" t="s">
        <v>592</v>
      </c>
      <c r="E99" t="s">
        <v>593</v>
      </c>
      <c r="F99">
        <v>5</v>
      </c>
      <c r="G99" t="s">
        <v>547</v>
      </c>
      <c r="H99" t="s">
        <v>419</v>
      </c>
      <c r="I99">
        <v>1759361981</v>
      </c>
      <c r="J99">
        <f>(K99)/1000</f>
        <v>0</v>
      </c>
      <c r="K99">
        <f>1000*DK99*AI99*(DG99-DH99)/(100*CZ99*(1000-AI99*DG99))</f>
        <v>0</v>
      </c>
      <c r="L99">
        <f>DK99*AI99*(DF99-DE99*(1000-AI99*DH99)/(1000-AI99*DG99))/(100*CZ99)</f>
        <v>0</v>
      </c>
      <c r="M99">
        <f>DE99 - IF(AI99&gt;1, L99*CZ99*100.0/(AK99), 0)</f>
        <v>0</v>
      </c>
      <c r="N99">
        <f>((T99-J99/2)*M99-L99)/(T99+J99/2)</f>
        <v>0</v>
      </c>
      <c r="O99">
        <f>N99*(DL99+DM99)/1000.0</f>
        <v>0</v>
      </c>
      <c r="P99">
        <f>(DE99 - IF(AI99&gt;1, L99*CZ99*100.0/(AK99), 0))*(DL99+DM99)/1000.0</f>
        <v>0</v>
      </c>
      <c r="Q99">
        <f>2.0/((1/S99-1/R99)+SIGN(S99)*SQRT((1/S99-1/R99)*(1/S99-1/R99) + 4*DA99/((DA99+1)*(DA99+1))*(2*1/S99*1/R99-1/R99*1/R99)))</f>
        <v>0</v>
      </c>
      <c r="R99">
        <f>IF(LEFT(DB99,1)&lt;&gt;"0",IF(LEFT(DB99,1)="1",3.0,DC99),$D$5+$E$5*(DS99*DL99/($K$5*1000))+$F$5*(DS99*DL99/($K$5*1000))*MAX(MIN(CZ99,$J$5),$I$5)*MAX(MIN(CZ99,$J$5),$I$5)+$G$5*MAX(MIN(CZ99,$J$5),$I$5)*(DS99*DL99/($K$5*1000))+$H$5*(DS99*DL99/($K$5*1000))*(DS99*DL99/($K$5*1000)))</f>
        <v>0</v>
      </c>
      <c r="S99">
        <f>J99*(1000-(1000*0.61365*exp(17.502*W99/(240.97+W99))/(DL99+DM99)+DG99)/2)/(1000*0.61365*exp(17.502*W99/(240.97+W99))/(DL99+DM99)-DG99)</f>
        <v>0</v>
      </c>
      <c r="T99">
        <f>1/((DA99+1)/(Q99/1.6)+1/(R99/1.37)) + DA99/((DA99+1)/(Q99/1.6) + DA99/(R99/1.37))</f>
        <v>0</v>
      </c>
      <c r="U99">
        <f>(CV99*CY99)</f>
        <v>0</v>
      </c>
      <c r="V99">
        <f>(DN99+(U99+2*0.95*5.67E-8*(((DN99+$B$7)+273)^4-(DN99+273)^4)-44100*J99)/(1.84*29.3*R99+8*0.95*5.67E-8*(DN99+273)^3))</f>
        <v>0</v>
      </c>
      <c r="W99">
        <f>($C$7*DO99+$D$7*DP99+$E$7*V99)</f>
        <v>0</v>
      </c>
      <c r="X99">
        <f>0.61365*exp(17.502*W99/(240.97+W99))</f>
        <v>0</v>
      </c>
      <c r="Y99">
        <f>(Z99/AA99*100)</f>
        <v>0</v>
      </c>
      <c r="Z99">
        <f>DG99*(DL99+DM99)/1000</f>
        <v>0</v>
      </c>
      <c r="AA99">
        <f>0.61365*exp(17.502*DN99/(240.97+DN99))</f>
        <v>0</v>
      </c>
      <c r="AB99">
        <f>(X99-DG99*(DL99+DM99)/1000)</f>
        <v>0</v>
      </c>
      <c r="AC99">
        <f>(-J99*44100)</f>
        <v>0</v>
      </c>
      <c r="AD99">
        <f>2*29.3*R99*0.92*(DN99-W99)</f>
        <v>0</v>
      </c>
      <c r="AE99">
        <f>2*0.95*5.67E-8*(((DN99+$B$7)+273)^4-(W99+273)^4)</f>
        <v>0</v>
      </c>
      <c r="AF99">
        <f>U99+AE99+AC99+AD99</f>
        <v>0</v>
      </c>
      <c r="AG99">
        <v>0</v>
      </c>
      <c r="AH99">
        <v>0</v>
      </c>
      <c r="AI99">
        <f>IF(AG99*$H$13&gt;=AK99,1.0,(AK99/(AK99-AG99*$H$13)))</f>
        <v>0</v>
      </c>
      <c r="AJ99">
        <f>(AI99-1)*100</f>
        <v>0</v>
      </c>
      <c r="AK99">
        <f>MAX(0,($B$13+$C$13*DS99)/(1+$D$13*DS99)*DL99/(DN99+273)*$E$13)</f>
        <v>0</v>
      </c>
      <c r="AL99" t="s">
        <v>420</v>
      </c>
      <c r="AM99" t="s">
        <v>420</v>
      </c>
      <c r="AN99">
        <v>0</v>
      </c>
      <c r="AO99">
        <v>0</v>
      </c>
      <c r="AP99">
        <f>1-AN99/AO99</f>
        <v>0</v>
      </c>
      <c r="AQ99">
        <v>0</v>
      </c>
      <c r="AR99" t="s">
        <v>420</v>
      </c>
      <c r="AS99" t="s">
        <v>420</v>
      </c>
      <c r="AT99">
        <v>0</v>
      </c>
      <c r="AU99">
        <v>0</v>
      </c>
      <c r="AV99">
        <f>1-AT99/AU99</f>
        <v>0</v>
      </c>
      <c r="AW99">
        <v>0.5</v>
      </c>
      <c r="AX99">
        <f>CW99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420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CV99">
        <f>$B$11*DT99+$C$11*DU99+$F$11*EF99*(1-EI99)</f>
        <v>0</v>
      </c>
      <c r="CW99">
        <f>CV99*CX99</f>
        <v>0</v>
      </c>
      <c r="CX99">
        <f>($B$11*$D$9+$C$11*$D$9+$F$11*((ES99+EK99)/MAX(ES99+EK99+ET99, 0.1)*$I$9+ET99/MAX(ES99+EK99+ET99, 0.1)*$J$9))/($B$11+$C$11+$F$11)</f>
        <v>0</v>
      </c>
      <c r="CY99">
        <f>($B$11*$K$9+$C$11*$K$9+$F$11*((ES99+EK99)/MAX(ES99+EK99+ET99, 0.1)*$P$9+ET99/MAX(ES99+EK99+ET99, 0.1)*$Q$9))/($B$11+$C$11+$F$11)</f>
        <v>0</v>
      </c>
      <c r="CZ99">
        <v>4.8</v>
      </c>
      <c r="DA99">
        <v>0.5</v>
      </c>
      <c r="DB99" t="s">
        <v>421</v>
      </c>
      <c r="DC99">
        <v>2</v>
      </c>
      <c r="DD99">
        <v>1759361981</v>
      </c>
      <c r="DE99">
        <v>420.849666666667</v>
      </c>
      <c r="DF99">
        <v>419.978</v>
      </c>
      <c r="DG99">
        <v>24.1243666666667</v>
      </c>
      <c r="DH99">
        <v>23.9058666666667</v>
      </c>
      <c r="DI99">
        <v>418.867666666667</v>
      </c>
      <c r="DJ99">
        <v>23.7363666666667</v>
      </c>
      <c r="DK99">
        <v>500.117333333333</v>
      </c>
      <c r="DL99">
        <v>90.3073333333333</v>
      </c>
      <c r="DM99">
        <v>0.0346549</v>
      </c>
      <c r="DN99">
        <v>30.4542</v>
      </c>
      <c r="DO99">
        <v>30.0196333333333</v>
      </c>
      <c r="DP99">
        <v>999.9</v>
      </c>
      <c r="DQ99">
        <v>0</v>
      </c>
      <c r="DR99">
        <v>0</v>
      </c>
      <c r="DS99">
        <v>10013.7333333333</v>
      </c>
      <c r="DT99">
        <v>0</v>
      </c>
      <c r="DU99">
        <v>0.386148</v>
      </c>
      <c r="DV99">
        <v>0.87148</v>
      </c>
      <c r="DW99">
        <v>431.253</v>
      </c>
      <c r="DX99">
        <v>430.263666666667</v>
      </c>
      <c r="DY99">
        <v>0.218517333333333</v>
      </c>
      <c r="DZ99">
        <v>419.978</v>
      </c>
      <c r="EA99">
        <v>23.9058666666667</v>
      </c>
      <c r="EB99">
        <v>2.17861</v>
      </c>
      <c r="EC99">
        <v>2.15887333333333</v>
      </c>
      <c r="ED99">
        <v>18.8059</v>
      </c>
      <c r="EE99">
        <v>18.6603666666667</v>
      </c>
      <c r="EF99">
        <v>0.00500059</v>
      </c>
      <c r="EG99">
        <v>0</v>
      </c>
      <c r="EH99">
        <v>0</v>
      </c>
      <c r="EI99">
        <v>0</v>
      </c>
      <c r="EJ99">
        <v>680.066666666667</v>
      </c>
      <c r="EK99">
        <v>0.00500059</v>
      </c>
      <c r="EL99">
        <v>-6.06666666666667</v>
      </c>
      <c r="EM99">
        <v>-1.2</v>
      </c>
      <c r="EN99">
        <v>35.9163333333333</v>
      </c>
      <c r="EO99">
        <v>39.1456666666667</v>
      </c>
      <c r="EP99">
        <v>37.25</v>
      </c>
      <c r="EQ99">
        <v>39.2496666666667</v>
      </c>
      <c r="ER99">
        <v>38.125</v>
      </c>
      <c r="ES99">
        <v>0</v>
      </c>
      <c r="ET99">
        <v>0</v>
      </c>
      <c r="EU99">
        <v>0</v>
      </c>
      <c r="EV99">
        <v>1759361985.1</v>
      </c>
      <c r="EW99">
        <v>0</v>
      </c>
      <c r="EX99">
        <v>688.204</v>
      </c>
      <c r="EY99">
        <v>-13.8076923425604</v>
      </c>
      <c r="EZ99">
        <v>-3.03846129710389</v>
      </c>
      <c r="FA99">
        <v>-8.36</v>
      </c>
      <c r="FB99">
        <v>15</v>
      </c>
      <c r="FC99">
        <v>0</v>
      </c>
      <c r="FD99" t="s">
        <v>422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0.883319</v>
      </c>
      <c r="FQ99">
        <v>-0.304886345864662</v>
      </c>
      <c r="FR99">
        <v>0.0452636694137804</v>
      </c>
      <c r="FS99">
        <v>1</v>
      </c>
      <c r="FT99">
        <v>688.661764705882</v>
      </c>
      <c r="FU99">
        <v>6.61115365948324</v>
      </c>
      <c r="FV99">
        <v>6.13634374305025</v>
      </c>
      <c r="FW99">
        <v>-1</v>
      </c>
      <c r="FX99">
        <v>0.2161824</v>
      </c>
      <c r="FY99">
        <v>0.0166917293233082</v>
      </c>
      <c r="FZ99">
        <v>0.00176866216106977</v>
      </c>
      <c r="GA99">
        <v>1</v>
      </c>
      <c r="GB99">
        <v>2</v>
      </c>
      <c r="GC99">
        <v>2</v>
      </c>
      <c r="GD99" t="s">
        <v>449</v>
      </c>
      <c r="GE99">
        <v>3.13274</v>
      </c>
      <c r="GF99">
        <v>2.71251</v>
      </c>
      <c r="GG99">
        <v>0.0893095</v>
      </c>
      <c r="GH99">
        <v>0.0896233</v>
      </c>
      <c r="GI99">
        <v>0.102946</v>
      </c>
      <c r="GJ99">
        <v>0.103054</v>
      </c>
      <c r="GK99">
        <v>34260.2</v>
      </c>
      <c r="GL99">
        <v>36674.6</v>
      </c>
      <c r="GM99">
        <v>34040.8</v>
      </c>
      <c r="GN99">
        <v>36478.8</v>
      </c>
      <c r="GO99">
        <v>43132.7</v>
      </c>
      <c r="GP99">
        <v>46971.1</v>
      </c>
      <c r="GQ99">
        <v>53110.1</v>
      </c>
      <c r="GR99">
        <v>58303.4</v>
      </c>
      <c r="GS99">
        <v>1.94705</v>
      </c>
      <c r="GT99">
        <v>1.77735</v>
      </c>
      <c r="GU99">
        <v>0.0913739</v>
      </c>
      <c r="GV99">
        <v>0</v>
      </c>
      <c r="GW99">
        <v>28.543</v>
      </c>
      <c r="GX99">
        <v>999.9</v>
      </c>
      <c r="GY99">
        <v>58.558</v>
      </c>
      <c r="GZ99">
        <v>30.675</v>
      </c>
      <c r="HA99">
        <v>28.7141</v>
      </c>
      <c r="HB99">
        <v>54.7599</v>
      </c>
      <c r="HC99">
        <v>44.5433</v>
      </c>
      <c r="HD99">
        <v>1</v>
      </c>
      <c r="HE99">
        <v>0.119759</v>
      </c>
      <c r="HF99">
        <v>-1.35019</v>
      </c>
      <c r="HG99">
        <v>20.1269</v>
      </c>
      <c r="HH99">
        <v>5.19902</v>
      </c>
      <c r="HI99">
        <v>12.004</v>
      </c>
      <c r="HJ99">
        <v>4.9747</v>
      </c>
      <c r="HK99">
        <v>3.294</v>
      </c>
      <c r="HL99">
        <v>9999</v>
      </c>
      <c r="HM99">
        <v>9999</v>
      </c>
      <c r="HN99">
        <v>999.9</v>
      </c>
      <c r="HO99">
        <v>9999</v>
      </c>
      <c r="HP99">
        <v>1.86325</v>
      </c>
      <c r="HQ99">
        <v>1.86813</v>
      </c>
      <c r="HR99">
        <v>1.86784</v>
      </c>
      <c r="HS99">
        <v>1.86905</v>
      </c>
      <c r="HT99">
        <v>1.86982</v>
      </c>
      <c r="HU99">
        <v>1.8659</v>
      </c>
      <c r="HV99">
        <v>1.86695</v>
      </c>
      <c r="HW99">
        <v>1.86844</v>
      </c>
      <c r="HX99">
        <v>5</v>
      </c>
      <c r="HY99">
        <v>0</v>
      </c>
      <c r="HZ99">
        <v>0</v>
      </c>
      <c r="IA99">
        <v>0</v>
      </c>
      <c r="IB99" t="s">
        <v>424</v>
      </c>
      <c r="IC99" t="s">
        <v>425</v>
      </c>
      <c r="ID99" t="s">
        <v>426</v>
      </c>
      <c r="IE99" t="s">
        <v>426</v>
      </c>
      <c r="IF99" t="s">
        <v>426</v>
      </c>
      <c r="IG99" t="s">
        <v>426</v>
      </c>
      <c r="IH99">
        <v>0</v>
      </c>
      <c r="II99">
        <v>100</v>
      </c>
      <c r="IJ99">
        <v>100</v>
      </c>
      <c r="IK99">
        <v>1.982</v>
      </c>
      <c r="IL99">
        <v>0.3879</v>
      </c>
      <c r="IM99">
        <v>0.591063205497763</v>
      </c>
      <c r="IN99">
        <v>0.00362635438953289</v>
      </c>
      <c r="IO99">
        <v>-8.50754122937555e-07</v>
      </c>
      <c r="IP99">
        <v>2.87264459290622e-10</v>
      </c>
      <c r="IQ99">
        <v>-0.103101814204982</v>
      </c>
      <c r="IR99">
        <v>-0.017656537129445</v>
      </c>
      <c r="IS99">
        <v>0.00217271289782075</v>
      </c>
      <c r="IT99">
        <v>-2.34727275410467e-05</v>
      </c>
      <c r="IU99">
        <v>4</v>
      </c>
      <c r="IV99">
        <v>2183</v>
      </c>
      <c r="IW99">
        <v>1</v>
      </c>
      <c r="IX99">
        <v>27</v>
      </c>
      <c r="IY99">
        <v>29322699.7</v>
      </c>
      <c r="IZ99">
        <v>29322699.7</v>
      </c>
      <c r="JA99">
        <v>0.994873</v>
      </c>
      <c r="JB99">
        <v>2.64404</v>
      </c>
      <c r="JC99">
        <v>1.54785</v>
      </c>
      <c r="JD99">
        <v>2.31445</v>
      </c>
      <c r="JE99">
        <v>1.64673</v>
      </c>
      <c r="JF99">
        <v>2.27661</v>
      </c>
      <c r="JG99">
        <v>34.3042</v>
      </c>
      <c r="JH99">
        <v>24.2101</v>
      </c>
      <c r="JI99">
        <v>18</v>
      </c>
      <c r="JJ99">
        <v>506.349</v>
      </c>
      <c r="JK99">
        <v>397.055</v>
      </c>
      <c r="JL99">
        <v>31.0974</v>
      </c>
      <c r="JM99">
        <v>28.9446</v>
      </c>
      <c r="JN99">
        <v>29.9998</v>
      </c>
      <c r="JO99">
        <v>28.944</v>
      </c>
      <c r="JP99">
        <v>28.8948</v>
      </c>
      <c r="JQ99">
        <v>19.9272</v>
      </c>
      <c r="JR99">
        <v>21.3686</v>
      </c>
      <c r="JS99">
        <v>51.3108</v>
      </c>
      <c r="JT99">
        <v>31.07</v>
      </c>
      <c r="JU99">
        <v>420</v>
      </c>
      <c r="JV99">
        <v>23.9377</v>
      </c>
      <c r="JW99">
        <v>96.5382</v>
      </c>
      <c r="JX99">
        <v>94.4629</v>
      </c>
    </row>
    <row r="100" spans="1:284">
      <c r="A100">
        <v>84</v>
      </c>
      <c r="B100">
        <v>1759361986</v>
      </c>
      <c r="C100">
        <v>943.900000095367</v>
      </c>
      <c r="D100" t="s">
        <v>594</v>
      </c>
      <c r="E100" t="s">
        <v>595</v>
      </c>
      <c r="F100">
        <v>5</v>
      </c>
      <c r="G100" t="s">
        <v>547</v>
      </c>
      <c r="H100" t="s">
        <v>419</v>
      </c>
      <c r="I100">
        <v>1759361983</v>
      </c>
      <c r="J100">
        <f>(K100)/1000</f>
        <v>0</v>
      </c>
      <c r="K100">
        <f>1000*DK100*AI100*(DG100-DH100)/(100*CZ100*(1000-AI100*DG100))</f>
        <v>0</v>
      </c>
      <c r="L100">
        <f>DK100*AI100*(DF100-DE100*(1000-AI100*DH100)/(1000-AI100*DG100))/(100*CZ100)</f>
        <v>0</v>
      </c>
      <c r="M100">
        <f>DE100 - IF(AI100&gt;1, L100*CZ100*100.0/(AK100), 0)</f>
        <v>0</v>
      </c>
      <c r="N100">
        <f>((T100-J100/2)*M100-L100)/(T100+J100/2)</f>
        <v>0</v>
      </c>
      <c r="O100">
        <f>N100*(DL100+DM100)/1000.0</f>
        <v>0</v>
      </c>
      <c r="P100">
        <f>(DE100 - IF(AI100&gt;1, L100*CZ100*100.0/(AK100), 0))*(DL100+DM100)/1000.0</f>
        <v>0</v>
      </c>
      <c r="Q100">
        <f>2.0/((1/S100-1/R100)+SIGN(S100)*SQRT((1/S100-1/R100)*(1/S100-1/R100) + 4*DA100/((DA100+1)*(DA100+1))*(2*1/S100*1/R100-1/R100*1/R100)))</f>
        <v>0</v>
      </c>
      <c r="R100">
        <f>IF(LEFT(DB100,1)&lt;&gt;"0",IF(LEFT(DB100,1)="1",3.0,DC100),$D$5+$E$5*(DS100*DL100/($K$5*1000))+$F$5*(DS100*DL100/($K$5*1000))*MAX(MIN(CZ100,$J$5),$I$5)*MAX(MIN(CZ100,$J$5),$I$5)+$G$5*MAX(MIN(CZ100,$J$5),$I$5)*(DS100*DL100/($K$5*1000))+$H$5*(DS100*DL100/($K$5*1000))*(DS100*DL100/($K$5*1000)))</f>
        <v>0</v>
      </c>
      <c r="S100">
        <f>J100*(1000-(1000*0.61365*exp(17.502*W100/(240.97+W100))/(DL100+DM100)+DG100)/2)/(1000*0.61365*exp(17.502*W100/(240.97+W100))/(DL100+DM100)-DG100)</f>
        <v>0</v>
      </c>
      <c r="T100">
        <f>1/((DA100+1)/(Q100/1.6)+1/(R100/1.37)) + DA100/((DA100+1)/(Q100/1.6) + DA100/(R100/1.37))</f>
        <v>0</v>
      </c>
      <c r="U100">
        <f>(CV100*CY100)</f>
        <v>0</v>
      </c>
      <c r="V100">
        <f>(DN100+(U100+2*0.95*5.67E-8*(((DN100+$B$7)+273)^4-(DN100+273)^4)-44100*J100)/(1.84*29.3*R100+8*0.95*5.67E-8*(DN100+273)^3))</f>
        <v>0</v>
      </c>
      <c r="W100">
        <f>($C$7*DO100+$D$7*DP100+$E$7*V100)</f>
        <v>0</v>
      </c>
      <c r="X100">
        <f>0.61365*exp(17.502*W100/(240.97+W100))</f>
        <v>0</v>
      </c>
      <c r="Y100">
        <f>(Z100/AA100*100)</f>
        <v>0</v>
      </c>
      <c r="Z100">
        <f>DG100*(DL100+DM100)/1000</f>
        <v>0</v>
      </c>
      <c r="AA100">
        <f>0.61365*exp(17.502*DN100/(240.97+DN100))</f>
        <v>0</v>
      </c>
      <c r="AB100">
        <f>(X100-DG100*(DL100+DM100)/1000)</f>
        <v>0</v>
      </c>
      <c r="AC100">
        <f>(-J100*44100)</f>
        <v>0</v>
      </c>
      <c r="AD100">
        <f>2*29.3*R100*0.92*(DN100-W100)</f>
        <v>0</v>
      </c>
      <c r="AE100">
        <f>2*0.95*5.67E-8*(((DN100+$B$7)+273)^4-(W100+273)^4)</f>
        <v>0</v>
      </c>
      <c r="AF100">
        <f>U100+AE100+AC100+AD100</f>
        <v>0</v>
      </c>
      <c r="AG100">
        <v>0</v>
      </c>
      <c r="AH100">
        <v>0</v>
      </c>
      <c r="AI100">
        <f>IF(AG100*$H$13&gt;=AK100,1.0,(AK100/(AK100-AG100*$H$13)))</f>
        <v>0</v>
      </c>
      <c r="AJ100">
        <f>(AI100-1)*100</f>
        <v>0</v>
      </c>
      <c r="AK100">
        <f>MAX(0,($B$13+$C$13*DS100)/(1+$D$13*DS100)*DL100/(DN100+273)*$E$13)</f>
        <v>0</v>
      </c>
      <c r="AL100" t="s">
        <v>420</v>
      </c>
      <c r="AM100" t="s">
        <v>420</v>
      </c>
      <c r="AN100">
        <v>0</v>
      </c>
      <c r="AO100">
        <v>0</v>
      </c>
      <c r="AP100">
        <f>1-AN100/AO100</f>
        <v>0</v>
      </c>
      <c r="AQ100">
        <v>0</v>
      </c>
      <c r="AR100" t="s">
        <v>420</v>
      </c>
      <c r="AS100" t="s">
        <v>420</v>
      </c>
      <c r="AT100">
        <v>0</v>
      </c>
      <c r="AU100">
        <v>0</v>
      </c>
      <c r="AV100">
        <f>1-AT100/AU100</f>
        <v>0</v>
      </c>
      <c r="AW100">
        <v>0.5</v>
      </c>
      <c r="AX100">
        <f>CW100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420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CV100">
        <f>$B$11*DT100+$C$11*DU100+$F$11*EF100*(1-EI100)</f>
        <v>0</v>
      </c>
      <c r="CW100">
        <f>CV100*CX100</f>
        <v>0</v>
      </c>
      <c r="CX100">
        <f>($B$11*$D$9+$C$11*$D$9+$F$11*((ES100+EK100)/MAX(ES100+EK100+ET100, 0.1)*$I$9+ET100/MAX(ES100+EK100+ET100, 0.1)*$J$9))/($B$11+$C$11+$F$11)</f>
        <v>0</v>
      </c>
      <c r="CY100">
        <f>($B$11*$K$9+$C$11*$K$9+$F$11*((ES100+EK100)/MAX(ES100+EK100+ET100, 0.1)*$P$9+ET100/MAX(ES100+EK100+ET100, 0.1)*$Q$9))/($B$11+$C$11+$F$11)</f>
        <v>0</v>
      </c>
      <c r="CZ100">
        <v>4.8</v>
      </c>
      <c r="DA100">
        <v>0.5</v>
      </c>
      <c r="DB100" t="s">
        <v>421</v>
      </c>
      <c r="DC100">
        <v>2</v>
      </c>
      <c r="DD100">
        <v>1759361983</v>
      </c>
      <c r="DE100">
        <v>420.841333333333</v>
      </c>
      <c r="DF100">
        <v>419.943</v>
      </c>
      <c r="DG100">
        <v>24.1225</v>
      </c>
      <c r="DH100">
        <v>23.9039666666667</v>
      </c>
      <c r="DI100">
        <v>418.859333333333</v>
      </c>
      <c r="DJ100">
        <v>23.7346</v>
      </c>
      <c r="DK100">
        <v>500.037333333333</v>
      </c>
      <c r="DL100">
        <v>90.3083</v>
      </c>
      <c r="DM100">
        <v>0.0346182</v>
      </c>
      <c r="DN100">
        <v>30.4539666666667</v>
      </c>
      <c r="DO100">
        <v>30.0251</v>
      </c>
      <c r="DP100">
        <v>999.9</v>
      </c>
      <c r="DQ100">
        <v>0</v>
      </c>
      <c r="DR100">
        <v>0</v>
      </c>
      <c r="DS100">
        <v>10000</v>
      </c>
      <c r="DT100">
        <v>0</v>
      </c>
      <c r="DU100">
        <v>0.386148</v>
      </c>
      <c r="DV100">
        <v>0.897908333333333</v>
      </c>
      <c r="DW100">
        <v>431.243666666667</v>
      </c>
      <c r="DX100">
        <v>430.227</v>
      </c>
      <c r="DY100">
        <v>0.218542333333333</v>
      </c>
      <c r="DZ100">
        <v>419.943</v>
      </c>
      <c r="EA100">
        <v>23.9039666666667</v>
      </c>
      <c r="EB100">
        <v>2.17846333333333</v>
      </c>
      <c r="EC100">
        <v>2.15872666666667</v>
      </c>
      <c r="ED100">
        <v>18.8048333333333</v>
      </c>
      <c r="EE100">
        <v>18.6592666666667</v>
      </c>
      <c r="EF100">
        <v>0.00500059</v>
      </c>
      <c r="EG100">
        <v>0</v>
      </c>
      <c r="EH100">
        <v>0</v>
      </c>
      <c r="EI100">
        <v>0</v>
      </c>
      <c r="EJ100">
        <v>681.966666666667</v>
      </c>
      <c r="EK100">
        <v>0.00500059</v>
      </c>
      <c r="EL100">
        <v>-9.73333333333333</v>
      </c>
      <c r="EM100">
        <v>-1.53333333333333</v>
      </c>
      <c r="EN100">
        <v>35.8956666666667</v>
      </c>
      <c r="EO100">
        <v>39.104</v>
      </c>
      <c r="EP100">
        <v>37.229</v>
      </c>
      <c r="EQ100">
        <v>39.208</v>
      </c>
      <c r="ER100">
        <v>38.125</v>
      </c>
      <c r="ES100">
        <v>0</v>
      </c>
      <c r="ET100">
        <v>0</v>
      </c>
      <c r="EU100">
        <v>0</v>
      </c>
      <c r="EV100">
        <v>1759361986.9</v>
      </c>
      <c r="EW100">
        <v>0</v>
      </c>
      <c r="EX100">
        <v>687.211538461538</v>
      </c>
      <c r="EY100">
        <v>-19.4222223136384</v>
      </c>
      <c r="EZ100">
        <v>10.1777782471536</v>
      </c>
      <c r="FA100">
        <v>-7.68846153846154</v>
      </c>
      <c r="FB100">
        <v>15</v>
      </c>
      <c r="FC100">
        <v>0</v>
      </c>
      <c r="FD100" t="s">
        <v>422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0.8822722</v>
      </c>
      <c r="FQ100">
        <v>-0.132486496240601</v>
      </c>
      <c r="FR100">
        <v>0.0441147769546668</v>
      </c>
      <c r="FS100">
        <v>1</v>
      </c>
      <c r="FT100">
        <v>688.273529411765</v>
      </c>
      <c r="FU100">
        <v>-4.99465236701524</v>
      </c>
      <c r="FV100">
        <v>6.40258719873226</v>
      </c>
      <c r="FW100">
        <v>-1</v>
      </c>
      <c r="FX100">
        <v>0.21672965</v>
      </c>
      <c r="FY100">
        <v>0.0148551428571428</v>
      </c>
      <c r="FZ100">
        <v>0.00162614548165285</v>
      </c>
      <c r="GA100">
        <v>1</v>
      </c>
      <c r="GB100">
        <v>2</v>
      </c>
      <c r="GC100">
        <v>2</v>
      </c>
      <c r="GD100" t="s">
        <v>449</v>
      </c>
      <c r="GE100">
        <v>3.13268</v>
      </c>
      <c r="GF100">
        <v>2.71285</v>
      </c>
      <c r="GG100">
        <v>0.089304</v>
      </c>
      <c r="GH100">
        <v>0.0896237</v>
      </c>
      <c r="GI100">
        <v>0.102946</v>
      </c>
      <c r="GJ100">
        <v>0.103056</v>
      </c>
      <c r="GK100">
        <v>34260.5</v>
      </c>
      <c r="GL100">
        <v>36674.7</v>
      </c>
      <c r="GM100">
        <v>34040.9</v>
      </c>
      <c r="GN100">
        <v>36478.9</v>
      </c>
      <c r="GO100">
        <v>43133.1</v>
      </c>
      <c r="GP100">
        <v>46971.4</v>
      </c>
      <c r="GQ100">
        <v>53110.5</v>
      </c>
      <c r="GR100">
        <v>58303.9</v>
      </c>
      <c r="GS100">
        <v>1.94697</v>
      </c>
      <c r="GT100">
        <v>1.77792</v>
      </c>
      <c r="GU100">
        <v>0.0910088</v>
      </c>
      <c r="GV100">
        <v>0</v>
      </c>
      <c r="GW100">
        <v>28.5436</v>
      </c>
      <c r="GX100">
        <v>999.9</v>
      </c>
      <c r="GY100">
        <v>58.558</v>
      </c>
      <c r="GZ100">
        <v>30.675</v>
      </c>
      <c r="HA100">
        <v>28.7181</v>
      </c>
      <c r="HB100">
        <v>54.6199</v>
      </c>
      <c r="HC100">
        <v>44.6474</v>
      </c>
      <c r="HD100">
        <v>1</v>
      </c>
      <c r="HE100">
        <v>0.119505</v>
      </c>
      <c r="HF100">
        <v>-1.32356</v>
      </c>
      <c r="HG100">
        <v>20.127</v>
      </c>
      <c r="HH100">
        <v>5.19887</v>
      </c>
      <c r="HI100">
        <v>12.004</v>
      </c>
      <c r="HJ100">
        <v>4.97445</v>
      </c>
      <c r="HK100">
        <v>3.294</v>
      </c>
      <c r="HL100">
        <v>9999</v>
      </c>
      <c r="HM100">
        <v>9999</v>
      </c>
      <c r="HN100">
        <v>999.9</v>
      </c>
      <c r="HO100">
        <v>9999</v>
      </c>
      <c r="HP100">
        <v>1.86325</v>
      </c>
      <c r="HQ100">
        <v>1.86813</v>
      </c>
      <c r="HR100">
        <v>1.86784</v>
      </c>
      <c r="HS100">
        <v>1.86905</v>
      </c>
      <c r="HT100">
        <v>1.86981</v>
      </c>
      <c r="HU100">
        <v>1.86589</v>
      </c>
      <c r="HV100">
        <v>1.86695</v>
      </c>
      <c r="HW100">
        <v>1.86843</v>
      </c>
      <c r="HX100">
        <v>5</v>
      </c>
      <c r="HY100">
        <v>0</v>
      </c>
      <c r="HZ100">
        <v>0</v>
      </c>
      <c r="IA100">
        <v>0</v>
      </c>
      <c r="IB100" t="s">
        <v>424</v>
      </c>
      <c r="IC100" t="s">
        <v>425</v>
      </c>
      <c r="ID100" t="s">
        <v>426</v>
      </c>
      <c r="IE100" t="s">
        <v>426</v>
      </c>
      <c r="IF100" t="s">
        <v>426</v>
      </c>
      <c r="IG100" t="s">
        <v>426</v>
      </c>
      <c r="IH100">
        <v>0</v>
      </c>
      <c r="II100">
        <v>100</v>
      </c>
      <c r="IJ100">
        <v>100</v>
      </c>
      <c r="IK100">
        <v>1.981</v>
      </c>
      <c r="IL100">
        <v>0.3879</v>
      </c>
      <c r="IM100">
        <v>0.591063205497763</v>
      </c>
      <c r="IN100">
        <v>0.00362635438953289</v>
      </c>
      <c r="IO100">
        <v>-8.50754122937555e-07</v>
      </c>
      <c r="IP100">
        <v>2.87264459290622e-10</v>
      </c>
      <c r="IQ100">
        <v>-0.103101814204982</v>
      </c>
      <c r="IR100">
        <v>-0.017656537129445</v>
      </c>
      <c r="IS100">
        <v>0.00217271289782075</v>
      </c>
      <c r="IT100">
        <v>-2.34727275410467e-05</v>
      </c>
      <c r="IU100">
        <v>4</v>
      </c>
      <c r="IV100">
        <v>2183</v>
      </c>
      <c r="IW100">
        <v>1</v>
      </c>
      <c r="IX100">
        <v>27</v>
      </c>
      <c r="IY100">
        <v>29322699.8</v>
      </c>
      <c r="IZ100">
        <v>29322699.8</v>
      </c>
      <c r="JA100">
        <v>0.994873</v>
      </c>
      <c r="JB100">
        <v>2.63916</v>
      </c>
      <c r="JC100">
        <v>1.54785</v>
      </c>
      <c r="JD100">
        <v>2.31323</v>
      </c>
      <c r="JE100">
        <v>1.64551</v>
      </c>
      <c r="JF100">
        <v>2.34131</v>
      </c>
      <c r="JG100">
        <v>34.3042</v>
      </c>
      <c r="JH100">
        <v>24.2101</v>
      </c>
      <c r="JI100">
        <v>18</v>
      </c>
      <c r="JJ100">
        <v>506.289</v>
      </c>
      <c r="JK100">
        <v>397.361</v>
      </c>
      <c r="JL100">
        <v>31.0884</v>
      </c>
      <c r="JM100">
        <v>28.944</v>
      </c>
      <c r="JN100">
        <v>29.9998</v>
      </c>
      <c r="JO100">
        <v>28.9427</v>
      </c>
      <c r="JP100">
        <v>28.8936</v>
      </c>
      <c r="JQ100">
        <v>19.9289</v>
      </c>
      <c r="JR100">
        <v>21.3686</v>
      </c>
      <c r="JS100">
        <v>51.3108</v>
      </c>
      <c r="JT100">
        <v>31.07</v>
      </c>
      <c r="JU100">
        <v>420</v>
      </c>
      <c r="JV100">
        <v>23.9377</v>
      </c>
      <c r="JW100">
        <v>96.5388</v>
      </c>
      <c r="JX100">
        <v>94.4635</v>
      </c>
    </row>
    <row r="101" spans="1:284">
      <c r="A101">
        <v>85</v>
      </c>
      <c r="B101">
        <v>1759361988</v>
      </c>
      <c r="C101">
        <v>945.900000095367</v>
      </c>
      <c r="D101" t="s">
        <v>596</v>
      </c>
      <c r="E101" t="s">
        <v>597</v>
      </c>
      <c r="F101">
        <v>5</v>
      </c>
      <c r="G101" t="s">
        <v>547</v>
      </c>
      <c r="H101" t="s">
        <v>419</v>
      </c>
      <c r="I101">
        <v>1759361985</v>
      </c>
      <c r="J101">
        <f>(K101)/1000</f>
        <v>0</v>
      </c>
      <c r="K101">
        <f>1000*DK101*AI101*(DG101-DH101)/(100*CZ101*(1000-AI101*DG101))</f>
        <v>0</v>
      </c>
      <c r="L101">
        <f>DK101*AI101*(DF101-DE101*(1000-AI101*DH101)/(1000-AI101*DG101))/(100*CZ101)</f>
        <v>0</v>
      </c>
      <c r="M101">
        <f>DE101 - IF(AI101&gt;1, L101*CZ101*100.0/(AK101), 0)</f>
        <v>0</v>
      </c>
      <c r="N101">
        <f>((T101-J101/2)*M101-L101)/(T101+J101/2)</f>
        <v>0</v>
      </c>
      <c r="O101">
        <f>N101*(DL101+DM101)/1000.0</f>
        <v>0</v>
      </c>
      <c r="P101">
        <f>(DE101 - IF(AI101&gt;1, L101*CZ101*100.0/(AK101), 0))*(DL101+DM101)/1000.0</f>
        <v>0</v>
      </c>
      <c r="Q101">
        <f>2.0/((1/S101-1/R101)+SIGN(S101)*SQRT((1/S101-1/R101)*(1/S101-1/R101) + 4*DA101/((DA101+1)*(DA101+1))*(2*1/S101*1/R101-1/R101*1/R101)))</f>
        <v>0</v>
      </c>
      <c r="R101">
        <f>IF(LEFT(DB101,1)&lt;&gt;"0",IF(LEFT(DB101,1)="1",3.0,DC101),$D$5+$E$5*(DS101*DL101/($K$5*1000))+$F$5*(DS101*DL101/($K$5*1000))*MAX(MIN(CZ101,$J$5),$I$5)*MAX(MIN(CZ101,$J$5),$I$5)+$G$5*MAX(MIN(CZ101,$J$5),$I$5)*(DS101*DL101/($K$5*1000))+$H$5*(DS101*DL101/($K$5*1000))*(DS101*DL101/($K$5*1000)))</f>
        <v>0</v>
      </c>
      <c r="S101">
        <f>J101*(1000-(1000*0.61365*exp(17.502*W101/(240.97+W101))/(DL101+DM101)+DG101)/2)/(1000*0.61365*exp(17.502*W101/(240.97+W101))/(DL101+DM101)-DG101)</f>
        <v>0</v>
      </c>
      <c r="T101">
        <f>1/((DA101+1)/(Q101/1.6)+1/(R101/1.37)) + DA101/((DA101+1)/(Q101/1.6) + DA101/(R101/1.37))</f>
        <v>0</v>
      </c>
      <c r="U101">
        <f>(CV101*CY101)</f>
        <v>0</v>
      </c>
      <c r="V101">
        <f>(DN101+(U101+2*0.95*5.67E-8*(((DN101+$B$7)+273)^4-(DN101+273)^4)-44100*J101)/(1.84*29.3*R101+8*0.95*5.67E-8*(DN101+273)^3))</f>
        <v>0</v>
      </c>
      <c r="W101">
        <f>($C$7*DO101+$D$7*DP101+$E$7*V101)</f>
        <v>0</v>
      </c>
      <c r="X101">
        <f>0.61365*exp(17.502*W101/(240.97+W101))</f>
        <v>0</v>
      </c>
      <c r="Y101">
        <f>(Z101/AA101*100)</f>
        <v>0</v>
      </c>
      <c r="Z101">
        <f>DG101*(DL101+DM101)/1000</f>
        <v>0</v>
      </c>
      <c r="AA101">
        <f>0.61365*exp(17.502*DN101/(240.97+DN101))</f>
        <v>0</v>
      </c>
      <c r="AB101">
        <f>(X101-DG101*(DL101+DM101)/1000)</f>
        <v>0</v>
      </c>
      <c r="AC101">
        <f>(-J101*44100)</f>
        <v>0</v>
      </c>
      <c r="AD101">
        <f>2*29.3*R101*0.92*(DN101-W101)</f>
        <v>0</v>
      </c>
      <c r="AE101">
        <f>2*0.95*5.67E-8*(((DN101+$B$7)+273)^4-(W101+273)^4)</f>
        <v>0</v>
      </c>
      <c r="AF101">
        <f>U101+AE101+AC101+AD101</f>
        <v>0</v>
      </c>
      <c r="AG101">
        <v>0</v>
      </c>
      <c r="AH101">
        <v>0</v>
      </c>
      <c r="AI101">
        <f>IF(AG101*$H$13&gt;=AK101,1.0,(AK101/(AK101-AG101*$H$13)))</f>
        <v>0</v>
      </c>
      <c r="AJ101">
        <f>(AI101-1)*100</f>
        <v>0</v>
      </c>
      <c r="AK101">
        <f>MAX(0,($B$13+$C$13*DS101)/(1+$D$13*DS101)*DL101/(DN101+273)*$E$13)</f>
        <v>0</v>
      </c>
      <c r="AL101" t="s">
        <v>420</v>
      </c>
      <c r="AM101" t="s">
        <v>420</v>
      </c>
      <c r="AN101">
        <v>0</v>
      </c>
      <c r="AO101">
        <v>0</v>
      </c>
      <c r="AP101">
        <f>1-AN101/AO101</f>
        <v>0</v>
      </c>
      <c r="AQ101">
        <v>0</v>
      </c>
      <c r="AR101" t="s">
        <v>420</v>
      </c>
      <c r="AS101" t="s">
        <v>420</v>
      </c>
      <c r="AT101">
        <v>0</v>
      </c>
      <c r="AU101">
        <v>0</v>
      </c>
      <c r="AV101">
        <f>1-AT101/AU101</f>
        <v>0</v>
      </c>
      <c r="AW101">
        <v>0.5</v>
      </c>
      <c r="AX101">
        <f>CW101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420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CV101">
        <f>$B$11*DT101+$C$11*DU101+$F$11*EF101*(1-EI101)</f>
        <v>0</v>
      </c>
      <c r="CW101">
        <f>CV101*CX101</f>
        <v>0</v>
      </c>
      <c r="CX101">
        <f>($B$11*$D$9+$C$11*$D$9+$F$11*((ES101+EK101)/MAX(ES101+EK101+ET101, 0.1)*$I$9+ET101/MAX(ES101+EK101+ET101, 0.1)*$J$9))/($B$11+$C$11+$F$11)</f>
        <v>0</v>
      </c>
      <c r="CY101">
        <f>($B$11*$K$9+$C$11*$K$9+$F$11*((ES101+EK101)/MAX(ES101+EK101+ET101, 0.1)*$P$9+ET101/MAX(ES101+EK101+ET101, 0.1)*$Q$9))/($B$11+$C$11+$F$11)</f>
        <v>0</v>
      </c>
      <c r="CZ101">
        <v>4.8</v>
      </c>
      <c r="DA101">
        <v>0.5</v>
      </c>
      <c r="DB101" t="s">
        <v>421</v>
      </c>
      <c r="DC101">
        <v>2</v>
      </c>
      <c r="DD101">
        <v>1759361985</v>
      </c>
      <c r="DE101">
        <v>420.834</v>
      </c>
      <c r="DF101">
        <v>419.939333333333</v>
      </c>
      <c r="DG101">
        <v>24.1209333333333</v>
      </c>
      <c r="DH101">
        <v>23.9034333333333</v>
      </c>
      <c r="DI101">
        <v>418.852</v>
      </c>
      <c r="DJ101">
        <v>23.7330666666667</v>
      </c>
      <c r="DK101">
        <v>499.961666666667</v>
      </c>
      <c r="DL101">
        <v>90.3084333333333</v>
      </c>
      <c r="DM101">
        <v>0.0347927</v>
      </c>
      <c r="DN101">
        <v>30.4539666666667</v>
      </c>
      <c r="DO101">
        <v>30.0266</v>
      </c>
      <c r="DP101">
        <v>999.9</v>
      </c>
      <c r="DQ101">
        <v>0</v>
      </c>
      <c r="DR101">
        <v>0</v>
      </c>
      <c r="DS101">
        <v>9986.68333333333</v>
      </c>
      <c r="DT101">
        <v>0</v>
      </c>
      <c r="DU101">
        <v>0.386148</v>
      </c>
      <c r="DV101">
        <v>0.894521</v>
      </c>
      <c r="DW101">
        <v>431.235666666667</v>
      </c>
      <c r="DX101">
        <v>430.223</v>
      </c>
      <c r="DY101">
        <v>0.217501</v>
      </c>
      <c r="DZ101">
        <v>419.939333333333</v>
      </c>
      <c r="EA101">
        <v>23.9034333333333</v>
      </c>
      <c r="EB101">
        <v>2.17832333333333</v>
      </c>
      <c r="EC101">
        <v>2.15868333333333</v>
      </c>
      <c r="ED101">
        <v>18.8038</v>
      </c>
      <c r="EE101">
        <v>18.6589333333333</v>
      </c>
      <c r="EF101">
        <v>0.00500059</v>
      </c>
      <c r="EG101">
        <v>0</v>
      </c>
      <c r="EH101">
        <v>0</v>
      </c>
      <c r="EI101">
        <v>0</v>
      </c>
      <c r="EJ101">
        <v>683.4</v>
      </c>
      <c r="EK101">
        <v>0.00500059</v>
      </c>
      <c r="EL101">
        <v>-9.4</v>
      </c>
      <c r="EM101">
        <v>-1.2</v>
      </c>
      <c r="EN101">
        <v>35.875</v>
      </c>
      <c r="EO101">
        <v>39.083</v>
      </c>
      <c r="EP101">
        <v>37.208</v>
      </c>
      <c r="EQ101">
        <v>39.1663333333333</v>
      </c>
      <c r="ER101">
        <v>38.125</v>
      </c>
      <c r="ES101">
        <v>0</v>
      </c>
      <c r="ET101">
        <v>0</v>
      </c>
      <c r="EU101">
        <v>0</v>
      </c>
      <c r="EV101">
        <v>1759361989.3</v>
      </c>
      <c r="EW101">
        <v>0</v>
      </c>
      <c r="EX101">
        <v>687.961538461538</v>
      </c>
      <c r="EY101">
        <v>-15.0700854674026</v>
      </c>
      <c r="EZ101">
        <v>0.731624209879394</v>
      </c>
      <c r="FA101">
        <v>-7.57692307692308</v>
      </c>
      <c r="FB101">
        <v>15</v>
      </c>
      <c r="FC101">
        <v>0</v>
      </c>
      <c r="FD101" t="s">
        <v>422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0.8829848</v>
      </c>
      <c r="FQ101">
        <v>-0.0880123308270668</v>
      </c>
      <c r="FR101">
        <v>0.0443906897171017</v>
      </c>
      <c r="FS101">
        <v>1</v>
      </c>
      <c r="FT101">
        <v>688.114705882353</v>
      </c>
      <c r="FU101">
        <v>-20.6065698651719</v>
      </c>
      <c r="FV101">
        <v>6.56896143429534</v>
      </c>
      <c r="FW101">
        <v>-1</v>
      </c>
      <c r="FX101">
        <v>0.21705935</v>
      </c>
      <c r="FY101">
        <v>0.01038184962406</v>
      </c>
      <c r="FZ101">
        <v>0.0013503277481782</v>
      </c>
      <c r="GA101">
        <v>1</v>
      </c>
      <c r="GB101">
        <v>2</v>
      </c>
      <c r="GC101">
        <v>2</v>
      </c>
      <c r="GD101" t="s">
        <v>449</v>
      </c>
      <c r="GE101">
        <v>3.13281</v>
      </c>
      <c r="GF101">
        <v>2.71299</v>
      </c>
      <c r="GG101">
        <v>0.0893016</v>
      </c>
      <c r="GH101">
        <v>0.0896315</v>
      </c>
      <c r="GI101">
        <v>0.102942</v>
      </c>
      <c r="GJ101">
        <v>0.103052</v>
      </c>
      <c r="GK101">
        <v>34260.8</v>
      </c>
      <c r="GL101">
        <v>36674.5</v>
      </c>
      <c r="GM101">
        <v>34041</v>
      </c>
      <c r="GN101">
        <v>36479</v>
      </c>
      <c r="GO101">
        <v>43133.5</v>
      </c>
      <c r="GP101">
        <v>46971.7</v>
      </c>
      <c r="GQ101">
        <v>53110.8</v>
      </c>
      <c r="GR101">
        <v>58304</v>
      </c>
      <c r="GS101">
        <v>1.94678</v>
      </c>
      <c r="GT101">
        <v>1.77805</v>
      </c>
      <c r="GU101">
        <v>0.0904649</v>
      </c>
      <c r="GV101">
        <v>0</v>
      </c>
      <c r="GW101">
        <v>28.5448</v>
      </c>
      <c r="GX101">
        <v>999.9</v>
      </c>
      <c r="GY101">
        <v>58.558</v>
      </c>
      <c r="GZ101">
        <v>30.675</v>
      </c>
      <c r="HA101">
        <v>28.7133</v>
      </c>
      <c r="HB101">
        <v>54.6599</v>
      </c>
      <c r="HC101">
        <v>44.3269</v>
      </c>
      <c r="HD101">
        <v>1</v>
      </c>
      <c r="HE101">
        <v>0.119474</v>
      </c>
      <c r="HF101">
        <v>-1.33021</v>
      </c>
      <c r="HG101">
        <v>20.1269</v>
      </c>
      <c r="HH101">
        <v>5.19887</v>
      </c>
      <c r="HI101">
        <v>12.004</v>
      </c>
      <c r="HJ101">
        <v>4.9744</v>
      </c>
      <c r="HK101">
        <v>3.294</v>
      </c>
      <c r="HL101">
        <v>9999</v>
      </c>
      <c r="HM101">
        <v>9999</v>
      </c>
      <c r="HN101">
        <v>999.9</v>
      </c>
      <c r="HO101">
        <v>9999</v>
      </c>
      <c r="HP101">
        <v>1.86325</v>
      </c>
      <c r="HQ101">
        <v>1.86813</v>
      </c>
      <c r="HR101">
        <v>1.86786</v>
      </c>
      <c r="HS101">
        <v>1.86905</v>
      </c>
      <c r="HT101">
        <v>1.86981</v>
      </c>
      <c r="HU101">
        <v>1.86589</v>
      </c>
      <c r="HV101">
        <v>1.86695</v>
      </c>
      <c r="HW101">
        <v>1.86843</v>
      </c>
      <c r="HX101">
        <v>5</v>
      </c>
      <c r="HY101">
        <v>0</v>
      </c>
      <c r="HZ101">
        <v>0</v>
      </c>
      <c r="IA101">
        <v>0</v>
      </c>
      <c r="IB101" t="s">
        <v>424</v>
      </c>
      <c r="IC101" t="s">
        <v>425</v>
      </c>
      <c r="ID101" t="s">
        <v>426</v>
      </c>
      <c r="IE101" t="s">
        <v>426</v>
      </c>
      <c r="IF101" t="s">
        <v>426</v>
      </c>
      <c r="IG101" t="s">
        <v>426</v>
      </c>
      <c r="IH101">
        <v>0</v>
      </c>
      <c r="II101">
        <v>100</v>
      </c>
      <c r="IJ101">
        <v>100</v>
      </c>
      <c r="IK101">
        <v>1.982</v>
      </c>
      <c r="IL101">
        <v>0.3879</v>
      </c>
      <c r="IM101">
        <v>0.591063205497763</v>
      </c>
      <c r="IN101">
        <v>0.00362635438953289</v>
      </c>
      <c r="IO101">
        <v>-8.50754122937555e-07</v>
      </c>
      <c r="IP101">
        <v>2.87264459290622e-10</v>
      </c>
      <c r="IQ101">
        <v>-0.103101814204982</v>
      </c>
      <c r="IR101">
        <v>-0.017656537129445</v>
      </c>
      <c r="IS101">
        <v>0.00217271289782075</v>
      </c>
      <c r="IT101">
        <v>-2.34727275410467e-05</v>
      </c>
      <c r="IU101">
        <v>4</v>
      </c>
      <c r="IV101">
        <v>2183</v>
      </c>
      <c r="IW101">
        <v>1</v>
      </c>
      <c r="IX101">
        <v>27</v>
      </c>
      <c r="IY101">
        <v>29322699.8</v>
      </c>
      <c r="IZ101">
        <v>29322699.8</v>
      </c>
      <c r="JA101">
        <v>0.994873</v>
      </c>
      <c r="JB101">
        <v>2.62939</v>
      </c>
      <c r="JC101">
        <v>1.54785</v>
      </c>
      <c r="JD101">
        <v>2.31323</v>
      </c>
      <c r="JE101">
        <v>1.64673</v>
      </c>
      <c r="JF101">
        <v>2.37793</v>
      </c>
      <c r="JG101">
        <v>34.3042</v>
      </c>
      <c r="JH101">
        <v>24.2188</v>
      </c>
      <c r="JI101">
        <v>18</v>
      </c>
      <c r="JJ101">
        <v>506.145</v>
      </c>
      <c r="JK101">
        <v>397.422</v>
      </c>
      <c r="JL101">
        <v>31.0774</v>
      </c>
      <c r="JM101">
        <v>28.9427</v>
      </c>
      <c r="JN101">
        <v>29.9999</v>
      </c>
      <c r="JO101">
        <v>28.9415</v>
      </c>
      <c r="JP101">
        <v>28.8924</v>
      </c>
      <c r="JQ101">
        <v>19.9272</v>
      </c>
      <c r="JR101">
        <v>21.3686</v>
      </c>
      <c r="JS101">
        <v>51.3108</v>
      </c>
      <c r="JT101">
        <v>31.0441</v>
      </c>
      <c r="JU101">
        <v>420</v>
      </c>
      <c r="JV101">
        <v>23.9377</v>
      </c>
      <c r="JW101">
        <v>96.5393</v>
      </c>
      <c r="JX101">
        <v>94.4638</v>
      </c>
    </row>
    <row r="102" spans="1:284">
      <c r="A102">
        <v>86</v>
      </c>
      <c r="B102">
        <v>1759361990</v>
      </c>
      <c r="C102">
        <v>947.900000095367</v>
      </c>
      <c r="D102" t="s">
        <v>598</v>
      </c>
      <c r="E102" t="s">
        <v>599</v>
      </c>
      <c r="F102">
        <v>5</v>
      </c>
      <c r="G102" t="s">
        <v>547</v>
      </c>
      <c r="H102" t="s">
        <v>419</v>
      </c>
      <c r="I102">
        <v>1759361987</v>
      </c>
      <c r="J102">
        <f>(K102)/1000</f>
        <v>0</v>
      </c>
      <c r="K102">
        <f>1000*DK102*AI102*(DG102-DH102)/(100*CZ102*(1000-AI102*DG102))</f>
        <v>0</v>
      </c>
      <c r="L102">
        <f>DK102*AI102*(DF102-DE102*(1000-AI102*DH102)/(1000-AI102*DG102))/(100*CZ102)</f>
        <v>0</v>
      </c>
      <c r="M102">
        <f>DE102 - IF(AI102&gt;1, L102*CZ102*100.0/(AK102), 0)</f>
        <v>0</v>
      </c>
      <c r="N102">
        <f>((T102-J102/2)*M102-L102)/(T102+J102/2)</f>
        <v>0</v>
      </c>
      <c r="O102">
        <f>N102*(DL102+DM102)/1000.0</f>
        <v>0</v>
      </c>
      <c r="P102">
        <f>(DE102 - IF(AI102&gt;1, L102*CZ102*100.0/(AK102), 0))*(DL102+DM102)/1000.0</f>
        <v>0</v>
      </c>
      <c r="Q102">
        <f>2.0/((1/S102-1/R102)+SIGN(S102)*SQRT((1/S102-1/R102)*(1/S102-1/R102) + 4*DA102/((DA102+1)*(DA102+1))*(2*1/S102*1/R102-1/R102*1/R102)))</f>
        <v>0</v>
      </c>
      <c r="R102">
        <f>IF(LEFT(DB102,1)&lt;&gt;"0",IF(LEFT(DB102,1)="1",3.0,DC102),$D$5+$E$5*(DS102*DL102/($K$5*1000))+$F$5*(DS102*DL102/($K$5*1000))*MAX(MIN(CZ102,$J$5),$I$5)*MAX(MIN(CZ102,$J$5),$I$5)+$G$5*MAX(MIN(CZ102,$J$5),$I$5)*(DS102*DL102/($K$5*1000))+$H$5*(DS102*DL102/($K$5*1000))*(DS102*DL102/($K$5*1000)))</f>
        <v>0</v>
      </c>
      <c r="S102">
        <f>J102*(1000-(1000*0.61365*exp(17.502*W102/(240.97+W102))/(DL102+DM102)+DG102)/2)/(1000*0.61365*exp(17.502*W102/(240.97+W102))/(DL102+DM102)-DG102)</f>
        <v>0</v>
      </c>
      <c r="T102">
        <f>1/((DA102+1)/(Q102/1.6)+1/(R102/1.37)) + DA102/((DA102+1)/(Q102/1.6) + DA102/(R102/1.37))</f>
        <v>0</v>
      </c>
      <c r="U102">
        <f>(CV102*CY102)</f>
        <v>0</v>
      </c>
      <c r="V102">
        <f>(DN102+(U102+2*0.95*5.67E-8*(((DN102+$B$7)+273)^4-(DN102+273)^4)-44100*J102)/(1.84*29.3*R102+8*0.95*5.67E-8*(DN102+273)^3))</f>
        <v>0</v>
      </c>
      <c r="W102">
        <f>($C$7*DO102+$D$7*DP102+$E$7*V102)</f>
        <v>0</v>
      </c>
      <c r="X102">
        <f>0.61365*exp(17.502*W102/(240.97+W102))</f>
        <v>0</v>
      </c>
      <c r="Y102">
        <f>(Z102/AA102*100)</f>
        <v>0</v>
      </c>
      <c r="Z102">
        <f>DG102*(DL102+DM102)/1000</f>
        <v>0</v>
      </c>
      <c r="AA102">
        <f>0.61365*exp(17.502*DN102/(240.97+DN102))</f>
        <v>0</v>
      </c>
      <c r="AB102">
        <f>(X102-DG102*(DL102+DM102)/1000)</f>
        <v>0</v>
      </c>
      <c r="AC102">
        <f>(-J102*44100)</f>
        <v>0</v>
      </c>
      <c r="AD102">
        <f>2*29.3*R102*0.92*(DN102-W102)</f>
        <v>0</v>
      </c>
      <c r="AE102">
        <f>2*0.95*5.67E-8*(((DN102+$B$7)+273)^4-(W102+273)^4)</f>
        <v>0</v>
      </c>
      <c r="AF102">
        <f>U102+AE102+AC102+AD102</f>
        <v>0</v>
      </c>
      <c r="AG102">
        <v>0</v>
      </c>
      <c r="AH102">
        <v>0</v>
      </c>
      <c r="AI102">
        <f>IF(AG102*$H$13&gt;=AK102,1.0,(AK102/(AK102-AG102*$H$13)))</f>
        <v>0</v>
      </c>
      <c r="AJ102">
        <f>(AI102-1)*100</f>
        <v>0</v>
      </c>
      <c r="AK102">
        <f>MAX(0,($B$13+$C$13*DS102)/(1+$D$13*DS102)*DL102/(DN102+273)*$E$13)</f>
        <v>0</v>
      </c>
      <c r="AL102" t="s">
        <v>420</v>
      </c>
      <c r="AM102" t="s">
        <v>420</v>
      </c>
      <c r="AN102">
        <v>0</v>
      </c>
      <c r="AO102">
        <v>0</v>
      </c>
      <c r="AP102">
        <f>1-AN102/AO102</f>
        <v>0</v>
      </c>
      <c r="AQ102">
        <v>0</v>
      </c>
      <c r="AR102" t="s">
        <v>420</v>
      </c>
      <c r="AS102" t="s">
        <v>420</v>
      </c>
      <c r="AT102">
        <v>0</v>
      </c>
      <c r="AU102">
        <v>0</v>
      </c>
      <c r="AV102">
        <f>1-AT102/AU102</f>
        <v>0</v>
      </c>
      <c r="AW102">
        <v>0.5</v>
      </c>
      <c r="AX102">
        <f>CW102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420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CV102">
        <f>$B$11*DT102+$C$11*DU102+$F$11*EF102*(1-EI102)</f>
        <v>0</v>
      </c>
      <c r="CW102">
        <f>CV102*CX102</f>
        <v>0</v>
      </c>
      <c r="CX102">
        <f>($B$11*$D$9+$C$11*$D$9+$F$11*((ES102+EK102)/MAX(ES102+EK102+ET102, 0.1)*$I$9+ET102/MAX(ES102+EK102+ET102, 0.1)*$J$9))/($B$11+$C$11+$F$11)</f>
        <v>0</v>
      </c>
      <c r="CY102">
        <f>($B$11*$K$9+$C$11*$K$9+$F$11*((ES102+EK102)/MAX(ES102+EK102+ET102, 0.1)*$P$9+ET102/MAX(ES102+EK102+ET102, 0.1)*$Q$9))/($B$11+$C$11+$F$11)</f>
        <v>0</v>
      </c>
      <c r="CZ102">
        <v>4.8</v>
      </c>
      <c r="DA102">
        <v>0.5</v>
      </c>
      <c r="DB102" t="s">
        <v>421</v>
      </c>
      <c r="DC102">
        <v>2</v>
      </c>
      <c r="DD102">
        <v>1759361987</v>
      </c>
      <c r="DE102">
        <v>420.830333333333</v>
      </c>
      <c r="DF102">
        <v>419.966333333333</v>
      </c>
      <c r="DG102">
        <v>24.1202333333333</v>
      </c>
      <c r="DH102">
        <v>23.9036333333333</v>
      </c>
      <c r="DI102">
        <v>418.848333333333</v>
      </c>
      <c r="DJ102">
        <v>23.7324</v>
      </c>
      <c r="DK102">
        <v>499.969333333333</v>
      </c>
      <c r="DL102">
        <v>90.3071333333333</v>
      </c>
      <c r="DM102">
        <v>0.0349622</v>
      </c>
      <c r="DN102">
        <v>30.4542</v>
      </c>
      <c r="DO102">
        <v>30.0247</v>
      </c>
      <c r="DP102">
        <v>999.9</v>
      </c>
      <c r="DQ102">
        <v>0</v>
      </c>
      <c r="DR102">
        <v>0</v>
      </c>
      <c r="DS102">
        <v>9988.35</v>
      </c>
      <c r="DT102">
        <v>0</v>
      </c>
      <c r="DU102">
        <v>0.386148</v>
      </c>
      <c r="DV102">
        <v>0.863779666666667</v>
      </c>
      <c r="DW102">
        <v>431.231666666667</v>
      </c>
      <c r="DX102">
        <v>430.251</v>
      </c>
      <c r="DY102">
        <v>0.216616666666667</v>
      </c>
      <c r="DZ102">
        <v>419.966333333333</v>
      </c>
      <c r="EA102">
        <v>23.9036333333333</v>
      </c>
      <c r="EB102">
        <v>2.17823</v>
      </c>
      <c r="EC102">
        <v>2.15867</v>
      </c>
      <c r="ED102">
        <v>18.8031</v>
      </c>
      <c r="EE102">
        <v>18.6588</v>
      </c>
      <c r="EF102">
        <v>0.00500059</v>
      </c>
      <c r="EG102">
        <v>0</v>
      </c>
      <c r="EH102">
        <v>0</v>
      </c>
      <c r="EI102">
        <v>0</v>
      </c>
      <c r="EJ102">
        <v>685.966666666667</v>
      </c>
      <c r="EK102">
        <v>0.00500059</v>
      </c>
      <c r="EL102">
        <v>-9.9</v>
      </c>
      <c r="EM102">
        <v>-1.46666666666667</v>
      </c>
      <c r="EN102">
        <v>35.875</v>
      </c>
      <c r="EO102">
        <v>39.062</v>
      </c>
      <c r="EP102">
        <v>37.187</v>
      </c>
      <c r="EQ102">
        <v>39.1456666666667</v>
      </c>
      <c r="ER102">
        <v>38.104</v>
      </c>
      <c r="ES102">
        <v>0</v>
      </c>
      <c r="ET102">
        <v>0</v>
      </c>
      <c r="EU102">
        <v>0</v>
      </c>
      <c r="EV102">
        <v>1759361991.1</v>
      </c>
      <c r="EW102">
        <v>0</v>
      </c>
      <c r="EX102">
        <v>687.332</v>
      </c>
      <c r="EY102">
        <v>-16.8999999477311</v>
      </c>
      <c r="EZ102">
        <v>-11.3846152396832</v>
      </c>
      <c r="FA102">
        <v>-7.532</v>
      </c>
      <c r="FB102">
        <v>15</v>
      </c>
      <c r="FC102">
        <v>0</v>
      </c>
      <c r="FD102" t="s">
        <v>422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0.8751937</v>
      </c>
      <c r="FQ102">
        <v>-0.0920852030075169</v>
      </c>
      <c r="FR102">
        <v>0.0446002579892762</v>
      </c>
      <c r="FS102">
        <v>1</v>
      </c>
      <c r="FT102">
        <v>687.911764705882</v>
      </c>
      <c r="FU102">
        <v>-7.54774634377744</v>
      </c>
      <c r="FV102">
        <v>6.51314348546719</v>
      </c>
      <c r="FW102">
        <v>-1</v>
      </c>
      <c r="FX102">
        <v>0.21716155</v>
      </c>
      <c r="FY102">
        <v>0.00658317293233083</v>
      </c>
      <c r="FZ102">
        <v>0.00128568528322448</v>
      </c>
      <c r="GA102">
        <v>1</v>
      </c>
      <c r="GB102">
        <v>2</v>
      </c>
      <c r="GC102">
        <v>2</v>
      </c>
      <c r="GD102" t="s">
        <v>449</v>
      </c>
      <c r="GE102">
        <v>3.1329</v>
      </c>
      <c r="GF102">
        <v>2.71297</v>
      </c>
      <c r="GG102">
        <v>0.0893047</v>
      </c>
      <c r="GH102">
        <v>0.089641</v>
      </c>
      <c r="GI102">
        <v>0.102933</v>
      </c>
      <c r="GJ102">
        <v>0.103049</v>
      </c>
      <c r="GK102">
        <v>34260.8</v>
      </c>
      <c r="GL102">
        <v>36674.2</v>
      </c>
      <c r="GM102">
        <v>34041.1</v>
      </c>
      <c r="GN102">
        <v>36479.1</v>
      </c>
      <c r="GO102">
        <v>43133.8</v>
      </c>
      <c r="GP102">
        <v>46971.9</v>
      </c>
      <c r="GQ102">
        <v>53110.6</v>
      </c>
      <c r="GR102">
        <v>58304.1</v>
      </c>
      <c r="GS102">
        <v>1.94702</v>
      </c>
      <c r="GT102">
        <v>1.77775</v>
      </c>
      <c r="GU102">
        <v>0.0908971</v>
      </c>
      <c r="GV102">
        <v>0</v>
      </c>
      <c r="GW102">
        <v>28.546</v>
      </c>
      <c r="GX102">
        <v>999.9</v>
      </c>
      <c r="GY102">
        <v>58.558</v>
      </c>
      <c r="GZ102">
        <v>30.675</v>
      </c>
      <c r="HA102">
        <v>28.7168</v>
      </c>
      <c r="HB102">
        <v>54.8199</v>
      </c>
      <c r="HC102">
        <v>44.4431</v>
      </c>
      <c r="HD102">
        <v>1</v>
      </c>
      <c r="HE102">
        <v>0.119494</v>
      </c>
      <c r="HF102">
        <v>-1.30045</v>
      </c>
      <c r="HG102">
        <v>20.1272</v>
      </c>
      <c r="HH102">
        <v>5.19887</v>
      </c>
      <c r="HI102">
        <v>12.0043</v>
      </c>
      <c r="HJ102">
        <v>4.9743</v>
      </c>
      <c r="HK102">
        <v>3.294</v>
      </c>
      <c r="HL102">
        <v>9999</v>
      </c>
      <c r="HM102">
        <v>9999</v>
      </c>
      <c r="HN102">
        <v>999.9</v>
      </c>
      <c r="HO102">
        <v>9999</v>
      </c>
      <c r="HP102">
        <v>1.86325</v>
      </c>
      <c r="HQ102">
        <v>1.86813</v>
      </c>
      <c r="HR102">
        <v>1.86789</v>
      </c>
      <c r="HS102">
        <v>1.86905</v>
      </c>
      <c r="HT102">
        <v>1.86982</v>
      </c>
      <c r="HU102">
        <v>1.86591</v>
      </c>
      <c r="HV102">
        <v>1.86697</v>
      </c>
      <c r="HW102">
        <v>1.86844</v>
      </c>
      <c r="HX102">
        <v>5</v>
      </c>
      <c r="HY102">
        <v>0</v>
      </c>
      <c r="HZ102">
        <v>0</v>
      </c>
      <c r="IA102">
        <v>0</v>
      </c>
      <c r="IB102" t="s">
        <v>424</v>
      </c>
      <c r="IC102" t="s">
        <v>425</v>
      </c>
      <c r="ID102" t="s">
        <v>426</v>
      </c>
      <c r="IE102" t="s">
        <v>426</v>
      </c>
      <c r="IF102" t="s">
        <v>426</v>
      </c>
      <c r="IG102" t="s">
        <v>426</v>
      </c>
      <c r="IH102">
        <v>0</v>
      </c>
      <c r="II102">
        <v>100</v>
      </c>
      <c r="IJ102">
        <v>100</v>
      </c>
      <c r="IK102">
        <v>1.982</v>
      </c>
      <c r="IL102">
        <v>0.3877</v>
      </c>
      <c r="IM102">
        <v>0.591063205497763</v>
      </c>
      <c r="IN102">
        <v>0.00362635438953289</v>
      </c>
      <c r="IO102">
        <v>-8.50754122937555e-07</v>
      </c>
      <c r="IP102">
        <v>2.87264459290622e-10</v>
      </c>
      <c r="IQ102">
        <v>-0.103101814204982</v>
      </c>
      <c r="IR102">
        <v>-0.017656537129445</v>
      </c>
      <c r="IS102">
        <v>0.00217271289782075</v>
      </c>
      <c r="IT102">
        <v>-2.34727275410467e-05</v>
      </c>
      <c r="IU102">
        <v>4</v>
      </c>
      <c r="IV102">
        <v>2183</v>
      </c>
      <c r="IW102">
        <v>1</v>
      </c>
      <c r="IX102">
        <v>27</v>
      </c>
      <c r="IY102">
        <v>29322699.8</v>
      </c>
      <c r="IZ102">
        <v>29322699.8</v>
      </c>
      <c r="JA102">
        <v>0.994873</v>
      </c>
      <c r="JB102">
        <v>2.63672</v>
      </c>
      <c r="JC102">
        <v>1.54785</v>
      </c>
      <c r="JD102">
        <v>2.31445</v>
      </c>
      <c r="JE102">
        <v>1.64551</v>
      </c>
      <c r="JF102">
        <v>2.27295</v>
      </c>
      <c r="JG102">
        <v>34.3042</v>
      </c>
      <c r="JH102">
        <v>24.2101</v>
      </c>
      <c r="JI102">
        <v>18</v>
      </c>
      <c r="JJ102">
        <v>506.305</v>
      </c>
      <c r="JK102">
        <v>397.249</v>
      </c>
      <c r="JL102">
        <v>31.0677</v>
      </c>
      <c r="JM102">
        <v>28.9415</v>
      </c>
      <c r="JN102">
        <v>29.9999</v>
      </c>
      <c r="JO102">
        <v>28.9409</v>
      </c>
      <c r="JP102">
        <v>28.8912</v>
      </c>
      <c r="JQ102">
        <v>19.9255</v>
      </c>
      <c r="JR102">
        <v>21.3686</v>
      </c>
      <c r="JS102">
        <v>51.3108</v>
      </c>
      <c r="JT102">
        <v>31.0441</v>
      </c>
      <c r="JU102">
        <v>420</v>
      </c>
      <c r="JV102">
        <v>23.9377</v>
      </c>
      <c r="JW102">
        <v>96.5392</v>
      </c>
      <c r="JX102">
        <v>94.4639</v>
      </c>
    </row>
    <row r="103" spans="1:284">
      <c r="A103">
        <v>87</v>
      </c>
      <c r="B103">
        <v>1759361992</v>
      </c>
      <c r="C103">
        <v>949.900000095367</v>
      </c>
      <c r="D103" t="s">
        <v>600</v>
      </c>
      <c r="E103" t="s">
        <v>601</v>
      </c>
      <c r="F103">
        <v>5</v>
      </c>
      <c r="G103" t="s">
        <v>547</v>
      </c>
      <c r="H103" t="s">
        <v>419</v>
      </c>
      <c r="I103">
        <v>1759361989</v>
      </c>
      <c r="J103">
        <f>(K103)/1000</f>
        <v>0</v>
      </c>
      <c r="K103">
        <f>1000*DK103*AI103*(DG103-DH103)/(100*CZ103*(1000-AI103*DG103))</f>
        <v>0</v>
      </c>
      <c r="L103">
        <f>DK103*AI103*(DF103-DE103*(1000-AI103*DH103)/(1000-AI103*DG103))/(100*CZ103)</f>
        <v>0</v>
      </c>
      <c r="M103">
        <f>DE103 - IF(AI103&gt;1, L103*CZ103*100.0/(AK103), 0)</f>
        <v>0</v>
      </c>
      <c r="N103">
        <f>((T103-J103/2)*M103-L103)/(T103+J103/2)</f>
        <v>0</v>
      </c>
      <c r="O103">
        <f>N103*(DL103+DM103)/1000.0</f>
        <v>0</v>
      </c>
      <c r="P103">
        <f>(DE103 - IF(AI103&gt;1, L103*CZ103*100.0/(AK103), 0))*(DL103+DM103)/1000.0</f>
        <v>0</v>
      </c>
      <c r="Q103">
        <f>2.0/((1/S103-1/R103)+SIGN(S103)*SQRT((1/S103-1/R103)*(1/S103-1/R103) + 4*DA103/((DA103+1)*(DA103+1))*(2*1/S103*1/R103-1/R103*1/R103)))</f>
        <v>0</v>
      </c>
      <c r="R103">
        <f>IF(LEFT(DB103,1)&lt;&gt;"0",IF(LEFT(DB103,1)="1",3.0,DC103),$D$5+$E$5*(DS103*DL103/($K$5*1000))+$F$5*(DS103*DL103/($K$5*1000))*MAX(MIN(CZ103,$J$5),$I$5)*MAX(MIN(CZ103,$J$5),$I$5)+$G$5*MAX(MIN(CZ103,$J$5),$I$5)*(DS103*DL103/($K$5*1000))+$H$5*(DS103*DL103/($K$5*1000))*(DS103*DL103/($K$5*1000)))</f>
        <v>0</v>
      </c>
      <c r="S103">
        <f>J103*(1000-(1000*0.61365*exp(17.502*W103/(240.97+W103))/(DL103+DM103)+DG103)/2)/(1000*0.61365*exp(17.502*W103/(240.97+W103))/(DL103+DM103)-DG103)</f>
        <v>0</v>
      </c>
      <c r="T103">
        <f>1/((DA103+1)/(Q103/1.6)+1/(R103/1.37)) + DA103/((DA103+1)/(Q103/1.6) + DA103/(R103/1.37))</f>
        <v>0</v>
      </c>
      <c r="U103">
        <f>(CV103*CY103)</f>
        <v>0</v>
      </c>
      <c r="V103">
        <f>(DN103+(U103+2*0.95*5.67E-8*(((DN103+$B$7)+273)^4-(DN103+273)^4)-44100*J103)/(1.84*29.3*R103+8*0.95*5.67E-8*(DN103+273)^3))</f>
        <v>0</v>
      </c>
      <c r="W103">
        <f>($C$7*DO103+$D$7*DP103+$E$7*V103)</f>
        <v>0</v>
      </c>
      <c r="X103">
        <f>0.61365*exp(17.502*W103/(240.97+W103))</f>
        <v>0</v>
      </c>
      <c r="Y103">
        <f>(Z103/AA103*100)</f>
        <v>0</v>
      </c>
      <c r="Z103">
        <f>DG103*(DL103+DM103)/1000</f>
        <v>0</v>
      </c>
      <c r="AA103">
        <f>0.61365*exp(17.502*DN103/(240.97+DN103))</f>
        <v>0</v>
      </c>
      <c r="AB103">
        <f>(X103-DG103*(DL103+DM103)/1000)</f>
        <v>0</v>
      </c>
      <c r="AC103">
        <f>(-J103*44100)</f>
        <v>0</v>
      </c>
      <c r="AD103">
        <f>2*29.3*R103*0.92*(DN103-W103)</f>
        <v>0</v>
      </c>
      <c r="AE103">
        <f>2*0.95*5.67E-8*(((DN103+$B$7)+273)^4-(W103+273)^4)</f>
        <v>0</v>
      </c>
      <c r="AF103">
        <f>U103+AE103+AC103+AD103</f>
        <v>0</v>
      </c>
      <c r="AG103">
        <v>0</v>
      </c>
      <c r="AH103">
        <v>0</v>
      </c>
      <c r="AI103">
        <f>IF(AG103*$H$13&gt;=AK103,1.0,(AK103/(AK103-AG103*$H$13)))</f>
        <v>0</v>
      </c>
      <c r="AJ103">
        <f>(AI103-1)*100</f>
        <v>0</v>
      </c>
      <c r="AK103">
        <f>MAX(0,($B$13+$C$13*DS103)/(1+$D$13*DS103)*DL103/(DN103+273)*$E$13)</f>
        <v>0</v>
      </c>
      <c r="AL103" t="s">
        <v>420</v>
      </c>
      <c r="AM103" t="s">
        <v>420</v>
      </c>
      <c r="AN103">
        <v>0</v>
      </c>
      <c r="AO103">
        <v>0</v>
      </c>
      <c r="AP103">
        <f>1-AN103/AO103</f>
        <v>0</v>
      </c>
      <c r="AQ103">
        <v>0</v>
      </c>
      <c r="AR103" t="s">
        <v>420</v>
      </c>
      <c r="AS103" t="s">
        <v>420</v>
      </c>
      <c r="AT103">
        <v>0</v>
      </c>
      <c r="AU103">
        <v>0</v>
      </c>
      <c r="AV103">
        <f>1-AT103/AU103</f>
        <v>0</v>
      </c>
      <c r="AW103">
        <v>0.5</v>
      </c>
      <c r="AX103">
        <f>CW103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420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CV103">
        <f>$B$11*DT103+$C$11*DU103+$F$11*EF103*(1-EI103)</f>
        <v>0</v>
      </c>
      <c r="CW103">
        <f>CV103*CX103</f>
        <v>0</v>
      </c>
      <c r="CX103">
        <f>($B$11*$D$9+$C$11*$D$9+$F$11*((ES103+EK103)/MAX(ES103+EK103+ET103, 0.1)*$I$9+ET103/MAX(ES103+EK103+ET103, 0.1)*$J$9))/($B$11+$C$11+$F$11)</f>
        <v>0</v>
      </c>
      <c r="CY103">
        <f>($B$11*$K$9+$C$11*$K$9+$F$11*((ES103+EK103)/MAX(ES103+EK103+ET103, 0.1)*$P$9+ET103/MAX(ES103+EK103+ET103, 0.1)*$Q$9))/($B$11+$C$11+$F$11)</f>
        <v>0</v>
      </c>
      <c r="CZ103">
        <v>4.8</v>
      </c>
      <c r="DA103">
        <v>0.5</v>
      </c>
      <c r="DB103" t="s">
        <v>421</v>
      </c>
      <c r="DC103">
        <v>2</v>
      </c>
      <c r="DD103">
        <v>1759361989</v>
      </c>
      <c r="DE103">
        <v>420.834666666667</v>
      </c>
      <c r="DF103">
        <v>420.006666666667</v>
      </c>
      <c r="DG103">
        <v>24.1191333333333</v>
      </c>
      <c r="DH103">
        <v>23.903</v>
      </c>
      <c r="DI103">
        <v>418.852666666667</v>
      </c>
      <c r="DJ103">
        <v>23.7313333333333</v>
      </c>
      <c r="DK103">
        <v>500.017333333333</v>
      </c>
      <c r="DL103">
        <v>90.3055</v>
      </c>
      <c r="DM103">
        <v>0.0348769333333333</v>
      </c>
      <c r="DN103">
        <v>30.4544333333333</v>
      </c>
      <c r="DO103">
        <v>30.024</v>
      </c>
      <c r="DP103">
        <v>999.9</v>
      </c>
      <c r="DQ103">
        <v>0</v>
      </c>
      <c r="DR103">
        <v>0</v>
      </c>
      <c r="DS103">
        <v>10005.85</v>
      </c>
      <c r="DT103">
        <v>0</v>
      </c>
      <c r="DU103">
        <v>0.386148</v>
      </c>
      <c r="DV103">
        <v>0.827880666666667</v>
      </c>
      <c r="DW103">
        <v>431.235666666667</v>
      </c>
      <c r="DX103">
        <v>430.292333333333</v>
      </c>
      <c r="DY103">
        <v>0.216141666666667</v>
      </c>
      <c r="DZ103">
        <v>420.006666666667</v>
      </c>
      <c r="EA103">
        <v>23.903</v>
      </c>
      <c r="EB103">
        <v>2.17809333333333</v>
      </c>
      <c r="EC103">
        <v>2.15857333333333</v>
      </c>
      <c r="ED103">
        <v>18.8020666666667</v>
      </c>
      <c r="EE103">
        <v>18.6581</v>
      </c>
      <c r="EF103">
        <v>0.00500059</v>
      </c>
      <c r="EG103">
        <v>0</v>
      </c>
      <c r="EH103">
        <v>0</v>
      </c>
      <c r="EI103">
        <v>0</v>
      </c>
      <c r="EJ103">
        <v>687.766666666667</v>
      </c>
      <c r="EK103">
        <v>0.00500059</v>
      </c>
      <c r="EL103">
        <v>-7.93333333333333</v>
      </c>
      <c r="EM103">
        <v>-0.666666666666667</v>
      </c>
      <c r="EN103">
        <v>35.875</v>
      </c>
      <c r="EO103">
        <v>39.0413333333333</v>
      </c>
      <c r="EP103">
        <v>37.187</v>
      </c>
      <c r="EQ103">
        <v>39.104</v>
      </c>
      <c r="ER103">
        <v>38.083</v>
      </c>
      <c r="ES103">
        <v>0</v>
      </c>
      <c r="ET103">
        <v>0</v>
      </c>
      <c r="EU103">
        <v>0</v>
      </c>
      <c r="EV103">
        <v>1759361992.9</v>
      </c>
      <c r="EW103">
        <v>0</v>
      </c>
      <c r="EX103">
        <v>687.138461538461</v>
      </c>
      <c r="EY103">
        <v>1.53162403282337</v>
      </c>
      <c r="EZ103">
        <v>-18.6085470397301</v>
      </c>
      <c r="FA103">
        <v>-8.28076923076923</v>
      </c>
      <c r="FB103">
        <v>15</v>
      </c>
      <c r="FC103">
        <v>0</v>
      </c>
      <c r="FD103" t="s">
        <v>422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0.8637023</v>
      </c>
      <c r="FQ103">
        <v>-0.099149413533835</v>
      </c>
      <c r="FR103">
        <v>0.0454562620065707</v>
      </c>
      <c r="FS103">
        <v>1</v>
      </c>
      <c r="FT103">
        <v>687.611764705882</v>
      </c>
      <c r="FU103">
        <v>-10.2123758685729</v>
      </c>
      <c r="FV103">
        <v>6.3542836272254</v>
      </c>
      <c r="FW103">
        <v>-1</v>
      </c>
      <c r="FX103">
        <v>0.2172749</v>
      </c>
      <c r="FY103">
        <v>0.000484060150376227</v>
      </c>
      <c r="FZ103">
        <v>0.00114570720081529</v>
      </c>
      <c r="GA103">
        <v>1</v>
      </c>
      <c r="GB103">
        <v>2</v>
      </c>
      <c r="GC103">
        <v>2</v>
      </c>
      <c r="GD103" t="s">
        <v>449</v>
      </c>
      <c r="GE103">
        <v>3.13282</v>
      </c>
      <c r="GF103">
        <v>2.71281</v>
      </c>
      <c r="GG103">
        <v>0.0893086</v>
      </c>
      <c r="GH103">
        <v>0.0896398</v>
      </c>
      <c r="GI103">
        <v>0.102924</v>
      </c>
      <c r="GJ103">
        <v>0.103042</v>
      </c>
      <c r="GK103">
        <v>34260.6</v>
      </c>
      <c r="GL103">
        <v>36674.3</v>
      </c>
      <c r="GM103">
        <v>34041.1</v>
      </c>
      <c r="GN103">
        <v>36479.1</v>
      </c>
      <c r="GO103">
        <v>43134.1</v>
      </c>
      <c r="GP103">
        <v>46972.3</v>
      </c>
      <c r="GQ103">
        <v>53110.5</v>
      </c>
      <c r="GR103">
        <v>58304.2</v>
      </c>
      <c r="GS103">
        <v>1.94713</v>
      </c>
      <c r="GT103">
        <v>1.77768</v>
      </c>
      <c r="GU103">
        <v>0.0907928</v>
      </c>
      <c r="GV103">
        <v>0</v>
      </c>
      <c r="GW103">
        <v>28.5472</v>
      </c>
      <c r="GX103">
        <v>999.9</v>
      </c>
      <c r="GY103">
        <v>58.558</v>
      </c>
      <c r="GZ103">
        <v>30.675</v>
      </c>
      <c r="HA103">
        <v>28.7184</v>
      </c>
      <c r="HB103">
        <v>54.3799</v>
      </c>
      <c r="HC103">
        <v>44.6274</v>
      </c>
      <c r="HD103">
        <v>1</v>
      </c>
      <c r="HE103">
        <v>0.119416</v>
      </c>
      <c r="HF103">
        <v>-1.2701</v>
      </c>
      <c r="HG103">
        <v>20.1275</v>
      </c>
      <c r="HH103">
        <v>5.19887</v>
      </c>
      <c r="HI103">
        <v>12.0046</v>
      </c>
      <c r="HJ103">
        <v>4.9743</v>
      </c>
      <c r="HK103">
        <v>3.294</v>
      </c>
      <c r="HL103">
        <v>9999</v>
      </c>
      <c r="HM103">
        <v>9999</v>
      </c>
      <c r="HN103">
        <v>999.9</v>
      </c>
      <c r="HO103">
        <v>9999</v>
      </c>
      <c r="HP103">
        <v>1.86326</v>
      </c>
      <c r="HQ103">
        <v>1.86813</v>
      </c>
      <c r="HR103">
        <v>1.86788</v>
      </c>
      <c r="HS103">
        <v>1.86905</v>
      </c>
      <c r="HT103">
        <v>1.86982</v>
      </c>
      <c r="HU103">
        <v>1.86591</v>
      </c>
      <c r="HV103">
        <v>1.867</v>
      </c>
      <c r="HW103">
        <v>1.86844</v>
      </c>
      <c r="HX103">
        <v>5</v>
      </c>
      <c r="HY103">
        <v>0</v>
      </c>
      <c r="HZ103">
        <v>0</v>
      </c>
      <c r="IA103">
        <v>0</v>
      </c>
      <c r="IB103" t="s">
        <v>424</v>
      </c>
      <c r="IC103" t="s">
        <v>425</v>
      </c>
      <c r="ID103" t="s">
        <v>426</v>
      </c>
      <c r="IE103" t="s">
        <v>426</v>
      </c>
      <c r="IF103" t="s">
        <v>426</v>
      </c>
      <c r="IG103" t="s">
        <v>426</v>
      </c>
      <c r="IH103">
        <v>0</v>
      </c>
      <c r="II103">
        <v>100</v>
      </c>
      <c r="IJ103">
        <v>100</v>
      </c>
      <c r="IK103">
        <v>1.982</v>
      </c>
      <c r="IL103">
        <v>0.3876</v>
      </c>
      <c r="IM103">
        <v>0.591063205497763</v>
      </c>
      <c r="IN103">
        <v>0.00362635438953289</v>
      </c>
      <c r="IO103">
        <v>-8.50754122937555e-07</v>
      </c>
      <c r="IP103">
        <v>2.87264459290622e-10</v>
      </c>
      <c r="IQ103">
        <v>-0.103101814204982</v>
      </c>
      <c r="IR103">
        <v>-0.017656537129445</v>
      </c>
      <c r="IS103">
        <v>0.00217271289782075</v>
      </c>
      <c r="IT103">
        <v>-2.34727275410467e-05</v>
      </c>
      <c r="IU103">
        <v>4</v>
      </c>
      <c r="IV103">
        <v>2183</v>
      </c>
      <c r="IW103">
        <v>1</v>
      </c>
      <c r="IX103">
        <v>27</v>
      </c>
      <c r="IY103">
        <v>29322699.9</v>
      </c>
      <c r="IZ103">
        <v>29322699.9</v>
      </c>
      <c r="JA103">
        <v>0.994873</v>
      </c>
      <c r="JB103">
        <v>2.63794</v>
      </c>
      <c r="JC103">
        <v>1.54785</v>
      </c>
      <c r="JD103">
        <v>2.31323</v>
      </c>
      <c r="JE103">
        <v>1.64673</v>
      </c>
      <c r="JF103">
        <v>2.33398</v>
      </c>
      <c r="JG103">
        <v>34.3042</v>
      </c>
      <c r="JH103">
        <v>24.2101</v>
      </c>
      <c r="JI103">
        <v>18</v>
      </c>
      <c r="JJ103">
        <v>506.361</v>
      </c>
      <c r="JK103">
        <v>397.2</v>
      </c>
      <c r="JL103">
        <v>31.0568</v>
      </c>
      <c r="JM103">
        <v>28.9402</v>
      </c>
      <c r="JN103">
        <v>29.9998</v>
      </c>
      <c r="JO103">
        <v>28.9397</v>
      </c>
      <c r="JP103">
        <v>28.8901</v>
      </c>
      <c r="JQ103">
        <v>19.9259</v>
      </c>
      <c r="JR103">
        <v>21.3686</v>
      </c>
      <c r="JS103">
        <v>51.3108</v>
      </c>
      <c r="JT103">
        <v>31.0441</v>
      </c>
      <c r="JU103">
        <v>420</v>
      </c>
      <c r="JV103">
        <v>23.9377</v>
      </c>
      <c r="JW103">
        <v>96.539</v>
      </c>
      <c r="JX103">
        <v>94.4641</v>
      </c>
    </row>
    <row r="104" spans="1:284">
      <c r="A104">
        <v>88</v>
      </c>
      <c r="B104">
        <v>1759361994</v>
      </c>
      <c r="C104">
        <v>951.900000095367</v>
      </c>
      <c r="D104" t="s">
        <v>602</v>
      </c>
      <c r="E104" t="s">
        <v>603</v>
      </c>
      <c r="F104">
        <v>5</v>
      </c>
      <c r="G104" t="s">
        <v>547</v>
      </c>
      <c r="H104" t="s">
        <v>419</v>
      </c>
      <c r="I104">
        <v>1759361991</v>
      </c>
      <c r="J104">
        <f>(K104)/1000</f>
        <v>0</v>
      </c>
      <c r="K104">
        <f>1000*DK104*AI104*(DG104-DH104)/(100*CZ104*(1000-AI104*DG104))</f>
        <v>0</v>
      </c>
      <c r="L104">
        <f>DK104*AI104*(DF104-DE104*(1000-AI104*DH104)/(1000-AI104*DG104))/(100*CZ104)</f>
        <v>0</v>
      </c>
      <c r="M104">
        <f>DE104 - IF(AI104&gt;1, L104*CZ104*100.0/(AK104), 0)</f>
        <v>0</v>
      </c>
      <c r="N104">
        <f>((T104-J104/2)*M104-L104)/(T104+J104/2)</f>
        <v>0</v>
      </c>
      <c r="O104">
        <f>N104*(DL104+DM104)/1000.0</f>
        <v>0</v>
      </c>
      <c r="P104">
        <f>(DE104 - IF(AI104&gt;1, L104*CZ104*100.0/(AK104), 0))*(DL104+DM104)/1000.0</f>
        <v>0</v>
      </c>
      <c r="Q104">
        <f>2.0/((1/S104-1/R104)+SIGN(S104)*SQRT((1/S104-1/R104)*(1/S104-1/R104) + 4*DA104/((DA104+1)*(DA104+1))*(2*1/S104*1/R104-1/R104*1/R104)))</f>
        <v>0</v>
      </c>
      <c r="R104">
        <f>IF(LEFT(DB104,1)&lt;&gt;"0",IF(LEFT(DB104,1)="1",3.0,DC104),$D$5+$E$5*(DS104*DL104/($K$5*1000))+$F$5*(DS104*DL104/($K$5*1000))*MAX(MIN(CZ104,$J$5),$I$5)*MAX(MIN(CZ104,$J$5),$I$5)+$G$5*MAX(MIN(CZ104,$J$5),$I$5)*(DS104*DL104/($K$5*1000))+$H$5*(DS104*DL104/($K$5*1000))*(DS104*DL104/($K$5*1000)))</f>
        <v>0</v>
      </c>
      <c r="S104">
        <f>J104*(1000-(1000*0.61365*exp(17.502*W104/(240.97+W104))/(DL104+DM104)+DG104)/2)/(1000*0.61365*exp(17.502*W104/(240.97+W104))/(DL104+DM104)-DG104)</f>
        <v>0</v>
      </c>
      <c r="T104">
        <f>1/((DA104+1)/(Q104/1.6)+1/(R104/1.37)) + DA104/((DA104+1)/(Q104/1.6) + DA104/(R104/1.37))</f>
        <v>0</v>
      </c>
      <c r="U104">
        <f>(CV104*CY104)</f>
        <v>0</v>
      </c>
      <c r="V104">
        <f>(DN104+(U104+2*0.95*5.67E-8*(((DN104+$B$7)+273)^4-(DN104+273)^4)-44100*J104)/(1.84*29.3*R104+8*0.95*5.67E-8*(DN104+273)^3))</f>
        <v>0</v>
      </c>
      <c r="W104">
        <f>($C$7*DO104+$D$7*DP104+$E$7*V104)</f>
        <v>0</v>
      </c>
      <c r="X104">
        <f>0.61365*exp(17.502*W104/(240.97+W104))</f>
        <v>0</v>
      </c>
      <c r="Y104">
        <f>(Z104/AA104*100)</f>
        <v>0</v>
      </c>
      <c r="Z104">
        <f>DG104*(DL104+DM104)/1000</f>
        <v>0</v>
      </c>
      <c r="AA104">
        <f>0.61365*exp(17.502*DN104/(240.97+DN104))</f>
        <v>0</v>
      </c>
      <c r="AB104">
        <f>(X104-DG104*(DL104+DM104)/1000)</f>
        <v>0</v>
      </c>
      <c r="AC104">
        <f>(-J104*44100)</f>
        <v>0</v>
      </c>
      <c r="AD104">
        <f>2*29.3*R104*0.92*(DN104-W104)</f>
        <v>0</v>
      </c>
      <c r="AE104">
        <f>2*0.95*5.67E-8*(((DN104+$B$7)+273)^4-(W104+273)^4)</f>
        <v>0</v>
      </c>
      <c r="AF104">
        <f>U104+AE104+AC104+AD104</f>
        <v>0</v>
      </c>
      <c r="AG104">
        <v>0</v>
      </c>
      <c r="AH104">
        <v>0</v>
      </c>
      <c r="AI104">
        <f>IF(AG104*$H$13&gt;=AK104,1.0,(AK104/(AK104-AG104*$H$13)))</f>
        <v>0</v>
      </c>
      <c r="AJ104">
        <f>(AI104-1)*100</f>
        <v>0</v>
      </c>
      <c r="AK104">
        <f>MAX(0,($B$13+$C$13*DS104)/(1+$D$13*DS104)*DL104/(DN104+273)*$E$13)</f>
        <v>0</v>
      </c>
      <c r="AL104" t="s">
        <v>420</v>
      </c>
      <c r="AM104" t="s">
        <v>420</v>
      </c>
      <c r="AN104">
        <v>0</v>
      </c>
      <c r="AO104">
        <v>0</v>
      </c>
      <c r="AP104">
        <f>1-AN104/AO104</f>
        <v>0</v>
      </c>
      <c r="AQ104">
        <v>0</v>
      </c>
      <c r="AR104" t="s">
        <v>420</v>
      </c>
      <c r="AS104" t="s">
        <v>420</v>
      </c>
      <c r="AT104">
        <v>0</v>
      </c>
      <c r="AU104">
        <v>0</v>
      </c>
      <c r="AV104">
        <f>1-AT104/AU104</f>
        <v>0</v>
      </c>
      <c r="AW104">
        <v>0.5</v>
      </c>
      <c r="AX104">
        <f>CW104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420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CV104">
        <f>$B$11*DT104+$C$11*DU104+$F$11*EF104*(1-EI104)</f>
        <v>0</v>
      </c>
      <c r="CW104">
        <f>CV104*CX104</f>
        <v>0</v>
      </c>
      <c r="CX104">
        <f>($B$11*$D$9+$C$11*$D$9+$F$11*((ES104+EK104)/MAX(ES104+EK104+ET104, 0.1)*$I$9+ET104/MAX(ES104+EK104+ET104, 0.1)*$J$9))/($B$11+$C$11+$F$11)</f>
        <v>0</v>
      </c>
      <c r="CY104">
        <f>($B$11*$K$9+$C$11*$K$9+$F$11*((ES104+EK104)/MAX(ES104+EK104+ET104, 0.1)*$P$9+ET104/MAX(ES104+EK104+ET104, 0.1)*$Q$9))/($B$11+$C$11+$F$11)</f>
        <v>0</v>
      </c>
      <c r="CZ104">
        <v>4.8</v>
      </c>
      <c r="DA104">
        <v>0.5</v>
      </c>
      <c r="DB104" t="s">
        <v>421</v>
      </c>
      <c r="DC104">
        <v>2</v>
      </c>
      <c r="DD104">
        <v>1759361991</v>
      </c>
      <c r="DE104">
        <v>420.846</v>
      </c>
      <c r="DF104">
        <v>420.021</v>
      </c>
      <c r="DG104">
        <v>24.1169666666667</v>
      </c>
      <c r="DH104">
        <v>23.9013666666667</v>
      </c>
      <c r="DI104">
        <v>418.864</v>
      </c>
      <c r="DJ104">
        <v>23.7292666666667</v>
      </c>
      <c r="DK104">
        <v>500.047333333333</v>
      </c>
      <c r="DL104">
        <v>90.3048</v>
      </c>
      <c r="DM104">
        <v>0.0346777333333333</v>
      </c>
      <c r="DN104">
        <v>30.455</v>
      </c>
      <c r="DO104">
        <v>30.0232</v>
      </c>
      <c r="DP104">
        <v>999.9</v>
      </c>
      <c r="DQ104">
        <v>0</v>
      </c>
      <c r="DR104">
        <v>0</v>
      </c>
      <c r="DS104">
        <v>10019.1666666667</v>
      </c>
      <c r="DT104">
        <v>0</v>
      </c>
      <c r="DU104">
        <v>0.386148</v>
      </c>
      <c r="DV104">
        <v>0.824656</v>
      </c>
      <c r="DW104">
        <v>431.246</v>
      </c>
      <c r="DX104">
        <v>430.306333333333</v>
      </c>
      <c r="DY104">
        <v>0.215598666666667</v>
      </c>
      <c r="DZ104">
        <v>420.021</v>
      </c>
      <c r="EA104">
        <v>23.9013666666667</v>
      </c>
      <c r="EB104">
        <v>2.17788</v>
      </c>
      <c r="EC104">
        <v>2.15841</v>
      </c>
      <c r="ED104">
        <v>18.8005</v>
      </c>
      <c r="EE104">
        <v>18.6569</v>
      </c>
      <c r="EF104">
        <v>0.00500059</v>
      </c>
      <c r="EG104">
        <v>0</v>
      </c>
      <c r="EH104">
        <v>0</v>
      </c>
      <c r="EI104">
        <v>0</v>
      </c>
      <c r="EJ104">
        <v>686.6</v>
      </c>
      <c r="EK104">
        <v>0.00500059</v>
      </c>
      <c r="EL104">
        <v>-10.3333333333333</v>
      </c>
      <c r="EM104">
        <v>-1.53333333333333</v>
      </c>
      <c r="EN104">
        <v>35.854</v>
      </c>
      <c r="EO104">
        <v>39.0206666666667</v>
      </c>
      <c r="EP104">
        <v>37.187</v>
      </c>
      <c r="EQ104">
        <v>39.083</v>
      </c>
      <c r="ER104">
        <v>38.062</v>
      </c>
      <c r="ES104">
        <v>0</v>
      </c>
      <c r="ET104">
        <v>0</v>
      </c>
      <c r="EU104">
        <v>0</v>
      </c>
      <c r="EV104">
        <v>1759361995.3</v>
      </c>
      <c r="EW104">
        <v>0</v>
      </c>
      <c r="EX104">
        <v>687.1</v>
      </c>
      <c r="EY104">
        <v>-1.92820500095397</v>
      </c>
      <c r="EZ104">
        <v>-14.1264958438756</v>
      </c>
      <c r="FA104">
        <v>-9.26923076923077</v>
      </c>
      <c r="FB104">
        <v>15</v>
      </c>
      <c r="FC104">
        <v>0</v>
      </c>
      <c r="FD104" t="s">
        <v>422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0.8527724</v>
      </c>
      <c r="FQ104">
        <v>-0.0743914285714283</v>
      </c>
      <c r="FR104">
        <v>0.0439464633086668</v>
      </c>
      <c r="FS104">
        <v>1</v>
      </c>
      <c r="FT104">
        <v>687.547058823529</v>
      </c>
      <c r="FU104">
        <v>-2.72268905837245</v>
      </c>
      <c r="FV104">
        <v>6.27770261903272</v>
      </c>
      <c r="FW104">
        <v>-1</v>
      </c>
      <c r="FX104">
        <v>0.21723025</v>
      </c>
      <c r="FY104">
        <v>-0.00645081203007479</v>
      </c>
      <c r="FZ104">
        <v>0.00121636778463588</v>
      </c>
      <c r="GA104">
        <v>1</v>
      </c>
      <c r="GB104">
        <v>2</v>
      </c>
      <c r="GC104">
        <v>2</v>
      </c>
      <c r="GD104" t="s">
        <v>449</v>
      </c>
      <c r="GE104">
        <v>3.13286</v>
      </c>
      <c r="GF104">
        <v>2.7128</v>
      </c>
      <c r="GG104">
        <v>0.0893105</v>
      </c>
      <c r="GH104">
        <v>0.089631</v>
      </c>
      <c r="GI104">
        <v>0.102918</v>
      </c>
      <c r="GJ104">
        <v>0.103037</v>
      </c>
      <c r="GK104">
        <v>34260.6</v>
      </c>
      <c r="GL104">
        <v>36675</v>
      </c>
      <c r="GM104">
        <v>34041.2</v>
      </c>
      <c r="GN104">
        <v>36479.4</v>
      </c>
      <c r="GO104">
        <v>43134.5</v>
      </c>
      <c r="GP104">
        <v>46972.9</v>
      </c>
      <c r="GQ104">
        <v>53110.6</v>
      </c>
      <c r="GR104">
        <v>58304.5</v>
      </c>
      <c r="GS104">
        <v>1.94697</v>
      </c>
      <c r="GT104">
        <v>1.7778</v>
      </c>
      <c r="GU104">
        <v>0.0896752</v>
      </c>
      <c r="GV104">
        <v>0</v>
      </c>
      <c r="GW104">
        <v>28.5491</v>
      </c>
      <c r="GX104">
        <v>999.9</v>
      </c>
      <c r="GY104">
        <v>58.534</v>
      </c>
      <c r="GZ104">
        <v>30.696</v>
      </c>
      <c r="HA104">
        <v>28.7421</v>
      </c>
      <c r="HB104">
        <v>54.6899</v>
      </c>
      <c r="HC104">
        <v>44.371</v>
      </c>
      <c r="HD104">
        <v>1</v>
      </c>
      <c r="HE104">
        <v>0.119184</v>
      </c>
      <c r="HF104">
        <v>-1.28251</v>
      </c>
      <c r="HG104">
        <v>20.1274</v>
      </c>
      <c r="HH104">
        <v>5.19902</v>
      </c>
      <c r="HI104">
        <v>12.0043</v>
      </c>
      <c r="HJ104">
        <v>4.97435</v>
      </c>
      <c r="HK104">
        <v>3.294</v>
      </c>
      <c r="HL104">
        <v>9999</v>
      </c>
      <c r="HM104">
        <v>9999</v>
      </c>
      <c r="HN104">
        <v>999.9</v>
      </c>
      <c r="HO104">
        <v>9999</v>
      </c>
      <c r="HP104">
        <v>1.86326</v>
      </c>
      <c r="HQ104">
        <v>1.86813</v>
      </c>
      <c r="HR104">
        <v>1.86786</v>
      </c>
      <c r="HS104">
        <v>1.86905</v>
      </c>
      <c r="HT104">
        <v>1.86981</v>
      </c>
      <c r="HU104">
        <v>1.86592</v>
      </c>
      <c r="HV104">
        <v>1.867</v>
      </c>
      <c r="HW104">
        <v>1.86844</v>
      </c>
      <c r="HX104">
        <v>5</v>
      </c>
      <c r="HY104">
        <v>0</v>
      </c>
      <c r="HZ104">
        <v>0</v>
      </c>
      <c r="IA104">
        <v>0</v>
      </c>
      <c r="IB104" t="s">
        <v>424</v>
      </c>
      <c r="IC104" t="s">
        <v>425</v>
      </c>
      <c r="ID104" t="s">
        <v>426</v>
      </c>
      <c r="IE104" t="s">
        <v>426</v>
      </c>
      <c r="IF104" t="s">
        <v>426</v>
      </c>
      <c r="IG104" t="s">
        <v>426</v>
      </c>
      <c r="IH104">
        <v>0</v>
      </c>
      <c r="II104">
        <v>100</v>
      </c>
      <c r="IJ104">
        <v>100</v>
      </c>
      <c r="IK104">
        <v>1.982</v>
      </c>
      <c r="IL104">
        <v>0.3875</v>
      </c>
      <c r="IM104">
        <v>0.591063205497763</v>
      </c>
      <c r="IN104">
        <v>0.00362635438953289</v>
      </c>
      <c r="IO104">
        <v>-8.50754122937555e-07</v>
      </c>
      <c r="IP104">
        <v>2.87264459290622e-10</v>
      </c>
      <c r="IQ104">
        <v>-0.103101814204982</v>
      </c>
      <c r="IR104">
        <v>-0.017656537129445</v>
      </c>
      <c r="IS104">
        <v>0.00217271289782075</v>
      </c>
      <c r="IT104">
        <v>-2.34727275410467e-05</v>
      </c>
      <c r="IU104">
        <v>4</v>
      </c>
      <c r="IV104">
        <v>2183</v>
      </c>
      <c r="IW104">
        <v>1</v>
      </c>
      <c r="IX104">
        <v>27</v>
      </c>
      <c r="IY104">
        <v>29322699.9</v>
      </c>
      <c r="IZ104">
        <v>29322699.9</v>
      </c>
      <c r="JA104">
        <v>0.993652</v>
      </c>
      <c r="JB104">
        <v>2.63184</v>
      </c>
      <c r="JC104">
        <v>1.54785</v>
      </c>
      <c r="JD104">
        <v>2.31323</v>
      </c>
      <c r="JE104">
        <v>1.64673</v>
      </c>
      <c r="JF104">
        <v>2.37305</v>
      </c>
      <c r="JG104">
        <v>34.3042</v>
      </c>
      <c r="JH104">
        <v>24.2188</v>
      </c>
      <c r="JI104">
        <v>18</v>
      </c>
      <c r="JJ104">
        <v>506.252</v>
      </c>
      <c r="JK104">
        <v>397.264</v>
      </c>
      <c r="JL104">
        <v>31.0447</v>
      </c>
      <c r="JM104">
        <v>28.939</v>
      </c>
      <c r="JN104">
        <v>29.9998</v>
      </c>
      <c r="JO104">
        <v>28.9387</v>
      </c>
      <c r="JP104">
        <v>28.8893</v>
      </c>
      <c r="JQ104">
        <v>19.9279</v>
      </c>
      <c r="JR104">
        <v>21.3686</v>
      </c>
      <c r="JS104">
        <v>51.3108</v>
      </c>
      <c r="JT104">
        <v>31.0195</v>
      </c>
      <c r="JU104">
        <v>420</v>
      </c>
      <c r="JV104">
        <v>23.9377</v>
      </c>
      <c r="JW104">
        <v>96.5393</v>
      </c>
      <c r="JX104">
        <v>94.4646</v>
      </c>
    </row>
    <row r="105" spans="1:284">
      <c r="A105">
        <v>89</v>
      </c>
      <c r="B105">
        <v>1759361996</v>
      </c>
      <c r="C105">
        <v>953.900000095367</v>
      </c>
      <c r="D105" t="s">
        <v>604</v>
      </c>
      <c r="E105" t="s">
        <v>605</v>
      </c>
      <c r="F105">
        <v>5</v>
      </c>
      <c r="G105" t="s">
        <v>547</v>
      </c>
      <c r="H105" t="s">
        <v>419</v>
      </c>
      <c r="I105">
        <v>1759361993</v>
      </c>
      <c r="J105">
        <f>(K105)/1000</f>
        <v>0</v>
      </c>
      <c r="K105">
        <f>1000*DK105*AI105*(DG105-DH105)/(100*CZ105*(1000-AI105*DG105))</f>
        <v>0</v>
      </c>
      <c r="L105">
        <f>DK105*AI105*(DF105-DE105*(1000-AI105*DH105)/(1000-AI105*DG105))/(100*CZ105)</f>
        <v>0</v>
      </c>
      <c r="M105">
        <f>DE105 - IF(AI105&gt;1, L105*CZ105*100.0/(AK105), 0)</f>
        <v>0</v>
      </c>
      <c r="N105">
        <f>((T105-J105/2)*M105-L105)/(T105+J105/2)</f>
        <v>0</v>
      </c>
      <c r="O105">
        <f>N105*(DL105+DM105)/1000.0</f>
        <v>0</v>
      </c>
      <c r="P105">
        <f>(DE105 - IF(AI105&gt;1, L105*CZ105*100.0/(AK105), 0))*(DL105+DM105)/1000.0</f>
        <v>0</v>
      </c>
      <c r="Q105">
        <f>2.0/((1/S105-1/R105)+SIGN(S105)*SQRT((1/S105-1/R105)*(1/S105-1/R105) + 4*DA105/((DA105+1)*(DA105+1))*(2*1/S105*1/R105-1/R105*1/R105)))</f>
        <v>0</v>
      </c>
      <c r="R105">
        <f>IF(LEFT(DB105,1)&lt;&gt;"0",IF(LEFT(DB105,1)="1",3.0,DC105),$D$5+$E$5*(DS105*DL105/($K$5*1000))+$F$5*(DS105*DL105/($K$5*1000))*MAX(MIN(CZ105,$J$5),$I$5)*MAX(MIN(CZ105,$J$5),$I$5)+$G$5*MAX(MIN(CZ105,$J$5),$I$5)*(DS105*DL105/($K$5*1000))+$H$5*(DS105*DL105/($K$5*1000))*(DS105*DL105/($K$5*1000)))</f>
        <v>0</v>
      </c>
      <c r="S105">
        <f>J105*(1000-(1000*0.61365*exp(17.502*W105/(240.97+W105))/(DL105+DM105)+DG105)/2)/(1000*0.61365*exp(17.502*W105/(240.97+W105))/(DL105+DM105)-DG105)</f>
        <v>0</v>
      </c>
      <c r="T105">
        <f>1/((DA105+1)/(Q105/1.6)+1/(R105/1.37)) + DA105/((DA105+1)/(Q105/1.6) + DA105/(R105/1.37))</f>
        <v>0</v>
      </c>
      <c r="U105">
        <f>(CV105*CY105)</f>
        <v>0</v>
      </c>
      <c r="V105">
        <f>(DN105+(U105+2*0.95*5.67E-8*(((DN105+$B$7)+273)^4-(DN105+273)^4)-44100*J105)/(1.84*29.3*R105+8*0.95*5.67E-8*(DN105+273)^3))</f>
        <v>0</v>
      </c>
      <c r="W105">
        <f>($C$7*DO105+$D$7*DP105+$E$7*V105)</f>
        <v>0</v>
      </c>
      <c r="X105">
        <f>0.61365*exp(17.502*W105/(240.97+W105))</f>
        <v>0</v>
      </c>
      <c r="Y105">
        <f>(Z105/AA105*100)</f>
        <v>0</v>
      </c>
      <c r="Z105">
        <f>DG105*(DL105+DM105)/1000</f>
        <v>0</v>
      </c>
      <c r="AA105">
        <f>0.61365*exp(17.502*DN105/(240.97+DN105))</f>
        <v>0</v>
      </c>
      <c r="AB105">
        <f>(X105-DG105*(DL105+DM105)/1000)</f>
        <v>0</v>
      </c>
      <c r="AC105">
        <f>(-J105*44100)</f>
        <v>0</v>
      </c>
      <c r="AD105">
        <f>2*29.3*R105*0.92*(DN105-W105)</f>
        <v>0</v>
      </c>
      <c r="AE105">
        <f>2*0.95*5.67E-8*(((DN105+$B$7)+273)^4-(W105+273)^4)</f>
        <v>0</v>
      </c>
      <c r="AF105">
        <f>U105+AE105+AC105+AD105</f>
        <v>0</v>
      </c>
      <c r="AG105">
        <v>0</v>
      </c>
      <c r="AH105">
        <v>0</v>
      </c>
      <c r="AI105">
        <f>IF(AG105*$H$13&gt;=AK105,1.0,(AK105/(AK105-AG105*$H$13)))</f>
        <v>0</v>
      </c>
      <c r="AJ105">
        <f>(AI105-1)*100</f>
        <v>0</v>
      </c>
      <c r="AK105">
        <f>MAX(0,($B$13+$C$13*DS105)/(1+$D$13*DS105)*DL105/(DN105+273)*$E$13)</f>
        <v>0</v>
      </c>
      <c r="AL105" t="s">
        <v>420</v>
      </c>
      <c r="AM105" t="s">
        <v>420</v>
      </c>
      <c r="AN105">
        <v>0</v>
      </c>
      <c r="AO105">
        <v>0</v>
      </c>
      <c r="AP105">
        <f>1-AN105/AO105</f>
        <v>0</v>
      </c>
      <c r="AQ105">
        <v>0</v>
      </c>
      <c r="AR105" t="s">
        <v>420</v>
      </c>
      <c r="AS105" t="s">
        <v>420</v>
      </c>
      <c r="AT105">
        <v>0</v>
      </c>
      <c r="AU105">
        <v>0</v>
      </c>
      <c r="AV105">
        <f>1-AT105/AU105</f>
        <v>0</v>
      </c>
      <c r="AW105">
        <v>0.5</v>
      </c>
      <c r="AX105">
        <f>CW105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420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CV105">
        <f>$B$11*DT105+$C$11*DU105+$F$11*EF105*(1-EI105)</f>
        <v>0</v>
      </c>
      <c r="CW105">
        <f>CV105*CX105</f>
        <v>0</v>
      </c>
      <c r="CX105">
        <f>($B$11*$D$9+$C$11*$D$9+$F$11*((ES105+EK105)/MAX(ES105+EK105+ET105, 0.1)*$I$9+ET105/MAX(ES105+EK105+ET105, 0.1)*$J$9))/($B$11+$C$11+$F$11)</f>
        <v>0</v>
      </c>
      <c r="CY105">
        <f>($B$11*$K$9+$C$11*$K$9+$F$11*((ES105+EK105)/MAX(ES105+EK105+ET105, 0.1)*$P$9+ET105/MAX(ES105+EK105+ET105, 0.1)*$Q$9))/($B$11+$C$11+$F$11)</f>
        <v>0</v>
      </c>
      <c r="CZ105">
        <v>4.8</v>
      </c>
      <c r="DA105">
        <v>0.5</v>
      </c>
      <c r="DB105" t="s">
        <v>421</v>
      </c>
      <c r="DC105">
        <v>2</v>
      </c>
      <c r="DD105">
        <v>1759361993</v>
      </c>
      <c r="DE105">
        <v>420.862333333333</v>
      </c>
      <c r="DF105">
        <v>420.013333333333</v>
      </c>
      <c r="DG105">
        <v>24.1144333333333</v>
      </c>
      <c r="DH105">
        <v>23.8994</v>
      </c>
      <c r="DI105">
        <v>418.880333333333</v>
      </c>
      <c r="DJ105">
        <v>23.7268333333333</v>
      </c>
      <c r="DK105">
        <v>500.056333333333</v>
      </c>
      <c r="DL105">
        <v>90.3044666666667</v>
      </c>
      <c r="DM105">
        <v>0.0347160666666667</v>
      </c>
      <c r="DN105">
        <v>30.4556666666667</v>
      </c>
      <c r="DO105">
        <v>30.0173333333333</v>
      </c>
      <c r="DP105">
        <v>999.9</v>
      </c>
      <c r="DQ105">
        <v>0</v>
      </c>
      <c r="DR105">
        <v>0</v>
      </c>
      <c r="DS105">
        <v>10007.4833333333</v>
      </c>
      <c r="DT105">
        <v>0</v>
      </c>
      <c r="DU105">
        <v>0.386148</v>
      </c>
      <c r="DV105">
        <v>0.849009</v>
      </c>
      <c r="DW105">
        <v>431.261666666667</v>
      </c>
      <c r="DX105">
        <v>430.297333333333</v>
      </c>
      <c r="DY105">
        <v>0.215028333333333</v>
      </c>
      <c r="DZ105">
        <v>420.013333333333</v>
      </c>
      <c r="EA105">
        <v>23.8994</v>
      </c>
      <c r="EB105">
        <v>2.17764333333333</v>
      </c>
      <c r="EC105">
        <v>2.15822333333333</v>
      </c>
      <c r="ED105">
        <v>18.7987666666667</v>
      </c>
      <c r="EE105">
        <v>18.6555333333333</v>
      </c>
      <c r="EF105">
        <v>0.00500059</v>
      </c>
      <c r="EG105">
        <v>0</v>
      </c>
      <c r="EH105">
        <v>0</v>
      </c>
      <c r="EI105">
        <v>0</v>
      </c>
      <c r="EJ105">
        <v>689.366666666667</v>
      </c>
      <c r="EK105">
        <v>0.00500059</v>
      </c>
      <c r="EL105">
        <v>-10.0333333333333</v>
      </c>
      <c r="EM105">
        <v>-1</v>
      </c>
      <c r="EN105">
        <v>35.833</v>
      </c>
      <c r="EO105">
        <v>39</v>
      </c>
      <c r="EP105">
        <v>37.1663333333333</v>
      </c>
      <c r="EQ105">
        <v>39.0413333333333</v>
      </c>
      <c r="ER105">
        <v>38.062</v>
      </c>
      <c r="ES105">
        <v>0</v>
      </c>
      <c r="ET105">
        <v>0</v>
      </c>
      <c r="EU105">
        <v>0</v>
      </c>
      <c r="EV105">
        <v>1759361997.1</v>
      </c>
      <c r="EW105">
        <v>0</v>
      </c>
      <c r="EX105">
        <v>686.568</v>
      </c>
      <c r="EY105">
        <v>8.86923089904567</v>
      </c>
      <c r="EZ105">
        <v>-24.946153941968</v>
      </c>
      <c r="FA105">
        <v>-9.496</v>
      </c>
      <c r="FB105">
        <v>15</v>
      </c>
      <c r="FC105">
        <v>0</v>
      </c>
      <c r="FD105" t="s">
        <v>422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0.8502654</v>
      </c>
      <c r="FQ105">
        <v>0.0195105563909772</v>
      </c>
      <c r="FR105">
        <v>0.0428687303537205</v>
      </c>
      <c r="FS105">
        <v>1</v>
      </c>
      <c r="FT105">
        <v>687.811764705882</v>
      </c>
      <c r="FU105">
        <v>-12.4736439320869</v>
      </c>
      <c r="FV105">
        <v>6.12789018033807</v>
      </c>
      <c r="FW105">
        <v>-1</v>
      </c>
      <c r="FX105">
        <v>0.2168688</v>
      </c>
      <c r="FY105">
        <v>-0.00988466165413469</v>
      </c>
      <c r="FZ105">
        <v>0.00147187973693505</v>
      </c>
      <c r="GA105">
        <v>1</v>
      </c>
      <c r="GB105">
        <v>2</v>
      </c>
      <c r="GC105">
        <v>2</v>
      </c>
      <c r="GD105" t="s">
        <v>449</v>
      </c>
      <c r="GE105">
        <v>3.13277</v>
      </c>
      <c r="GF105">
        <v>2.71294</v>
      </c>
      <c r="GG105">
        <v>0.0893091</v>
      </c>
      <c r="GH105">
        <v>0.0896264</v>
      </c>
      <c r="GI105">
        <v>0.102915</v>
      </c>
      <c r="GJ105">
        <v>0.103031</v>
      </c>
      <c r="GK105">
        <v>34260.7</v>
      </c>
      <c r="GL105">
        <v>36675.3</v>
      </c>
      <c r="GM105">
        <v>34041.2</v>
      </c>
      <c r="GN105">
        <v>36479.5</v>
      </c>
      <c r="GO105">
        <v>43134.7</v>
      </c>
      <c r="GP105">
        <v>46973.1</v>
      </c>
      <c r="GQ105">
        <v>53110.7</v>
      </c>
      <c r="GR105">
        <v>58304.4</v>
      </c>
      <c r="GS105">
        <v>1.94687</v>
      </c>
      <c r="GT105">
        <v>1.77813</v>
      </c>
      <c r="GU105">
        <v>0.0892729</v>
      </c>
      <c r="GV105">
        <v>0</v>
      </c>
      <c r="GW105">
        <v>28.5505</v>
      </c>
      <c r="GX105">
        <v>999.9</v>
      </c>
      <c r="GY105">
        <v>58.534</v>
      </c>
      <c r="GZ105">
        <v>30.696</v>
      </c>
      <c r="HA105">
        <v>28.7378</v>
      </c>
      <c r="HB105">
        <v>54.9699</v>
      </c>
      <c r="HC105">
        <v>44.4191</v>
      </c>
      <c r="HD105">
        <v>1</v>
      </c>
      <c r="HE105">
        <v>0.118935</v>
      </c>
      <c r="HF105">
        <v>-1.26341</v>
      </c>
      <c r="HG105">
        <v>20.1275</v>
      </c>
      <c r="HH105">
        <v>5.19902</v>
      </c>
      <c r="HI105">
        <v>12.004</v>
      </c>
      <c r="HJ105">
        <v>4.9743</v>
      </c>
      <c r="HK105">
        <v>3.294</v>
      </c>
      <c r="HL105">
        <v>9999</v>
      </c>
      <c r="HM105">
        <v>9999</v>
      </c>
      <c r="HN105">
        <v>999.9</v>
      </c>
      <c r="HO105">
        <v>9999</v>
      </c>
      <c r="HP105">
        <v>1.86325</v>
      </c>
      <c r="HQ105">
        <v>1.86813</v>
      </c>
      <c r="HR105">
        <v>1.86787</v>
      </c>
      <c r="HS105">
        <v>1.86905</v>
      </c>
      <c r="HT105">
        <v>1.86981</v>
      </c>
      <c r="HU105">
        <v>1.86591</v>
      </c>
      <c r="HV105">
        <v>1.86699</v>
      </c>
      <c r="HW105">
        <v>1.86844</v>
      </c>
      <c r="HX105">
        <v>5</v>
      </c>
      <c r="HY105">
        <v>0</v>
      </c>
      <c r="HZ105">
        <v>0</v>
      </c>
      <c r="IA105">
        <v>0</v>
      </c>
      <c r="IB105" t="s">
        <v>424</v>
      </c>
      <c r="IC105" t="s">
        <v>425</v>
      </c>
      <c r="ID105" t="s">
        <v>426</v>
      </c>
      <c r="IE105" t="s">
        <v>426</v>
      </c>
      <c r="IF105" t="s">
        <v>426</v>
      </c>
      <c r="IG105" t="s">
        <v>426</v>
      </c>
      <c r="IH105">
        <v>0</v>
      </c>
      <c r="II105">
        <v>100</v>
      </c>
      <c r="IJ105">
        <v>100</v>
      </c>
      <c r="IK105">
        <v>1.982</v>
      </c>
      <c r="IL105">
        <v>0.3875</v>
      </c>
      <c r="IM105">
        <v>0.591063205497763</v>
      </c>
      <c r="IN105">
        <v>0.00362635438953289</v>
      </c>
      <c r="IO105">
        <v>-8.50754122937555e-07</v>
      </c>
      <c r="IP105">
        <v>2.87264459290622e-10</v>
      </c>
      <c r="IQ105">
        <v>-0.103101814204982</v>
      </c>
      <c r="IR105">
        <v>-0.017656537129445</v>
      </c>
      <c r="IS105">
        <v>0.00217271289782075</v>
      </c>
      <c r="IT105">
        <v>-2.34727275410467e-05</v>
      </c>
      <c r="IU105">
        <v>4</v>
      </c>
      <c r="IV105">
        <v>2183</v>
      </c>
      <c r="IW105">
        <v>1</v>
      </c>
      <c r="IX105">
        <v>27</v>
      </c>
      <c r="IY105">
        <v>29322699.9</v>
      </c>
      <c r="IZ105">
        <v>29322699.9</v>
      </c>
      <c r="JA105">
        <v>0.994873</v>
      </c>
      <c r="JB105">
        <v>2.6355</v>
      </c>
      <c r="JC105">
        <v>1.54785</v>
      </c>
      <c r="JD105">
        <v>2.31323</v>
      </c>
      <c r="JE105">
        <v>1.64673</v>
      </c>
      <c r="JF105">
        <v>2.28638</v>
      </c>
      <c r="JG105">
        <v>34.3042</v>
      </c>
      <c r="JH105">
        <v>24.2101</v>
      </c>
      <c r="JI105">
        <v>18</v>
      </c>
      <c r="JJ105">
        <v>506.179</v>
      </c>
      <c r="JK105">
        <v>397.434</v>
      </c>
      <c r="JL105">
        <v>31.0337</v>
      </c>
      <c r="JM105">
        <v>28.9378</v>
      </c>
      <c r="JN105">
        <v>29.9998</v>
      </c>
      <c r="JO105">
        <v>28.9378</v>
      </c>
      <c r="JP105">
        <v>28.8882</v>
      </c>
      <c r="JQ105">
        <v>19.9276</v>
      </c>
      <c r="JR105">
        <v>21.3686</v>
      </c>
      <c r="JS105">
        <v>51.3108</v>
      </c>
      <c r="JT105">
        <v>31.0195</v>
      </c>
      <c r="JU105">
        <v>420</v>
      </c>
      <c r="JV105">
        <v>23.9377</v>
      </c>
      <c r="JW105">
        <v>96.5394</v>
      </c>
      <c r="JX105">
        <v>94.4647</v>
      </c>
    </row>
    <row r="106" spans="1:284">
      <c r="A106">
        <v>90</v>
      </c>
      <c r="B106">
        <v>1759362296</v>
      </c>
      <c r="C106">
        <v>1253.90000009537</v>
      </c>
      <c r="D106" t="s">
        <v>606</v>
      </c>
      <c r="E106" t="s">
        <v>607</v>
      </c>
      <c r="F106">
        <v>5</v>
      </c>
      <c r="G106" t="s">
        <v>608</v>
      </c>
      <c r="H106" t="s">
        <v>419</v>
      </c>
      <c r="I106">
        <v>1759362293</v>
      </c>
      <c r="J106">
        <f>(K106)/1000</f>
        <v>0</v>
      </c>
      <c r="K106">
        <f>1000*DK106*AI106*(DG106-DH106)/(100*CZ106*(1000-AI106*DG106))</f>
        <v>0</v>
      </c>
      <c r="L106">
        <f>DK106*AI106*(DF106-DE106*(1000-AI106*DH106)/(1000-AI106*DG106))/(100*CZ106)</f>
        <v>0</v>
      </c>
      <c r="M106">
        <f>DE106 - IF(AI106&gt;1, L106*CZ106*100.0/(AK106), 0)</f>
        <v>0</v>
      </c>
      <c r="N106">
        <f>((T106-J106/2)*M106-L106)/(T106+J106/2)</f>
        <v>0</v>
      </c>
      <c r="O106">
        <f>N106*(DL106+DM106)/1000.0</f>
        <v>0</v>
      </c>
      <c r="P106">
        <f>(DE106 - IF(AI106&gt;1, L106*CZ106*100.0/(AK106), 0))*(DL106+DM106)/1000.0</f>
        <v>0</v>
      </c>
      <c r="Q106">
        <f>2.0/((1/S106-1/R106)+SIGN(S106)*SQRT((1/S106-1/R106)*(1/S106-1/R106) + 4*DA106/((DA106+1)*(DA106+1))*(2*1/S106*1/R106-1/R106*1/R106)))</f>
        <v>0</v>
      </c>
      <c r="R106">
        <f>IF(LEFT(DB106,1)&lt;&gt;"0",IF(LEFT(DB106,1)="1",3.0,DC106),$D$5+$E$5*(DS106*DL106/($K$5*1000))+$F$5*(DS106*DL106/($K$5*1000))*MAX(MIN(CZ106,$J$5),$I$5)*MAX(MIN(CZ106,$J$5),$I$5)+$G$5*MAX(MIN(CZ106,$J$5),$I$5)*(DS106*DL106/($K$5*1000))+$H$5*(DS106*DL106/($K$5*1000))*(DS106*DL106/($K$5*1000)))</f>
        <v>0</v>
      </c>
      <c r="S106">
        <f>J106*(1000-(1000*0.61365*exp(17.502*W106/(240.97+W106))/(DL106+DM106)+DG106)/2)/(1000*0.61365*exp(17.502*W106/(240.97+W106))/(DL106+DM106)-DG106)</f>
        <v>0</v>
      </c>
      <c r="T106">
        <f>1/((DA106+1)/(Q106/1.6)+1/(R106/1.37)) + DA106/((DA106+1)/(Q106/1.6) + DA106/(R106/1.37))</f>
        <v>0</v>
      </c>
      <c r="U106">
        <f>(CV106*CY106)</f>
        <v>0</v>
      </c>
      <c r="V106">
        <f>(DN106+(U106+2*0.95*5.67E-8*(((DN106+$B$7)+273)^4-(DN106+273)^4)-44100*J106)/(1.84*29.3*R106+8*0.95*5.67E-8*(DN106+273)^3))</f>
        <v>0</v>
      </c>
      <c r="W106">
        <f>($C$7*DO106+$D$7*DP106+$E$7*V106)</f>
        <v>0</v>
      </c>
      <c r="X106">
        <f>0.61365*exp(17.502*W106/(240.97+W106))</f>
        <v>0</v>
      </c>
      <c r="Y106">
        <f>(Z106/AA106*100)</f>
        <v>0</v>
      </c>
      <c r="Z106">
        <f>DG106*(DL106+DM106)/1000</f>
        <v>0</v>
      </c>
      <c r="AA106">
        <f>0.61365*exp(17.502*DN106/(240.97+DN106))</f>
        <v>0</v>
      </c>
      <c r="AB106">
        <f>(X106-DG106*(DL106+DM106)/1000)</f>
        <v>0</v>
      </c>
      <c r="AC106">
        <f>(-J106*44100)</f>
        <v>0</v>
      </c>
      <c r="AD106">
        <f>2*29.3*R106*0.92*(DN106-W106)</f>
        <v>0</v>
      </c>
      <c r="AE106">
        <f>2*0.95*5.67E-8*(((DN106+$B$7)+273)^4-(W106+273)^4)</f>
        <v>0</v>
      </c>
      <c r="AF106">
        <f>U106+AE106+AC106+AD106</f>
        <v>0</v>
      </c>
      <c r="AG106">
        <v>0</v>
      </c>
      <c r="AH106">
        <v>0</v>
      </c>
      <c r="AI106">
        <f>IF(AG106*$H$13&gt;=AK106,1.0,(AK106/(AK106-AG106*$H$13)))</f>
        <v>0</v>
      </c>
      <c r="AJ106">
        <f>(AI106-1)*100</f>
        <v>0</v>
      </c>
      <c r="AK106">
        <f>MAX(0,($B$13+$C$13*DS106)/(1+$D$13*DS106)*DL106/(DN106+273)*$E$13)</f>
        <v>0</v>
      </c>
      <c r="AL106" t="s">
        <v>420</v>
      </c>
      <c r="AM106" t="s">
        <v>420</v>
      </c>
      <c r="AN106">
        <v>0</v>
      </c>
      <c r="AO106">
        <v>0</v>
      </c>
      <c r="AP106">
        <f>1-AN106/AO106</f>
        <v>0</v>
      </c>
      <c r="AQ106">
        <v>0</v>
      </c>
      <c r="AR106" t="s">
        <v>420</v>
      </c>
      <c r="AS106" t="s">
        <v>420</v>
      </c>
      <c r="AT106">
        <v>0</v>
      </c>
      <c r="AU106">
        <v>0</v>
      </c>
      <c r="AV106">
        <f>1-AT106/AU106</f>
        <v>0</v>
      </c>
      <c r="AW106">
        <v>0.5</v>
      </c>
      <c r="AX106">
        <f>CW106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420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CV106">
        <f>$B$11*DT106+$C$11*DU106+$F$11*EF106*(1-EI106)</f>
        <v>0</v>
      </c>
      <c r="CW106">
        <f>CV106*CX106</f>
        <v>0</v>
      </c>
      <c r="CX106">
        <f>($B$11*$D$9+$C$11*$D$9+$F$11*((ES106+EK106)/MAX(ES106+EK106+ET106, 0.1)*$I$9+ET106/MAX(ES106+EK106+ET106, 0.1)*$J$9))/($B$11+$C$11+$F$11)</f>
        <v>0</v>
      </c>
      <c r="CY106">
        <f>($B$11*$K$9+$C$11*$K$9+$F$11*((ES106+EK106)/MAX(ES106+EK106+ET106, 0.1)*$P$9+ET106/MAX(ES106+EK106+ET106, 0.1)*$Q$9))/($B$11+$C$11+$F$11)</f>
        <v>0</v>
      </c>
      <c r="CZ106">
        <v>2.7</v>
      </c>
      <c r="DA106">
        <v>0.5</v>
      </c>
      <c r="DB106" t="s">
        <v>421</v>
      </c>
      <c r="DC106">
        <v>2</v>
      </c>
      <c r="DD106">
        <v>1759362293</v>
      </c>
      <c r="DE106">
        <v>420.2354</v>
      </c>
      <c r="DF106">
        <v>420.0124</v>
      </c>
      <c r="DG106">
        <v>23.83328</v>
      </c>
      <c r="DH106">
        <v>23.59522</v>
      </c>
      <c r="DI106">
        <v>418.2554</v>
      </c>
      <c r="DJ106">
        <v>23.45798</v>
      </c>
      <c r="DK106">
        <v>499.979</v>
      </c>
      <c r="DL106">
        <v>90.31434</v>
      </c>
      <c r="DM106">
        <v>0.03459508</v>
      </c>
      <c r="DN106">
        <v>30.20366</v>
      </c>
      <c r="DO106">
        <v>29.97458</v>
      </c>
      <c r="DP106">
        <v>999.9</v>
      </c>
      <c r="DQ106">
        <v>0</v>
      </c>
      <c r="DR106">
        <v>0</v>
      </c>
      <c r="DS106">
        <v>9989.242</v>
      </c>
      <c r="DT106">
        <v>0</v>
      </c>
      <c r="DU106">
        <v>0.3530498</v>
      </c>
      <c r="DV106">
        <v>0.222937</v>
      </c>
      <c r="DW106">
        <v>430.4956</v>
      </c>
      <c r="DX106">
        <v>430.1622</v>
      </c>
      <c r="DY106">
        <v>0.238074</v>
      </c>
      <c r="DZ106">
        <v>420.0124</v>
      </c>
      <c r="EA106">
        <v>23.59522</v>
      </c>
      <c r="EB106">
        <v>2.152488</v>
      </c>
      <c r="EC106">
        <v>2.130988</v>
      </c>
      <c r="ED106">
        <v>18.61302</v>
      </c>
      <c r="EE106">
        <v>18.45268</v>
      </c>
      <c r="EF106">
        <v>0.00500059</v>
      </c>
      <c r="EG106">
        <v>0</v>
      </c>
      <c r="EH106">
        <v>0</v>
      </c>
      <c r="EI106">
        <v>0</v>
      </c>
      <c r="EJ106">
        <v>237.02</v>
      </c>
      <c r="EK106">
        <v>0.00500059</v>
      </c>
      <c r="EL106">
        <v>-9.08</v>
      </c>
      <c r="EM106">
        <v>-0.68</v>
      </c>
      <c r="EN106">
        <v>35.6996</v>
      </c>
      <c r="EO106">
        <v>40.2374</v>
      </c>
      <c r="EP106">
        <v>37.5248</v>
      </c>
      <c r="EQ106">
        <v>40.6498</v>
      </c>
      <c r="ER106">
        <v>38.5372</v>
      </c>
      <c r="ES106">
        <v>0</v>
      </c>
      <c r="ET106">
        <v>0</v>
      </c>
      <c r="EU106">
        <v>0</v>
      </c>
      <c r="EV106">
        <v>1759362297.1</v>
      </c>
      <c r="EW106">
        <v>0</v>
      </c>
      <c r="EX106">
        <v>235.844</v>
      </c>
      <c r="EY106">
        <v>26.992307113966</v>
      </c>
      <c r="EZ106">
        <v>4.69230835588259</v>
      </c>
      <c r="FA106">
        <v>-10.376</v>
      </c>
      <c r="FB106">
        <v>15</v>
      </c>
      <c r="FC106">
        <v>0</v>
      </c>
      <c r="FD106" t="s">
        <v>422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0.256661571428571</v>
      </c>
      <c r="FQ106">
        <v>-0.0127384675324671</v>
      </c>
      <c r="FR106">
        <v>0.0464995807728889</v>
      </c>
      <c r="FS106">
        <v>1</v>
      </c>
      <c r="FT106">
        <v>236.1</v>
      </c>
      <c r="FU106">
        <v>-6.15737233282059</v>
      </c>
      <c r="FV106">
        <v>7.1644547430147</v>
      </c>
      <c r="FW106">
        <v>-1</v>
      </c>
      <c r="FX106">
        <v>0.237006047619048</v>
      </c>
      <c r="FY106">
        <v>0.0136835844155842</v>
      </c>
      <c r="FZ106">
        <v>0.00176790455668341</v>
      </c>
      <c r="GA106">
        <v>1</v>
      </c>
      <c r="GB106">
        <v>2</v>
      </c>
      <c r="GC106">
        <v>2</v>
      </c>
      <c r="GD106" t="s">
        <v>449</v>
      </c>
      <c r="GE106">
        <v>3.13273</v>
      </c>
      <c r="GF106">
        <v>2.7125</v>
      </c>
      <c r="GG106">
        <v>0.0892522</v>
      </c>
      <c r="GH106">
        <v>0.0896743</v>
      </c>
      <c r="GI106">
        <v>0.102122</v>
      </c>
      <c r="GJ106">
        <v>0.102149</v>
      </c>
      <c r="GK106">
        <v>34270.7</v>
      </c>
      <c r="GL106">
        <v>36686.7</v>
      </c>
      <c r="GM106">
        <v>34048.2</v>
      </c>
      <c r="GN106">
        <v>36491.9</v>
      </c>
      <c r="GO106">
        <v>43179.8</v>
      </c>
      <c r="GP106">
        <v>47035.3</v>
      </c>
      <c r="GQ106">
        <v>53119.1</v>
      </c>
      <c r="GR106">
        <v>58323.8</v>
      </c>
      <c r="GS106">
        <v>1.9489</v>
      </c>
      <c r="GT106">
        <v>1.7791</v>
      </c>
      <c r="GU106">
        <v>0.0919215</v>
      </c>
      <c r="GV106">
        <v>0</v>
      </c>
      <c r="GW106">
        <v>28.4754</v>
      </c>
      <c r="GX106">
        <v>999.9</v>
      </c>
      <c r="GY106">
        <v>58.32</v>
      </c>
      <c r="GZ106">
        <v>30.736</v>
      </c>
      <c r="HA106">
        <v>28.6923</v>
      </c>
      <c r="HB106">
        <v>54.64</v>
      </c>
      <c r="HC106">
        <v>44.4111</v>
      </c>
      <c r="HD106">
        <v>1</v>
      </c>
      <c r="HE106">
        <v>0.10737</v>
      </c>
      <c r="HF106">
        <v>-1.59123</v>
      </c>
      <c r="HG106">
        <v>20.1266</v>
      </c>
      <c r="HH106">
        <v>5.19827</v>
      </c>
      <c r="HI106">
        <v>12.0044</v>
      </c>
      <c r="HJ106">
        <v>4.9753</v>
      </c>
      <c r="HK106">
        <v>3.294</v>
      </c>
      <c r="HL106">
        <v>9999</v>
      </c>
      <c r="HM106">
        <v>9999</v>
      </c>
      <c r="HN106">
        <v>999.9</v>
      </c>
      <c r="HO106">
        <v>9999</v>
      </c>
      <c r="HP106">
        <v>1.86325</v>
      </c>
      <c r="HQ106">
        <v>1.86813</v>
      </c>
      <c r="HR106">
        <v>1.86785</v>
      </c>
      <c r="HS106">
        <v>1.86906</v>
      </c>
      <c r="HT106">
        <v>1.86987</v>
      </c>
      <c r="HU106">
        <v>1.86587</v>
      </c>
      <c r="HV106">
        <v>1.86696</v>
      </c>
      <c r="HW106">
        <v>1.86844</v>
      </c>
      <c r="HX106">
        <v>5</v>
      </c>
      <c r="HY106">
        <v>0</v>
      </c>
      <c r="HZ106">
        <v>0</v>
      </c>
      <c r="IA106">
        <v>0</v>
      </c>
      <c r="IB106" t="s">
        <v>424</v>
      </c>
      <c r="IC106" t="s">
        <v>425</v>
      </c>
      <c r="ID106" t="s">
        <v>426</v>
      </c>
      <c r="IE106" t="s">
        <v>426</v>
      </c>
      <c r="IF106" t="s">
        <v>426</v>
      </c>
      <c r="IG106" t="s">
        <v>426</v>
      </c>
      <c r="IH106">
        <v>0</v>
      </c>
      <c r="II106">
        <v>100</v>
      </c>
      <c r="IJ106">
        <v>100</v>
      </c>
      <c r="IK106">
        <v>1.98</v>
      </c>
      <c r="IL106">
        <v>0.3752</v>
      </c>
      <c r="IM106">
        <v>0.591063205497763</v>
      </c>
      <c r="IN106">
        <v>0.00362635438953289</v>
      </c>
      <c r="IO106">
        <v>-8.50754122937555e-07</v>
      </c>
      <c r="IP106">
        <v>2.87264459290622e-10</v>
      </c>
      <c r="IQ106">
        <v>-0.103101814204982</v>
      </c>
      <c r="IR106">
        <v>-0.017656537129445</v>
      </c>
      <c r="IS106">
        <v>0.00217271289782075</v>
      </c>
      <c r="IT106">
        <v>-2.34727275410467e-05</v>
      </c>
      <c r="IU106">
        <v>4</v>
      </c>
      <c r="IV106">
        <v>2183</v>
      </c>
      <c r="IW106">
        <v>1</v>
      </c>
      <c r="IX106">
        <v>27</v>
      </c>
      <c r="IY106">
        <v>29322704.9</v>
      </c>
      <c r="IZ106">
        <v>29322704.9</v>
      </c>
      <c r="JA106">
        <v>0.994873</v>
      </c>
      <c r="JB106">
        <v>2.63794</v>
      </c>
      <c r="JC106">
        <v>1.54785</v>
      </c>
      <c r="JD106">
        <v>2.31323</v>
      </c>
      <c r="JE106">
        <v>1.64673</v>
      </c>
      <c r="JF106">
        <v>2.31689</v>
      </c>
      <c r="JG106">
        <v>34.3952</v>
      </c>
      <c r="JH106">
        <v>24.2101</v>
      </c>
      <c r="JI106">
        <v>18</v>
      </c>
      <c r="JJ106">
        <v>506.225</v>
      </c>
      <c r="JK106">
        <v>396.988</v>
      </c>
      <c r="JL106">
        <v>30.9446</v>
      </c>
      <c r="JM106">
        <v>28.7797</v>
      </c>
      <c r="JN106">
        <v>30</v>
      </c>
      <c r="JO106">
        <v>28.7897</v>
      </c>
      <c r="JP106">
        <v>28.7418</v>
      </c>
      <c r="JQ106">
        <v>19.9428</v>
      </c>
      <c r="JR106">
        <v>22.0357</v>
      </c>
      <c r="JS106">
        <v>51.9791</v>
      </c>
      <c r="JT106">
        <v>30.9457</v>
      </c>
      <c r="JU106">
        <v>420</v>
      </c>
      <c r="JV106">
        <v>23.6529</v>
      </c>
      <c r="JW106">
        <v>96.5564</v>
      </c>
      <c r="JX106">
        <v>94.4964</v>
      </c>
    </row>
    <row r="107" spans="1:284">
      <c r="A107">
        <v>91</v>
      </c>
      <c r="B107">
        <v>1759362298</v>
      </c>
      <c r="C107">
        <v>1255.90000009537</v>
      </c>
      <c r="D107" t="s">
        <v>609</v>
      </c>
      <c r="E107" t="s">
        <v>610</v>
      </c>
      <c r="F107">
        <v>5</v>
      </c>
      <c r="G107" t="s">
        <v>608</v>
      </c>
      <c r="H107" t="s">
        <v>419</v>
      </c>
      <c r="I107">
        <v>1759362294.75</v>
      </c>
      <c r="J107">
        <f>(K107)/1000</f>
        <v>0</v>
      </c>
      <c r="K107">
        <f>1000*DK107*AI107*(DG107-DH107)/(100*CZ107*(1000-AI107*DG107))</f>
        <v>0</v>
      </c>
      <c r="L107">
        <f>DK107*AI107*(DF107-DE107*(1000-AI107*DH107)/(1000-AI107*DG107))/(100*CZ107)</f>
        <v>0</v>
      </c>
      <c r="M107">
        <f>DE107 - IF(AI107&gt;1, L107*CZ107*100.0/(AK107), 0)</f>
        <v>0</v>
      </c>
      <c r="N107">
        <f>((T107-J107/2)*M107-L107)/(T107+J107/2)</f>
        <v>0</v>
      </c>
      <c r="O107">
        <f>N107*(DL107+DM107)/1000.0</f>
        <v>0</v>
      </c>
      <c r="P107">
        <f>(DE107 - IF(AI107&gt;1, L107*CZ107*100.0/(AK107), 0))*(DL107+DM107)/1000.0</f>
        <v>0</v>
      </c>
      <c r="Q107">
        <f>2.0/((1/S107-1/R107)+SIGN(S107)*SQRT((1/S107-1/R107)*(1/S107-1/R107) + 4*DA107/((DA107+1)*(DA107+1))*(2*1/S107*1/R107-1/R107*1/R107)))</f>
        <v>0</v>
      </c>
      <c r="R107">
        <f>IF(LEFT(DB107,1)&lt;&gt;"0",IF(LEFT(DB107,1)="1",3.0,DC107),$D$5+$E$5*(DS107*DL107/($K$5*1000))+$F$5*(DS107*DL107/($K$5*1000))*MAX(MIN(CZ107,$J$5),$I$5)*MAX(MIN(CZ107,$J$5),$I$5)+$G$5*MAX(MIN(CZ107,$J$5),$I$5)*(DS107*DL107/($K$5*1000))+$H$5*(DS107*DL107/($K$5*1000))*(DS107*DL107/($K$5*1000)))</f>
        <v>0</v>
      </c>
      <c r="S107">
        <f>J107*(1000-(1000*0.61365*exp(17.502*W107/(240.97+W107))/(DL107+DM107)+DG107)/2)/(1000*0.61365*exp(17.502*W107/(240.97+W107))/(DL107+DM107)-DG107)</f>
        <v>0</v>
      </c>
      <c r="T107">
        <f>1/((DA107+1)/(Q107/1.6)+1/(R107/1.37)) + DA107/((DA107+1)/(Q107/1.6) + DA107/(R107/1.37))</f>
        <v>0</v>
      </c>
      <c r="U107">
        <f>(CV107*CY107)</f>
        <v>0</v>
      </c>
      <c r="V107">
        <f>(DN107+(U107+2*0.95*5.67E-8*(((DN107+$B$7)+273)^4-(DN107+273)^4)-44100*J107)/(1.84*29.3*R107+8*0.95*5.67E-8*(DN107+273)^3))</f>
        <v>0</v>
      </c>
      <c r="W107">
        <f>($C$7*DO107+$D$7*DP107+$E$7*V107)</f>
        <v>0</v>
      </c>
      <c r="X107">
        <f>0.61365*exp(17.502*W107/(240.97+W107))</f>
        <v>0</v>
      </c>
      <c r="Y107">
        <f>(Z107/AA107*100)</f>
        <v>0</v>
      </c>
      <c r="Z107">
        <f>DG107*(DL107+DM107)/1000</f>
        <v>0</v>
      </c>
      <c r="AA107">
        <f>0.61365*exp(17.502*DN107/(240.97+DN107))</f>
        <v>0</v>
      </c>
      <c r="AB107">
        <f>(X107-DG107*(DL107+DM107)/1000)</f>
        <v>0</v>
      </c>
      <c r="AC107">
        <f>(-J107*44100)</f>
        <v>0</v>
      </c>
      <c r="AD107">
        <f>2*29.3*R107*0.92*(DN107-W107)</f>
        <v>0</v>
      </c>
      <c r="AE107">
        <f>2*0.95*5.67E-8*(((DN107+$B$7)+273)^4-(W107+273)^4)</f>
        <v>0</v>
      </c>
      <c r="AF107">
        <f>U107+AE107+AC107+AD107</f>
        <v>0</v>
      </c>
      <c r="AG107">
        <v>0</v>
      </c>
      <c r="AH107">
        <v>0</v>
      </c>
      <c r="AI107">
        <f>IF(AG107*$H$13&gt;=AK107,1.0,(AK107/(AK107-AG107*$H$13)))</f>
        <v>0</v>
      </c>
      <c r="AJ107">
        <f>(AI107-1)*100</f>
        <v>0</v>
      </c>
      <c r="AK107">
        <f>MAX(0,($B$13+$C$13*DS107)/(1+$D$13*DS107)*DL107/(DN107+273)*$E$13)</f>
        <v>0</v>
      </c>
      <c r="AL107" t="s">
        <v>420</v>
      </c>
      <c r="AM107" t="s">
        <v>420</v>
      </c>
      <c r="AN107">
        <v>0</v>
      </c>
      <c r="AO107">
        <v>0</v>
      </c>
      <c r="AP107">
        <f>1-AN107/AO107</f>
        <v>0</v>
      </c>
      <c r="AQ107">
        <v>0</v>
      </c>
      <c r="AR107" t="s">
        <v>420</v>
      </c>
      <c r="AS107" t="s">
        <v>420</v>
      </c>
      <c r="AT107">
        <v>0</v>
      </c>
      <c r="AU107">
        <v>0</v>
      </c>
      <c r="AV107">
        <f>1-AT107/AU107</f>
        <v>0</v>
      </c>
      <c r="AW107">
        <v>0.5</v>
      </c>
      <c r="AX107">
        <f>CW107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420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CV107">
        <f>$B$11*DT107+$C$11*DU107+$F$11*EF107*(1-EI107)</f>
        <v>0</v>
      </c>
      <c r="CW107">
        <f>CV107*CX107</f>
        <v>0</v>
      </c>
      <c r="CX107">
        <f>($B$11*$D$9+$C$11*$D$9+$F$11*((ES107+EK107)/MAX(ES107+EK107+ET107, 0.1)*$I$9+ET107/MAX(ES107+EK107+ET107, 0.1)*$J$9))/($B$11+$C$11+$F$11)</f>
        <v>0</v>
      </c>
      <c r="CY107">
        <f>($B$11*$K$9+$C$11*$K$9+$F$11*((ES107+EK107)/MAX(ES107+EK107+ET107, 0.1)*$P$9+ET107/MAX(ES107+EK107+ET107, 0.1)*$Q$9))/($B$11+$C$11+$F$11)</f>
        <v>0</v>
      </c>
      <c r="CZ107">
        <v>2.7</v>
      </c>
      <c r="DA107">
        <v>0.5</v>
      </c>
      <c r="DB107" t="s">
        <v>421</v>
      </c>
      <c r="DC107">
        <v>2</v>
      </c>
      <c r="DD107">
        <v>1759362294.75</v>
      </c>
      <c r="DE107">
        <v>420.253</v>
      </c>
      <c r="DF107">
        <v>420.013</v>
      </c>
      <c r="DG107">
        <v>23.833075</v>
      </c>
      <c r="DH107">
        <v>23.59435</v>
      </c>
      <c r="DI107">
        <v>418.273</v>
      </c>
      <c r="DJ107">
        <v>23.457775</v>
      </c>
      <c r="DK107">
        <v>499.93425</v>
      </c>
      <c r="DL107">
        <v>90.3141</v>
      </c>
      <c r="DM107">
        <v>0.03456395</v>
      </c>
      <c r="DN107">
        <v>30.2054</v>
      </c>
      <c r="DO107">
        <v>29.975675</v>
      </c>
      <c r="DP107">
        <v>999.9</v>
      </c>
      <c r="DQ107">
        <v>0</v>
      </c>
      <c r="DR107">
        <v>0</v>
      </c>
      <c r="DS107">
        <v>9988.8975</v>
      </c>
      <c r="DT107">
        <v>0</v>
      </c>
      <c r="DU107">
        <v>0.354084</v>
      </c>
      <c r="DV107">
        <v>0.24002825</v>
      </c>
      <c r="DW107">
        <v>430.51375</v>
      </c>
      <c r="DX107">
        <v>430.16225</v>
      </c>
      <c r="DY107">
        <v>0.23872025</v>
      </c>
      <c r="DZ107">
        <v>420.013</v>
      </c>
      <c r="EA107">
        <v>23.59435</v>
      </c>
      <c r="EB107">
        <v>2.1524625</v>
      </c>
      <c r="EC107">
        <v>2.130905</v>
      </c>
      <c r="ED107">
        <v>18.612825</v>
      </c>
      <c r="EE107">
        <v>18.45205</v>
      </c>
      <c r="EF107">
        <v>0.00500059</v>
      </c>
      <c r="EG107">
        <v>0</v>
      </c>
      <c r="EH107">
        <v>0</v>
      </c>
      <c r="EI107">
        <v>0</v>
      </c>
      <c r="EJ107">
        <v>234.025</v>
      </c>
      <c r="EK107">
        <v>0.00500059</v>
      </c>
      <c r="EL107">
        <v>-7.45</v>
      </c>
      <c r="EM107">
        <v>-0.475</v>
      </c>
      <c r="EN107">
        <v>35.7185</v>
      </c>
      <c r="EO107">
        <v>40.2655</v>
      </c>
      <c r="EP107">
        <v>37.5465</v>
      </c>
      <c r="EQ107">
        <v>40.68725</v>
      </c>
      <c r="ER107">
        <v>38.5465</v>
      </c>
      <c r="ES107">
        <v>0</v>
      </c>
      <c r="ET107">
        <v>0</v>
      </c>
      <c r="EU107">
        <v>0</v>
      </c>
      <c r="EV107">
        <v>1759362298.9</v>
      </c>
      <c r="EW107">
        <v>0</v>
      </c>
      <c r="EX107">
        <v>235.523076923077</v>
      </c>
      <c r="EY107">
        <v>16.1435892732942</v>
      </c>
      <c r="EZ107">
        <v>9.93504314560548</v>
      </c>
      <c r="FA107">
        <v>-10.3769230769231</v>
      </c>
      <c r="FB107">
        <v>15</v>
      </c>
      <c r="FC107">
        <v>0</v>
      </c>
      <c r="FD107" t="s">
        <v>422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0.25608065</v>
      </c>
      <c r="FQ107">
        <v>0.00188440601503742</v>
      </c>
      <c r="FR107">
        <v>0.0472342973402537</v>
      </c>
      <c r="FS107">
        <v>1</v>
      </c>
      <c r="FT107">
        <v>236.3</v>
      </c>
      <c r="FU107">
        <v>3.40106919351561</v>
      </c>
      <c r="FV107">
        <v>7.33276290116528</v>
      </c>
      <c r="FW107">
        <v>-1</v>
      </c>
      <c r="FX107">
        <v>0.23746035</v>
      </c>
      <c r="FY107">
        <v>0.0109608270676692</v>
      </c>
      <c r="FZ107">
        <v>0.00146720698181954</v>
      </c>
      <c r="GA107">
        <v>1</v>
      </c>
      <c r="GB107">
        <v>2</v>
      </c>
      <c r="GC107">
        <v>2</v>
      </c>
      <c r="GD107" t="s">
        <v>449</v>
      </c>
      <c r="GE107">
        <v>3.13283</v>
      </c>
      <c r="GF107">
        <v>2.71249</v>
      </c>
      <c r="GG107">
        <v>0.0892525</v>
      </c>
      <c r="GH107">
        <v>0.0896714</v>
      </c>
      <c r="GI107">
        <v>0.102121</v>
      </c>
      <c r="GJ107">
        <v>0.102143</v>
      </c>
      <c r="GK107">
        <v>34270.8</v>
      </c>
      <c r="GL107">
        <v>36687</v>
      </c>
      <c r="GM107">
        <v>34048.3</v>
      </c>
      <c r="GN107">
        <v>36492.1</v>
      </c>
      <c r="GO107">
        <v>43180</v>
      </c>
      <c r="GP107">
        <v>47035.8</v>
      </c>
      <c r="GQ107">
        <v>53119.3</v>
      </c>
      <c r="GR107">
        <v>58324.1</v>
      </c>
      <c r="GS107">
        <v>1.94893</v>
      </c>
      <c r="GT107">
        <v>1.77892</v>
      </c>
      <c r="GU107">
        <v>0.0924803</v>
      </c>
      <c r="GV107">
        <v>0</v>
      </c>
      <c r="GW107">
        <v>28.475</v>
      </c>
      <c r="GX107">
        <v>999.9</v>
      </c>
      <c r="GY107">
        <v>58.32</v>
      </c>
      <c r="GZ107">
        <v>30.726</v>
      </c>
      <c r="HA107">
        <v>28.6833</v>
      </c>
      <c r="HB107">
        <v>54.44</v>
      </c>
      <c r="HC107">
        <v>44.359</v>
      </c>
      <c r="HD107">
        <v>1</v>
      </c>
      <c r="HE107">
        <v>0.107355</v>
      </c>
      <c r="HF107">
        <v>-1.55851</v>
      </c>
      <c r="HG107">
        <v>20.1269</v>
      </c>
      <c r="HH107">
        <v>5.19872</v>
      </c>
      <c r="HI107">
        <v>12.005</v>
      </c>
      <c r="HJ107">
        <v>4.97555</v>
      </c>
      <c r="HK107">
        <v>3.294</v>
      </c>
      <c r="HL107">
        <v>9999</v>
      </c>
      <c r="HM107">
        <v>9999</v>
      </c>
      <c r="HN107">
        <v>999.9</v>
      </c>
      <c r="HO107">
        <v>9999</v>
      </c>
      <c r="HP107">
        <v>1.86326</v>
      </c>
      <c r="HQ107">
        <v>1.86813</v>
      </c>
      <c r="HR107">
        <v>1.86786</v>
      </c>
      <c r="HS107">
        <v>1.86905</v>
      </c>
      <c r="HT107">
        <v>1.86986</v>
      </c>
      <c r="HU107">
        <v>1.86586</v>
      </c>
      <c r="HV107">
        <v>1.86697</v>
      </c>
      <c r="HW107">
        <v>1.86844</v>
      </c>
      <c r="HX107">
        <v>5</v>
      </c>
      <c r="HY107">
        <v>0</v>
      </c>
      <c r="HZ107">
        <v>0</v>
      </c>
      <c r="IA107">
        <v>0</v>
      </c>
      <c r="IB107" t="s">
        <v>424</v>
      </c>
      <c r="IC107" t="s">
        <v>425</v>
      </c>
      <c r="ID107" t="s">
        <v>426</v>
      </c>
      <c r="IE107" t="s">
        <v>426</v>
      </c>
      <c r="IF107" t="s">
        <v>426</v>
      </c>
      <c r="IG107" t="s">
        <v>426</v>
      </c>
      <c r="IH107">
        <v>0</v>
      </c>
      <c r="II107">
        <v>100</v>
      </c>
      <c r="IJ107">
        <v>100</v>
      </c>
      <c r="IK107">
        <v>1.98</v>
      </c>
      <c r="IL107">
        <v>0.3752</v>
      </c>
      <c r="IM107">
        <v>0.591063205497763</v>
      </c>
      <c r="IN107">
        <v>0.00362635438953289</v>
      </c>
      <c r="IO107">
        <v>-8.50754122937555e-07</v>
      </c>
      <c r="IP107">
        <v>2.87264459290622e-10</v>
      </c>
      <c r="IQ107">
        <v>-0.103101814204982</v>
      </c>
      <c r="IR107">
        <v>-0.017656537129445</v>
      </c>
      <c r="IS107">
        <v>0.00217271289782075</v>
      </c>
      <c r="IT107">
        <v>-2.34727275410467e-05</v>
      </c>
      <c r="IU107">
        <v>4</v>
      </c>
      <c r="IV107">
        <v>2183</v>
      </c>
      <c r="IW107">
        <v>1</v>
      </c>
      <c r="IX107">
        <v>27</v>
      </c>
      <c r="IY107">
        <v>29322705</v>
      </c>
      <c r="IZ107">
        <v>29322705</v>
      </c>
      <c r="JA107">
        <v>0.996094</v>
      </c>
      <c r="JB107">
        <v>2.64648</v>
      </c>
      <c r="JC107">
        <v>1.54785</v>
      </c>
      <c r="JD107">
        <v>2.31445</v>
      </c>
      <c r="JE107">
        <v>1.64673</v>
      </c>
      <c r="JF107">
        <v>2.2876</v>
      </c>
      <c r="JG107">
        <v>34.3952</v>
      </c>
      <c r="JH107">
        <v>24.2101</v>
      </c>
      <c r="JI107">
        <v>18</v>
      </c>
      <c r="JJ107">
        <v>506.231</v>
      </c>
      <c r="JK107">
        <v>396.888</v>
      </c>
      <c r="JL107">
        <v>30.9549</v>
      </c>
      <c r="JM107">
        <v>28.7788</v>
      </c>
      <c r="JN107">
        <v>30</v>
      </c>
      <c r="JO107">
        <v>28.7884</v>
      </c>
      <c r="JP107">
        <v>28.7411</v>
      </c>
      <c r="JQ107">
        <v>19.944</v>
      </c>
      <c r="JR107">
        <v>22.0357</v>
      </c>
      <c r="JS107">
        <v>51.9791</v>
      </c>
      <c r="JT107">
        <v>30.9631</v>
      </c>
      <c r="JU107">
        <v>420</v>
      </c>
      <c r="JV107">
        <v>23.6524</v>
      </c>
      <c r="JW107">
        <v>96.5568</v>
      </c>
      <c r="JX107">
        <v>94.4968</v>
      </c>
    </row>
    <row r="108" spans="1:284">
      <c r="A108">
        <v>92</v>
      </c>
      <c r="B108">
        <v>1759362301</v>
      </c>
      <c r="C108">
        <v>1258.90000009537</v>
      </c>
      <c r="D108" t="s">
        <v>611</v>
      </c>
      <c r="E108" t="s">
        <v>612</v>
      </c>
      <c r="F108">
        <v>5</v>
      </c>
      <c r="G108" t="s">
        <v>608</v>
      </c>
      <c r="H108" t="s">
        <v>419</v>
      </c>
      <c r="I108">
        <v>1759362297.75</v>
      </c>
      <c r="J108">
        <f>(K108)/1000</f>
        <v>0</v>
      </c>
      <c r="K108">
        <f>1000*DK108*AI108*(DG108-DH108)/(100*CZ108*(1000-AI108*DG108))</f>
        <v>0</v>
      </c>
      <c r="L108">
        <f>DK108*AI108*(DF108-DE108*(1000-AI108*DH108)/(1000-AI108*DG108))/(100*CZ108)</f>
        <v>0</v>
      </c>
      <c r="M108">
        <f>DE108 - IF(AI108&gt;1, L108*CZ108*100.0/(AK108), 0)</f>
        <v>0</v>
      </c>
      <c r="N108">
        <f>((T108-J108/2)*M108-L108)/(T108+J108/2)</f>
        <v>0</v>
      </c>
      <c r="O108">
        <f>N108*(DL108+DM108)/1000.0</f>
        <v>0</v>
      </c>
      <c r="P108">
        <f>(DE108 - IF(AI108&gt;1, L108*CZ108*100.0/(AK108), 0))*(DL108+DM108)/1000.0</f>
        <v>0</v>
      </c>
      <c r="Q108">
        <f>2.0/((1/S108-1/R108)+SIGN(S108)*SQRT((1/S108-1/R108)*(1/S108-1/R108) + 4*DA108/((DA108+1)*(DA108+1))*(2*1/S108*1/R108-1/R108*1/R108)))</f>
        <v>0</v>
      </c>
      <c r="R108">
        <f>IF(LEFT(DB108,1)&lt;&gt;"0",IF(LEFT(DB108,1)="1",3.0,DC108),$D$5+$E$5*(DS108*DL108/($K$5*1000))+$F$5*(DS108*DL108/($K$5*1000))*MAX(MIN(CZ108,$J$5),$I$5)*MAX(MIN(CZ108,$J$5),$I$5)+$G$5*MAX(MIN(CZ108,$J$5),$I$5)*(DS108*DL108/($K$5*1000))+$H$5*(DS108*DL108/($K$5*1000))*(DS108*DL108/($K$5*1000)))</f>
        <v>0</v>
      </c>
      <c r="S108">
        <f>J108*(1000-(1000*0.61365*exp(17.502*W108/(240.97+W108))/(DL108+DM108)+DG108)/2)/(1000*0.61365*exp(17.502*W108/(240.97+W108))/(DL108+DM108)-DG108)</f>
        <v>0</v>
      </c>
      <c r="T108">
        <f>1/((DA108+1)/(Q108/1.6)+1/(R108/1.37)) + DA108/((DA108+1)/(Q108/1.6) + DA108/(R108/1.37))</f>
        <v>0</v>
      </c>
      <c r="U108">
        <f>(CV108*CY108)</f>
        <v>0</v>
      </c>
      <c r="V108">
        <f>(DN108+(U108+2*0.95*5.67E-8*(((DN108+$B$7)+273)^4-(DN108+273)^4)-44100*J108)/(1.84*29.3*R108+8*0.95*5.67E-8*(DN108+273)^3))</f>
        <v>0</v>
      </c>
      <c r="W108">
        <f>($C$7*DO108+$D$7*DP108+$E$7*V108)</f>
        <v>0</v>
      </c>
      <c r="X108">
        <f>0.61365*exp(17.502*W108/(240.97+W108))</f>
        <v>0</v>
      </c>
      <c r="Y108">
        <f>(Z108/AA108*100)</f>
        <v>0</v>
      </c>
      <c r="Z108">
        <f>DG108*(DL108+DM108)/1000</f>
        <v>0</v>
      </c>
      <c r="AA108">
        <f>0.61365*exp(17.502*DN108/(240.97+DN108))</f>
        <v>0</v>
      </c>
      <c r="AB108">
        <f>(X108-DG108*(DL108+DM108)/1000)</f>
        <v>0</v>
      </c>
      <c r="AC108">
        <f>(-J108*44100)</f>
        <v>0</v>
      </c>
      <c r="AD108">
        <f>2*29.3*R108*0.92*(DN108-W108)</f>
        <v>0</v>
      </c>
      <c r="AE108">
        <f>2*0.95*5.67E-8*(((DN108+$B$7)+273)^4-(W108+273)^4)</f>
        <v>0</v>
      </c>
      <c r="AF108">
        <f>U108+AE108+AC108+AD108</f>
        <v>0</v>
      </c>
      <c r="AG108">
        <v>0</v>
      </c>
      <c r="AH108">
        <v>0</v>
      </c>
      <c r="AI108">
        <f>IF(AG108*$H$13&gt;=AK108,1.0,(AK108/(AK108-AG108*$H$13)))</f>
        <v>0</v>
      </c>
      <c r="AJ108">
        <f>(AI108-1)*100</f>
        <v>0</v>
      </c>
      <c r="AK108">
        <f>MAX(0,($B$13+$C$13*DS108)/(1+$D$13*DS108)*DL108/(DN108+273)*$E$13)</f>
        <v>0</v>
      </c>
      <c r="AL108" t="s">
        <v>420</v>
      </c>
      <c r="AM108" t="s">
        <v>420</v>
      </c>
      <c r="AN108">
        <v>0</v>
      </c>
      <c r="AO108">
        <v>0</v>
      </c>
      <c r="AP108">
        <f>1-AN108/AO108</f>
        <v>0</v>
      </c>
      <c r="AQ108">
        <v>0</v>
      </c>
      <c r="AR108" t="s">
        <v>420</v>
      </c>
      <c r="AS108" t="s">
        <v>420</v>
      </c>
      <c r="AT108">
        <v>0</v>
      </c>
      <c r="AU108">
        <v>0</v>
      </c>
      <c r="AV108">
        <f>1-AT108/AU108</f>
        <v>0</v>
      </c>
      <c r="AW108">
        <v>0.5</v>
      </c>
      <c r="AX108">
        <f>CW108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420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CV108">
        <f>$B$11*DT108+$C$11*DU108+$F$11*EF108*(1-EI108)</f>
        <v>0</v>
      </c>
      <c r="CW108">
        <f>CV108*CX108</f>
        <v>0</v>
      </c>
      <c r="CX108">
        <f>($B$11*$D$9+$C$11*$D$9+$F$11*((ES108+EK108)/MAX(ES108+EK108+ET108, 0.1)*$I$9+ET108/MAX(ES108+EK108+ET108, 0.1)*$J$9))/($B$11+$C$11+$F$11)</f>
        <v>0</v>
      </c>
      <c r="CY108">
        <f>($B$11*$K$9+$C$11*$K$9+$F$11*((ES108+EK108)/MAX(ES108+EK108+ET108, 0.1)*$P$9+ET108/MAX(ES108+EK108+ET108, 0.1)*$Q$9))/($B$11+$C$11+$F$11)</f>
        <v>0</v>
      </c>
      <c r="CZ108">
        <v>2.7</v>
      </c>
      <c r="DA108">
        <v>0.5</v>
      </c>
      <c r="DB108" t="s">
        <v>421</v>
      </c>
      <c r="DC108">
        <v>2</v>
      </c>
      <c r="DD108">
        <v>1759362297.75</v>
      </c>
      <c r="DE108">
        <v>420.27175</v>
      </c>
      <c r="DF108">
        <v>419.995</v>
      </c>
      <c r="DG108">
        <v>23.83295</v>
      </c>
      <c r="DH108">
        <v>23.591975</v>
      </c>
      <c r="DI108">
        <v>418.29175</v>
      </c>
      <c r="DJ108">
        <v>23.457625</v>
      </c>
      <c r="DK108">
        <v>499.98875</v>
      </c>
      <c r="DL108">
        <v>90.313375</v>
      </c>
      <c r="DM108">
        <v>0.034289075</v>
      </c>
      <c r="DN108">
        <v>30.2099</v>
      </c>
      <c r="DO108">
        <v>29.978775</v>
      </c>
      <c r="DP108">
        <v>999.9</v>
      </c>
      <c r="DQ108">
        <v>0</v>
      </c>
      <c r="DR108">
        <v>0</v>
      </c>
      <c r="DS108">
        <v>10010.7925</v>
      </c>
      <c r="DT108">
        <v>0</v>
      </c>
      <c r="DU108">
        <v>0.35856625</v>
      </c>
      <c r="DV108">
        <v>0.27658825</v>
      </c>
      <c r="DW108">
        <v>430.53275</v>
      </c>
      <c r="DX108">
        <v>430.14275</v>
      </c>
      <c r="DY108">
        <v>0.24095375</v>
      </c>
      <c r="DZ108">
        <v>419.995</v>
      </c>
      <c r="EA108">
        <v>23.591975</v>
      </c>
      <c r="EB108">
        <v>2.1524325</v>
      </c>
      <c r="EC108">
        <v>2.1306725</v>
      </c>
      <c r="ED108">
        <v>18.6126</v>
      </c>
      <c r="EE108">
        <v>18.450325</v>
      </c>
      <c r="EF108">
        <v>0.00500059</v>
      </c>
      <c r="EG108">
        <v>0</v>
      </c>
      <c r="EH108">
        <v>0</v>
      </c>
      <c r="EI108">
        <v>0</v>
      </c>
      <c r="EJ108">
        <v>231.5</v>
      </c>
      <c r="EK108">
        <v>0.00500059</v>
      </c>
      <c r="EL108">
        <v>-4.85</v>
      </c>
      <c r="EM108">
        <v>0.175</v>
      </c>
      <c r="EN108">
        <v>35.75</v>
      </c>
      <c r="EO108">
        <v>40.31225</v>
      </c>
      <c r="EP108">
        <v>37.562</v>
      </c>
      <c r="EQ108">
        <v>40.76525</v>
      </c>
      <c r="ER108">
        <v>38.57775</v>
      </c>
      <c r="ES108">
        <v>0</v>
      </c>
      <c r="ET108">
        <v>0</v>
      </c>
      <c r="EU108">
        <v>0</v>
      </c>
      <c r="EV108">
        <v>1759362301.9</v>
      </c>
      <c r="EW108">
        <v>0</v>
      </c>
      <c r="EX108">
        <v>236.848</v>
      </c>
      <c r="EY108">
        <v>-10.592307900794</v>
      </c>
      <c r="EZ108">
        <v>-5.28461511903966</v>
      </c>
      <c r="FA108">
        <v>-9.544</v>
      </c>
      <c r="FB108">
        <v>15</v>
      </c>
      <c r="FC108">
        <v>0</v>
      </c>
      <c r="FD108" t="s">
        <v>422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0.2595581</v>
      </c>
      <c r="FQ108">
        <v>0.000690947368421356</v>
      </c>
      <c r="FR108">
        <v>0.0469602514334197</v>
      </c>
      <c r="FS108">
        <v>1</v>
      </c>
      <c r="FT108">
        <v>235.670588235294</v>
      </c>
      <c r="FU108">
        <v>4.99006847769971</v>
      </c>
      <c r="FV108">
        <v>7.43736707886224</v>
      </c>
      <c r="FW108">
        <v>-1</v>
      </c>
      <c r="FX108">
        <v>0.2380809</v>
      </c>
      <c r="FY108">
        <v>0.00860372932330855</v>
      </c>
      <c r="FZ108">
        <v>0.00115536920073196</v>
      </c>
      <c r="GA108">
        <v>1</v>
      </c>
      <c r="GB108">
        <v>2</v>
      </c>
      <c r="GC108">
        <v>2</v>
      </c>
      <c r="GD108" t="s">
        <v>449</v>
      </c>
      <c r="GE108">
        <v>3.13278</v>
      </c>
      <c r="GF108">
        <v>2.71228</v>
      </c>
      <c r="GG108">
        <v>0.0892495</v>
      </c>
      <c r="GH108">
        <v>0.08967</v>
      </c>
      <c r="GI108">
        <v>0.102121</v>
      </c>
      <c r="GJ108">
        <v>0.102135</v>
      </c>
      <c r="GK108">
        <v>34270.8</v>
      </c>
      <c r="GL108">
        <v>36687.3</v>
      </c>
      <c r="GM108">
        <v>34048.1</v>
      </c>
      <c r="GN108">
        <v>36492.4</v>
      </c>
      <c r="GO108">
        <v>43180</v>
      </c>
      <c r="GP108">
        <v>47036.3</v>
      </c>
      <c r="GQ108">
        <v>53119.4</v>
      </c>
      <c r="GR108">
        <v>58324.2</v>
      </c>
      <c r="GS108">
        <v>1.9493</v>
      </c>
      <c r="GT108">
        <v>1.7785</v>
      </c>
      <c r="GU108">
        <v>0.0924617</v>
      </c>
      <c r="GV108">
        <v>0</v>
      </c>
      <c r="GW108">
        <v>28.4752</v>
      </c>
      <c r="GX108">
        <v>999.9</v>
      </c>
      <c r="GY108">
        <v>58.32</v>
      </c>
      <c r="GZ108">
        <v>30.736</v>
      </c>
      <c r="HA108">
        <v>28.6951</v>
      </c>
      <c r="HB108">
        <v>54.53</v>
      </c>
      <c r="HC108">
        <v>44.6234</v>
      </c>
      <c r="HD108">
        <v>1</v>
      </c>
      <c r="HE108">
        <v>0.107261</v>
      </c>
      <c r="HF108">
        <v>-1.56505</v>
      </c>
      <c r="HG108">
        <v>20.1268</v>
      </c>
      <c r="HH108">
        <v>5.19842</v>
      </c>
      <c r="HI108">
        <v>12.0041</v>
      </c>
      <c r="HJ108">
        <v>4.9757</v>
      </c>
      <c r="HK108">
        <v>3.294</v>
      </c>
      <c r="HL108">
        <v>9999</v>
      </c>
      <c r="HM108">
        <v>9999</v>
      </c>
      <c r="HN108">
        <v>999.9</v>
      </c>
      <c r="HO108">
        <v>9999</v>
      </c>
      <c r="HP108">
        <v>1.86327</v>
      </c>
      <c r="HQ108">
        <v>1.86813</v>
      </c>
      <c r="HR108">
        <v>1.86787</v>
      </c>
      <c r="HS108">
        <v>1.86905</v>
      </c>
      <c r="HT108">
        <v>1.86984</v>
      </c>
      <c r="HU108">
        <v>1.86586</v>
      </c>
      <c r="HV108">
        <v>1.86697</v>
      </c>
      <c r="HW108">
        <v>1.86844</v>
      </c>
      <c r="HX108">
        <v>5</v>
      </c>
      <c r="HY108">
        <v>0</v>
      </c>
      <c r="HZ108">
        <v>0</v>
      </c>
      <c r="IA108">
        <v>0</v>
      </c>
      <c r="IB108" t="s">
        <v>424</v>
      </c>
      <c r="IC108" t="s">
        <v>425</v>
      </c>
      <c r="ID108" t="s">
        <v>426</v>
      </c>
      <c r="IE108" t="s">
        <v>426</v>
      </c>
      <c r="IF108" t="s">
        <v>426</v>
      </c>
      <c r="IG108" t="s">
        <v>426</v>
      </c>
      <c r="IH108">
        <v>0</v>
      </c>
      <c r="II108">
        <v>100</v>
      </c>
      <c r="IJ108">
        <v>100</v>
      </c>
      <c r="IK108">
        <v>1.98</v>
      </c>
      <c r="IL108">
        <v>0.3752</v>
      </c>
      <c r="IM108">
        <v>0.591063205497763</v>
      </c>
      <c r="IN108">
        <v>0.00362635438953289</v>
      </c>
      <c r="IO108">
        <v>-8.50754122937555e-07</v>
      </c>
      <c r="IP108">
        <v>2.87264459290622e-10</v>
      </c>
      <c r="IQ108">
        <v>-0.103101814204982</v>
      </c>
      <c r="IR108">
        <v>-0.017656537129445</v>
      </c>
      <c r="IS108">
        <v>0.00217271289782075</v>
      </c>
      <c r="IT108">
        <v>-2.34727275410467e-05</v>
      </c>
      <c r="IU108">
        <v>4</v>
      </c>
      <c r="IV108">
        <v>2183</v>
      </c>
      <c r="IW108">
        <v>1</v>
      </c>
      <c r="IX108">
        <v>27</v>
      </c>
      <c r="IY108">
        <v>29322705</v>
      </c>
      <c r="IZ108">
        <v>29322705</v>
      </c>
      <c r="JA108">
        <v>0.994873</v>
      </c>
      <c r="JB108">
        <v>2.63428</v>
      </c>
      <c r="JC108">
        <v>1.54785</v>
      </c>
      <c r="JD108">
        <v>2.31323</v>
      </c>
      <c r="JE108">
        <v>1.64673</v>
      </c>
      <c r="JF108">
        <v>2.38281</v>
      </c>
      <c r="JG108">
        <v>34.3952</v>
      </c>
      <c r="JH108">
        <v>24.2188</v>
      </c>
      <c r="JI108">
        <v>18</v>
      </c>
      <c r="JJ108">
        <v>506.465</v>
      </c>
      <c r="JK108">
        <v>396.644</v>
      </c>
      <c r="JL108">
        <v>30.9645</v>
      </c>
      <c r="JM108">
        <v>28.7772</v>
      </c>
      <c r="JN108">
        <v>29.9999</v>
      </c>
      <c r="JO108">
        <v>28.7868</v>
      </c>
      <c r="JP108">
        <v>28.7394</v>
      </c>
      <c r="JQ108">
        <v>19.9438</v>
      </c>
      <c r="JR108">
        <v>22.0357</v>
      </c>
      <c r="JS108">
        <v>51.9791</v>
      </c>
      <c r="JT108">
        <v>30.9631</v>
      </c>
      <c r="JU108">
        <v>420</v>
      </c>
      <c r="JV108">
        <v>23.6553</v>
      </c>
      <c r="JW108">
        <v>96.5568</v>
      </c>
      <c r="JX108">
        <v>94.4972</v>
      </c>
    </row>
    <row r="109" spans="1:284">
      <c r="A109">
        <v>93</v>
      </c>
      <c r="B109">
        <v>1759362303</v>
      </c>
      <c r="C109">
        <v>1260.90000009537</v>
      </c>
      <c r="D109" t="s">
        <v>613</v>
      </c>
      <c r="E109" t="s">
        <v>614</v>
      </c>
      <c r="F109">
        <v>5</v>
      </c>
      <c r="G109" t="s">
        <v>608</v>
      </c>
      <c r="H109" t="s">
        <v>419</v>
      </c>
      <c r="I109">
        <v>1759362300.33333</v>
      </c>
      <c r="J109">
        <f>(K109)/1000</f>
        <v>0</v>
      </c>
      <c r="K109">
        <f>1000*DK109*AI109*(DG109-DH109)/(100*CZ109*(1000-AI109*DG109))</f>
        <v>0</v>
      </c>
      <c r="L109">
        <f>DK109*AI109*(DF109-DE109*(1000-AI109*DH109)/(1000-AI109*DG109))/(100*CZ109)</f>
        <v>0</v>
      </c>
      <c r="M109">
        <f>DE109 - IF(AI109&gt;1, L109*CZ109*100.0/(AK109), 0)</f>
        <v>0</v>
      </c>
      <c r="N109">
        <f>((T109-J109/2)*M109-L109)/(T109+J109/2)</f>
        <v>0</v>
      </c>
      <c r="O109">
        <f>N109*(DL109+DM109)/1000.0</f>
        <v>0</v>
      </c>
      <c r="P109">
        <f>(DE109 - IF(AI109&gt;1, L109*CZ109*100.0/(AK109), 0))*(DL109+DM109)/1000.0</f>
        <v>0</v>
      </c>
      <c r="Q109">
        <f>2.0/((1/S109-1/R109)+SIGN(S109)*SQRT((1/S109-1/R109)*(1/S109-1/R109) + 4*DA109/((DA109+1)*(DA109+1))*(2*1/S109*1/R109-1/R109*1/R109)))</f>
        <v>0</v>
      </c>
      <c r="R109">
        <f>IF(LEFT(DB109,1)&lt;&gt;"0",IF(LEFT(DB109,1)="1",3.0,DC109),$D$5+$E$5*(DS109*DL109/($K$5*1000))+$F$5*(DS109*DL109/($K$5*1000))*MAX(MIN(CZ109,$J$5),$I$5)*MAX(MIN(CZ109,$J$5),$I$5)+$G$5*MAX(MIN(CZ109,$J$5),$I$5)*(DS109*DL109/($K$5*1000))+$H$5*(DS109*DL109/($K$5*1000))*(DS109*DL109/($K$5*1000)))</f>
        <v>0</v>
      </c>
      <c r="S109">
        <f>J109*(1000-(1000*0.61365*exp(17.502*W109/(240.97+W109))/(DL109+DM109)+DG109)/2)/(1000*0.61365*exp(17.502*W109/(240.97+W109))/(DL109+DM109)-DG109)</f>
        <v>0</v>
      </c>
      <c r="T109">
        <f>1/((DA109+1)/(Q109/1.6)+1/(R109/1.37)) + DA109/((DA109+1)/(Q109/1.6) + DA109/(R109/1.37))</f>
        <v>0</v>
      </c>
      <c r="U109">
        <f>(CV109*CY109)</f>
        <v>0</v>
      </c>
      <c r="V109">
        <f>(DN109+(U109+2*0.95*5.67E-8*(((DN109+$B$7)+273)^4-(DN109+273)^4)-44100*J109)/(1.84*29.3*R109+8*0.95*5.67E-8*(DN109+273)^3))</f>
        <v>0</v>
      </c>
      <c r="W109">
        <f>($C$7*DO109+$D$7*DP109+$E$7*V109)</f>
        <v>0</v>
      </c>
      <c r="X109">
        <f>0.61365*exp(17.502*W109/(240.97+W109))</f>
        <v>0</v>
      </c>
      <c r="Y109">
        <f>(Z109/AA109*100)</f>
        <v>0</v>
      </c>
      <c r="Z109">
        <f>DG109*(DL109+DM109)/1000</f>
        <v>0</v>
      </c>
      <c r="AA109">
        <f>0.61365*exp(17.502*DN109/(240.97+DN109))</f>
        <v>0</v>
      </c>
      <c r="AB109">
        <f>(X109-DG109*(DL109+DM109)/1000)</f>
        <v>0</v>
      </c>
      <c r="AC109">
        <f>(-J109*44100)</f>
        <v>0</v>
      </c>
      <c r="AD109">
        <f>2*29.3*R109*0.92*(DN109-W109)</f>
        <v>0</v>
      </c>
      <c r="AE109">
        <f>2*0.95*5.67E-8*(((DN109+$B$7)+273)^4-(W109+273)^4)</f>
        <v>0</v>
      </c>
      <c r="AF109">
        <f>U109+AE109+AC109+AD109</f>
        <v>0</v>
      </c>
      <c r="AG109">
        <v>0</v>
      </c>
      <c r="AH109">
        <v>0</v>
      </c>
      <c r="AI109">
        <f>IF(AG109*$H$13&gt;=AK109,1.0,(AK109/(AK109-AG109*$H$13)))</f>
        <v>0</v>
      </c>
      <c r="AJ109">
        <f>(AI109-1)*100</f>
        <v>0</v>
      </c>
      <c r="AK109">
        <f>MAX(0,($B$13+$C$13*DS109)/(1+$D$13*DS109)*DL109/(DN109+273)*$E$13)</f>
        <v>0</v>
      </c>
      <c r="AL109" t="s">
        <v>420</v>
      </c>
      <c r="AM109" t="s">
        <v>420</v>
      </c>
      <c r="AN109">
        <v>0</v>
      </c>
      <c r="AO109">
        <v>0</v>
      </c>
      <c r="AP109">
        <f>1-AN109/AO109</f>
        <v>0</v>
      </c>
      <c r="AQ109">
        <v>0</v>
      </c>
      <c r="AR109" t="s">
        <v>420</v>
      </c>
      <c r="AS109" t="s">
        <v>420</v>
      </c>
      <c r="AT109">
        <v>0</v>
      </c>
      <c r="AU109">
        <v>0</v>
      </c>
      <c r="AV109">
        <f>1-AT109/AU109</f>
        <v>0</v>
      </c>
      <c r="AW109">
        <v>0.5</v>
      </c>
      <c r="AX109">
        <f>CW109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420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CV109">
        <f>$B$11*DT109+$C$11*DU109+$F$11*EF109*(1-EI109)</f>
        <v>0</v>
      </c>
      <c r="CW109">
        <f>CV109*CX109</f>
        <v>0</v>
      </c>
      <c r="CX109">
        <f>($B$11*$D$9+$C$11*$D$9+$F$11*((ES109+EK109)/MAX(ES109+EK109+ET109, 0.1)*$I$9+ET109/MAX(ES109+EK109+ET109, 0.1)*$J$9))/($B$11+$C$11+$F$11)</f>
        <v>0</v>
      </c>
      <c r="CY109">
        <f>($B$11*$K$9+$C$11*$K$9+$F$11*((ES109+EK109)/MAX(ES109+EK109+ET109, 0.1)*$P$9+ET109/MAX(ES109+EK109+ET109, 0.1)*$Q$9))/($B$11+$C$11+$F$11)</f>
        <v>0</v>
      </c>
      <c r="CZ109">
        <v>2.7</v>
      </c>
      <c r="DA109">
        <v>0.5</v>
      </c>
      <c r="DB109" t="s">
        <v>421</v>
      </c>
      <c r="DC109">
        <v>2</v>
      </c>
      <c r="DD109">
        <v>1759362300.33333</v>
      </c>
      <c r="DE109">
        <v>420.269333333333</v>
      </c>
      <c r="DF109">
        <v>419.979333333333</v>
      </c>
      <c r="DG109">
        <v>23.8327</v>
      </c>
      <c r="DH109">
        <v>23.5897</v>
      </c>
      <c r="DI109">
        <v>418.289333333333</v>
      </c>
      <c r="DJ109">
        <v>23.4574</v>
      </c>
      <c r="DK109">
        <v>500.045333333333</v>
      </c>
      <c r="DL109">
        <v>90.3129333333333</v>
      </c>
      <c r="DM109">
        <v>0.0340924666666667</v>
      </c>
      <c r="DN109">
        <v>30.2142</v>
      </c>
      <c r="DO109">
        <v>29.9815666666667</v>
      </c>
      <c r="DP109">
        <v>999.9</v>
      </c>
      <c r="DQ109">
        <v>0</v>
      </c>
      <c r="DR109">
        <v>0</v>
      </c>
      <c r="DS109">
        <v>10022.9333333333</v>
      </c>
      <c r="DT109">
        <v>0</v>
      </c>
      <c r="DU109">
        <v>0.373736333333333</v>
      </c>
      <c r="DV109">
        <v>0.289876333333333</v>
      </c>
      <c r="DW109">
        <v>430.53</v>
      </c>
      <c r="DX109">
        <v>430.126</v>
      </c>
      <c r="DY109">
        <v>0.243006333333333</v>
      </c>
      <c r="DZ109">
        <v>419.979333333333</v>
      </c>
      <c r="EA109">
        <v>23.5897</v>
      </c>
      <c r="EB109">
        <v>2.1524</v>
      </c>
      <c r="EC109">
        <v>2.13045666666667</v>
      </c>
      <c r="ED109">
        <v>18.6123666666667</v>
      </c>
      <c r="EE109">
        <v>18.4487</v>
      </c>
      <c r="EF109">
        <v>0.00500059</v>
      </c>
      <c r="EG109">
        <v>0</v>
      </c>
      <c r="EH109">
        <v>0</v>
      </c>
      <c r="EI109">
        <v>0</v>
      </c>
      <c r="EJ109">
        <v>233.533333333333</v>
      </c>
      <c r="EK109">
        <v>0.00500059</v>
      </c>
      <c r="EL109">
        <v>-9.93333333333333</v>
      </c>
      <c r="EM109">
        <v>-0.166666666666667</v>
      </c>
      <c r="EN109">
        <v>35.7706666666667</v>
      </c>
      <c r="EO109">
        <v>40.354</v>
      </c>
      <c r="EP109">
        <v>37.583</v>
      </c>
      <c r="EQ109">
        <v>40.833</v>
      </c>
      <c r="ER109">
        <v>38.604</v>
      </c>
      <c r="ES109">
        <v>0</v>
      </c>
      <c r="ET109">
        <v>0</v>
      </c>
      <c r="EU109">
        <v>0</v>
      </c>
      <c r="EV109">
        <v>1759362304.3</v>
      </c>
      <c r="EW109">
        <v>0</v>
      </c>
      <c r="EX109">
        <v>236.152</v>
      </c>
      <c r="EY109">
        <v>10.2307689374251</v>
      </c>
      <c r="EZ109">
        <v>1.51538495991592</v>
      </c>
      <c r="FA109">
        <v>-9.48</v>
      </c>
      <c r="FB109">
        <v>15</v>
      </c>
      <c r="FC109">
        <v>0</v>
      </c>
      <c r="FD109" t="s">
        <v>422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0.266916904761905</v>
      </c>
      <c r="FQ109">
        <v>-0.0102431688311688</v>
      </c>
      <c r="FR109">
        <v>0.0453305672292358</v>
      </c>
      <c r="FS109">
        <v>1</v>
      </c>
      <c r="FT109">
        <v>235.505882352941</v>
      </c>
      <c r="FU109">
        <v>10.8235292539689</v>
      </c>
      <c r="FV109">
        <v>7.55263651575397</v>
      </c>
      <c r="FW109">
        <v>-1</v>
      </c>
      <c r="FX109">
        <v>0.239005904761905</v>
      </c>
      <c r="FY109">
        <v>0.0137846493506493</v>
      </c>
      <c r="FZ109">
        <v>0.001847199164366</v>
      </c>
      <c r="GA109">
        <v>1</v>
      </c>
      <c r="GB109">
        <v>2</v>
      </c>
      <c r="GC109">
        <v>2</v>
      </c>
      <c r="GD109" t="s">
        <v>449</v>
      </c>
      <c r="GE109">
        <v>3.13287</v>
      </c>
      <c r="GF109">
        <v>2.71236</v>
      </c>
      <c r="GG109">
        <v>0.0892493</v>
      </c>
      <c r="GH109">
        <v>0.089669</v>
      </c>
      <c r="GI109">
        <v>0.102117</v>
      </c>
      <c r="GJ109">
        <v>0.102133</v>
      </c>
      <c r="GK109">
        <v>34270.9</v>
      </c>
      <c r="GL109">
        <v>36687.2</v>
      </c>
      <c r="GM109">
        <v>34048.2</v>
      </c>
      <c r="GN109">
        <v>36492.2</v>
      </c>
      <c r="GO109">
        <v>43180.2</v>
      </c>
      <c r="GP109">
        <v>47036.5</v>
      </c>
      <c r="GQ109">
        <v>53119.3</v>
      </c>
      <c r="GR109">
        <v>58324.3</v>
      </c>
      <c r="GS109">
        <v>1.94925</v>
      </c>
      <c r="GT109">
        <v>1.7786</v>
      </c>
      <c r="GU109">
        <v>0.0924803</v>
      </c>
      <c r="GV109">
        <v>0</v>
      </c>
      <c r="GW109">
        <v>28.4764</v>
      </c>
      <c r="GX109">
        <v>999.9</v>
      </c>
      <c r="GY109">
        <v>58.32</v>
      </c>
      <c r="GZ109">
        <v>30.726</v>
      </c>
      <c r="HA109">
        <v>28.6764</v>
      </c>
      <c r="HB109">
        <v>55.02</v>
      </c>
      <c r="HC109">
        <v>44.3429</v>
      </c>
      <c r="HD109">
        <v>1</v>
      </c>
      <c r="HE109">
        <v>0.107111</v>
      </c>
      <c r="HF109">
        <v>-1.54178</v>
      </c>
      <c r="HG109">
        <v>20.1271</v>
      </c>
      <c r="HH109">
        <v>5.19797</v>
      </c>
      <c r="HI109">
        <v>12.0041</v>
      </c>
      <c r="HJ109">
        <v>4.97555</v>
      </c>
      <c r="HK109">
        <v>3.294</v>
      </c>
      <c r="HL109">
        <v>9999</v>
      </c>
      <c r="HM109">
        <v>9999</v>
      </c>
      <c r="HN109">
        <v>999.9</v>
      </c>
      <c r="HO109">
        <v>9999</v>
      </c>
      <c r="HP109">
        <v>1.86327</v>
      </c>
      <c r="HQ109">
        <v>1.86813</v>
      </c>
      <c r="HR109">
        <v>1.86787</v>
      </c>
      <c r="HS109">
        <v>1.86906</v>
      </c>
      <c r="HT109">
        <v>1.86984</v>
      </c>
      <c r="HU109">
        <v>1.86587</v>
      </c>
      <c r="HV109">
        <v>1.86696</v>
      </c>
      <c r="HW109">
        <v>1.86844</v>
      </c>
      <c r="HX109">
        <v>5</v>
      </c>
      <c r="HY109">
        <v>0</v>
      </c>
      <c r="HZ109">
        <v>0</v>
      </c>
      <c r="IA109">
        <v>0</v>
      </c>
      <c r="IB109" t="s">
        <v>424</v>
      </c>
      <c r="IC109" t="s">
        <v>425</v>
      </c>
      <c r="ID109" t="s">
        <v>426</v>
      </c>
      <c r="IE109" t="s">
        <v>426</v>
      </c>
      <c r="IF109" t="s">
        <v>426</v>
      </c>
      <c r="IG109" t="s">
        <v>426</v>
      </c>
      <c r="IH109">
        <v>0</v>
      </c>
      <c r="II109">
        <v>100</v>
      </c>
      <c r="IJ109">
        <v>100</v>
      </c>
      <c r="IK109">
        <v>1.98</v>
      </c>
      <c r="IL109">
        <v>0.3752</v>
      </c>
      <c r="IM109">
        <v>0.591063205497763</v>
      </c>
      <c r="IN109">
        <v>0.00362635438953289</v>
      </c>
      <c r="IO109">
        <v>-8.50754122937555e-07</v>
      </c>
      <c r="IP109">
        <v>2.87264459290622e-10</v>
      </c>
      <c r="IQ109">
        <v>-0.103101814204982</v>
      </c>
      <c r="IR109">
        <v>-0.017656537129445</v>
      </c>
      <c r="IS109">
        <v>0.00217271289782075</v>
      </c>
      <c r="IT109">
        <v>-2.34727275410467e-05</v>
      </c>
      <c r="IU109">
        <v>4</v>
      </c>
      <c r="IV109">
        <v>2183</v>
      </c>
      <c r="IW109">
        <v>1</v>
      </c>
      <c r="IX109">
        <v>27</v>
      </c>
      <c r="IY109">
        <v>29322705.1</v>
      </c>
      <c r="IZ109">
        <v>29322705.1</v>
      </c>
      <c r="JA109">
        <v>0.994873</v>
      </c>
      <c r="JB109">
        <v>2.63916</v>
      </c>
      <c r="JC109">
        <v>1.54785</v>
      </c>
      <c r="JD109">
        <v>2.31323</v>
      </c>
      <c r="JE109">
        <v>1.64673</v>
      </c>
      <c r="JF109">
        <v>2.26685</v>
      </c>
      <c r="JG109">
        <v>34.3952</v>
      </c>
      <c r="JH109">
        <v>24.2101</v>
      </c>
      <c r="JI109">
        <v>18</v>
      </c>
      <c r="JJ109">
        <v>506.425</v>
      </c>
      <c r="JK109">
        <v>396.694</v>
      </c>
      <c r="JL109">
        <v>30.9713</v>
      </c>
      <c r="JM109">
        <v>28.776</v>
      </c>
      <c r="JN109">
        <v>29.9999</v>
      </c>
      <c r="JO109">
        <v>28.786</v>
      </c>
      <c r="JP109">
        <v>28.7387</v>
      </c>
      <c r="JQ109">
        <v>19.9452</v>
      </c>
      <c r="JR109">
        <v>22.0357</v>
      </c>
      <c r="JS109">
        <v>51.9791</v>
      </c>
      <c r="JT109">
        <v>30.9759</v>
      </c>
      <c r="JU109">
        <v>420</v>
      </c>
      <c r="JV109">
        <v>23.6578</v>
      </c>
      <c r="JW109">
        <v>96.5568</v>
      </c>
      <c r="JX109">
        <v>94.4971</v>
      </c>
    </row>
    <row r="110" spans="1:284">
      <c r="A110">
        <v>94</v>
      </c>
      <c r="B110">
        <v>1759362305</v>
      </c>
      <c r="C110">
        <v>1262.90000009537</v>
      </c>
      <c r="D110" t="s">
        <v>615</v>
      </c>
      <c r="E110" t="s">
        <v>616</v>
      </c>
      <c r="F110">
        <v>5</v>
      </c>
      <c r="G110" t="s">
        <v>608</v>
      </c>
      <c r="H110" t="s">
        <v>419</v>
      </c>
      <c r="I110">
        <v>1759362301.25</v>
      </c>
      <c r="J110">
        <f>(K110)/1000</f>
        <v>0</v>
      </c>
      <c r="K110">
        <f>1000*DK110*AI110*(DG110-DH110)/(100*CZ110*(1000-AI110*DG110))</f>
        <v>0</v>
      </c>
      <c r="L110">
        <f>DK110*AI110*(DF110-DE110*(1000-AI110*DH110)/(1000-AI110*DG110))/(100*CZ110)</f>
        <v>0</v>
      </c>
      <c r="M110">
        <f>DE110 - IF(AI110&gt;1, L110*CZ110*100.0/(AK110), 0)</f>
        <v>0</v>
      </c>
      <c r="N110">
        <f>((T110-J110/2)*M110-L110)/(T110+J110/2)</f>
        <v>0</v>
      </c>
      <c r="O110">
        <f>N110*(DL110+DM110)/1000.0</f>
        <v>0</v>
      </c>
      <c r="P110">
        <f>(DE110 - IF(AI110&gt;1, L110*CZ110*100.0/(AK110), 0))*(DL110+DM110)/1000.0</f>
        <v>0</v>
      </c>
      <c r="Q110">
        <f>2.0/((1/S110-1/R110)+SIGN(S110)*SQRT((1/S110-1/R110)*(1/S110-1/R110) + 4*DA110/((DA110+1)*(DA110+1))*(2*1/S110*1/R110-1/R110*1/R110)))</f>
        <v>0</v>
      </c>
      <c r="R110">
        <f>IF(LEFT(DB110,1)&lt;&gt;"0",IF(LEFT(DB110,1)="1",3.0,DC110),$D$5+$E$5*(DS110*DL110/($K$5*1000))+$F$5*(DS110*DL110/($K$5*1000))*MAX(MIN(CZ110,$J$5),$I$5)*MAX(MIN(CZ110,$J$5),$I$5)+$G$5*MAX(MIN(CZ110,$J$5),$I$5)*(DS110*DL110/($K$5*1000))+$H$5*(DS110*DL110/($K$5*1000))*(DS110*DL110/($K$5*1000)))</f>
        <v>0</v>
      </c>
      <c r="S110">
        <f>J110*(1000-(1000*0.61365*exp(17.502*W110/(240.97+W110))/(DL110+DM110)+DG110)/2)/(1000*0.61365*exp(17.502*W110/(240.97+W110))/(DL110+DM110)-DG110)</f>
        <v>0</v>
      </c>
      <c r="T110">
        <f>1/((DA110+1)/(Q110/1.6)+1/(R110/1.37)) + DA110/((DA110+1)/(Q110/1.6) + DA110/(R110/1.37))</f>
        <v>0</v>
      </c>
      <c r="U110">
        <f>(CV110*CY110)</f>
        <v>0</v>
      </c>
      <c r="V110">
        <f>(DN110+(U110+2*0.95*5.67E-8*(((DN110+$B$7)+273)^4-(DN110+273)^4)-44100*J110)/(1.84*29.3*R110+8*0.95*5.67E-8*(DN110+273)^3))</f>
        <v>0</v>
      </c>
      <c r="W110">
        <f>($C$7*DO110+$D$7*DP110+$E$7*V110)</f>
        <v>0</v>
      </c>
      <c r="X110">
        <f>0.61365*exp(17.502*W110/(240.97+W110))</f>
        <v>0</v>
      </c>
      <c r="Y110">
        <f>(Z110/AA110*100)</f>
        <v>0</v>
      </c>
      <c r="Z110">
        <f>DG110*(DL110+DM110)/1000</f>
        <v>0</v>
      </c>
      <c r="AA110">
        <f>0.61365*exp(17.502*DN110/(240.97+DN110))</f>
        <v>0</v>
      </c>
      <c r="AB110">
        <f>(X110-DG110*(DL110+DM110)/1000)</f>
        <v>0</v>
      </c>
      <c r="AC110">
        <f>(-J110*44100)</f>
        <v>0</v>
      </c>
      <c r="AD110">
        <f>2*29.3*R110*0.92*(DN110-W110)</f>
        <v>0</v>
      </c>
      <c r="AE110">
        <f>2*0.95*5.67E-8*(((DN110+$B$7)+273)^4-(W110+273)^4)</f>
        <v>0</v>
      </c>
      <c r="AF110">
        <f>U110+AE110+AC110+AD110</f>
        <v>0</v>
      </c>
      <c r="AG110">
        <v>0</v>
      </c>
      <c r="AH110">
        <v>0</v>
      </c>
      <c r="AI110">
        <f>IF(AG110*$H$13&gt;=AK110,1.0,(AK110/(AK110-AG110*$H$13)))</f>
        <v>0</v>
      </c>
      <c r="AJ110">
        <f>(AI110-1)*100</f>
        <v>0</v>
      </c>
      <c r="AK110">
        <f>MAX(0,($B$13+$C$13*DS110)/(1+$D$13*DS110)*DL110/(DN110+273)*$E$13)</f>
        <v>0</v>
      </c>
      <c r="AL110" t="s">
        <v>420</v>
      </c>
      <c r="AM110" t="s">
        <v>420</v>
      </c>
      <c r="AN110">
        <v>0</v>
      </c>
      <c r="AO110">
        <v>0</v>
      </c>
      <c r="AP110">
        <f>1-AN110/AO110</f>
        <v>0</v>
      </c>
      <c r="AQ110">
        <v>0</v>
      </c>
      <c r="AR110" t="s">
        <v>420</v>
      </c>
      <c r="AS110" t="s">
        <v>420</v>
      </c>
      <c r="AT110">
        <v>0</v>
      </c>
      <c r="AU110">
        <v>0</v>
      </c>
      <c r="AV110">
        <f>1-AT110/AU110</f>
        <v>0</v>
      </c>
      <c r="AW110">
        <v>0.5</v>
      </c>
      <c r="AX110">
        <f>CW110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420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CV110">
        <f>$B$11*DT110+$C$11*DU110+$F$11*EF110*(1-EI110)</f>
        <v>0</v>
      </c>
      <c r="CW110">
        <f>CV110*CX110</f>
        <v>0</v>
      </c>
      <c r="CX110">
        <f>($B$11*$D$9+$C$11*$D$9+$F$11*((ES110+EK110)/MAX(ES110+EK110+ET110, 0.1)*$I$9+ET110/MAX(ES110+EK110+ET110, 0.1)*$J$9))/($B$11+$C$11+$F$11)</f>
        <v>0</v>
      </c>
      <c r="CY110">
        <f>($B$11*$K$9+$C$11*$K$9+$F$11*((ES110+EK110)/MAX(ES110+EK110+ET110, 0.1)*$P$9+ET110/MAX(ES110+EK110+ET110, 0.1)*$Q$9))/($B$11+$C$11+$F$11)</f>
        <v>0</v>
      </c>
      <c r="CZ110">
        <v>2.7</v>
      </c>
      <c r="DA110">
        <v>0.5</v>
      </c>
      <c r="DB110" t="s">
        <v>421</v>
      </c>
      <c r="DC110">
        <v>2</v>
      </c>
      <c r="DD110">
        <v>1759362301.25</v>
      </c>
      <c r="DE110">
        <v>420.26125</v>
      </c>
      <c r="DF110">
        <v>419.97575</v>
      </c>
      <c r="DG110">
        <v>23.8318</v>
      </c>
      <c r="DH110">
        <v>23.58915</v>
      </c>
      <c r="DI110">
        <v>418.28125</v>
      </c>
      <c r="DJ110">
        <v>23.45655</v>
      </c>
      <c r="DK110">
        <v>500.0345</v>
      </c>
      <c r="DL110">
        <v>90.3136</v>
      </c>
      <c r="DM110">
        <v>0.034277975</v>
      </c>
      <c r="DN110">
        <v>30.215125</v>
      </c>
      <c r="DO110">
        <v>29.98405</v>
      </c>
      <c r="DP110">
        <v>999.9</v>
      </c>
      <c r="DQ110">
        <v>0</v>
      </c>
      <c r="DR110">
        <v>0</v>
      </c>
      <c r="DS110">
        <v>10006.105</v>
      </c>
      <c r="DT110">
        <v>0</v>
      </c>
      <c r="DU110">
        <v>0.375805</v>
      </c>
      <c r="DV110">
        <v>0.28524775</v>
      </c>
      <c r="DW110">
        <v>430.52125</v>
      </c>
      <c r="DX110">
        <v>430.12225</v>
      </c>
      <c r="DY110">
        <v>0.2426625</v>
      </c>
      <c r="DZ110">
        <v>419.97575</v>
      </c>
      <c r="EA110">
        <v>23.58915</v>
      </c>
      <c r="EB110">
        <v>2.152335</v>
      </c>
      <c r="EC110">
        <v>2.13042</v>
      </c>
      <c r="ED110">
        <v>18.611875</v>
      </c>
      <c r="EE110">
        <v>18.44845</v>
      </c>
      <c r="EF110">
        <v>0.00500059</v>
      </c>
      <c r="EG110">
        <v>0</v>
      </c>
      <c r="EH110">
        <v>0</v>
      </c>
      <c r="EI110">
        <v>0</v>
      </c>
      <c r="EJ110">
        <v>236.225</v>
      </c>
      <c r="EK110">
        <v>0.00500059</v>
      </c>
      <c r="EL110">
        <v>-8.95</v>
      </c>
      <c r="EM110">
        <v>-0.075</v>
      </c>
      <c r="EN110">
        <v>35.781</v>
      </c>
      <c r="EO110">
        <v>40.35925</v>
      </c>
      <c r="EP110">
        <v>37.5935</v>
      </c>
      <c r="EQ110">
        <v>40.8435</v>
      </c>
      <c r="ER110">
        <v>38.60925</v>
      </c>
      <c r="ES110">
        <v>0</v>
      </c>
      <c r="ET110">
        <v>0</v>
      </c>
      <c r="EU110">
        <v>0</v>
      </c>
      <c r="EV110">
        <v>1759362306.1</v>
      </c>
      <c r="EW110">
        <v>0</v>
      </c>
      <c r="EX110">
        <v>236.980769230769</v>
      </c>
      <c r="EY110">
        <v>-6.06837605499973</v>
      </c>
      <c r="EZ110">
        <v>12.5914532172166</v>
      </c>
      <c r="FA110">
        <v>-9.92692307692308</v>
      </c>
      <c r="FB110">
        <v>15</v>
      </c>
      <c r="FC110">
        <v>0</v>
      </c>
      <c r="FD110" t="s">
        <v>422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0.273395380952381</v>
      </c>
      <c r="FQ110">
        <v>-0.106855636363636</v>
      </c>
      <c r="FR110">
        <v>0.0407921365863992</v>
      </c>
      <c r="FS110">
        <v>1</v>
      </c>
      <c r="FT110">
        <v>235.611764705882</v>
      </c>
      <c r="FU110">
        <v>13.6501143956103</v>
      </c>
      <c r="FV110">
        <v>7.52594589348711</v>
      </c>
      <c r="FW110">
        <v>-1</v>
      </c>
      <c r="FX110">
        <v>0.239563952380952</v>
      </c>
      <c r="FY110">
        <v>0.0164954025974027</v>
      </c>
      <c r="FZ110">
        <v>0.0020884527988371</v>
      </c>
      <c r="GA110">
        <v>1</v>
      </c>
      <c r="GB110">
        <v>2</v>
      </c>
      <c r="GC110">
        <v>2</v>
      </c>
      <c r="GD110" t="s">
        <v>449</v>
      </c>
      <c r="GE110">
        <v>3.13267</v>
      </c>
      <c r="GF110">
        <v>2.7125</v>
      </c>
      <c r="GG110">
        <v>0.08925</v>
      </c>
      <c r="GH110">
        <v>0.0896733</v>
      </c>
      <c r="GI110">
        <v>0.102111</v>
      </c>
      <c r="GJ110">
        <v>0.102129</v>
      </c>
      <c r="GK110">
        <v>34271.1</v>
      </c>
      <c r="GL110">
        <v>36687</v>
      </c>
      <c r="GM110">
        <v>34048.4</v>
      </c>
      <c r="GN110">
        <v>36492.2</v>
      </c>
      <c r="GO110">
        <v>43180.7</v>
      </c>
      <c r="GP110">
        <v>47036.5</v>
      </c>
      <c r="GQ110">
        <v>53119.7</v>
      </c>
      <c r="GR110">
        <v>58324.1</v>
      </c>
      <c r="GS110">
        <v>1.94888</v>
      </c>
      <c r="GT110">
        <v>1.77912</v>
      </c>
      <c r="GU110">
        <v>0.093095</v>
      </c>
      <c r="GV110">
        <v>0</v>
      </c>
      <c r="GW110">
        <v>28.4774</v>
      </c>
      <c r="GX110">
        <v>999.9</v>
      </c>
      <c r="GY110">
        <v>58.32</v>
      </c>
      <c r="GZ110">
        <v>30.726</v>
      </c>
      <c r="HA110">
        <v>28.6804</v>
      </c>
      <c r="HB110">
        <v>54.61</v>
      </c>
      <c r="HC110">
        <v>44.5032</v>
      </c>
      <c r="HD110">
        <v>1</v>
      </c>
      <c r="HE110">
        <v>0.106827</v>
      </c>
      <c r="HF110">
        <v>-1.53952</v>
      </c>
      <c r="HG110">
        <v>20.1271</v>
      </c>
      <c r="HH110">
        <v>5.19797</v>
      </c>
      <c r="HI110">
        <v>12.0044</v>
      </c>
      <c r="HJ110">
        <v>4.9756</v>
      </c>
      <c r="HK110">
        <v>3.294</v>
      </c>
      <c r="HL110">
        <v>9999</v>
      </c>
      <c r="HM110">
        <v>9999</v>
      </c>
      <c r="HN110">
        <v>999.9</v>
      </c>
      <c r="HO110">
        <v>9999</v>
      </c>
      <c r="HP110">
        <v>1.86327</v>
      </c>
      <c r="HQ110">
        <v>1.86813</v>
      </c>
      <c r="HR110">
        <v>1.86788</v>
      </c>
      <c r="HS110">
        <v>1.86906</v>
      </c>
      <c r="HT110">
        <v>1.86987</v>
      </c>
      <c r="HU110">
        <v>1.8659</v>
      </c>
      <c r="HV110">
        <v>1.86697</v>
      </c>
      <c r="HW110">
        <v>1.86844</v>
      </c>
      <c r="HX110">
        <v>5</v>
      </c>
      <c r="HY110">
        <v>0</v>
      </c>
      <c r="HZ110">
        <v>0</v>
      </c>
      <c r="IA110">
        <v>0</v>
      </c>
      <c r="IB110" t="s">
        <v>424</v>
      </c>
      <c r="IC110" t="s">
        <v>425</v>
      </c>
      <c r="ID110" t="s">
        <v>426</v>
      </c>
      <c r="IE110" t="s">
        <v>426</v>
      </c>
      <c r="IF110" t="s">
        <v>426</v>
      </c>
      <c r="IG110" t="s">
        <v>426</v>
      </c>
      <c r="IH110">
        <v>0</v>
      </c>
      <c r="II110">
        <v>100</v>
      </c>
      <c r="IJ110">
        <v>100</v>
      </c>
      <c r="IK110">
        <v>1.98</v>
      </c>
      <c r="IL110">
        <v>0.3751</v>
      </c>
      <c r="IM110">
        <v>0.591063205497763</v>
      </c>
      <c r="IN110">
        <v>0.00362635438953289</v>
      </c>
      <c r="IO110">
        <v>-8.50754122937555e-07</v>
      </c>
      <c r="IP110">
        <v>2.87264459290622e-10</v>
      </c>
      <c r="IQ110">
        <v>-0.103101814204982</v>
      </c>
      <c r="IR110">
        <v>-0.017656537129445</v>
      </c>
      <c r="IS110">
        <v>0.00217271289782075</v>
      </c>
      <c r="IT110">
        <v>-2.34727275410467e-05</v>
      </c>
      <c r="IU110">
        <v>4</v>
      </c>
      <c r="IV110">
        <v>2183</v>
      </c>
      <c r="IW110">
        <v>1</v>
      </c>
      <c r="IX110">
        <v>27</v>
      </c>
      <c r="IY110">
        <v>29322705.1</v>
      </c>
      <c r="IZ110">
        <v>29322705.1</v>
      </c>
      <c r="JA110">
        <v>0.994873</v>
      </c>
      <c r="JB110">
        <v>2.64038</v>
      </c>
      <c r="JC110">
        <v>1.54785</v>
      </c>
      <c r="JD110">
        <v>2.31323</v>
      </c>
      <c r="JE110">
        <v>1.64673</v>
      </c>
      <c r="JF110">
        <v>2.32666</v>
      </c>
      <c r="JG110">
        <v>34.3952</v>
      </c>
      <c r="JH110">
        <v>24.2101</v>
      </c>
      <c r="JI110">
        <v>18</v>
      </c>
      <c r="JJ110">
        <v>506.165</v>
      </c>
      <c r="JK110">
        <v>396.973</v>
      </c>
      <c r="JL110">
        <v>30.9764</v>
      </c>
      <c r="JM110">
        <v>28.7748</v>
      </c>
      <c r="JN110">
        <v>29.9999</v>
      </c>
      <c r="JO110">
        <v>28.7848</v>
      </c>
      <c r="JP110">
        <v>28.7375</v>
      </c>
      <c r="JQ110">
        <v>19.9443</v>
      </c>
      <c r="JR110">
        <v>22.0357</v>
      </c>
      <c r="JS110">
        <v>51.9791</v>
      </c>
      <c r="JT110">
        <v>30.9759</v>
      </c>
      <c r="JU110">
        <v>420</v>
      </c>
      <c r="JV110">
        <v>23.658</v>
      </c>
      <c r="JW110">
        <v>96.5574</v>
      </c>
      <c r="JX110">
        <v>94.4969</v>
      </c>
    </row>
    <row r="111" spans="1:284">
      <c r="A111">
        <v>95</v>
      </c>
      <c r="B111">
        <v>1759362307</v>
      </c>
      <c r="C111">
        <v>1264.90000009537</v>
      </c>
      <c r="D111" t="s">
        <v>617</v>
      </c>
      <c r="E111" t="s">
        <v>618</v>
      </c>
      <c r="F111">
        <v>5</v>
      </c>
      <c r="G111" t="s">
        <v>608</v>
      </c>
      <c r="H111" t="s">
        <v>419</v>
      </c>
      <c r="I111">
        <v>1759362304</v>
      </c>
      <c r="J111">
        <f>(K111)/1000</f>
        <v>0</v>
      </c>
      <c r="K111">
        <f>1000*DK111*AI111*(DG111-DH111)/(100*CZ111*(1000-AI111*DG111))</f>
        <v>0</v>
      </c>
      <c r="L111">
        <f>DK111*AI111*(DF111-DE111*(1000-AI111*DH111)/(1000-AI111*DG111))/(100*CZ111)</f>
        <v>0</v>
      </c>
      <c r="M111">
        <f>DE111 - IF(AI111&gt;1, L111*CZ111*100.0/(AK111), 0)</f>
        <v>0</v>
      </c>
      <c r="N111">
        <f>((T111-J111/2)*M111-L111)/(T111+J111/2)</f>
        <v>0</v>
      </c>
      <c r="O111">
        <f>N111*(DL111+DM111)/1000.0</f>
        <v>0</v>
      </c>
      <c r="P111">
        <f>(DE111 - IF(AI111&gt;1, L111*CZ111*100.0/(AK111), 0))*(DL111+DM111)/1000.0</f>
        <v>0</v>
      </c>
      <c r="Q111">
        <f>2.0/((1/S111-1/R111)+SIGN(S111)*SQRT((1/S111-1/R111)*(1/S111-1/R111) + 4*DA111/((DA111+1)*(DA111+1))*(2*1/S111*1/R111-1/R111*1/R111)))</f>
        <v>0</v>
      </c>
      <c r="R111">
        <f>IF(LEFT(DB111,1)&lt;&gt;"0",IF(LEFT(DB111,1)="1",3.0,DC111),$D$5+$E$5*(DS111*DL111/($K$5*1000))+$F$5*(DS111*DL111/($K$5*1000))*MAX(MIN(CZ111,$J$5),$I$5)*MAX(MIN(CZ111,$J$5),$I$5)+$G$5*MAX(MIN(CZ111,$J$5),$I$5)*(DS111*DL111/($K$5*1000))+$H$5*(DS111*DL111/($K$5*1000))*(DS111*DL111/($K$5*1000)))</f>
        <v>0</v>
      </c>
      <c r="S111">
        <f>J111*(1000-(1000*0.61365*exp(17.502*W111/(240.97+W111))/(DL111+DM111)+DG111)/2)/(1000*0.61365*exp(17.502*W111/(240.97+W111))/(DL111+DM111)-DG111)</f>
        <v>0</v>
      </c>
      <c r="T111">
        <f>1/((DA111+1)/(Q111/1.6)+1/(R111/1.37)) + DA111/((DA111+1)/(Q111/1.6) + DA111/(R111/1.37))</f>
        <v>0</v>
      </c>
      <c r="U111">
        <f>(CV111*CY111)</f>
        <v>0</v>
      </c>
      <c r="V111">
        <f>(DN111+(U111+2*0.95*5.67E-8*(((DN111+$B$7)+273)^4-(DN111+273)^4)-44100*J111)/(1.84*29.3*R111+8*0.95*5.67E-8*(DN111+273)^3))</f>
        <v>0</v>
      </c>
      <c r="W111">
        <f>($C$7*DO111+$D$7*DP111+$E$7*V111)</f>
        <v>0</v>
      </c>
      <c r="X111">
        <f>0.61365*exp(17.502*W111/(240.97+W111))</f>
        <v>0</v>
      </c>
      <c r="Y111">
        <f>(Z111/AA111*100)</f>
        <v>0</v>
      </c>
      <c r="Z111">
        <f>DG111*(DL111+DM111)/1000</f>
        <v>0</v>
      </c>
      <c r="AA111">
        <f>0.61365*exp(17.502*DN111/(240.97+DN111))</f>
        <v>0</v>
      </c>
      <c r="AB111">
        <f>(X111-DG111*(DL111+DM111)/1000)</f>
        <v>0</v>
      </c>
      <c r="AC111">
        <f>(-J111*44100)</f>
        <v>0</v>
      </c>
      <c r="AD111">
        <f>2*29.3*R111*0.92*(DN111-W111)</f>
        <v>0</v>
      </c>
      <c r="AE111">
        <f>2*0.95*5.67E-8*(((DN111+$B$7)+273)^4-(W111+273)^4)</f>
        <v>0</v>
      </c>
      <c r="AF111">
        <f>U111+AE111+AC111+AD111</f>
        <v>0</v>
      </c>
      <c r="AG111">
        <v>0</v>
      </c>
      <c r="AH111">
        <v>0</v>
      </c>
      <c r="AI111">
        <f>IF(AG111*$H$13&gt;=AK111,1.0,(AK111/(AK111-AG111*$H$13)))</f>
        <v>0</v>
      </c>
      <c r="AJ111">
        <f>(AI111-1)*100</f>
        <v>0</v>
      </c>
      <c r="AK111">
        <f>MAX(0,($B$13+$C$13*DS111)/(1+$D$13*DS111)*DL111/(DN111+273)*$E$13)</f>
        <v>0</v>
      </c>
      <c r="AL111" t="s">
        <v>420</v>
      </c>
      <c r="AM111" t="s">
        <v>420</v>
      </c>
      <c r="AN111">
        <v>0</v>
      </c>
      <c r="AO111">
        <v>0</v>
      </c>
      <c r="AP111">
        <f>1-AN111/AO111</f>
        <v>0</v>
      </c>
      <c r="AQ111">
        <v>0</v>
      </c>
      <c r="AR111" t="s">
        <v>420</v>
      </c>
      <c r="AS111" t="s">
        <v>420</v>
      </c>
      <c r="AT111">
        <v>0</v>
      </c>
      <c r="AU111">
        <v>0</v>
      </c>
      <c r="AV111">
        <f>1-AT111/AU111</f>
        <v>0</v>
      </c>
      <c r="AW111">
        <v>0.5</v>
      </c>
      <c r="AX111">
        <f>CW111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420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CV111">
        <f>$B$11*DT111+$C$11*DU111+$F$11*EF111*(1-EI111)</f>
        <v>0</v>
      </c>
      <c r="CW111">
        <f>CV111*CX111</f>
        <v>0</v>
      </c>
      <c r="CX111">
        <f>($B$11*$D$9+$C$11*$D$9+$F$11*((ES111+EK111)/MAX(ES111+EK111+ET111, 0.1)*$I$9+ET111/MAX(ES111+EK111+ET111, 0.1)*$J$9))/($B$11+$C$11+$F$11)</f>
        <v>0</v>
      </c>
      <c r="CY111">
        <f>($B$11*$K$9+$C$11*$K$9+$F$11*((ES111+EK111)/MAX(ES111+EK111+ET111, 0.1)*$P$9+ET111/MAX(ES111+EK111+ET111, 0.1)*$Q$9))/($B$11+$C$11+$F$11)</f>
        <v>0</v>
      </c>
      <c r="CZ111">
        <v>2.7</v>
      </c>
      <c r="DA111">
        <v>0.5</v>
      </c>
      <c r="DB111" t="s">
        <v>421</v>
      </c>
      <c r="DC111">
        <v>2</v>
      </c>
      <c r="DD111">
        <v>1759362304</v>
      </c>
      <c r="DE111">
        <v>420.238</v>
      </c>
      <c r="DF111">
        <v>419.993</v>
      </c>
      <c r="DG111">
        <v>23.8295666666667</v>
      </c>
      <c r="DH111">
        <v>23.5871666666667</v>
      </c>
      <c r="DI111">
        <v>418.258</v>
      </c>
      <c r="DJ111">
        <v>23.4544333333333</v>
      </c>
      <c r="DK111">
        <v>499.989</v>
      </c>
      <c r="DL111">
        <v>90.3147333333333</v>
      </c>
      <c r="DM111">
        <v>0.0345798</v>
      </c>
      <c r="DN111">
        <v>30.2181333333333</v>
      </c>
      <c r="DO111">
        <v>29.9895</v>
      </c>
      <c r="DP111">
        <v>999.9</v>
      </c>
      <c r="DQ111">
        <v>0</v>
      </c>
      <c r="DR111">
        <v>0</v>
      </c>
      <c r="DS111">
        <v>9978.33333333333</v>
      </c>
      <c r="DT111">
        <v>0</v>
      </c>
      <c r="DU111">
        <v>0.378793</v>
      </c>
      <c r="DV111">
        <v>0.244608666666667</v>
      </c>
      <c r="DW111">
        <v>430.496333333333</v>
      </c>
      <c r="DX111">
        <v>430.139333333333</v>
      </c>
      <c r="DY111">
        <v>0.242426</v>
      </c>
      <c r="DZ111">
        <v>419.993</v>
      </c>
      <c r="EA111">
        <v>23.5871666666667</v>
      </c>
      <c r="EB111">
        <v>2.15216</v>
      </c>
      <c r="EC111">
        <v>2.13026666666667</v>
      </c>
      <c r="ED111">
        <v>18.6105666666667</v>
      </c>
      <c r="EE111">
        <v>18.4473</v>
      </c>
      <c r="EF111">
        <v>0.00500059</v>
      </c>
      <c r="EG111">
        <v>0</v>
      </c>
      <c r="EH111">
        <v>0</v>
      </c>
      <c r="EI111">
        <v>0</v>
      </c>
      <c r="EJ111">
        <v>240.4</v>
      </c>
      <c r="EK111">
        <v>0.00500059</v>
      </c>
      <c r="EL111">
        <v>-9.46666666666667</v>
      </c>
      <c r="EM111">
        <v>-1.1</v>
      </c>
      <c r="EN111">
        <v>35.812</v>
      </c>
      <c r="EO111">
        <v>40.3956666666667</v>
      </c>
      <c r="EP111">
        <v>37.625</v>
      </c>
      <c r="EQ111">
        <v>40.8956666666667</v>
      </c>
      <c r="ER111">
        <v>38.625</v>
      </c>
      <c r="ES111">
        <v>0</v>
      </c>
      <c r="ET111">
        <v>0</v>
      </c>
      <c r="EU111">
        <v>0</v>
      </c>
      <c r="EV111">
        <v>1759362307.9</v>
      </c>
      <c r="EW111">
        <v>0</v>
      </c>
      <c r="EX111">
        <v>236.568</v>
      </c>
      <c r="EY111">
        <v>9.9461540700652</v>
      </c>
      <c r="EZ111">
        <v>-4.8076923095028</v>
      </c>
      <c r="FA111">
        <v>-9.368</v>
      </c>
      <c r="FB111">
        <v>15</v>
      </c>
      <c r="FC111">
        <v>0</v>
      </c>
      <c r="FD111" t="s">
        <v>422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0.271199571428571</v>
      </c>
      <c r="FQ111">
        <v>-0.110032831168832</v>
      </c>
      <c r="FR111">
        <v>0.0393550015827497</v>
      </c>
      <c r="FS111">
        <v>1</v>
      </c>
      <c r="FT111">
        <v>236.317647058823</v>
      </c>
      <c r="FU111">
        <v>5.94957972702114</v>
      </c>
      <c r="FV111">
        <v>7.08189367281658</v>
      </c>
      <c r="FW111">
        <v>-1</v>
      </c>
      <c r="FX111">
        <v>0.239870047619048</v>
      </c>
      <c r="FY111">
        <v>0.0180580519480523</v>
      </c>
      <c r="FZ111">
        <v>0.00215311947506935</v>
      </c>
      <c r="GA111">
        <v>1</v>
      </c>
      <c r="GB111">
        <v>2</v>
      </c>
      <c r="GC111">
        <v>2</v>
      </c>
      <c r="GD111" t="s">
        <v>449</v>
      </c>
      <c r="GE111">
        <v>3.13264</v>
      </c>
      <c r="GF111">
        <v>2.71247</v>
      </c>
      <c r="GG111">
        <v>0.0892478</v>
      </c>
      <c r="GH111">
        <v>0.0896827</v>
      </c>
      <c r="GI111">
        <v>0.102108</v>
      </c>
      <c r="GJ111">
        <v>0.102125</v>
      </c>
      <c r="GK111">
        <v>34271.2</v>
      </c>
      <c r="GL111">
        <v>36686.7</v>
      </c>
      <c r="GM111">
        <v>34048.5</v>
      </c>
      <c r="GN111">
        <v>36492.3</v>
      </c>
      <c r="GO111">
        <v>43181</v>
      </c>
      <c r="GP111">
        <v>47036.6</v>
      </c>
      <c r="GQ111">
        <v>53119.8</v>
      </c>
      <c r="GR111">
        <v>58324</v>
      </c>
      <c r="GS111">
        <v>1.94915</v>
      </c>
      <c r="GT111">
        <v>1.77903</v>
      </c>
      <c r="GU111">
        <v>0.0932626</v>
      </c>
      <c r="GV111">
        <v>0</v>
      </c>
      <c r="GW111">
        <v>28.4783</v>
      </c>
      <c r="GX111">
        <v>999.9</v>
      </c>
      <c r="GY111">
        <v>58.296</v>
      </c>
      <c r="GZ111">
        <v>30.736</v>
      </c>
      <c r="HA111">
        <v>28.6855</v>
      </c>
      <c r="HB111">
        <v>54.83</v>
      </c>
      <c r="HC111">
        <v>44.6514</v>
      </c>
      <c r="HD111">
        <v>1</v>
      </c>
      <c r="HE111">
        <v>0.106705</v>
      </c>
      <c r="HF111">
        <v>-1.52515</v>
      </c>
      <c r="HG111">
        <v>20.1273</v>
      </c>
      <c r="HH111">
        <v>5.19812</v>
      </c>
      <c r="HI111">
        <v>12.0043</v>
      </c>
      <c r="HJ111">
        <v>4.9756</v>
      </c>
      <c r="HK111">
        <v>3.294</v>
      </c>
      <c r="HL111">
        <v>9999</v>
      </c>
      <c r="HM111">
        <v>9999</v>
      </c>
      <c r="HN111">
        <v>999.9</v>
      </c>
      <c r="HO111">
        <v>9999</v>
      </c>
      <c r="HP111">
        <v>1.86326</v>
      </c>
      <c r="HQ111">
        <v>1.86813</v>
      </c>
      <c r="HR111">
        <v>1.86788</v>
      </c>
      <c r="HS111">
        <v>1.86905</v>
      </c>
      <c r="HT111">
        <v>1.86989</v>
      </c>
      <c r="HU111">
        <v>1.86588</v>
      </c>
      <c r="HV111">
        <v>1.86697</v>
      </c>
      <c r="HW111">
        <v>1.86844</v>
      </c>
      <c r="HX111">
        <v>5</v>
      </c>
      <c r="HY111">
        <v>0</v>
      </c>
      <c r="HZ111">
        <v>0</v>
      </c>
      <c r="IA111">
        <v>0</v>
      </c>
      <c r="IB111" t="s">
        <v>424</v>
      </c>
      <c r="IC111" t="s">
        <v>425</v>
      </c>
      <c r="ID111" t="s">
        <v>426</v>
      </c>
      <c r="IE111" t="s">
        <v>426</v>
      </c>
      <c r="IF111" t="s">
        <v>426</v>
      </c>
      <c r="IG111" t="s">
        <v>426</v>
      </c>
      <c r="IH111">
        <v>0</v>
      </c>
      <c r="II111">
        <v>100</v>
      </c>
      <c r="IJ111">
        <v>100</v>
      </c>
      <c r="IK111">
        <v>1.979</v>
      </c>
      <c r="IL111">
        <v>0.3751</v>
      </c>
      <c r="IM111">
        <v>0.591063205497763</v>
      </c>
      <c r="IN111">
        <v>0.00362635438953289</v>
      </c>
      <c r="IO111">
        <v>-8.50754122937555e-07</v>
      </c>
      <c r="IP111">
        <v>2.87264459290622e-10</v>
      </c>
      <c r="IQ111">
        <v>-0.103101814204982</v>
      </c>
      <c r="IR111">
        <v>-0.017656537129445</v>
      </c>
      <c r="IS111">
        <v>0.00217271289782075</v>
      </c>
      <c r="IT111">
        <v>-2.34727275410467e-05</v>
      </c>
      <c r="IU111">
        <v>4</v>
      </c>
      <c r="IV111">
        <v>2183</v>
      </c>
      <c r="IW111">
        <v>1</v>
      </c>
      <c r="IX111">
        <v>27</v>
      </c>
      <c r="IY111">
        <v>29322705.1</v>
      </c>
      <c r="IZ111">
        <v>29322705.1</v>
      </c>
      <c r="JA111">
        <v>0.994873</v>
      </c>
      <c r="JB111">
        <v>2.6355</v>
      </c>
      <c r="JC111">
        <v>1.54785</v>
      </c>
      <c r="JD111">
        <v>2.31323</v>
      </c>
      <c r="JE111">
        <v>1.64673</v>
      </c>
      <c r="JF111">
        <v>2.3877</v>
      </c>
      <c r="JG111">
        <v>34.3952</v>
      </c>
      <c r="JH111">
        <v>24.2188</v>
      </c>
      <c r="JI111">
        <v>18</v>
      </c>
      <c r="JJ111">
        <v>506.343</v>
      </c>
      <c r="JK111">
        <v>396.914</v>
      </c>
      <c r="JL111">
        <v>30.9813</v>
      </c>
      <c r="JM111">
        <v>28.7739</v>
      </c>
      <c r="JN111">
        <v>29.9999</v>
      </c>
      <c r="JO111">
        <v>28.7842</v>
      </c>
      <c r="JP111">
        <v>28.7369</v>
      </c>
      <c r="JQ111">
        <v>19.9426</v>
      </c>
      <c r="JR111">
        <v>22.0357</v>
      </c>
      <c r="JS111">
        <v>51.9791</v>
      </c>
      <c r="JT111">
        <v>30.9809</v>
      </c>
      <c r="JU111">
        <v>420</v>
      </c>
      <c r="JV111">
        <v>23.6618</v>
      </c>
      <c r="JW111">
        <v>96.5576</v>
      </c>
      <c r="JX111">
        <v>94.4969</v>
      </c>
    </row>
    <row r="112" spans="1:284">
      <c r="A112">
        <v>96</v>
      </c>
      <c r="B112">
        <v>1759362309</v>
      </c>
      <c r="C112">
        <v>1266.90000009537</v>
      </c>
      <c r="D112" t="s">
        <v>619</v>
      </c>
      <c r="E112" t="s">
        <v>620</v>
      </c>
      <c r="F112">
        <v>5</v>
      </c>
      <c r="G112" t="s">
        <v>608</v>
      </c>
      <c r="H112" t="s">
        <v>419</v>
      </c>
      <c r="I112">
        <v>1759362306</v>
      </c>
      <c r="J112">
        <f>(K112)/1000</f>
        <v>0</v>
      </c>
      <c r="K112">
        <f>1000*DK112*AI112*(DG112-DH112)/(100*CZ112*(1000-AI112*DG112))</f>
        <v>0</v>
      </c>
      <c r="L112">
        <f>DK112*AI112*(DF112-DE112*(1000-AI112*DH112)/(1000-AI112*DG112))/(100*CZ112)</f>
        <v>0</v>
      </c>
      <c r="M112">
        <f>DE112 - IF(AI112&gt;1, L112*CZ112*100.0/(AK112), 0)</f>
        <v>0</v>
      </c>
      <c r="N112">
        <f>((T112-J112/2)*M112-L112)/(T112+J112/2)</f>
        <v>0</v>
      </c>
      <c r="O112">
        <f>N112*(DL112+DM112)/1000.0</f>
        <v>0</v>
      </c>
      <c r="P112">
        <f>(DE112 - IF(AI112&gt;1, L112*CZ112*100.0/(AK112), 0))*(DL112+DM112)/1000.0</f>
        <v>0</v>
      </c>
      <c r="Q112">
        <f>2.0/((1/S112-1/R112)+SIGN(S112)*SQRT((1/S112-1/R112)*(1/S112-1/R112) + 4*DA112/((DA112+1)*(DA112+1))*(2*1/S112*1/R112-1/R112*1/R112)))</f>
        <v>0</v>
      </c>
      <c r="R112">
        <f>IF(LEFT(DB112,1)&lt;&gt;"0",IF(LEFT(DB112,1)="1",3.0,DC112),$D$5+$E$5*(DS112*DL112/($K$5*1000))+$F$5*(DS112*DL112/($K$5*1000))*MAX(MIN(CZ112,$J$5),$I$5)*MAX(MIN(CZ112,$J$5),$I$5)+$G$5*MAX(MIN(CZ112,$J$5),$I$5)*(DS112*DL112/($K$5*1000))+$H$5*(DS112*DL112/($K$5*1000))*(DS112*DL112/($K$5*1000)))</f>
        <v>0</v>
      </c>
      <c r="S112">
        <f>J112*(1000-(1000*0.61365*exp(17.502*W112/(240.97+W112))/(DL112+DM112)+DG112)/2)/(1000*0.61365*exp(17.502*W112/(240.97+W112))/(DL112+DM112)-DG112)</f>
        <v>0</v>
      </c>
      <c r="T112">
        <f>1/((DA112+1)/(Q112/1.6)+1/(R112/1.37)) + DA112/((DA112+1)/(Q112/1.6) + DA112/(R112/1.37))</f>
        <v>0</v>
      </c>
      <c r="U112">
        <f>(CV112*CY112)</f>
        <v>0</v>
      </c>
      <c r="V112">
        <f>(DN112+(U112+2*0.95*5.67E-8*(((DN112+$B$7)+273)^4-(DN112+273)^4)-44100*J112)/(1.84*29.3*R112+8*0.95*5.67E-8*(DN112+273)^3))</f>
        <v>0</v>
      </c>
      <c r="W112">
        <f>($C$7*DO112+$D$7*DP112+$E$7*V112)</f>
        <v>0</v>
      </c>
      <c r="X112">
        <f>0.61365*exp(17.502*W112/(240.97+W112))</f>
        <v>0</v>
      </c>
      <c r="Y112">
        <f>(Z112/AA112*100)</f>
        <v>0</v>
      </c>
      <c r="Z112">
        <f>DG112*(DL112+DM112)/1000</f>
        <v>0</v>
      </c>
      <c r="AA112">
        <f>0.61365*exp(17.502*DN112/(240.97+DN112))</f>
        <v>0</v>
      </c>
      <c r="AB112">
        <f>(X112-DG112*(DL112+DM112)/1000)</f>
        <v>0</v>
      </c>
      <c r="AC112">
        <f>(-J112*44100)</f>
        <v>0</v>
      </c>
      <c r="AD112">
        <f>2*29.3*R112*0.92*(DN112-W112)</f>
        <v>0</v>
      </c>
      <c r="AE112">
        <f>2*0.95*5.67E-8*(((DN112+$B$7)+273)^4-(W112+273)^4)</f>
        <v>0</v>
      </c>
      <c r="AF112">
        <f>U112+AE112+AC112+AD112</f>
        <v>0</v>
      </c>
      <c r="AG112">
        <v>0</v>
      </c>
      <c r="AH112">
        <v>0</v>
      </c>
      <c r="AI112">
        <f>IF(AG112*$H$13&gt;=AK112,1.0,(AK112/(AK112-AG112*$H$13)))</f>
        <v>0</v>
      </c>
      <c r="AJ112">
        <f>(AI112-1)*100</f>
        <v>0</v>
      </c>
      <c r="AK112">
        <f>MAX(0,($B$13+$C$13*DS112)/(1+$D$13*DS112)*DL112/(DN112+273)*$E$13)</f>
        <v>0</v>
      </c>
      <c r="AL112" t="s">
        <v>420</v>
      </c>
      <c r="AM112" t="s">
        <v>420</v>
      </c>
      <c r="AN112">
        <v>0</v>
      </c>
      <c r="AO112">
        <v>0</v>
      </c>
      <c r="AP112">
        <f>1-AN112/AO112</f>
        <v>0</v>
      </c>
      <c r="AQ112">
        <v>0</v>
      </c>
      <c r="AR112" t="s">
        <v>420</v>
      </c>
      <c r="AS112" t="s">
        <v>420</v>
      </c>
      <c r="AT112">
        <v>0</v>
      </c>
      <c r="AU112">
        <v>0</v>
      </c>
      <c r="AV112">
        <f>1-AT112/AU112</f>
        <v>0</v>
      </c>
      <c r="AW112">
        <v>0.5</v>
      </c>
      <c r="AX112">
        <f>CW112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420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CV112">
        <f>$B$11*DT112+$C$11*DU112+$F$11*EF112*(1-EI112)</f>
        <v>0</v>
      </c>
      <c r="CW112">
        <f>CV112*CX112</f>
        <v>0</v>
      </c>
      <c r="CX112">
        <f>($B$11*$D$9+$C$11*$D$9+$F$11*((ES112+EK112)/MAX(ES112+EK112+ET112, 0.1)*$I$9+ET112/MAX(ES112+EK112+ET112, 0.1)*$J$9))/($B$11+$C$11+$F$11)</f>
        <v>0</v>
      </c>
      <c r="CY112">
        <f>($B$11*$K$9+$C$11*$K$9+$F$11*((ES112+EK112)/MAX(ES112+EK112+ET112, 0.1)*$P$9+ET112/MAX(ES112+EK112+ET112, 0.1)*$Q$9))/($B$11+$C$11+$F$11)</f>
        <v>0</v>
      </c>
      <c r="CZ112">
        <v>2.7</v>
      </c>
      <c r="DA112">
        <v>0.5</v>
      </c>
      <c r="DB112" t="s">
        <v>421</v>
      </c>
      <c r="DC112">
        <v>2</v>
      </c>
      <c r="DD112">
        <v>1759362306</v>
      </c>
      <c r="DE112">
        <v>420.229</v>
      </c>
      <c r="DF112">
        <v>420.016333333333</v>
      </c>
      <c r="DG112">
        <v>23.8282</v>
      </c>
      <c r="DH112">
        <v>23.5858333333333</v>
      </c>
      <c r="DI112">
        <v>418.249</v>
      </c>
      <c r="DJ112">
        <v>23.4531333333333</v>
      </c>
      <c r="DK112">
        <v>499.979</v>
      </c>
      <c r="DL112">
        <v>90.3151333333333</v>
      </c>
      <c r="DM112">
        <v>0.0345119666666667</v>
      </c>
      <c r="DN112">
        <v>30.2204</v>
      </c>
      <c r="DO112">
        <v>29.9943333333333</v>
      </c>
      <c r="DP112">
        <v>999.9</v>
      </c>
      <c r="DQ112">
        <v>0</v>
      </c>
      <c r="DR112">
        <v>0</v>
      </c>
      <c r="DS112">
        <v>9990.2</v>
      </c>
      <c r="DT112">
        <v>0</v>
      </c>
      <c r="DU112">
        <v>0.366381333333333</v>
      </c>
      <c r="DV112">
        <v>0.212178666666667</v>
      </c>
      <c r="DW112">
        <v>430.486333333333</v>
      </c>
      <c r="DX112">
        <v>430.162333333333</v>
      </c>
      <c r="DY112">
        <v>0.242373666666667</v>
      </c>
      <c r="DZ112">
        <v>420.016333333333</v>
      </c>
      <c r="EA112">
        <v>23.5858333333333</v>
      </c>
      <c r="EB112">
        <v>2.15204666666667</v>
      </c>
      <c r="EC112">
        <v>2.13015666666667</v>
      </c>
      <c r="ED112">
        <v>18.6097</v>
      </c>
      <c r="EE112">
        <v>18.4465</v>
      </c>
      <c r="EF112">
        <v>0.00500059</v>
      </c>
      <c r="EG112">
        <v>0</v>
      </c>
      <c r="EH112">
        <v>0</v>
      </c>
      <c r="EI112">
        <v>0</v>
      </c>
      <c r="EJ112">
        <v>240.2</v>
      </c>
      <c r="EK112">
        <v>0.00500059</v>
      </c>
      <c r="EL112">
        <v>-10.2</v>
      </c>
      <c r="EM112">
        <v>-0.7</v>
      </c>
      <c r="EN112">
        <v>35.812</v>
      </c>
      <c r="EO112">
        <v>40.4373333333333</v>
      </c>
      <c r="EP112">
        <v>37.6456666666667</v>
      </c>
      <c r="EQ112">
        <v>40.9373333333333</v>
      </c>
      <c r="ER112">
        <v>38.6456666666667</v>
      </c>
      <c r="ES112">
        <v>0</v>
      </c>
      <c r="ET112">
        <v>0</v>
      </c>
      <c r="EU112">
        <v>0</v>
      </c>
      <c r="EV112">
        <v>1759362310.3</v>
      </c>
      <c r="EW112">
        <v>0</v>
      </c>
      <c r="EX112">
        <v>236.664</v>
      </c>
      <c r="EY112">
        <v>7.32307710990842</v>
      </c>
      <c r="EZ112">
        <v>-3.02307684917653</v>
      </c>
      <c r="FA112">
        <v>-9.28</v>
      </c>
      <c r="FB112">
        <v>15</v>
      </c>
      <c r="FC112">
        <v>0</v>
      </c>
      <c r="FD112" t="s">
        <v>422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0.254879952380952</v>
      </c>
      <c r="FQ112">
        <v>-0.0931251428571426</v>
      </c>
      <c r="FR112">
        <v>0.0371381326305382</v>
      </c>
      <c r="FS112">
        <v>1</v>
      </c>
      <c r="FT112">
        <v>236.591176470588</v>
      </c>
      <c r="FU112">
        <v>4.25821229770875</v>
      </c>
      <c r="FV112">
        <v>6.51854222457476</v>
      </c>
      <c r="FW112">
        <v>-1</v>
      </c>
      <c r="FX112">
        <v>0.240227285714286</v>
      </c>
      <c r="FY112">
        <v>0.0193327792207792</v>
      </c>
      <c r="FZ112">
        <v>0.00221660613901302</v>
      </c>
      <c r="GA112">
        <v>1</v>
      </c>
      <c r="GB112">
        <v>2</v>
      </c>
      <c r="GC112">
        <v>2</v>
      </c>
      <c r="GD112" t="s">
        <v>449</v>
      </c>
      <c r="GE112">
        <v>3.13287</v>
      </c>
      <c r="GF112">
        <v>2.71232</v>
      </c>
      <c r="GG112">
        <v>0.0892492</v>
      </c>
      <c r="GH112">
        <v>0.089683</v>
      </c>
      <c r="GI112">
        <v>0.102108</v>
      </c>
      <c r="GJ112">
        <v>0.102123</v>
      </c>
      <c r="GK112">
        <v>34271.3</v>
      </c>
      <c r="GL112">
        <v>36686.9</v>
      </c>
      <c r="GM112">
        <v>34048.6</v>
      </c>
      <c r="GN112">
        <v>36492.5</v>
      </c>
      <c r="GO112">
        <v>43181</v>
      </c>
      <c r="GP112">
        <v>47037</v>
      </c>
      <c r="GQ112">
        <v>53119.9</v>
      </c>
      <c r="GR112">
        <v>58324.2</v>
      </c>
      <c r="GS112">
        <v>1.94925</v>
      </c>
      <c r="GT112">
        <v>1.77897</v>
      </c>
      <c r="GU112">
        <v>0.0930578</v>
      </c>
      <c r="GV112">
        <v>0</v>
      </c>
      <c r="GW112">
        <v>28.4797</v>
      </c>
      <c r="GX112">
        <v>999.9</v>
      </c>
      <c r="GY112">
        <v>58.296</v>
      </c>
      <c r="GZ112">
        <v>30.726</v>
      </c>
      <c r="HA112">
        <v>28.6695</v>
      </c>
      <c r="HB112">
        <v>54.9</v>
      </c>
      <c r="HC112">
        <v>44.387</v>
      </c>
      <c r="HD112">
        <v>1</v>
      </c>
      <c r="HE112">
        <v>0.10674</v>
      </c>
      <c r="HF112">
        <v>-1.51102</v>
      </c>
      <c r="HG112">
        <v>20.1274</v>
      </c>
      <c r="HH112">
        <v>5.19812</v>
      </c>
      <c r="HI112">
        <v>12.0044</v>
      </c>
      <c r="HJ112">
        <v>4.9755</v>
      </c>
      <c r="HK112">
        <v>3.294</v>
      </c>
      <c r="HL112">
        <v>9999</v>
      </c>
      <c r="HM112">
        <v>9999</v>
      </c>
      <c r="HN112">
        <v>999.9</v>
      </c>
      <c r="HO112">
        <v>9999</v>
      </c>
      <c r="HP112">
        <v>1.86325</v>
      </c>
      <c r="HQ112">
        <v>1.86813</v>
      </c>
      <c r="HR112">
        <v>1.86788</v>
      </c>
      <c r="HS112">
        <v>1.86905</v>
      </c>
      <c r="HT112">
        <v>1.86987</v>
      </c>
      <c r="HU112">
        <v>1.86586</v>
      </c>
      <c r="HV112">
        <v>1.86695</v>
      </c>
      <c r="HW112">
        <v>1.86844</v>
      </c>
      <c r="HX112">
        <v>5</v>
      </c>
      <c r="HY112">
        <v>0</v>
      </c>
      <c r="HZ112">
        <v>0</v>
      </c>
      <c r="IA112">
        <v>0</v>
      </c>
      <c r="IB112" t="s">
        <v>424</v>
      </c>
      <c r="IC112" t="s">
        <v>425</v>
      </c>
      <c r="ID112" t="s">
        <v>426</v>
      </c>
      <c r="IE112" t="s">
        <v>426</v>
      </c>
      <c r="IF112" t="s">
        <v>426</v>
      </c>
      <c r="IG112" t="s">
        <v>426</v>
      </c>
      <c r="IH112">
        <v>0</v>
      </c>
      <c r="II112">
        <v>100</v>
      </c>
      <c r="IJ112">
        <v>100</v>
      </c>
      <c r="IK112">
        <v>1.98</v>
      </c>
      <c r="IL112">
        <v>0.375</v>
      </c>
      <c r="IM112">
        <v>0.591063205497763</v>
      </c>
      <c r="IN112">
        <v>0.00362635438953289</v>
      </c>
      <c r="IO112">
        <v>-8.50754122937555e-07</v>
      </c>
      <c r="IP112">
        <v>2.87264459290622e-10</v>
      </c>
      <c r="IQ112">
        <v>-0.103101814204982</v>
      </c>
      <c r="IR112">
        <v>-0.017656537129445</v>
      </c>
      <c r="IS112">
        <v>0.00217271289782075</v>
      </c>
      <c r="IT112">
        <v>-2.34727275410467e-05</v>
      </c>
      <c r="IU112">
        <v>4</v>
      </c>
      <c r="IV112">
        <v>2183</v>
      </c>
      <c r="IW112">
        <v>1</v>
      </c>
      <c r="IX112">
        <v>27</v>
      </c>
      <c r="IY112">
        <v>29322705.1</v>
      </c>
      <c r="IZ112">
        <v>29322705.1</v>
      </c>
      <c r="JA112">
        <v>0.994873</v>
      </c>
      <c r="JB112">
        <v>2.63672</v>
      </c>
      <c r="JC112">
        <v>1.54785</v>
      </c>
      <c r="JD112">
        <v>2.31323</v>
      </c>
      <c r="JE112">
        <v>1.64673</v>
      </c>
      <c r="JF112">
        <v>2.32178</v>
      </c>
      <c r="JG112">
        <v>34.3952</v>
      </c>
      <c r="JH112">
        <v>24.2101</v>
      </c>
      <c r="JI112">
        <v>18</v>
      </c>
      <c r="JJ112">
        <v>506.398</v>
      </c>
      <c r="JK112">
        <v>396.879</v>
      </c>
      <c r="JL112">
        <v>30.9846</v>
      </c>
      <c r="JM112">
        <v>28.7729</v>
      </c>
      <c r="JN112">
        <v>29.9999</v>
      </c>
      <c r="JO112">
        <v>28.7829</v>
      </c>
      <c r="JP112">
        <v>28.7357</v>
      </c>
      <c r="JQ112">
        <v>19.9432</v>
      </c>
      <c r="JR112">
        <v>21.75</v>
      </c>
      <c r="JS112">
        <v>51.9791</v>
      </c>
      <c r="JT112">
        <v>30.9809</v>
      </c>
      <c r="JU112">
        <v>420</v>
      </c>
      <c r="JV112">
        <v>23.6612</v>
      </c>
      <c r="JW112">
        <v>96.5578</v>
      </c>
      <c r="JX112">
        <v>94.4973</v>
      </c>
    </row>
    <row r="113" spans="1:284">
      <c r="A113">
        <v>97</v>
      </c>
      <c r="B113">
        <v>1759362311</v>
      </c>
      <c r="C113">
        <v>1268.90000009537</v>
      </c>
      <c r="D113" t="s">
        <v>621</v>
      </c>
      <c r="E113" t="s">
        <v>622</v>
      </c>
      <c r="F113">
        <v>5</v>
      </c>
      <c r="G113" t="s">
        <v>608</v>
      </c>
      <c r="H113" t="s">
        <v>419</v>
      </c>
      <c r="I113">
        <v>1759362308</v>
      </c>
      <c r="J113">
        <f>(K113)/1000</f>
        <v>0</v>
      </c>
      <c r="K113">
        <f>1000*DK113*AI113*(DG113-DH113)/(100*CZ113*(1000-AI113*DG113))</f>
        <v>0</v>
      </c>
      <c r="L113">
        <f>DK113*AI113*(DF113-DE113*(1000-AI113*DH113)/(1000-AI113*DG113))/(100*CZ113)</f>
        <v>0</v>
      </c>
      <c r="M113">
        <f>DE113 - IF(AI113&gt;1, L113*CZ113*100.0/(AK113), 0)</f>
        <v>0</v>
      </c>
      <c r="N113">
        <f>((T113-J113/2)*M113-L113)/(T113+J113/2)</f>
        <v>0</v>
      </c>
      <c r="O113">
        <f>N113*(DL113+DM113)/1000.0</f>
        <v>0</v>
      </c>
      <c r="P113">
        <f>(DE113 - IF(AI113&gt;1, L113*CZ113*100.0/(AK113), 0))*(DL113+DM113)/1000.0</f>
        <v>0</v>
      </c>
      <c r="Q113">
        <f>2.0/((1/S113-1/R113)+SIGN(S113)*SQRT((1/S113-1/R113)*(1/S113-1/R113) + 4*DA113/((DA113+1)*(DA113+1))*(2*1/S113*1/R113-1/R113*1/R113)))</f>
        <v>0</v>
      </c>
      <c r="R113">
        <f>IF(LEFT(DB113,1)&lt;&gt;"0",IF(LEFT(DB113,1)="1",3.0,DC113),$D$5+$E$5*(DS113*DL113/($K$5*1000))+$F$5*(DS113*DL113/($K$5*1000))*MAX(MIN(CZ113,$J$5),$I$5)*MAX(MIN(CZ113,$J$5),$I$5)+$G$5*MAX(MIN(CZ113,$J$5),$I$5)*(DS113*DL113/($K$5*1000))+$H$5*(DS113*DL113/($K$5*1000))*(DS113*DL113/($K$5*1000)))</f>
        <v>0</v>
      </c>
      <c r="S113">
        <f>J113*(1000-(1000*0.61365*exp(17.502*W113/(240.97+W113))/(DL113+DM113)+DG113)/2)/(1000*0.61365*exp(17.502*W113/(240.97+W113))/(DL113+DM113)-DG113)</f>
        <v>0</v>
      </c>
      <c r="T113">
        <f>1/((DA113+1)/(Q113/1.6)+1/(R113/1.37)) + DA113/((DA113+1)/(Q113/1.6) + DA113/(R113/1.37))</f>
        <v>0</v>
      </c>
      <c r="U113">
        <f>(CV113*CY113)</f>
        <v>0</v>
      </c>
      <c r="V113">
        <f>(DN113+(U113+2*0.95*5.67E-8*(((DN113+$B$7)+273)^4-(DN113+273)^4)-44100*J113)/(1.84*29.3*R113+8*0.95*5.67E-8*(DN113+273)^3))</f>
        <v>0</v>
      </c>
      <c r="W113">
        <f>($C$7*DO113+$D$7*DP113+$E$7*V113)</f>
        <v>0</v>
      </c>
      <c r="X113">
        <f>0.61365*exp(17.502*W113/(240.97+W113))</f>
        <v>0</v>
      </c>
      <c r="Y113">
        <f>(Z113/AA113*100)</f>
        <v>0</v>
      </c>
      <c r="Z113">
        <f>DG113*(DL113+DM113)/1000</f>
        <v>0</v>
      </c>
      <c r="AA113">
        <f>0.61365*exp(17.502*DN113/(240.97+DN113))</f>
        <v>0</v>
      </c>
      <c r="AB113">
        <f>(X113-DG113*(DL113+DM113)/1000)</f>
        <v>0</v>
      </c>
      <c r="AC113">
        <f>(-J113*44100)</f>
        <v>0</v>
      </c>
      <c r="AD113">
        <f>2*29.3*R113*0.92*(DN113-W113)</f>
        <v>0</v>
      </c>
      <c r="AE113">
        <f>2*0.95*5.67E-8*(((DN113+$B$7)+273)^4-(W113+273)^4)</f>
        <v>0</v>
      </c>
      <c r="AF113">
        <f>U113+AE113+AC113+AD113</f>
        <v>0</v>
      </c>
      <c r="AG113">
        <v>0</v>
      </c>
      <c r="AH113">
        <v>0</v>
      </c>
      <c r="AI113">
        <f>IF(AG113*$H$13&gt;=AK113,1.0,(AK113/(AK113-AG113*$H$13)))</f>
        <v>0</v>
      </c>
      <c r="AJ113">
        <f>(AI113-1)*100</f>
        <v>0</v>
      </c>
      <c r="AK113">
        <f>MAX(0,($B$13+$C$13*DS113)/(1+$D$13*DS113)*DL113/(DN113+273)*$E$13)</f>
        <v>0</v>
      </c>
      <c r="AL113" t="s">
        <v>420</v>
      </c>
      <c r="AM113" t="s">
        <v>420</v>
      </c>
      <c r="AN113">
        <v>0</v>
      </c>
      <c r="AO113">
        <v>0</v>
      </c>
      <c r="AP113">
        <f>1-AN113/AO113</f>
        <v>0</v>
      </c>
      <c r="AQ113">
        <v>0</v>
      </c>
      <c r="AR113" t="s">
        <v>420</v>
      </c>
      <c r="AS113" t="s">
        <v>420</v>
      </c>
      <c r="AT113">
        <v>0</v>
      </c>
      <c r="AU113">
        <v>0</v>
      </c>
      <c r="AV113">
        <f>1-AT113/AU113</f>
        <v>0</v>
      </c>
      <c r="AW113">
        <v>0.5</v>
      </c>
      <c r="AX113">
        <f>CW113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420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CV113">
        <f>$B$11*DT113+$C$11*DU113+$F$11*EF113*(1-EI113)</f>
        <v>0</v>
      </c>
      <c r="CW113">
        <f>CV113*CX113</f>
        <v>0</v>
      </c>
      <c r="CX113">
        <f>($B$11*$D$9+$C$11*$D$9+$F$11*((ES113+EK113)/MAX(ES113+EK113+ET113, 0.1)*$I$9+ET113/MAX(ES113+EK113+ET113, 0.1)*$J$9))/($B$11+$C$11+$F$11)</f>
        <v>0</v>
      </c>
      <c r="CY113">
        <f>($B$11*$K$9+$C$11*$K$9+$F$11*((ES113+EK113)/MAX(ES113+EK113+ET113, 0.1)*$P$9+ET113/MAX(ES113+EK113+ET113, 0.1)*$Q$9))/($B$11+$C$11+$F$11)</f>
        <v>0</v>
      </c>
      <c r="CZ113">
        <v>2.7</v>
      </c>
      <c r="DA113">
        <v>0.5</v>
      </c>
      <c r="DB113" t="s">
        <v>421</v>
      </c>
      <c r="DC113">
        <v>2</v>
      </c>
      <c r="DD113">
        <v>1759362308</v>
      </c>
      <c r="DE113">
        <v>420.235</v>
      </c>
      <c r="DF113">
        <v>420.029666666667</v>
      </c>
      <c r="DG113">
        <v>23.8276</v>
      </c>
      <c r="DH113">
        <v>23.5845666666667</v>
      </c>
      <c r="DI113">
        <v>418.255</v>
      </c>
      <c r="DJ113">
        <v>23.4525333333333</v>
      </c>
      <c r="DK113">
        <v>500.003333333333</v>
      </c>
      <c r="DL113">
        <v>90.3148666666667</v>
      </c>
      <c r="DM113">
        <v>0.0343266</v>
      </c>
      <c r="DN113">
        <v>30.223</v>
      </c>
      <c r="DO113">
        <v>29.9959666666667</v>
      </c>
      <c r="DP113">
        <v>999.9</v>
      </c>
      <c r="DQ113">
        <v>0</v>
      </c>
      <c r="DR113">
        <v>0</v>
      </c>
      <c r="DS113">
        <v>10009.7933333333</v>
      </c>
      <c r="DT113">
        <v>0</v>
      </c>
      <c r="DU113">
        <v>0.359945666666667</v>
      </c>
      <c r="DV113">
        <v>0.205210666666667</v>
      </c>
      <c r="DW113">
        <v>430.492333333333</v>
      </c>
      <c r="DX113">
        <v>430.175</v>
      </c>
      <c r="DY113">
        <v>0.243034</v>
      </c>
      <c r="DZ113">
        <v>420.029666666667</v>
      </c>
      <c r="EA113">
        <v>23.5845666666667</v>
      </c>
      <c r="EB113">
        <v>2.15198666666667</v>
      </c>
      <c r="EC113">
        <v>2.13004</v>
      </c>
      <c r="ED113">
        <v>18.6092666666667</v>
      </c>
      <c r="EE113">
        <v>18.4456</v>
      </c>
      <c r="EF113">
        <v>0.00500059</v>
      </c>
      <c r="EG113">
        <v>0</v>
      </c>
      <c r="EH113">
        <v>0</v>
      </c>
      <c r="EI113">
        <v>0</v>
      </c>
      <c r="EJ113">
        <v>240.833333333333</v>
      </c>
      <c r="EK113">
        <v>0.00500059</v>
      </c>
      <c r="EL113">
        <v>-11.0666666666667</v>
      </c>
      <c r="EM113">
        <v>-0.366666666666667</v>
      </c>
      <c r="EN113">
        <v>35.812</v>
      </c>
      <c r="EO113">
        <v>40.479</v>
      </c>
      <c r="EP113">
        <v>37.6663333333333</v>
      </c>
      <c r="EQ113">
        <v>40.979</v>
      </c>
      <c r="ER113">
        <v>38.6663333333333</v>
      </c>
      <c r="ES113">
        <v>0</v>
      </c>
      <c r="ET113">
        <v>0</v>
      </c>
      <c r="EU113">
        <v>0</v>
      </c>
      <c r="EV113">
        <v>1759362312.1</v>
      </c>
      <c r="EW113">
        <v>0</v>
      </c>
      <c r="EX113">
        <v>237.107692307692</v>
      </c>
      <c r="EY113">
        <v>14.2495728686471</v>
      </c>
      <c r="EZ113">
        <v>0.499145348553285</v>
      </c>
      <c r="FA113">
        <v>-9.35384615384615</v>
      </c>
      <c r="FB113">
        <v>15</v>
      </c>
      <c r="FC113">
        <v>0</v>
      </c>
      <c r="FD113" t="s">
        <v>422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0.243091428571429</v>
      </c>
      <c r="FQ113">
        <v>-0.103520805194805</v>
      </c>
      <c r="FR113">
        <v>0.0374930441289371</v>
      </c>
      <c r="FS113">
        <v>1</v>
      </c>
      <c r="FT113">
        <v>236.947058823529</v>
      </c>
      <c r="FU113">
        <v>-1.20091670872956</v>
      </c>
      <c r="FV113">
        <v>5.8464285374576</v>
      </c>
      <c r="FW113">
        <v>-1</v>
      </c>
      <c r="FX113">
        <v>0.240709142857143</v>
      </c>
      <c r="FY113">
        <v>0.019832181818182</v>
      </c>
      <c r="FZ113">
        <v>0.00225029850476425</v>
      </c>
      <c r="GA113">
        <v>1</v>
      </c>
      <c r="GB113">
        <v>2</v>
      </c>
      <c r="GC113">
        <v>2</v>
      </c>
      <c r="GD113" t="s">
        <v>449</v>
      </c>
      <c r="GE113">
        <v>3.13279</v>
      </c>
      <c r="GF113">
        <v>2.71248</v>
      </c>
      <c r="GG113">
        <v>0.0892528</v>
      </c>
      <c r="GH113">
        <v>0.0896743</v>
      </c>
      <c r="GI113">
        <v>0.102108</v>
      </c>
      <c r="GJ113">
        <v>0.102132</v>
      </c>
      <c r="GK113">
        <v>34271.3</v>
      </c>
      <c r="GL113">
        <v>36687.2</v>
      </c>
      <c r="GM113">
        <v>34048.8</v>
      </c>
      <c r="GN113">
        <v>36492.5</v>
      </c>
      <c r="GO113">
        <v>43181.2</v>
      </c>
      <c r="GP113">
        <v>47036.6</v>
      </c>
      <c r="GQ113">
        <v>53120.1</v>
      </c>
      <c r="GR113">
        <v>58324.4</v>
      </c>
      <c r="GS113">
        <v>1.94883</v>
      </c>
      <c r="GT113">
        <v>1.77925</v>
      </c>
      <c r="GU113">
        <v>0.0929087</v>
      </c>
      <c r="GV113">
        <v>0</v>
      </c>
      <c r="GW113">
        <v>28.4815</v>
      </c>
      <c r="GX113">
        <v>999.9</v>
      </c>
      <c r="GY113">
        <v>58.296</v>
      </c>
      <c r="GZ113">
        <v>30.726</v>
      </c>
      <c r="HA113">
        <v>28.6667</v>
      </c>
      <c r="HB113">
        <v>55.03</v>
      </c>
      <c r="HC113">
        <v>44.403</v>
      </c>
      <c r="HD113">
        <v>1</v>
      </c>
      <c r="HE113">
        <v>0.106751</v>
      </c>
      <c r="HF113">
        <v>-1.50526</v>
      </c>
      <c r="HG113">
        <v>20.1275</v>
      </c>
      <c r="HH113">
        <v>5.19782</v>
      </c>
      <c r="HI113">
        <v>12.0046</v>
      </c>
      <c r="HJ113">
        <v>4.97535</v>
      </c>
      <c r="HK113">
        <v>3.294</v>
      </c>
      <c r="HL113">
        <v>9999</v>
      </c>
      <c r="HM113">
        <v>9999</v>
      </c>
      <c r="HN113">
        <v>999.9</v>
      </c>
      <c r="HO113">
        <v>9999</v>
      </c>
      <c r="HP113">
        <v>1.86325</v>
      </c>
      <c r="HQ113">
        <v>1.86813</v>
      </c>
      <c r="HR113">
        <v>1.86788</v>
      </c>
      <c r="HS113">
        <v>1.86905</v>
      </c>
      <c r="HT113">
        <v>1.86985</v>
      </c>
      <c r="HU113">
        <v>1.86586</v>
      </c>
      <c r="HV113">
        <v>1.86694</v>
      </c>
      <c r="HW113">
        <v>1.86844</v>
      </c>
      <c r="HX113">
        <v>5</v>
      </c>
      <c r="HY113">
        <v>0</v>
      </c>
      <c r="HZ113">
        <v>0</v>
      </c>
      <c r="IA113">
        <v>0</v>
      </c>
      <c r="IB113" t="s">
        <v>424</v>
      </c>
      <c r="IC113" t="s">
        <v>425</v>
      </c>
      <c r="ID113" t="s">
        <v>426</v>
      </c>
      <c r="IE113" t="s">
        <v>426</v>
      </c>
      <c r="IF113" t="s">
        <v>426</v>
      </c>
      <c r="IG113" t="s">
        <v>426</v>
      </c>
      <c r="IH113">
        <v>0</v>
      </c>
      <c r="II113">
        <v>100</v>
      </c>
      <c r="IJ113">
        <v>100</v>
      </c>
      <c r="IK113">
        <v>1.98</v>
      </c>
      <c r="IL113">
        <v>0.375</v>
      </c>
      <c r="IM113">
        <v>0.591063205497763</v>
      </c>
      <c r="IN113">
        <v>0.00362635438953289</v>
      </c>
      <c r="IO113">
        <v>-8.50754122937555e-07</v>
      </c>
      <c r="IP113">
        <v>2.87264459290622e-10</v>
      </c>
      <c r="IQ113">
        <v>-0.103101814204982</v>
      </c>
      <c r="IR113">
        <v>-0.017656537129445</v>
      </c>
      <c r="IS113">
        <v>0.00217271289782075</v>
      </c>
      <c r="IT113">
        <v>-2.34727275410467e-05</v>
      </c>
      <c r="IU113">
        <v>4</v>
      </c>
      <c r="IV113">
        <v>2183</v>
      </c>
      <c r="IW113">
        <v>1</v>
      </c>
      <c r="IX113">
        <v>27</v>
      </c>
      <c r="IY113">
        <v>29322705.2</v>
      </c>
      <c r="IZ113">
        <v>29322705.2</v>
      </c>
      <c r="JA113">
        <v>0.996094</v>
      </c>
      <c r="JB113">
        <v>2.64404</v>
      </c>
      <c r="JC113">
        <v>1.54785</v>
      </c>
      <c r="JD113">
        <v>2.31323</v>
      </c>
      <c r="JE113">
        <v>1.64673</v>
      </c>
      <c r="JF113">
        <v>2.30713</v>
      </c>
      <c r="JG113">
        <v>34.3952</v>
      </c>
      <c r="JH113">
        <v>24.2101</v>
      </c>
      <c r="JI113">
        <v>18</v>
      </c>
      <c r="JJ113">
        <v>506.107</v>
      </c>
      <c r="JK113">
        <v>397.021</v>
      </c>
      <c r="JL113">
        <v>30.9861</v>
      </c>
      <c r="JM113">
        <v>28.7717</v>
      </c>
      <c r="JN113">
        <v>29.9999</v>
      </c>
      <c r="JO113">
        <v>28.7819</v>
      </c>
      <c r="JP113">
        <v>28.7345</v>
      </c>
      <c r="JQ113">
        <v>19.9434</v>
      </c>
      <c r="JR113">
        <v>21.75</v>
      </c>
      <c r="JS113">
        <v>51.9791</v>
      </c>
      <c r="JT113">
        <v>30.9809</v>
      </c>
      <c r="JU113">
        <v>420</v>
      </c>
      <c r="JV113">
        <v>23.6622</v>
      </c>
      <c r="JW113">
        <v>96.5581</v>
      </c>
      <c r="JX113">
        <v>94.4975</v>
      </c>
    </row>
    <row r="114" spans="1:284">
      <c r="A114">
        <v>98</v>
      </c>
      <c r="B114">
        <v>1759362313</v>
      </c>
      <c r="C114">
        <v>1270.90000009537</v>
      </c>
      <c r="D114" t="s">
        <v>623</v>
      </c>
      <c r="E114" t="s">
        <v>624</v>
      </c>
      <c r="F114">
        <v>5</v>
      </c>
      <c r="G114" t="s">
        <v>608</v>
      </c>
      <c r="H114" t="s">
        <v>419</v>
      </c>
      <c r="I114">
        <v>1759362310</v>
      </c>
      <c r="J114">
        <f>(K114)/1000</f>
        <v>0</v>
      </c>
      <c r="K114">
        <f>1000*DK114*AI114*(DG114-DH114)/(100*CZ114*(1000-AI114*DG114))</f>
        <v>0</v>
      </c>
      <c r="L114">
        <f>DK114*AI114*(DF114-DE114*(1000-AI114*DH114)/(1000-AI114*DG114))/(100*CZ114)</f>
        <v>0</v>
      </c>
      <c r="M114">
        <f>DE114 - IF(AI114&gt;1, L114*CZ114*100.0/(AK114), 0)</f>
        <v>0</v>
      </c>
      <c r="N114">
        <f>((T114-J114/2)*M114-L114)/(T114+J114/2)</f>
        <v>0</v>
      </c>
      <c r="O114">
        <f>N114*(DL114+DM114)/1000.0</f>
        <v>0</v>
      </c>
      <c r="P114">
        <f>(DE114 - IF(AI114&gt;1, L114*CZ114*100.0/(AK114), 0))*(DL114+DM114)/1000.0</f>
        <v>0</v>
      </c>
      <c r="Q114">
        <f>2.0/((1/S114-1/R114)+SIGN(S114)*SQRT((1/S114-1/R114)*(1/S114-1/R114) + 4*DA114/((DA114+1)*(DA114+1))*(2*1/S114*1/R114-1/R114*1/R114)))</f>
        <v>0</v>
      </c>
      <c r="R114">
        <f>IF(LEFT(DB114,1)&lt;&gt;"0",IF(LEFT(DB114,1)="1",3.0,DC114),$D$5+$E$5*(DS114*DL114/($K$5*1000))+$F$5*(DS114*DL114/($K$5*1000))*MAX(MIN(CZ114,$J$5),$I$5)*MAX(MIN(CZ114,$J$5),$I$5)+$G$5*MAX(MIN(CZ114,$J$5),$I$5)*(DS114*DL114/($K$5*1000))+$H$5*(DS114*DL114/($K$5*1000))*(DS114*DL114/($K$5*1000)))</f>
        <v>0</v>
      </c>
      <c r="S114">
        <f>J114*(1000-(1000*0.61365*exp(17.502*W114/(240.97+W114))/(DL114+DM114)+DG114)/2)/(1000*0.61365*exp(17.502*W114/(240.97+W114))/(DL114+DM114)-DG114)</f>
        <v>0</v>
      </c>
      <c r="T114">
        <f>1/((DA114+1)/(Q114/1.6)+1/(R114/1.37)) + DA114/((DA114+1)/(Q114/1.6) + DA114/(R114/1.37))</f>
        <v>0</v>
      </c>
      <c r="U114">
        <f>(CV114*CY114)</f>
        <v>0</v>
      </c>
      <c r="V114">
        <f>(DN114+(U114+2*0.95*5.67E-8*(((DN114+$B$7)+273)^4-(DN114+273)^4)-44100*J114)/(1.84*29.3*R114+8*0.95*5.67E-8*(DN114+273)^3))</f>
        <v>0</v>
      </c>
      <c r="W114">
        <f>($C$7*DO114+$D$7*DP114+$E$7*V114)</f>
        <v>0</v>
      </c>
      <c r="X114">
        <f>0.61365*exp(17.502*W114/(240.97+W114))</f>
        <v>0</v>
      </c>
      <c r="Y114">
        <f>(Z114/AA114*100)</f>
        <v>0</v>
      </c>
      <c r="Z114">
        <f>DG114*(DL114+DM114)/1000</f>
        <v>0</v>
      </c>
      <c r="AA114">
        <f>0.61365*exp(17.502*DN114/(240.97+DN114))</f>
        <v>0</v>
      </c>
      <c r="AB114">
        <f>(X114-DG114*(DL114+DM114)/1000)</f>
        <v>0</v>
      </c>
      <c r="AC114">
        <f>(-J114*44100)</f>
        <v>0</v>
      </c>
      <c r="AD114">
        <f>2*29.3*R114*0.92*(DN114-W114)</f>
        <v>0</v>
      </c>
      <c r="AE114">
        <f>2*0.95*5.67E-8*(((DN114+$B$7)+273)^4-(W114+273)^4)</f>
        <v>0</v>
      </c>
      <c r="AF114">
        <f>U114+AE114+AC114+AD114</f>
        <v>0</v>
      </c>
      <c r="AG114">
        <v>0</v>
      </c>
      <c r="AH114">
        <v>0</v>
      </c>
      <c r="AI114">
        <f>IF(AG114*$H$13&gt;=AK114,1.0,(AK114/(AK114-AG114*$H$13)))</f>
        <v>0</v>
      </c>
      <c r="AJ114">
        <f>(AI114-1)*100</f>
        <v>0</v>
      </c>
      <c r="AK114">
        <f>MAX(0,($B$13+$C$13*DS114)/(1+$D$13*DS114)*DL114/(DN114+273)*$E$13)</f>
        <v>0</v>
      </c>
      <c r="AL114" t="s">
        <v>420</v>
      </c>
      <c r="AM114" t="s">
        <v>420</v>
      </c>
      <c r="AN114">
        <v>0</v>
      </c>
      <c r="AO114">
        <v>0</v>
      </c>
      <c r="AP114">
        <f>1-AN114/AO114</f>
        <v>0</v>
      </c>
      <c r="AQ114">
        <v>0</v>
      </c>
      <c r="AR114" t="s">
        <v>420</v>
      </c>
      <c r="AS114" t="s">
        <v>420</v>
      </c>
      <c r="AT114">
        <v>0</v>
      </c>
      <c r="AU114">
        <v>0</v>
      </c>
      <c r="AV114">
        <f>1-AT114/AU114</f>
        <v>0</v>
      </c>
      <c r="AW114">
        <v>0.5</v>
      </c>
      <c r="AX114">
        <f>CW114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420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CV114">
        <f>$B$11*DT114+$C$11*DU114+$F$11*EF114*(1-EI114)</f>
        <v>0</v>
      </c>
      <c r="CW114">
        <f>CV114*CX114</f>
        <v>0</v>
      </c>
      <c r="CX114">
        <f>($B$11*$D$9+$C$11*$D$9+$F$11*((ES114+EK114)/MAX(ES114+EK114+ET114, 0.1)*$I$9+ET114/MAX(ES114+EK114+ET114, 0.1)*$J$9))/($B$11+$C$11+$F$11)</f>
        <v>0</v>
      </c>
      <c r="CY114">
        <f>($B$11*$K$9+$C$11*$K$9+$F$11*((ES114+EK114)/MAX(ES114+EK114+ET114, 0.1)*$P$9+ET114/MAX(ES114+EK114+ET114, 0.1)*$Q$9))/($B$11+$C$11+$F$11)</f>
        <v>0</v>
      </c>
      <c r="CZ114">
        <v>2.7</v>
      </c>
      <c r="DA114">
        <v>0.5</v>
      </c>
      <c r="DB114" t="s">
        <v>421</v>
      </c>
      <c r="DC114">
        <v>2</v>
      </c>
      <c r="DD114">
        <v>1759362310</v>
      </c>
      <c r="DE114">
        <v>420.248333333333</v>
      </c>
      <c r="DF114">
        <v>420.013666666667</v>
      </c>
      <c r="DG114">
        <v>23.8271</v>
      </c>
      <c r="DH114">
        <v>23.589</v>
      </c>
      <c r="DI114">
        <v>418.268333333333</v>
      </c>
      <c r="DJ114">
        <v>23.4520666666667</v>
      </c>
      <c r="DK114">
        <v>500.017333333333</v>
      </c>
      <c r="DL114">
        <v>90.3146333333333</v>
      </c>
      <c r="DM114">
        <v>0.0343918666666667</v>
      </c>
      <c r="DN114">
        <v>30.2256</v>
      </c>
      <c r="DO114">
        <v>29.9952</v>
      </c>
      <c r="DP114">
        <v>999.9</v>
      </c>
      <c r="DQ114">
        <v>0</v>
      </c>
      <c r="DR114">
        <v>0</v>
      </c>
      <c r="DS114">
        <v>10003.75</v>
      </c>
      <c r="DT114">
        <v>0</v>
      </c>
      <c r="DU114">
        <v>0.361324666666667</v>
      </c>
      <c r="DV114">
        <v>0.235056666666667</v>
      </c>
      <c r="DW114">
        <v>430.506</v>
      </c>
      <c r="DX114">
        <v>430.160333333333</v>
      </c>
      <c r="DY114">
        <v>0.238079</v>
      </c>
      <c r="DZ114">
        <v>420.013666666667</v>
      </c>
      <c r="EA114">
        <v>23.589</v>
      </c>
      <c r="EB114">
        <v>2.15193666666667</v>
      </c>
      <c r="EC114">
        <v>2.13043666666667</v>
      </c>
      <c r="ED114">
        <v>18.6089</v>
      </c>
      <c r="EE114">
        <v>18.4485666666667</v>
      </c>
      <c r="EF114">
        <v>0.00500059</v>
      </c>
      <c r="EG114">
        <v>0</v>
      </c>
      <c r="EH114">
        <v>0</v>
      </c>
      <c r="EI114">
        <v>0</v>
      </c>
      <c r="EJ114">
        <v>239.433333333333</v>
      </c>
      <c r="EK114">
        <v>0.00500059</v>
      </c>
      <c r="EL114">
        <v>-10.7666666666667</v>
      </c>
      <c r="EM114">
        <v>-0.166666666666667</v>
      </c>
      <c r="EN114">
        <v>35.812</v>
      </c>
      <c r="EO114">
        <v>40.5</v>
      </c>
      <c r="EP114">
        <v>37.687</v>
      </c>
      <c r="EQ114">
        <v>41.0206666666667</v>
      </c>
      <c r="ER114">
        <v>38.687</v>
      </c>
      <c r="ES114">
        <v>0</v>
      </c>
      <c r="ET114">
        <v>0</v>
      </c>
      <c r="EU114">
        <v>0</v>
      </c>
      <c r="EV114">
        <v>1759362313.9</v>
      </c>
      <c r="EW114">
        <v>0</v>
      </c>
      <c r="EX114">
        <v>237.956</v>
      </c>
      <c r="EY114">
        <v>26.4692312275176</v>
      </c>
      <c r="EZ114">
        <v>-10.7461538090273</v>
      </c>
      <c r="FA114">
        <v>-9.408</v>
      </c>
      <c r="FB114">
        <v>15</v>
      </c>
      <c r="FC114">
        <v>0</v>
      </c>
      <c r="FD114" t="s">
        <v>422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0.242732476190476</v>
      </c>
      <c r="FQ114">
        <v>-0.0539844155844157</v>
      </c>
      <c r="FR114">
        <v>0.0373413101201274</v>
      </c>
      <c r="FS114">
        <v>1</v>
      </c>
      <c r="FT114">
        <v>237.097058823529</v>
      </c>
      <c r="FU114">
        <v>6.32085570217907</v>
      </c>
      <c r="FV114">
        <v>6.00869396076942</v>
      </c>
      <c r="FW114">
        <v>-1</v>
      </c>
      <c r="FX114">
        <v>0.241117619047619</v>
      </c>
      <c r="FY114">
        <v>0.0157288051948053</v>
      </c>
      <c r="FZ114">
        <v>0.00209064509242825</v>
      </c>
      <c r="GA114">
        <v>1</v>
      </c>
      <c r="GB114">
        <v>2</v>
      </c>
      <c r="GC114">
        <v>2</v>
      </c>
      <c r="GD114" t="s">
        <v>449</v>
      </c>
      <c r="GE114">
        <v>3.1328</v>
      </c>
      <c r="GF114">
        <v>2.71265</v>
      </c>
      <c r="GG114">
        <v>0.0892508</v>
      </c>
      <c r="GH114">
        <v>0.0896697</v>
      </c>
      <c r="GI114">
        <v>0.102106</v>
      </c>
      <c r="GJ114">
        <v>0.102219</v>
      </c>
      <c r="GK114">
        <v>34271.3</v>
      </c>
      <c r="GL114">
        <v>36687.6</v>
      </c>
      <c r="GM114">
        <v>34048.7</v>
      </c>
      <c r="GN114">
        <v>36492.6</v>
      </c>
      <c r="GO114">
        <v>43181.2</v>
      </c>
      <c r="GP114">
        <v>47032.1</v>
      </c>
      <c r="GQ114">
        <v>53119.9</v>
      </c>
      <c r="GR114">
        <v>58324.5</v>
      </c>
      <c r="GS114">
        <v>1.94902</v>
      </c>
      <c r="GT114">
        <v>1.77927</v>
      </c>
      <c r="GU114">
        <v>0.0926293</v>
      </c>
      <c r="GV114">
        <v>0</v>
      </c>
      <c r="GW114">
        <v>28.4839</v>
      </c>
      <c r="GX114">
        <v>999.9</v>
      </c>
      <c r="GY114">
        <v>58.296</v>
      </c>
      <c r="GZ114">
        <v>30.726</v>
      </c>
      <c r="HA114">
        <v>28.6699</v>
      </c>
      <c r="HB114">
        <v>54.89</v>
      </c>
      <c r="HC114">
        <v>44.351</v>
      </c>
      <c r="HD114">
        <v>1</v>
      </c>
      <c r="HE114">
        <v>0.106735</v>
      </c>
      <c r="HF114">
        <v>-1.49408</v>
      </c>
      <c r="HG114">
        <v>20.1275</v>
      </c>
      <c r="HH114">
        <v>5.19797</v>
      </c>
      <c r="HI114">
        <v>12.0043</v>
      </c>
      <c r="HJ114">
        <v>4.9753</v>
      </c>
      <c r="HK114">
        <v>3.294</v>
      </c>
      <c r="HL114">
        <v>9999</v>
      </c>
      <c r="HM114">
        <v>9999</v>
      </c>
      <c r="HN114">
        <v>999.9</v>
      </c>
      <c r="HO114">
        <v>9999</v>
      </c>
      <c r="HP114">
        <v>1.86325</v>
      </c>
      <c r="HQ114">
        <v>1.86813</v>
      </c>
      <c r="HR114">
        <v>1.86789</v>
      </c>
      <c r="HS114">
        <v>1.86905</v>
      </c>
      <c r="HT114">
        <v>1.86985</v>
      </c>
      <c r="HU114">
        <v>1.86586</v>
      </c>
      <c r="HV114">
        <v>1.86695</v>
      </c>
      <c r="HW114">
        <v>1.86844</v>
      </c>
      <c r="HX114">
        <v>5</v>
      </c>
      <c r="HY114">
        <v>0</v>
      </c>
      <c r="HZ114">
        <v>0</v>
      </c>
      <c r="IA114">
        <v>0</v>
      </c>
      <c r="IB114" t="s">
        <v>424</v>
      </c>
      <c r="IC114" t="s">
        <v>425</v>
      </c>
      <c r="ID114" t="s">
        <v>426</v>
      </c>
      <c r="IE114" t="s">
        <v>426</v>
      </c>
      <c r="IF114" t="s">
        <v>426</v>
      </c>
      <c r="IG114" t="s">
        <v>426</v>
      </c>
      <c r="IH114">
        <v>0</v>
      </c>
      <c r="II114">
        <v>100</v>
      </c>
      <c r="IJ114">
        <v>100</v>
      </c>
      <c r="IK114">
        <v>1.98</v>
      </c>
      <c r="IL114">
        <v>0.375</v>
      </c>
      <c r="IM114">
        <v>0.591063205497763</v>
      </c>
      <c r="IN114">
        <v>0.00362635438953289</v>
      </c>
      <c r="IO114">
        <v>-8.50754122937555e-07</v>
      </c>
      <c r="IP114">
        <v>2.87264459290622e-10</v>
      </c>
      <c r="IQ114">
        <v>-0.103101814204982</v>
      </c>
      <c r="IR114">
        <v>-0.017656537129445</v>
      </c>
      <c r="IS114">
        <v>0.00217271289782075</v>
      </c>
      <c r="IT114">
        <v>-2.34727275410467e-05</v>
      </c>
      <c r="IU114">
        <v>4</v>
      </c>
      <c r="IV114">
        <v>2183</v>
      </c>
      <c r="IW114">
        <v>1</v>
      </c>
      <c r="IX114">
        <v>27</v>
      </c>
      <c r="IY114">
        <v>29322705.2</v>
      </c>
      <c r="IZ114">
        <v>29322705.2</v>
      </c>
      <c r="JA114">
        <v>0.994873</v>
      </c>
      <c r="JB114">
        <v>2.6355</v>
      </c>
      <c r="JC114">
        <v>1.54785</v>
      </c>
      <c r="JD114">
        <v>2.31323</v>
      </c>
      <c r="JE114">
        <v>1.64551</v>
      </c>
      <c r="JF114">
        <v>2.35596</v>
      </c>
      <c r="JG114">
        <v>34.3952</v>
      </c>
      <c r="JH114">
        <v>24.2188</v>
      </c>
      <c r="JI114">
        <v>18</v>
      </c>
      <c r="JJ114">
        <v>506.233</v>
      </c>
      <c r="JK114">
        <v>397.031</v>
      </c>
      <c r="JL114">
        <v>30.9871</v>
      </c>
      <c r="JM114">
        <v>28.7711</v>
      </c>
      <c r="JN114">
        <v>29.9999</v>
      </c>
      <c r="JO114">
        <v>28.7811</v>
      </c>
      <c r="JP114">
        <v>28.7338</v>
      </c>
      <c r="JQ114">
        <v>19.9433</v>
      </c>
      <c r="JR114">
        <v>21.75</v>
      </c>
      <c r="JS114">
        <v>51.9791</v>
      </c>
      <c r="JT114">
        <v>30.9842</v>
      </c>
      <c r="JU114">
        <v>420</v>
      </c>
      <c r="JV114">
        <v>23.6641</v>
      </c>
      <c r="JW114">
        <v>96.5579</v>
      </c>
      <c r="JX114">
        <v>94.4978</v>
      </c>
    </row>
    <row r="115" spans="1:284">
      <c r="A115">
        <v>99</v>
      </c>
      <c r="B115">
        <v>1759362315</v>
      </c>
      <c r="C115">
        <v>1272.90000009537</v>
      </c>
      <c r="D115" t="s">
        <v>625</v>
      </c>
      <c r="E115" t="s">
        <v>626</v>
      </c>
      <c r="F115">
        <v>5</v>
      </c>
      <c r="G115" t="s">
        <v>608</v>
      </c>
      <c r="H115" t="s">
        <v>419</v>
      </c>
      <c r="I115">
        <v>1759362312</v>
      </c>
      <c r="J115">
        <f>(K115)/1000</f>
        <v>0</v>
      </c>
      <c r="K115">
        <f>1000*DK115*AI115*(DG115-DH115)/(100*CZ115*(1000-AI115*DG115))</f>
        <v>0</v>
      </c>
      <c r="L115">
        <f>DK115*AI115*(DF115-DE115*(1000-AI115*DH115)/(1000-AI115*DG115))/(100*CZ115)</f>
        <v>0</v>
      </c>
      <c r="M115">
        <f>DE115 - IF(AI115&gt;1, L115*CZ115*100.0/(AK115), 0)</f>
        <v>0</v>
      </c>
      <c r="N115">
        <f>((T115-J115/2)*M115-L115)/(T115+J115/2)</f>
        <v>0</v>
      </c>
      <c r="O115">
        <f>N115*(DL115+DM115)/1000.0</f>
        <v>0</v>
      </c>
      <c r="P115">
        <f>(DE115 - IF(AI115&gt;1, L115*CZ115*100.0/(AK115), 0))*(DL115+DM115)/1000.0</f>
        <v>0</v>
      </c>
      <c r="Q115">
        <f>2.0/((1/S115-1/R115)+SIGN(S115)*SQRT((1/S115-1/R115)*(1/S115-1/R115) + 4*DA115/((DA115+1)*(DA115+1))*(2*1/S115*1/R115-1/R115*1/R115)))</f>
        <v>0</v>
      </c>
      <c r="R115">
        <f>IF(LEFT(DB115,1)&lt;&gt;"0",IF(LEFT(DB115,1)="1",3.0,DC115),$D$5+$E$5*(DS115*DL115/($K$5*1000))+$F$5*(DS115*DL115/($K$5*1000))*MAX(MIN(CZ115,$J$5),$I$5)*MAX(MIN(CZ115,$J$5),$I$5)+$G$5*MAX(MIN(CZ115,$J$5),$I$5)*(DS115*DL115/($K$5*1000))+$H$5*(DS115*DL115/($K$5*1000))*(DS115*DL115/($K$5*1000)))</f>
        <v>0</v>
      </c>
      <c r="S115">
        <f>J115*(1000-(1000*0.61365*exp(17.502*W115/(240.97+W115))/(DL115+DM115)+DG115)/2)/(1000*0.61365*exp(17.502*W115/(240.97+W115))/(DL115+DM115)-DG115)</f>
        <v>0</v>
      </c>
      <c r="T115">
        <f>1/((DA115+1)/(Q115/1.6)+1/(R115/1.37)) + DA115/((DA115+1)/(Q115/1.6) + DA115/(R115/1.37))</f>
        <v>0</v>
      </c>
      <c r="U115">
        <f>(CV115*CY115)</f>
        <v>0</v>
      </c>
      <c r="V115">
        <f>(DN115+(U115+2*0.95*5.67E-8*(((DN115+$B$7)+273)^4-(DN115+273)^4)-44100*J115)/(1.84*29.3*R115+8*0.95*5.67E-8*(DN115+273)^3))</f>
        <v>0</v>
      </c>
      <c r="W115">
        <f>($C$7*DO115+$D$7*DP115+$E$7*V115)</f>
        <v>0</v>
      </c>
      <c r="X115">
        <f>0.61365*exp(17.502*W115/(240.97+W115))</f>
        <v>0</v>
      </c>
      <c r="Y115">
        <f>(Z115/AA115*100)</f>
        <v>0</v>
      </c>
      <c r="Z115">
        <f>DG115*(DL115+DM115)/1000</f>
        <v>0</v>
      </c>
      <c r="AA115">
        <f>0.61365*exp(17.502*DN115/(240.97+DN115))</f>
        <v>0</v>
      </c>
      <c r="AB115">
        <f>(X115-DG115*(DL115+DM115)/1000)</f>
        <v>0</v>
      </c>
      <c r="AC115">
        <f>(-J115*44100)</f>
        <v>0</v>
      </c>
      <c r="AD115">
        <f>2*29.3*R115*0.92*(DN115-W115)</f>
        <v>0</v>
      </c>
      <c r="AE115">
        <f>2*0.95*5.67E-8*(((DN115+$B$7)+273)^4-(W115+273)^4)</f>
        <v>0</v>
      </c>
      <c r="AF115">
        <f>U115+AE115+AC115+AD115</f>
        <v>0</v>
      </c>
      <c r="AG115">
        <v>0</v>
      </c>
      <c r="AH115">
        <v>0</v>
      </c>
      <c r="AI115">
        <f>IF(AG115*$H$13&gt;=AK115,1.0,(AK115/(AK115-AG115*$H$13)))</f>
        <v>0</v>
      </c>
      <c r="AJ115">
        <f>(AI115-1)*100</f>
        <v>0</v>
      </c>
      <c r="AK115">
        <f>MAX(0,($B$13+$C$13*DS115)/(1+$D$13*DS115)*DL115/(DN115+273)*$E$13)</f>
        <v>0</v>
      </c>
      <c r="AL115" t="s">
        <v>420</v>
      </c>
      <c r="AM115" t="s">
        <v>420</v>
      </c>
      <c r="AN115">
        <v>0</v>
      </c>
      <c r="AO115">
        <v>0</v>
      </c>
      <c r="AP115">
        <f>1-AN115/AO115</f>
        <v>0</v>
      </c>
      <c r="AQ115">
        <v>0</v>
      </c>
      <c r="AR115" t="s">
        <v>420</v>
      </c>
      <c r="AS115" t="s">
        <v>420</v>
      </c>
      <c r="AT115">
        <v>0</v>
      </c>
      <c r="AU115">
        <v>0</v>
      </c>
      <c r="AV115">
        <f>1-AT115/AU115</f>
        <v>0</v>
      </c>
      <c r="AW115">
        <v>0.5</v>
      </c>
      <c r="AX115">
        <f>CW115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420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CV115">
        <f>$B$11*DT115+$C$11*DU115+$F$11*EF115*(1-EI115)</f>
        <v>0</v>
      </c>
      <c r="CW115">
        <f>CV115*CX115</f>
        <v>0</v>
      </c>
      <c r="CX115">
        <f>($B$11*$D$9+$C$11*$D$9+$F$11*((ES115+EK115)/MAX(ES115+EK115+ET115, 0.1)*$I$9+ET115/MAX(ES115+EK115+ET115, 0.1)*$J$9))/($B$11+$C$11+$F$11)</f>
        <v>0</v>
      </c>
      <c r="CY115">
        <f>($B$11*$K$9+$C$11*$K$9+$F$11*((ES115+EK115)/MAX(ES115+EK115+ET115, 0.1)*$P$9+ET115/MAX(ES115+EK115+ET115, 0.1)*$Q$9))/($B$11+$C$11+$F$11)</f>
        <v>0</v>
      </c>
      <c r="CZ115">
        <v>2.7</v>
      </c>
      <c r="DA115">
        <v>0.5</v>
      </c>
      <c r="DB115" t="s">
        <v>421</v>
      </c>
      <c r="DC115">
        <v>2</v>
      </c>
      <c r="DD115">
        <v>1759362312</v>
      </c>
      <c r="DE115">
        <v>420.249333333333</v>
      </c>
      <c r="DF115">
        <v>419.994666666667</v>
      </c>
      <c r="DG115">
        <v>23.8274333333333</v>
      </c>
      <c r="DH115">
        <v>23.6062666666667</v>
      </c>
      <c r="DI115">
        <v>418.269333333333</v>
      </c>
      <c r="DJ115">
        <v>23.4523666666667</v>
      </c>
      <c r="DK115">
        <v>499.982666666667</v>
      </c>
      <c r="DL115">
        <v>90.3143333333333</v>
      </c>
      <c r="DM115">
        <v>0.0345916</v>
      </c>
      <c r="DN115">
        <v>30.2282333333333</v>
      </c>
      <c r="DO115">
        <v>29.9946666666667</v>
      </c>
      <c r="DP115">
        <v>999.9</v>
      </c>
      <c r="DQ115">
        <v>0</v>
      </c>
      <c r="DR115">
        <v>0</v>
      </c>
      <c r="DS115">
        <v>9985.63333333333</v>
      </c>
      <c r="DT115">
        <v>0</v>
      </c>
      <c r="DU115">
        <v>0.367760333333333</v>
      </c>
      <c r="DV115">
        <v>0.254954</v>
      </c>
      <c r="DW115">
        <v>430.507</v>
      </c>
      <c r="DX115">
        <v>430.148666666667</v>
      </c>
      <c r="DY115">
        <v>0.221157666666667</v>
      </c>
      <c r="DZ115">
        <v>419.994666666667</v>
      </c>
      <c r="EA115">
        <v>23.6062666666667</v>
      </c>
      <c r="EB115">
        <v>2.15196</v>
      </c>
      <c r="EC115">
        <v>2.13198666666667</v>
      </c>
      <c r="ED115">
        <v>18.6090666666667</v>
      </c>
      <c r="EE115">
        <v>18.4601666666667</v>
      </c>
      <c r="EF115">
        <v>0.00500059</v>
      </c>
      <c r="EG115">
        <v>0</v>
      </c>
      <c r="EH115">
        <v>0</v>
      </c>
      <c r="EI115">
        <v>0</v>
      </c>
      <c r="EJ115">
        <v>236.333333333333</v>
      </c>
      <c r="EK115">
        <v>0.00500059</v>
      </c>
      <c r="EL115">
        <v>-5.06666666666667</v>
      </c>
      <c r="EM115">
        <v>-0.1</v>
      </c>
      <c r="EN115">
        <v>35.833</v>
      </c>
      <c r="EO115">
        <v>40.5206666666667</v>
      </c>
      <c r="EP115">
        <v>37.687</v>
      </c>
      <c r="EQ115">
        <v>41.0623333333333</v>
      </c>
      <c r="ER115">
        <v>38.687</v>
      </c>
      <c r="ES115">
        <v>0</v>
      </c>
      <c r="ET115">
        <v>0</v>
      </c>
      <c r="EU115">
        <v>0</v>
      </c>
      <c r="EV115">
        <v>1759362316.3</v>
      </c>
      <c r="EW115">
        <v>0</v>
      </c>
      <c r="EX115">
        <v>237.24</v>
      </c>
      <c r="EY115">
        <v>-12.7769226562574</v>
      </c>
      <c r="EZ115">
        <v>19.4923077274356</v>
      </c>
      <c r="FA115">
        <v>-8.996</v>
      </c>
      <c r="FB115">
        <v>15</v>
      </c>
      <c r="FC115">
        <v>0</v>
      </c>
      <c r="FD115" t="s">
        <v>422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0.248806904761905</v>
      </c>
      <c r="FQ115">
        <v>-0.0556201558441555</v>
      </c>
      <c r="FR115">
        <v>0.0371703913682264</v>
      </c>
      <c r="FS115">
        <v>1</v>
      </c>
      <c r="FT115">
        <v>237.423529411765</v>
      </c>
      <c r="FU115">
        <v>18.2673798506285</v>
      </c>
      <c r="FV115">
        <v>6.39190935404371</v>
      </c>
      <c r="FW115">
        <v>-1</v>
      </c>
      <c r="FX115">
        <v>0.239360142857143</v>
      </c>
      <c r="FY115">
        <v>-0.02360361038961</v>
      </c>
      <c r="FZ115">
        <v>0.00722781362110954</v>
      </c>
      <c r="GA115">
        <v>1</v>
      </c>
      <c r="GB115">
        <v>2</v>
      </c>
      <c r="GC115">
        <v>2</v>
      </c>
      <c r="GD115" t="s">
        <v>449</v>
      </c>
      <c r="GE115">
        <v>3.13274</v>
      </c>
      <c r="GF115">
        <v>2.71252</v>
      </c>
      <c r="GG115">
        <v>0.0892452</v>
      </c>
      <c r="GH115">
        <v>0.08967</v>
      </c>
      <c r="GI115">
        <v>0.102126</v>
      </c>
      <c r="GJ115">
        <v>0.102334</v>
      </c>
      <c r="GK115">
        <v>34271.3</v>
      </c>
      <c r="GL115">
        <v>36687.8</v>
      </c>
      <c r="GM115">
        <v>34048.5</v>
      </c>
      <c r="GN115">
        <v>36492.8</v>
      </c>
      <c r="GO115">
        <v>43180</v>
      </c>
      <c r="GP115">
        <v>47026.1</v>
      </c>
      <c r="GQ115">
        <v>53119.8</v>
      </c>
      <c r="GR115">
        <v>58324.7</v>
      </c>
      <c r="GS115">
        <v>1.94918</v>
      </c>
      <c r="GT115">
        <v>1.7793</v>
      </c>
      <c r="GU115">
        <v>0.0924431</v>
      </c>
      <c r="GV115">
        <v>0</v>
      </c>
      <c r="GW115">
        <v>28.4864</v>
      </c>
      <c r="GX115">
        <v>999.9</v>
      </c>
      <c r="GY115">
        <v>58.296</v>
      </c>
      <c r="GZ115">
        <v>30.726</v>
      </c>
      <c r="HA115">
        <v>28.6707</v>
      </c>
      <c r="HB115">
        <v>54.96</v>
      </c>
      <c r="HC115">
        <v>44.4391</v>
      </c>
      <c r="HD115">
        <v>1</v>
      </c>
      <c r="HE115">
        <v>0.106646</v>
      </c>
      <c r="HF115">
        <v>-1.49106</v>
      </c>
      <c r="HG115">
        <v>20.1275</v>
      </c>
      <c r="HH115">
        <v>5.19842</v>
      </c>
      <c r="HI115">
        <v>12.0046</v>
      </c>
      <c r="HJ115">
        <v>4.9754</v>
      </c>
      <c r="HK115">
        <v>3.294</v>
      </c>
      <c r="HL115">
        <v>9999</v>
      </c>
      <c r="HM115">
        <v>9999</v>
      </c>
      <c r="HN115">
        <v>999.9</v>
      </c>
      <c r="HO115">
        <v>9999</v>
      </c>
      <c r="HP115">
        <v>1.86325</v>
      </c>
      <c r="HQ115">
        <v>1.86813</v>
      </c>
      <c r="HR115">
        <v>1.8679</v>
      </c>
      <c r="HS115">
        <v>1.86905</v>
      </c>
      <c r="HT115">
        <v>1.86984</v>
      </c>
      <c r="HU115">
        <v>1.86586</v>
      </c>
      <c r="HV115">
        <v>1.86695</v>
      </c>
      <c r="HW115">
        <v>1.86844</v>
      </c>
      <c r="HX115">
        <v>5</v>
      </c>
      <c r="HY115">
        <v>0</v>
      </c>
      <c r="HZ115">
        <v>0</v>
      </c>
      <c r="IA115">
        <v>0</v>
      </c>
      <c r="IB115" t="s">
        <v>424</v>
      </c>
      <c r="IC115" t="s">
        <v>425</v>
      </c>
      <c r="ID115" t="s">
        <v>426</v>
      </c>
      <c r="IE115" t="s">
        <v>426</v>
      </c>
      <c r="IF115" t="s">
        <v>426</v>
      </c>
      <c r="IG115" t="s">
        <v>426</v>
      </c>
      <c r="IH115">
        <v>0</v>
      </c>
      <c r="II115">
        <v>100</v>
      </c>
      <c r="IJ115">
        <v>100</v>
      </c>
      <c r="IK115">
        <v>1.98</v>
      </c>
      <c r="IL115">
        <v>0.3754</v>
      </c>
      <c r="IM115">
        <v>0.591063205497763</v>
      </c>
      <c r="IN115">
        <v>0.00362635438953289</v>
      </c>
      <c r="IO115">
        <v>-8.50754122937555e-07</v>
      </c>
      <c r="IP115">
        <v>2.87264459290622e-10</v>
      </c>
      <c r="IQ115">
        <v>-0.103101814204982</v>
      </c>
      <c r="IR115">
        <v>-0.017656537129445</v>
      </c>
      <c r="IS115">
        <v>0.00217271289782075</v>
      </c>
      <c r="IT115">
        <v>-2.34727275410467e-05</v>
      </c>
      <c r="IU115">
        <v>4</v>
      </c>
      <c r="IV115">
        <v>2183</v>
      </c>
      <c r="IW115">
        <v>1</v>
      </c>
      <c r="IX115">
        <v>27</v>
      </c>
      <c r="IY115">
        <v>29322705.2</v>
      </c>
      <c r="IZ115">
        <v>29322705.2</v>
      </c>
      <c r="JA115">
        <v>0.994873</v>
      </c>
      <c r="JB115">
        <v>2.63672</v>
      </c>
      <c r="JC115">
        <v>1.54785</v>
      </c>
      <c r="JD115">
        <v>2.31323</v>
      </c>
      <c r="JE115">
        <v>1.64551</v>
      </c>
      <c r="JF115">
        <v>2.31323</v>
      </c>
      <c r="JG115">
        <v>34.3952</v>
      </c>
      <c r="JH115">
        <v>24.2101</v>
      </c>
      <c r="JI115">
        <v>18</v>
      </c>
      <c r="JJ115">
        <v>506.321</v>
      </c>
      <c r="JK115">
        <v>397.036</v>
      </c>
      <c r="JL115">
        <v>30.9875</v>
      </c>
      <c r="JM115">
        <v>28.7698</v>
      </c>
      <c r="JN115">
        <v>29.9999</v>
      </c>
      <c r="JO115">
        <v>28.7799</v>
      </c>
      <c r="JP115">
        <v>28.7326</v>
      </c>
      <c r="JQ115">
        <v>19.9438</v>
      </c>
      <c r="JR115">
        <v>21.75</v>
      </c>
      <c r="JS115">
        <v>51.9791</v>
      </c>
      <c r="JT115">
        <v>30.9842</v>
      </c>
      <c r="JU115">
        <v>420</v>
      </c>
      <c r="JV115">
        <v>23.659</v>
      </c>
      <c r="JW115">
        <v>96.5575</v>
      </c>
      <c r="JX115">
        <v>94.4981</v>
      </c>
    </row>
    <row r="116" spans="1:284">
      <c r="A116">
        <v>100</v>
      </c>
      <c r="B116">
        <v>1759362317</v>
      </c>
      <c r="C116">
        <v>1274.90000009537</v>
      </c>
      <c r="D116" t="s">
        <v>627</v>
      </c>
      <c r="E116" t="s">
        <v>628</v>
      </c>
      <c r="F116">
        <v>5</v>
      </c>
      <c r="G116" t="s">
        <v>608</v>
      </c>
      <c r="H116" t="s">
        <v>419</v>
      </c>
      <c r="I116">
        <v>1759362314</v>
      </c>
      <c r="J116">
        <f>(K116)/1000</f>
        <v>0</v>
      </c>
      <c r="K116">
        <f>1000*DK116*AI116*(DG116-DH116)/(100*CZ116*(1000-AI116*DG116))</f>
        <v>0</v>
      </c>
      <c r="L116">
        <f>DK116*AI116*(DF116-DE116*(1000-AI116*DH116)/(1000-AI116*DG116))/(100*CZ116)</f>
        <v>0</v>
      </c>
      <c r="M116">
        <f>DE116 - IF(AI116&gt;1, L116*CZ116*100.0/(AK116), 0)</f>
        <v>0</v>
      </c>
      <c r="N116">
        <f>((T116-J116/2)*M116-L116)/(T116+J116/2)</f>
        <v>0</v>
      </c>
      <c r="O116">
        <f>N116*(DL116+DM116)/1000.0</f>
        <v>0</v>
      </c>
      <c r="P116">
        <f>(DE116 - IF(AI116&gt;1, L116*CZ116*100.0/(AK116), 0))*(DL116+DM116)/1000.0</f>
        <v>0</v>
      </c>
      <c r="Q116">
        <f>2.0/((1/S116-1/R116)+SIGN(S116)*SQRT((1/S116-1/R116)*(1/S116-1/R116) + 4*DA116/((DA116+1)*(DA116+1))*(2*1/S116*1/R116-1/R116*1/R116)))</f>
        <v>0</v>
      </c>
      <c r="R116">
        <f>IF(LEFT(DB116,1)&lt;&gt;"0",IF(LEFT(DB116,1)="1",3.0,DC116),$D$5+$E$5*(DS116*DL116/($K$5*1000))+$F$5*(DS116*DL116/($K$5*1000))*MAX(MIN(CZ116,$J$5),$I$5)*MAX(MIN(CZ116,$J$5),$I$5)+$G$5*MAX(MIN(CZ116,$J$5),$I$5)*(DS116*DL116/($K$5*1000))+$H$5*(DS116*DL116/($K$5*1000))*(DS116*DL116/($K$5*1000)))</f>
        <v>0</v>
      </c>
      <c r="S116">
        <f>J116*(1000-(1000*0.61365*exp(17.502*W116/(240.97+W116))/(DL116+DM116)+DG116)/2)/(1000*0.61365*exp(17.502*W116/(240.97+W116))/(DL116+DM116)-DG116)</f>
        <v>0</v>
      </c>
      <c r="T116">
        <f>1/((DA116+1)/(Q116/1.6)+1/(R116/1.37)) + DA116/((DA116+1)/(Q116/1.6) + DA116/(R116/1.37))</f>
        <v>0</v>
      </c>
      <c r="U116">
        <f>(CV116*CY116)</f>
        <v>0</v>
      </c>
      <c r="V116">
        <f>(DN116+(U116+2*0.95*5.67E-8*(((DN116+$B$7)+273)^4-(DN116+273)^4)-44100*J116)/(1.84*29.3*R116+8*0.95*5.67E-8*(DN116+273)^3))</f>
        <v>0</v>
      </c>
      <c r="W116">
        <f>($C$7*DO116+$D$7*DP116+$E$7*V116)</f>
        <v>0</v>
      </c>
      <c r="X116">
        <f>0.61365*exp(17.502*W116/(240.97+W116))</f>
        <v>0</v>
      </c>
      <c r="Y116">
        <f>(Z116/AA116*100)</f>
        <v>0</v>
      </c>
      <c r="Z116">
        <f>DG116*(DL116+DM116)/1000</f>
        <v>0</v>
      </c>
      <c r="AA116">
        <f>0.61365*exp(17.502*DN116/(240.97+DN116))</f>
        <v>0</v>
      </c>
      <c r="AB116">
        <f>(X116-DG116*(DL116+DM116)/1000)</f>
        <v>0</v>
      </c>
      <c r="AC116">
        <f>(-J116*44100)</f>
        <v>0</v>
      </c>
      <c r="AD116">
        <f>2*29.3*R116*0.92*(DN116-W116)</f>
        <v>0</v>
      </c>
      <c r="AE116">
        <f>2*0.95*5.67E-8*(((DN116+$B$7)+273)^4-(W116+273)^4)</f>
        <v>0</v>
      </c>
      <c r="AF116">
        <f>U116+AE116+AC116+AD116</f>
        <v>0</v>
      </c>
      <c r="AG116">
        <v>0</v>
      </c>
      <c r="AH116">
        <v>0</v>
      </c>
      <c r="AI116">
        <f>IF(AG116*$H$13&gt;=AK116,1.0,(AK116/(AK116-AG116*$H$13)))</f>
        <v>0</v>
      </c>
      <c r="AJ116">
        <f>(AI116-1)*100</f>
        <v>0</v>
      </c>
      <c r="AK116">
        <f>MAX(0,($B$13+$C$13*DS116)/(1+$D$13*DS116)*DL116/(DN116+273)*$E$13)</f>
        <v>0</v>
      </c>
      <c r="AL116" t="s">
        <v>420</v>
      </c>
      <c r="AM116" t="s">
        <v>420</v>
      </c>
      <c r="AN116">
        <v>0</v>
      </c>
      <c r="AO116">
        <v>0</v>
      </c>
      <c r="AP116">
        <f>1-AN116/AO116</f>
        <v>0</v>
      </c>
      <c r="AQ116">
        <v>0</v>
      </c>
      <c r="AR116" t="s">
        <v>420</v>
      </c>
      <c r="AS116" t="s">
        <v>420</v>
      </c>
      <c r="AT116">
        <v>0</v>
      </c>
      <c r="AU116">
        <v>0</v>
      </c>
      <c r="AV116">
        <f>1-AT116/AU116</f>
        <v>0</v>
      </c>
      <c r="AW116">
        <v>0.5</v>
      </c>
      <c r="AX116">
        <f>CW116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420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CV116">
        <f>$B$11*DT116+$C$11*DU116+$F$11*EF116*(1-EI116)</f>
        <v>0</v>
      </c>
      <c r="CW116">
        <f>CV116*CX116</f>
        <v>0</v>
      </c>
      <c r="CX116">
        <f>($B$11*$D$9+$C$11*$D$9+$F$11*((ES116+EK116)/MAX(ES116+EK116+ET116, 0.1)*$I$9+ET116/MAX(ES116+EK116+ET116, 0.1)*$J$9))/($B$11+$C$11+$F$11)</f>
        <v>0</v>
      </c>
      <c r="CY116">
        <f>($B$11*$K$9+$C$11*$K$9+$F$11*((ES116+EK116)/MAX(ES116+EK116+ET116, 0.1)*$P$9+ET116/MAX(ES116+EK116+ET116, 0.1)*$Q$9))/($B$11+$C$11+$F$11)</f>
        <v>0</v>
      </c>
      <c r="CZ116">
        <v>2.7</v>
      </c>
      <c r="DA116">
        <v>0.5</v>
      </c>
      <c r="DB116" t="s">
        <v>421</v>
      </c>
      <c r="DC116">
        <v>2</v>
      </c>
      <c r="DD116">
        <v>1759362314</v>
      </c>
      <c r="DE116">
        <v>420.235333333333</v>
      </c>
      <c r="DF116">
        <v>419.982666666667</v>
      </c>
      <c r="DG116">
        <v>23.8320333333333</v>
      </c>
      <c r="DH116">
        <v>23.6331</v>
      </c>
      <c r="DI116">
        <v>418.255333333333</v>
      </c>
      <c r="DJ116">
        <v>23.4567666666667</v>
      </c>
      <c r="DK116">
        <v>499.961333333333</v>
      </c>
      <c r="DL116">
        <v>90.3137666666667</v>
      </c>
      <c r="DM116">
        <v>0.0346593666666667</v>
      </c>
      <c r="DN116">
        <v>30.2309666666667</v>
      </c>
      <c r="DO116">
        <v>29.9950333333333</v>
      </c>
      <c r="DP116">
        <v>999.9</v>
      </c>
      <c r="DQ116">
        <v>0</v>
      </c>
      <c r="DR116">
        <v>0</v>
      </c>
      <c r="DS116">
        <v>9978.75</v>
      </c>
      <c r="DT116">
        <v>0</v>
      </c>
      <c r="DU116">
        <v>0.366381</v>
      </c>
      <c r="DV116">
        <v>0.252828</v>
      </c>
      <c r="DW116">
        <v>430.494666666667</v>
      </c>
      <c r="DX116">
        <v>430.148333333333</v>
      </c>
      <c r="DY116">
        <v>0.198892</v>
      </c>
      <c r="DZ116">
        <v>419.982666666667</v>
      </c>
      <c r="EA116">
        <v>23.6331</v>
      </c>
      <c r="EB116">
        <v>2.15236</v>
      </c>
      <c r="EC116">
        <v>2.13439666666667</v>
      </c>
      <c r="ED116">
        <v>18.6120333333333</v>
      </c>
      <c r="EE116">
        <v>18.4782</v>
      </c>
      <c r="EF116">
        <v>0.00500059</v>
      </c>
      <c r="EG116">
        <v>0</v>
      </c>
      <c r="EH116">
        <v>0</v>
      </c>
      <c r="EI116">
        <v>0</v>
      </c>
      <c r="EJ116">
        <v>230.3</v>
      </c>
      <c r="EK116">
        <v>0.00500059</v>
      </c>
      <c r="EL116">
        <v>-4.76666666666667</v>
      </c>
      <c r="EM116">
        <v>-1.23333333333333</v>
      </c>
      <c r="EN116">
        <v>35.854</v>
      </c>
      <c r="EO116">
        <v>40.5623333333333</v>
      </c>
      <c r="EP116">
        <v>37.708</v>
      </c>
      <c r="EQ116">
        <v>41.1246666666667</v>
      </c>
      <c r="ER116">
        <v>38.708</v>
      </c>
      <c r="ES116">
        <v>0</v>
      </c>
      <c r="ET116">
        <v>0</v>
      </c>
      <c r="EU116">
        <v>0</v>
      </c>
      <c r="EV116">
        <v>1759362318.1</v>
      </c>
      <c r="EW116">
        <v>0</v>
      </c>
      <c r="EX116">
        <v>236.642307692308</v>
      </c>
      <c r="EY116">
        <v>-19.4358971430857</v>
      </c>
      <c r="EZ116">
        <v>11.5247864199657</v>
      </c>
      <c r="FA116">
        <v>-8.44230769230769</v>
      </c>
      <c r="FB116">
        <v>15</v>
      </c>
      <c r="FC116">
        <v>0</v>
      </c>
      <c r="FD116" t="s">
        <v>422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0.250623428571429</v>
      </c>
      <c r="FQ116">
        <v>-0.111964363636363</v>
      </c>
      <c r="FR116">
        <v>0.0362295283811574</v>
      </c>
      <c r="FS116">
        <v>1</v>
      </c>
      <c r="FT116">
        <v>236.85</v>
      </c>
      <c r="FU116">
        <v>-0.667685039297986</v>
      </c>
      <c r="FV116">
        <v>6.23313017389384</v>
      </c>
      <c r="FW116">
        <v>-1</v>
      </c>
      <c r="FX116">
        <v>0.234406238095238</v>
      </c>
      <c r="FY116">
        <v>-0.104527090909091</v>
      </c>
      <c r="FZ116">
        <v>0.0173049152332228</v>
      </c>
      <c r="GA116">
        <v>0</v>
      </c>
      <c r="GB116">
        <v>1</v>
      </c>
      <c r="GC116">
        <v>2</v>
      </c>
      <c r="GD116" t="s">
        <v>423</v>
      </c>
      <c r="GE116">
        <v>3.13286</v>
      </c>
      <c r="GF116">
        <v>2.71238</v>
      </c>
      <c r="GG116">
        <v>0.0892446</v>
      </c>
      <c r="GH116">
        <v>0.0896689</v>
      </c>
      <c r="GI116">
        <v>0.10217</v>
      </c>
      <c r="GJ116">
        <v>0.102385</v>
      </c>
      <c r="GK116">
        <v>34271.6</v>
      </c>
      <c r="GL116">
        <v>36687.8</v>
      </c>
      <c r="GM116">
        <v>34048.7</v>
      </c>
      <c r="GN116">
        <v>36492.7</v>
      </c>
      <c r="GO116">
        <v>43178</v>
      </c>
      <c r="GP116">
        <v>47023.5</v>
      </c>
      <c r="GQ116">
        <v>53119.9</v>
      </c>
      <c r="GR116">
        <v>58324.9</v>
      </c>
      <c r="GS116">
        <v>1.94902</v>
      </c>
      <c r="GT116">
        <v>1.77895</v>
      </c>
      <c r="GU116">
        <v>0.0928156</v>
      </c>
      <c r="GV116">
        <v>0</v>
      </c>
      <c r="GW116">
        <v>28.4888</v>
      </c>
      <c r="GX116">
        <v>999.9</v>
      </c>
      <c r="GY116">
        <v>58.296</v>
      </c>
      <c r="GZ116">
        <v>30.726</v>
      </c>
      <c r="HA116">
        <v>28.6704</v>
      </c>
      <c r="HB116">
        <v>54.76</v>
      </c>
      <c r="HC116">
        <v>44.391</v>
      </c>
      <c r="HD116">
        <v>1</v>
      </c>
      <c r="HE116">
        <v>0.106618</v>
      </c>
      <c r="HF116">
        <v>-1.48699</v>
      </c>
      <c r="HG116">
        <v>20.1276</v>
      </c>
      <c r="HH116">
        <v>5.19872</v>
      </c>
      <c r="HI116">
        <v>12.0049</v>
      </c>
      <c r="HJ116">
        <v>4.9754</v>
      </c>
      <c r="HK116">
        <v>3.294</v>
      </c>
      <c r="HL116">
        <v>9999</v>
      </c>
      <c r="HM116">
        <v>9999</v>
      </c>
      <c r="HN116">
        <v>999.9</v>
      </c>
      <c r="HO116">
        <v>9999</v>
      </c>
      <c r="HP116">
        <v>1.86325</v>
      </c>
      <c r="HQ116">
        <v>1.86813</v>
      </c>
      <c r="HR116">
        <v>1.8679</v>
      </c>
      <c r="HS116">
        <v>1.86905</v>
      </c>
      <c r="HT116">
        <v>1.86985</v>
      </c>
      <c r="HU116">
        <v>1.8659</v>
      </c>
      <c r="HV116">
        <v>1.86697</v>
      </c>
      <c r="HW116">
        <v>1.86844</v>
      </c>
      <c r="HX116">
        <v>5</v>
      </c>
      <c r="HY116">
        <v>0</v>
      </c>
      <c r="HZ116">
        <v>0</v>
      </c>
      <c r="IA116">
        <v>0</v>
      </c>
      <c r="IB116" t="s">
        <v>424</v>
      </c>
      <c r="IC116" t="s">
        <v>425</v>
      </c>
      <c r="ID116" t="s">
        <v>426</v>
      </c>
      <c r="IE116" t="s">
        <v>426</v>
      </c>
      <c r="IF116" t="s">
        <v>426</v>
      </c>
      <c r="IG116" t="s">
        <v>426</v>
      </c>
      <c r="IH116">
        <v>0</v>
      </c>
      <c r="II116">
        <v>100</v>
      </c>
      <c r="IJ116">
        <v>100</v>
      </c>
      <c r="IK116">
        <v>1.98</v>
      </c>
      <c r="IL116">
        <v>0.376</v>
      </c>
      <c r="IM116">
        <v>0.591063205497763</v>
      </c>
      <c r="IN116">
        <v>0.00362635438953289</v>
      </c>
      <c r="IO116">
        <v>-8.50754122937555e-07</v>
      </c>
      <c r="IP116">
        <v>2.87264459290622e-10</v>
      </c>
      <c r="IQ116">
        <v>-0.103101814204982</v>
      </c>
      <c r="IR116">
        <v>-0.017656537129445</v>
      </c>
      <c r="IS116">
        <v>0.00217271289782075</v>
      </c>
      <c r="IT116">
        <v>-2.34727275410467e-05</v>
      </c>
      <c r="IU116">
        <v>4</v>
      </c>
      <c r="IV116">
        <v>2183</v>
      </c>
      <c r="IW116">
        <v>1</v>
      </c>
      <c r="IX116">
        <v>27</v>
      </c>
      <c r="IY116">
        <v>29322705.3</v>
      </c>
      <c r="IZ116">
        <v>29322705.3</v>
      </c>
      <c r="JA116">
        <v>0.996094</v>
      </c>
      <c r="JB116">
        <v>2.64038</v>
      </c>
      <c r="JC116">
        <v>1.54785</v>
      </c>
      <c r="JD116">
        <v>2.31323</v>
      </c>
      <c r="JE116">
        <v>1.64673</v>
      </c>
      <c r="JF116">
        <v>2.2937</v>
      </c>
      <c r="JG116">
        <v>34.3952</v>
      </c>
      <c r="JH116">
        <v>24.2101</v>
      </c>
      <c r="JI116">
        <v>18</v>
      </c>
      <c r="JJ116">
        <v>506.217</v>
      </c>
      <c r="JK116">
        <v>396.841</v>
      </c>
      <c r="JL116">
        <v>30.9878</v>
      </c>
      <c r="JM116">
        <v>28.7689</v>
      </c>
      <c r="JN116">
        <v>29.9998</v>
      </c>
      <c r="JO116">
        <v>28.7793</v>
      </c>
      <c r="JP116">
        <v>28.7321</v>
      </c>
      <c r="JQ116">
        <v>19.9447</v>
      </c>
      <c r="JR116">
        <v>21.75</v>
      </c>
      <c r="JS116">
        <v>51.9791</v>
      </c>
      <c r="JT116">
        <v>30.9874</v>
      </c>
      <c r="JU116">
        <v>420</v>
      </c>
      <c r="JV116">
        <v>23.659</v>
      </c>
      <c r="JW116">
        <v>96.5579</v>
      </c>
      <c r="JX116">
        <v>94.4982</v>
      </c>
    </row>
    <row r="117" spans="1:284">
      <c r="A117">
        <v>101</v>
      </c>
      <c r="B117">
        <v>1759362319</v>
      </c>
      <c r="C117">
        <v>1276.90000009537</v>
      </c>
      <c r="D117" t="s">
        <v>629</v>
      </c>
      <c r="E117" t="s">
        <v>630</v>
      </c>
      <c r="F117">
        <v>5</v>
      </c>
      <c r="G117" t="s">
        <v>608</v>
      </c>
      <c r="H117" t="s">
        <v>419</v>
      </c>
      <c r="I117">
        <v>1759362316</v>
      </c>
      <c r="J117">
        <f>(K117)/1000</f>
        <v>0</v>
      </c>
      <c r="K117">
        <f>1000*DK117*AI117*(DG117-DH117)/(100*CZ117*(1000-AI117*DG117))</f>
        <v>0</v>
      </c>
      <c r="L117">
        <f>DK117*AI117*(DF117-DE117*(1000-AI117*DH117)/(1000-AI117*DG117))/(100*CZ117)</f>
        <v>0</v>
      </c>
      <c r="M117">
        <f>DE117 - IF(AI117&gt;1, L117*CZ117*100.0/(AK117), 0)</f>
        <v>0</v>
      </c>
      <c r="N117">
        <f>((T117-J117/2)*M117-L117)/(T117+J117/2)</f>
        <v>0</v>
      </c>
      <c r="O117">
        <f>N117*(DL117+DM117)/1000.0</f>
        <v>0</v>
      </c>
      <c r="P117">
        <f>(DE117 - IF(AI117&gt;1, L117*CZ117*100.0/(AK117), 0))*(DL117+DM117)/1000.0</f>
        <v>0</v>
      </c>
      <c r="Q117">
        <f>2.0/((1/S117-1/R117)+SIGN(S117)*SQRT((1/S117-1/R117)*(1/S117-1/R117) + 4*DA117/((DA117+1)*(DA117+1))*(2*1/S117*1/R117-1/R117*1/R117)))</f>
        <v>0</v>
      </c>
      <c r="R117">
        <f>IF(LEFT(DB117,1)&lt;&gt;"0",IF(LEFT(DB117,1)="1",3.0,DC117),$D$5+$E$5*(DS117*DL117/($K$5*1000))+$F$5*(DS117*DL117/($K$5*1000))*MAX(MIN(CZ117,$J$5),$I$5)*MAX(MIN(CZ117,$J$5),$I$5)+$G$5*MAX(MIN(CZ117,$J$5),$I$5)*(DS117*DL117/($K$5*1000))+$H$5*(DS117*DL117/($K$5*1000))*(DS117*DL117/($K$5*1000)))</f>
        <v>0</v>
      </c>
      <c r="S117">
        <f>J117*(1000-(1000*0.61365*exp(17.502*W117/(240.97+W117))/(DL117+DM117)+DG117)/2)/(1000*0.61365*exp(17.502*W117/(240.97+W117))/(DL117+DM117)-DG117)</f>
        <v>0</v>
      </c>
      <c r="T117">
        <f>1/((DA117+1)/(Q117/1.6)+1/(R117/1.37)) + DA117/((DA117+1)/(Q117/1.6) + DA117/(R117/1.37))</f>
        <v>0</v>
      </c>
      <c r="U117">
        <f>(CV117*CY117)</f>
        <v>0</v>
      </c>
      <c r="V117">
        <f>(DN117+(U117+2*0.95*5.67E-8*(((DN117+$B$7)+273)^4-(DN117+273)^4)-44100*J117)/(1.84*29.3*R117+8*0.95*5.67E-8*(DN117+273)^3))</f>
        <v>0</v>
      </c>
      <c r="W117">
        <f>($C$7*DO117+$D$7*DP117+$E$7*V117)</f>
        <v>0</v>
      </c>
      <c r="X117">
        <f>0.61365*exp(17.502*W117/(240.97+W117))</f>
        <v>0</v>
      </c>
      <c r="Y117">
        <f>(Z117/AA117*100)</f>
        <v>0</v>
      </c>
      <c r="Z117">
        <f>DG117*(DL117+DM117)/1000</f>
        <v>0</v>
      </c>
      <c r="AA117">
        <f>0.61365*exp(17.502*DN117/(240.97+DN117))</f>
        <v>0</v>
      </c>
      <c r="AB117">
        <f>(X117-DG117*(DL117+DM117)/1000)</f>
        <v>0</v>
      </c>
      <c r="AC117">
        <f>(-J117*44100)</f>
        <v>0</v>
      </c>
      <c r="AD117">
        <f>2*29.3*R117*0.92*(DN117-W117)</f>
        <v>0</v>
      </c>
      <c r="AE117">
        <f>2*0.95*5.67E-8*(((DN117+$B$7)+273)^4-(W117+273)^4)</f>
        <v>0</v>
      </c>
      <c r="AF117">
        <f>U117+AE117+AC117+AD117</f>
        <v>0</v>
      </c>
      <c r="AG117">
        <v>0</v>
      </c>
      <c r="AH117">
        <v>0</v>
      </c>
      <c r="AI117">
        <f>IF(AG117*$H$13&gt;=AK117,1.0,(AK117/(AK117-AG117*$H$13)))</f>
        <v>0</v>
      </c>
      <c r="AJ117">
        <f>(AI117-1)*100</f>
        <v>0</v>
      </c>
      <c r="AK117">
        <f>MAX(0,($B$13+$C$13*DS117)/(1+$D$13*DS117)*DL117/(DN117+273)*$E$13)</f>
        <v>0</v>
      </c>
      <c r="AL117" t="s">
        <v>420</v>
      </c>
      <c r="AM117" t="s">
        <v>420</v>
      </c>
      <c r="AN117">
        <v>0</v>
      </c>
      <c r="AO117">
        <v>0</v>
      </c>
      <c r="AP117">
        <f>1-AN117/AO117</f>
        <v>0</v>
      </c>
      <c r="AQ117">
        <v>0</v>
      </c>
      <c r="AR117" t="s">
        <v>420</v>
      </c>
      <c r="AS117" t="s">
        <v>420</v>
      </c>
      <c r="AT117">
        <v>0</v>
      </c>
      <c r="AU117">
        <v>0</v>
      </c>
      <c r="AV117">
        <f>1-AT117/AU117</f>
        <v>0</v>
      </c>
      <c r="AW117">
        <v>0.5</v>
      </c>
      <c r="AX117">
        <f>CW117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420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CV117">
        <f>$B$11*DT117+$C$11*DU117+$F$11*EF117*(1-EI117)</f>
        <v>0</v>
      </c>
      <c r="CW117">
        <f>CV117*CX117</f>
        <v>0</v>
      </c>
      <c r="CX117">
        <f>($B$11*$D$9+$C$11*$D$9+$F$11*((ES117+EK117)/MAX(ES117+EK117+ET117, 0.1)*$I$9+ET117/MAX(ES117+EK117+ET117, 0.1)*$J$9))/($B$11+$C$11+$F$11)</f>
        <v>0</v>
      </c>
      <c r="CY117">
        <f>($B$11*$K$9+$C$11*$K$9+$F$11*((ES117+EK117)/MAX(ES117+EK117+ET117, 0.1)*$P$9+ET117/MAX(ES117+EK117+ET117, 0.1)*$Q$9))/($B$11+$C$11+$F$11)</f>
        <v>0</v>
      </c>
      <c r="CZ117">
        <v>2.7</v>
      </c>
      <c r="DA117">
        <v>0.5</v>
      </c>
      <c r="DB117" t="s">
        <v>421</v>
      </c>
      <c r="DC117">
        <v>2</v>
      </c>
      <c r="DD117">
        <v>1759362316</v>
      </c>
      <c r="DE117">
        <v>420.212666666667</v>
      </c>
      <c r="DF117">
        <v>419.975333333333</v>
      </c>
      <c r="DG117">
        <v>23.8415666666667</v>
      </c>
      <c r="DH117">
        <v>23.6577666666667</v>
      </c>
      <c r="DI117">
        <v>418.232666666667</v>
      </c>
      <c r="DJ117">
        <v>23.4658666666667</v>
      </c>
      <c r="DK117">
        <v>499.995666666667</v>
      </c>
      <c r="DL117">
        <v>90.3134333333333</v>
      </c>
      <c r="DM117">
        <v>0.0344829</v>
      </c>
      <c r="DN117">
        <v>30.2331666666667</v>
      </c>
      <c r="DO117">
        <v>29.9973666666667</v>
      </c>
      <c r="DP117">
        <v>999.9</v>
      </c>
      <c r="DQ117">
        <v>0</v>
      </c>
      <c r="DR117">
        <v>0</v>
      </c>
      <c r="DS117">
        <v>9996.26666666667</v>
      </c>
      <c r="DT117">
        <v>0</v>
      </c>
      <c r="DU117">
        <v>0.357187</v>
      </c>
      <c r="DV117">
        <v>0.237162333333333</v>
      </c>
      <c r="DW117">
        <v>430.475666666667</v>
      </c>
      <c r="DX117">
        <v>430.151666666667</v>
      </c>
      <c r="DY117">
        <v>0.183790666666667</v>
      </c>
      <c r="DZ117">
        <v>419.975333333333</v>
      </c>
      <c r="EA117">
        <v>23.6577666666667</v>
      </c>
      <c r="EB117">
        <v>2.15321333333333</v>
      </c>
      <c r="EC117">
        <v>2.13661333333333</v>
      </c>
      <c r="ED117">
        <v>18.6183666666667</v>
      </c>
      <c r="EE117">
        <v>18.4948</v>
      </c>
      <c r="EF117">
        <v>0.00500059</v>
      </c>
      <c r="EG117">
        <v>0</v>
      </c>
      <c r="EH117">
        <v>0</v>
      </c>
      <c r="EI117">
        <v>0</v>
      </c>
      <c r="EJ117">
        <v>229.1</v>
      </c>
      <c r="EK117">
        <v>0.00500059</v>
      </c>
      <c r="EL117">
        <v>-5</v>
      </c>
      <c r="EM117">
        <v>-1.63333333333333</v>
      </c>
      <c r="EN117">
        <v>35.875</v>
      </c>
      <c r="EO117">
        <v>40.604</v>
      </c>
      <c r="EP117">
        <v>37.729</v>
      </c>
      <c r="EQ117">
        <v>41.1663333333333</v>
      </c>
      <c r="ER117">
        <v>38.729</v>
      </c>
      <c r="ES117">
        <v>0</v>
      </c>
      <c r="ET117">
        <v>0</v>
      </c>
      <c r="EU117">
        <v>0</v>
      </c>
      <c r="EV117">
        <v>1759362319.9</v>
      </c>
      <c r="EW117">
        <v>0</v>
      </c>
      <c r="EX117">
        <v>235.648</v>
      </c>
      <c r="EY117">
        <v>-25.3153842298933</v>
      </c>
      <c r="EZ117">
        <v>12.2999999581239</v>
      </c>
      <c r="FA117">
        <v>-8.656</v>
      </c>
      <c r="FB117">
        <v>15</v>
      </c>
      <c r="FC117">
        <v>0</v>
      </c>
      <c r="FD117" t="s">
        <v>422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0.250203523809524</v>
      </c>
      <c r="FQ117">
        <v>-0.119980831168831</v>
      </c>
      <c r="FR117">
        <v>0.0361722744517308</v>
      </c>
      <c r="FS117">
        <v>1</v>
      </c>
      <c r="FT117">
        <v>236.511764705882</v>
      </c>
      <c r="FU117">
        <v>-6.40794473859122</v>
      </c>
      <c r="FV117">
        <v>5.84665639519377</v>
      </c>
      <c r="FW117">
        <v>-1</v>
      </c>
      <c r="FX117">
        <v>0.228553047619048</v>
      </c>
      <c r="FY117">
        <v>-0.180951506493507</v>
      </c>
      <c r="FZ117">
        <v>0.0239352528401423</v>
      </c>
      <c r="GA117">
        <v>0</v>
      </c>
      <c r="GB117">
        <v>1</v>
      </c>
      <c r="GC117">
        <v>2</v>
      </c>
      <c r="GD117" t="s">
        <v>423</v>
      </c>
      <c r="GE117">
        <v>3.13281</v>
      </c>
      <c r="GF117">
        <v>2.71247</v>
      </c>
      <c r="GG117">
        <v>0.0892421</v>
      </c>
      <c r="GH117">
        <v>0.0896697</v>
      </c>
      <c r="GI117">
        <v>0.102211</v>
      </c>
      <c r="GJ117">
        <v>0.1024</v>
      </c>
      <c r="GK117">
        <v>34271.9</v>
      </c>
      <c r="GL117">
        <v>36687.8</v>
      </c>
      <c r="GM117">
        <v>34048.9</v>
      </c>
      <c r="GN117">
        <v>36492.8</v>
      </c>
      <c r="GO117">
        <v>43176.1</v>
      </c>
      <c r="GP117">
        <v>47022.8</v>
      </c>
      <c r="GQ117">
        <v>53120.2</v>
      </c>
      <c r="GR117">
        <v>58325</v>
      </c>
      <c r="GS117">
        <v>1.94918</v>
      </c>
      <c r="GT117">
        <v>1.77897</v>
      </c>
      <c r="GU117">
        <v>0.0928715</v>
      </c>
      <c r="GV117">
        <v>0</v>
      </c>
      <c r="GW117">
        <v>28.4912</v>
      </c>
      <c r="GX117">
        <v>999.9</v>
      </c>
      <c r="GY117">
        <v>58.296</v>
      </c>
      <c r="GZ117">
        <v>30.736</v>
      </c>
      <c r="HA117">
        <v>28.6867</v>
      </c>
      <c r="HB117">
        <v>54.77</v>
      </c>
      <c r="HC117">
        <v>44.6314</v>
      </c>
      <c r="HD117">
        <v>1</v>
      </c>
      <c r="HE117">
        <v>0.106507</v>
      </c>
      <c r="HF117">
        <v>-1.48654</v>
      </c>
      <c r="HG117">
        <v>20.1276</v>
      </c>
      <c r="HH117">
        <v>5.19857</v>
      </c>
      <c r="HI117">
        <v>12.0046</v>
      </c>
      <c r="HJ117">
        <v>4.97545</v>
      </c>
      <c r="HK117">
        <v>3.294</v>
      </c>
      <c r="HL117">
        <v>9999</v>
      </c>
      <c r="HM117">
        <v>9999</v>
      </c>
      <c r="HN117">
        <v>999.9</v>
      </c>
      <c r="HO117">
        <v>9999</v>
      </c>
      <c r="HP117">
        <v>1.86325</v>
      </c>
      <c r="HQ117">
        <v>1.86813</v>
      </c>
      <c r="HR117">
        <v>1.86788</v>
      </c>
      <c r="HS117">
        <v>1.86905</v>
      </c>
      <c r="HT117">
        <v>1.86985</v>
      </c>
      <c r="HU117">
        <v>1.86589</v>
      </c>
      <c r="HV117">
        <v>1.86699</v>
      </c>
      <c r="HW117">
        <v>1.86844</v>
      </c>
      <c r="HX117">
        <v>5</v>
      </c>
      <c r="HY117">
        <v>0</v>
      </c>
      <c r="HZ117">
        <v>0</v>
      </c>
      <c r="IA117">
        <v>0</v>
      </c>
      <c r="IB117" t="s">
        <v>424</v>
      </c>
      <c r="IC117" t="s">
        <v>425</v>
      </c>
      <c r="ID117" t="s">
        <v>426</v>
      </c>
      <c r="IE117" t="s">
        <v>426</v>
      </c>
      <c r="IF117" t="s">
        <v>426</v>
      </c>
      <c r="IG117" t="s">
        <v>426</v>
      </c>
      <c r="IH117">
        <v>0</v>
      </c>
      <c r="II117">
        <v>100</v>
      </c>
      <c r="IJ117">
        <v>100</v>
      </c>
      <c r="IK117">
        <v>1.98</v>
      </c>
      <c r="IL117">
        <v>0.3765</v>
      </c>
      <c r="IM117">
        <v>0.591063205497763</v>
      </c>
      <c r="IN117">
        <v>0.00362635438953289</v>
      </c>
      <c r="IO117">
        <v>-8.50754122937555e-07</v>
      </c>
      <c r="IP117">
        <v>2.87264459290622e-10</v>
      </c>
      <c r="IQ117">
        <v>-0.103101814204982</v>
      </c>
      <c r="IR117">
        <v>-0.017656537129445</v>
      </c>
      <c r="IS117">
        <v>0.00217271289782075</v>
      </c>
      <c r="IT117">
        <v>-2.34727275410467e-05</v>
      </c>
      <c r="IU117">
        <v>4</v>
      </c>
      <c r="IV117">
        <v>2183</v>
      </c>
      <c r="IW117">
        <v>1</v>
      </c>
      <c r="IX117">
        <v>27</v>
      </c>
      <c r="IY117">
        <v>29322705.3</v>
      </c>
      <c r="IZ117">
        <v>29322705.3</v>
      </c>
      <c r="JA117">
        <v>0.994873</v>
      </c>
      <c r="JB117">
        <v>2.63428</v>
      </c>
      <c r="JC117">
        <v>1.54785</v>
      </c>
      <c r="JD117">
        <v>2.31323</v>
      </c>
      <c r="JE117">
        <v>1.64551</v>
      </c>
      <c r="JF117">
        <v>2.38647</v>
      </c>
      <c r="JG117">
        <v>34.3952</v>
      </c>
      <c r="JH117">
        <v>24.2188</v>
      </c>
      <c r="JI117">
        <v>18</v>
      </c>
      <c r="JJ117">
        <v>506.306</v>
      </c>
      <c r="JK117">
        <v>396.851</v>
      </c>
      <c r="JL117">
        <v>30.9882</v>
      </c>
      <c r="JM117">
        <v>28.768</v>
      </c>
      <c r="JN117">
        <v>29.9999</v>
      </c>
      <c r="JO117">
        <v>28.7781</v>
      </c>
      <c r="JP117">
        <v>28.7314</v>
      </c>
      <c r="JQ117">
        <v>19.9458</v>
      </c>
      <c r="JR117">
        <v>21.75</v>
      </c>
      <c r="JS117">
        <v>51.9791</v>
      </c>
      <c r="JT117">
        <v>30.9874</v>
      </c>
      <c r="JU117">
        <v>420</v>
      </c>
      <c r="JV117">
        <v>23.659</v>
      </c>
      <c r="JW117">
        <v>96.5585</v>
      </c>
      <c r="JX117">
        <v>94.4984</v>
      </c>
    </row>
    <row r="118" spans="1:284">
      <c r="A118">
        <v>102</v>
      </c>
      <c r="B118">
        <v>1759362321</v>
      </c>
      <c r="C118">
        <v>1278.90000009537</v>
      </c>
      <c r="D118" t="s">
        <v>631</v>
      </c>
      <c r="E118" t="s">
        <v>632</v>
      </c>
      <c r="F118">
        <v>5</v>
      </c>
      <c r="G118" t="s">
        <v>608</v>
      </c>
      <c r="H118" t="s">
        <v>419</v>
      </c>
      <c r="I118">
        <v>1759362318</v>
      </c>
      <c r="J118">
        <f>(K118)/1000</f>
        <v>0</v>
      </c>
      <c r="K118">
        <f>1000*DK118*AI118*(DG118-DH118)/(100*CZ118*(1000-AI118*DG118))</f>
        <v>0</v>
      </c>
      <c r="L118">
        <f>DK118*AI118*(DF118-DE118*(1000-AI118*DH118)/(1000-AI118*DG118))/(100*CZ118)</f>
        <v>0</v>
      </c>
      <c r="M118">
        <f>DE118 - IF(AI118&gt;1, L118*CZ118*100.0/(AK118), 0)</f>
        <v>0</v>
      </c>
      <c r="N118">
        <f>((T118-J118/2)*M118-L118)/(T118+J118/2)</f>
        <v>0</v>
      </c>
      <c r="O118">
        <f>N118*(DL118+DM118)/1000.0</f>
        <v>0</v>
      </c>
      <c r="P118">
        <f>(DE118 - IF(AI118&gt;1, L118*CZ118*100.0/(AK118), 0))*(DL118+DM118)/1000.0</f>
        <v>0</v>
      </c>
      <c r="Q118">
        <f>2.0/((1/S118-1/R118)+SIGN(S118)*SQRT((1/S118-1/R118)*(1/S118-1/R118) + 4*DA118/((DA118+1)*(DA118+1))*(2*1/S118*1/R118-1/R118*1/R118)))</f>
        <v>0</v>
      </c>
      <c r="R118">
        <f>IF(LEFT(DB118,1)&lt;&gt;"0",IF(LEFT(DB118,1)="1",3.0,DC118),$D$5+$E$5*(DS118*DL118/($K$5*1000))+$F$5*(DS118*DL118/($K$5*1000))*MAX(MIN(CZ118,$J$5),$I$5)*MAX(MIN(CZ118,$J$5),$I$5)+$G$5*MAX(MIN(CZ118,$J$5),$I$5)*(DS118*DL118/($K$5*1000))+$H$5*(DS118*DL118/($K$5*1000))*(DS118*DL118/($K$5*1000)))</f>
        <v>0</v>
      </c>
      <c r="S118">
        <f>J118*(1000-(1000*0.61365*exp(17.502*W118/(240.97+W118))/(DL118+DM118)+DG118)/2)/(1000*0.61365*exp(17.502*W118/(240.97+W118))/(DL118+DM118)-DG118)</f>
        <v>0</v>
      </c>
      <c r="T118">
        <f>1/((DA118+1)/(Q118/1.6)+1/(R118/1.37)) + DA118/((DA118+1)/(Q118/1.6) + DA118/(R118/1.37))</f>
        <v>0</v>
      </c>
      <c r="U118">
        <f>(CV118*CY118)</f>
        <v>0</v>
      </c>
      <c r="V118">
        <f>(DN118+(U118+2*0.95*5.67E-8*(((DN118+$B$7)+273)^4-(DN118+273)^4)-44100*J118)/(1.84*29.3*R118+8*0.95*5.67E-8*(DN118+273)^3))</f>
        <v>0</v>
      </c>
      <c r="W118">
        <f>($C$7*DO118+$D$7*DP118+$E$7*V118)</f>
        <v>0</v>
      </c>
      <c r="X118">
        <f>0.61365*exp(17.502*W118/(240.97+W118))</f>
        <v>0</v>
      </c>
      <c r="Y118">
        <f>(Z118/AA118*100)</f>
        <v>0</v>
      </c>
      <c r="Z118">
        <f>DG118*(DL118+DM118)/1000</f>
        <v>0</v>
      </c>
      <c r="AA118">
        <f>0.61365*exp(17.502*DN118/(240.97+DN118))</f>
        <v>0</v>
      </c>
      <c r="AB118">
        <f>(X118-DG118*(DL118+DM118)/1000)</f>
        <v>0</v>
      </c>
      <c r="AC118">
        <f>(-J118*44100)</f>
        <v>0</v>
      </c>
      <c r="AD118">
        <f>2*29.3*R118*0.92*(DN118-W118)</f>
        <v>0</v>
      </c>
      <c r="AE118">
        <f>2*0.95*5.67E-8*(((DN118+$B$7)+273)^4-(W118+273)^4)</f>
        <v>0</v>
      </c>
      <c r="AF118">
        <f>U118+AE118+AC118+AD118</f>
        <v>0</v>
      </c>
      <c r="AG118">
        <v>0</v>
      </c>
      <c r="AH118">
        <v>0</v>
      </c>
      <c r="AI118">
        <f>IF(AG118*$H$13&gt;=AK118,1.0,(AK118/(AK118-AG118*$H$13)))</f>
        <v>0</v>
      </c>
      <c r="AJ118">
        <f>(AI118-1)*100</f>
        <v>0</v>
      </c>
      <c r="AK118">
        <f>MAX(0,($B$13+$C$13*DS118)/(1+$D$13*DS118)*DL118/(DN118+273)*$E$13)</f>
        <v>0</v>
      </c>
      <c r="AL118" t="s">
        <v>420</v>
      </c>
      <c r="AM118" t="s">
        <v>420</v>
      </c>
      <c r="AN118">
        <v>0</v>
      </c>
      <c r="AO118">
        <v>0</v>
      </c>
      <c r="AP118">
        <f>1-AN118/AO118</f>
        <v>0</v>
      </c>
      <c r="AQ118">
        <v>0</v>
      </c>
      <c r="AR118" t="s">
        <v>420</v>
      </c>
      <c r="AS118" t="s">
        <v>420</v>
      </c>
      <c r="AT118">
        <v>0</v>
      </c>
      <c r="AU118">
        <v>0</v>
      </c>
      <c r="AV118">
        <f>1-AT118/AU118</f>
        <v>0</v>
      </c>
      <c r="AW118">
        <v>0.5</v>
      </c>
      <c r="AX118">
        <f>CW118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420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CV118">
        <f>$B$11*DT118+$C$11*DU118+$F$11*EF118*(1-EI118)</f>
        <v>0</v>
      </c>
      <c r="CW118">
        <f>CV118*CX118</f>
        <v>0</v>
      </c>
      <c r="CX118">
        <f>($B$11*$D$9+$C$11*$D$9+$F$11*((ES118+EK118)/MAX(ES118+EK118+ET118, 0.1)*$I$9+ET118/MAX(ES118+EK118+ET118, 0.1)*$J$9))/($B$11+$C$11+$F$11)</f>
        <v>0</v>
      </c>
      <c r="CY118">
        <f>($B$11*$K$9+$C$11*$K$9+$F$11*((ES118+EK118)/MAX(ES118+EK118+ET118, 0.1)*$P$9+ET118/MAX(ES118+EK118+ET118, 0.1)*$Q$9))/($B$11+$C$11+$F$11)</f>
        <v>0</v>
      </c>
      <c r="CZ118">
        <v>2.7</v>
      </c>
      <c r="DA118">
        <v>0.5</v>
      </c>
      <c r="DB118" t="s">
        <v>421</v>
      </c>
      <c r="DC118">
        <v>2</v>
      </c>
      <c r="DD118">
        <v>1759362318</v>
      </c>
      <c r="DE118">
        <v>420.195666666667</v>
      </c>
      <c r="DF118">
        <v>419.963666666667</v>
      </c>
      <c r="DG118">
        <v>23.8543333333333</v>
      </c>
      <c r="DH118">
        <v>23.6708</v>
      </c>
      <c r="DI118">
        <v>418.216</v>
      </c>
      <c r="DJ118">
        <v>23.4780666666667</v>
      </c>
      <c r="DK118">
        <v>500.035</v>
      </c>
      <c r="DL118">
        <v>90.3135666666667</v>
      </c>
      <c r="DM118">
        <v>0.0343255</v>
      </c>
      <c r="DN118">
        <v>30.2347</v>
      </c>
      <c r="DO118">
        <v>30.0005</v>
      </c>
      <c r="DP118">
        <v>999.9</v>
      </c>
      <c r="DQ118">
        <v>0</v>
      </c>
      <c r="DR118">
        <v>0</v>
      </c>
      <c r="DS118">
        <v>10013.7833333333</v>
      </c>
      <c r="DT118">
        <v>0</v>
      </c>
      <c r="DU118">
        <v>0.35259</v>
      </c>
      <c r="DV118">
        <v>0.232289666666667</v>
      </c>
      <c r="DW118">
        <v>430.464333333333</v>
      </c>
      <c r="DX118">
        <v>430.145333333333</v>
      </c>
      <c r="DY118">
        <v>0.183530666666667</v>
      </c>
      <c r="DZ118">
        <v>419.963666666667</v>
      </c>
      <c r="EA118">
        <v>23.6708</v>
      </c>
      <c r="EB118">
        <v>2.15437</v>
      </c>
      <c r="EC118">
        <v>2.13779333333333</v>
      </c>
      <c r="ED118">
        <v>18.6269666666667</v>
      </c>
      <c r="EE118">
        <v>18.5036</v>
      </c>
      <c r="EF118">
        <v>0.00500059</v>
      </c>
      <c r="EG118">
        <v>0</v>
      </c>
      <c r="EH118">
        <v>0</v>
      </c>
      <c r="EI118">
        <v>0</v>
      </c>
      <c r="EJ118">
        <v>232.766666666667</v>
      </c>
      <c r="EK118">
        <v>0.00500059</v>
      </c>
      <c r="EL118">
        <v>-11.1666666666667</v>
      </c>
      <c r="EM118">
        <v>-2.76666666666667</v>
      </c>
      <c r="EN118">
        <v>35.875</v>
      </c>
      <c r="EO118">
        <v>40.625</v>
      </c>
      <c r="EP118">
        <v>37.75</v>
      </c>
      <c r="EQ118">
        <v>41.208</v>
      </c>
      <c r="ER118">
        <v>38.75</v>
      </c>
      <c r="ES118">
        <v>0</v>
      </c>
      <c r="ET118">
        <v>0</v>
      </c>
      <c r="EU118">
        <v>0</v>
      </c>
      <c r="EV118">
        <v>1759362322.3</v>
      </c>
      <c r="EW118">
        <v>0</v>
      </c>
      <c r="EX118">
        <v>236.536</v>
      </c>
      <c r="EY118">
        <v>-19.0846151012169</v>
      </c>
      <c r="EZ118">
        <v>-19.315384659753</v>
      </c>
      <c r="FA118">
        <v>-9.204</v>
      </c>
      <c r="FB118">
        <v>15</v>
      </c>
      <c r="FC118">
        <v>0</v>
      </c>
      <c r="FD118" t="s">
        <v>422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0.245720333333333</v>
      </c>
      <c r="FQ118">
        <v>-0.110586077922077</v>
      </c>
      <c r="FR118">
        <v>0.0357960129175534</v>
      </c>
      <c r="FS118">
        <v>1</v>
      </c>
      <c r="FT118">
        <v>236.020588235294</v>
      </c>
      <c r="FU118">
        <v>-12.7318561549768</v>
      </c>
      <c r="FV118">
        <v>5.84464457792042</v>
      </c>
      <c r="FW118">
        <v>-1</v>
      </c>
      <c r="FX118">
        <v>0.223243523809524</v>
      </c>
      <c r="FY118">
        <v>-0.225140337662337</v>
      </c>
      <c r="FZ118">
        <v>0.026783256593873</v>
      </c>
      <c r="GA118">
        <v>0</v>
      </c>
      <c r="GB118">
        <v>1</v>
      </c>
      <c r="GC118">
        <v>2</v>
      </c>
      <c r="GD118" t="s">
        <v>423</v>
      </c>
      <c r="GE118">
        <v>3.13282</v>
      </c>
      <c r="GF118">
        <v>2.71254</v>
      </c>
      <c r="GG118">
        <v>0.0892416</v>
      </c>
      <c r="GH118">
        <v>0.0896677</v>
      </c>
      <c r="GI118">
        <v>0.102248</v>
      </c>
      <c r="GJ118">
        <v>0.102406</v>
      </c>
      <c r="GK118">
        <v>34272</v>
      </c>
      <c r="GL118">
        <v>36688</v>
      </c>
      <c r="GM118">
        <v>34049</v>
      </c>
      <c r="GN118">
        <v>36492.9</v>
      </c>
      <c r="GO118">
        <v>43174.6</v>
      </c>
      <c r="GP118">
        <v>47022.7</v>
      </c>
      <c r="GQ118">
        <v>53120.6</v>
      </c>
      <c r="GR118">
        <v>58325.2</v>
      </c>
      <c r="GS118">
        <v>1.94907</v>
      </c>
      <c r="GT118">
        <v>1.77935</v>
      </c>
      <c r="GU118">
        <v>0.0924431</v>
      </c>
      <c r="GV118">
        <v>0</v>
      </c>
      <c r="GW118">
        <v>28.4937</v>
      </c>
      <c r="GX118">
        <v>999.9</v>
      </c>
      <c r="GY118">
        <v>58.271</v>
      </c>
      <c r="GZ118">
        <v>30.726</v>
      </c>
      <c r="HA118">
        <v>28.656</v>
      </c>
      <c r="HB118">
        <v>54.81</v>
      </c>
      <c r="HC118">
        <v>44.4872</v>
      </c>
      <c r="HD118">
        <v>1</v>
      </c>
      <c r="HE118">
        <v>0.106207</v>
      </c>
      <c r="HF118">
        <v>-1.48687</v>
      </c>
      <c r="HG118">
        <v>20.1276</v>
      </c>
      <c r="HH118">
        <v>5.19782</v>
      </c>
      <c r="HI118">
        <v>12.0046</v>
      </c>
      <c r="HJ118">
        <v>4.9754</v>
      </c>
      <c r="HK118">
        <v>3.294</v>
      </c>
      <c r="HL118">
        <v>9999</v>
      </c>
      <c r="HM118">
        <v>9999</v>
      </c>
      <c r="HN118">
        <v>999.9</v>
      </c>
      <c r="HO118">
        <v>9999</v>
      </c>
      <c r="HP118">
        <v>1.86325</v>
      </c>
      <c r="HQ118">
        <v>1.86813</v>
      </c>
      <c r="HR118">
        <v>1.86788</v>
      </c>
      <c r="HS118">
        <v>1.86905</v>
      </c>
      <c r="HT118">
        <v>1.86985</v>
      </c>
      <c r="HU118">
        <v>1.86587</v>
      </c>
      <c r="HV118">
        <v>1.86701</v>
      </c>
      <c r="HW118">
        <v>1.86844</v>
      </c>
      <c r="HX118">
        <v>5</v>
      </c>
      <c r="HY118">
        <v>0</v>
      </c>
      <c r="HZ118">
        <v>0</v>
      </c>
      <c r="IA118">
        <v>0</v>
      </c>
      <c r="IB118" t="s">
        <v>424</v>
      </c>
      <c r="IC118" t="s">
        <v>425</v>
      </c>
      <c r="ID118" t="s">
        <v>426</v>
      </c>
      <c r="IE118" t="s">
        <v>426</v>
      </c>
      <c r="IF118" t="s">
        <v>426</v>
      </c>
      <c r="IG118" t="s">
        <v>426</v>
      </c>
      <c r="IH118">
        <v>0</v>
      </c>
      <c r="II118">
        <v>100</v>
      </c>
      <c r="IJ118">
        <v>100</v>
      </c>
      <c r="IK118">
        <v>1.98</v>
      </c>
      <c r="IL118">
        <v>0.377</v>
      </c>
      <c r="IM118">
        <v>0.591063205497763</v>
      </c>
      <c r="IN118">
        <v>0.00362635438953289</v>
      </c>
      <c r="IO118">
        <v>-8.50754122937555e-07</v>
      </c>
      <c r="IP118">
        <v>2.87264459290622e-10</v>
      </c>
      <c r="IQ118">
        <v>-0.103101814204982</v>
      </c>
      <c r="IR118">
        <v>-0.017656537129445</v>
      </c>
      <c r="IS118">
        <v>0.00217271289782075</v>
      </c>
      <c r="IT118">
        <v>-2.34727275410467e-05</v>
      </c>
      <c r="IU118">
        <v>4</v>
      </c>
      <c r="IV118">
        <v>2183</v>
      </c>
      <c r="IW118">
        <v>1</v>
      </c>
      <c r="IX118">
        <v>27</v>
      </c>
      <c r="IY118">
        <v>29322705.4</v>
      </c>
      <c r="IZ118">
        <v>29322705.4</v>
      </c>
      <c r="JA118">
        <v>0.994873</v>
      </c>
      <c r="JB118">
        <v>2.63184</v>
      </c>
      <c r="JC118">
        <v>1.54785</v>
      </c>
      <c r="JD118">
        <v>2.31445</v>
      </c>
      <c r="JE118">
        <v>1.64673</v>
      </c>
      <c r="JF118">
        <v>2.36084</v>
      </c>
      <c r="JG118">
        <v>34.3952</v>
      </c>
      <c r="JH118">
        <v>24.2188</v>
      </c>
      <c r="JI118">
        <v>18</v>
      </c>
      <c r="JJ118">
        <v>506.23</v>
      </c>
      <c r="JK118">
        <v>397.047</v>
      </c>
      <c r="JL118">
        <v>30.9889</v>
      </c>
      <c r="JM118">
        <v>28.7668</v>
      </c>
      <c r="JN118">
        <v>29.9999</v>
      </c>
      <c r="JO118">
        <v>28.777</v>
      </c>
      <c r="JP118">
        <v>28.7302</v>
      </c>
      <c r="JQ118">
        <v>19.9473</v>
      </c>
      <c r="JR118">
        <v>21.75</v>
      </c>
      <c r="JS118">
        <v>51.9791</v>
      </c>
      <c r="JT118">
        <v>30.9874</v>
      </c>
      <c r="JU118">
        <v>420</v>
      </c>
      <c r="JV118">
        <v>23.659</v>
      </c>
      <c r="JW118">
        <v>96.5589</v>
      </c>
      <c r="JX118">
        <v>94.4987</v>
      </c>
    </row>
    <row r="119" spans="1:284">
      <c r="A119">
        <v>103</v>
      </c>
      <c r="B119">
        <v>1759362323</v>
      </c>
      <c r="C119">
        <v>1280.90000009537</v>
      </c>
      <c r="D119" t="s">
        <v>633</v>
      </c>
      <c r="E119" t="s">
        <v>634</v>
      </c>
      <c r="F119">
        <v>5</v>
      </c>
      <c r="G119" t="s">
        <v>608</v>
      </c>
      <c r="H119" t="s">
        <v>419</v>
      </c>
      <c r="I119">
        <v>1759362320</v>
      </c>
      <c r="J119">
        <f>(K119)/1000</f>
        <v>0</v>
      </c>
      <c r="K119">
        <f>1000*DK119*AI119*(DG119-DH119)/(100*CZ119*(1000-AI119*DG119))</f>
        <v>0</v>
      </c>
      <c r="L119">
        <f>DK119*AI119*(DF119-DE119*(1000-AI119*DH119)/(1000-AI119*DG119))/(100*CZ119)</f>
        <v>0</v>
      </c>
      <c r="M119">
        <f>DE119 - IF(AI119&gt;1, L119*CZ119*100.0/(AK119), 0)</f>
        <v>0</v>
      </c>
      <c r="N119">
        <f>((T119-J119/2)*M119-L119)/(T119+J119/2)</f>
        <v>0</v>
      </c>
      <c r="O119">
        <f>N119*(DL119+DM119)/1000.0</f>
        <v>0</v>
      </c>
      <c r="P119">
        <f>(DE119 - IF(AI119&gt;1, L119*CZ119*100.0/(AK119), 0))*(DL119+DM119)/1000.0</f>
        <v>0</v>
      </c>
      <c r="Q119">
        <f>2.0/((1/S119-1/R119)+SIGN(S119)*SQRT((1/S119-1/R119)*(1/S119-1/R119) + 4*DA119/((DA119+1)*(DA119+1))*(2*1/S119*1/R119-1/R119*1/R119)))</f>
        <v>0</v>
      </c>
      <c r="R119">
        <f>IF(LEFT(DB119,1)&lt;&gt;"0",IF(LEFT(DB119,1)="1",3.0,DC119),$D$5+$E$5*(DS119*DL119/($K$5*1000))+$F$5*(DS119*DL119/($K$5*1000))*MAX(MIN(CZ119,$J$5),$I$5)*MAX(MIN(CZ119,$J$5),$I$5)+$G$5*MAX(MIN(CZ119,$J$5),$I$5)*(DS119*DL119/($K$5*1000))+$H$5*(DS119*DL119/($K$5*1000))*(DS119*DL119/($K$5*1000)))</f>
        <v>0</v>
      </c>
      <c r="S119">
        <f>J119*(1000-(1000*0.61365*exp(17.502*W119/(240.97+W119))/(DL119+DM119)+DG119)/2)/(1000*0.61365*exp(17.502*W119/(240.97+W119))/(DL119+DM119)-DG119)</f>
        <v>0</v>
      </c>
      <c r="T119">
        <f>1/((DA119+1)/(Q119/1.6)+1/(R119/1.37)) + DA119/((DA119+1)/(Q119/1.6) + DA119/(R119/1.37))</f>
        <v>0</v>
      </c>
      <c r="U119">
        <f>(CV119*CY119)</f>
        <v>0</v>
      </c>
      <c r="V119">
        <f>(DN119+(U119+2*0.95*5.67E-8*(((DN119+$B$7)+273)^4-(DN119+273)^4)-44100*J119)/(1.84*29.3*R119+8*0.95*5.67E-8*(DN119+273)^3))</f>
        <v>0</v>
      </c>
      <c r="W119">
        <f>($C$7*DO119+$D$7*DP119+$E$7*V119)</f>
        <v>0</v>
      </c>
      <c r="X119">
        <f>0.61365*exp(17.502*W119/(240.97+W119))</f>
        <v>0</v>
      </c>
      <c r="Y119">
        <f>(Z119/AA119*100)</f>
        <v>0</v>
      </c>
      <c r="Z119">
        <f>DG119*(DL119+DM119)/1000</f>
        <v>0</v>
      </c>
      <c r="AA119">
        <f>0.61365*exp(17.502*DN119/(240.97+DN119))</f>
        <v>0</v>
      </c>
      <c r="AB119">
        <f>(X119-DG119*(DL119+DM119)/1000)</f>
        <v>0</v>
      </c>
      <c r="AC119">
        <f>(-J119*44100)</f>
        <v>0</v>
      </c>
      <c r="AD119">
        <f>2*29.3*R119*0.92*(DN119-W119)</f>
        <v>0</v>
      </c>
      <c r="AE119">
        <f>2*0.95*5.67E-8*(((DN119+$B$7)+273)^4-(W119+273)^4)</f>
        <v>0</v>
      </c>
      <c r="AF119">
        <f>U119+AE119+AC119+AD119</f>
        <v>0</v>
      </c>
      <c r="AG119">
        <v>0</v>
      </c>
      <c r="AH119">
        <v>0</v>
      </c>
      <c r="AI119">
        <f>IF(AG119*$H$13&gt;=AK119,1.0,(AK119/(AK119-AG119*$H$13)))</f>
        <v>0</v>
      </c>
      <c r="AJ119">
        <f>(AI119-1)*100</f>
        <v>0</v>
      </c>
      <c r="AK119">
        <f>MAX(0,($B$13+$C$13*DS119)/(1+$D$13*DS119)*DL119/(DN119+273)*$E$13)</f>
        <v>0</v>
      </c>
      <c r="AL119" t="s">
        <v>420</v>
      </c>
      <c r="AM119" t="s">
        <v>420</v>
      </c>
      <c r="AN119">
        <v>0</v>
      </c>
      <c r="AO119">
        <v>0</v>
      </c>
      <c r="AP119">
        <f>1-AN119/AO119</f>
        <v>0</v>
      </c>
      <c r="AQ119">
        <v>0</v>
      </c>
      <c r="AR119" t="s">
        <v>420</v>
      </c>
      <c r="AS119" t="s">
        <v>420</v>
      </c>
      <c r="AT119">
        <v>0</v>
      </c>
      <c r="AU119">
        <v>0</v>
      </c>
      <c r="AV119">
        <f>1-AT119/AU119</f>
        <v>0</v>
      </c>
      <c r="AW119">
        <v>0.5</v>
      </c>
      <c r="AX119">
        <f>CW119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420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CV119">
        <f>$B$11*DT119+$C$11*DU119+$F$11*EF119*(1-EI119)</f>
        <v>0</v>
      </c>
      <c r="CW119">
        <f>CV119*CX119</f>
        <v>0</v>
      </c>
      <c r="CX119">
        <f>($B$11*$D$9+$C$11*$D$9+$F$11*((ES119+EK119)/MAX(ES119+EK119+ET119, 0.1)*$I$9+ET119/MAX(ES119+EK119+ET119, 0.1)*$J$9))/($B$11+$C$11+$F$11)</f>
        <v>0</v>
      </c>
      <c r="CY119">
        <f>($B$11*$K$9+$C$11*$K$9+$F$11*((ES119+EK119)/MAX(ES119+EK119+ET119, 0.1)*$P$9+ET119/MAX(ES119+EK119+ET119, 0.1)*$Q$9))/($B$11+$C$11+$F$11)</f>
        <v>0</v>
      </c>
      <c r="CZ119">
        <v>2.7</v>
      </c>
      <c r="DA119">
        <v>0.5</v>
      </c>
      <c r="DB119" t="s">
        <v>421</v>
      </c>
      <c r="DC119">
        <v>2</v>
      </c>
      <c r="DD119">
        <v>1759362320</v>
      </c>
      <c r="DE119">
        <v>420.191333333333</v>
      </c>
      <c r="DF119">
        <v>419.951333333333</v>
      </c>
      <c r="DG119">
        <v>23.8667</v>
      </c>
      <c r="DH119">
        <v>23.6749666666667</v>
      </c>
      <c r="DI119">
        <v>418.211666666667</v>
      </c>
      <c r="DJ119">
        <v>23.4899</v>
      </c>
      <c r="DK119">
        <v>500.065</v>
      </c>
      <c r="DL119">
        <v>90.314</v>
      </c>
      <c r="DM119">
        <v>0.0342726</v>
      </c>
      <c r="DN119">
        <v>30.2361333333333</v>
      </c>
      <c r="DO119">
        <v>30.0022</v>
      </c>
      <c r="DP119">
        <v>999.9</v>
      </c>
      <c r="DQ119">
        <v>0</v>
      </c>
      <c r="DR119">
        <v>0</v>
      </c>
      <c r="DS119">
        <v>10018.8</v>
      </c>
      <c r="DT119">
        <v>0</v>
      </c>
      <c r="DU119">
        <v>0.347993</v>
      </c>
      <c r="DV119">
        <v>0.240071666666667</v>
      </c>
      <c r="DW119">
        <v>430.465333333333</v>
      </c>
      <c r="DX119">
        <v>430.134666666667</v>
      </c>
      <c r="DY119">
        <v>0.191768666666667</v>
      </c>
      <c r="DZ119">
        <v>419.951333333333</v>
      </c>
      <c r="EA119">
        <v>23.6749666666667</v>
      </c>
      <c r="EB119">
        <v>2.1555</v>
      </c>
      <c r="EC119">
        <v>2.13817666666667</v>
      </c>
      <c r="ED119">
        <v>18.6353333333333</v>
      </c>
      <c r="EE119">
        <v>18.5064666666667</v>
      </c>
      <c r="EF119">
        <v>0.00500059</v>
      </c>
      <c r="EG119">
        <v>0</v>
      </c>
      <c r="EH119">
        <v>0</v>
      </c>
      <c r="EI119">
        <v>0</v>
      </c>
      <c r="EJ119">
        <v>233.266666666667</v>
      </c>
      <c r="EK119">
        <v>0.00500059</v>
      </c>
      <c r="EL119">
        <v>-5.73333333333333</v>
      </c>
      <c r="EM119">
        <v>-1.06666666666667</v>
      </c>
      <c r="EN119">
        <v>35.8956666666667</v>
      </c>
      <c r="EO119">
        <v>40.6456666666667</v>
      </c>
      <c r="EP119">
        <v>37.7706666666667</v>
      </c>
      <c r="EQ119">
        <v>41.2496666666667</v>
      </c>
      <c r="ER119">
        <v>38.75</v>
      </c>
      <c r="ES119">
        <v>0</v>
      </c>
      <c r="ET119">
        <v>0</v>
      </c>
      <c r="EU119">
        <v>0</v>
      </c>
      <c r="EV119">
        <v>1759362324.1</v>
      </c>
      <c r="EW119">
        <v>0</v>
      </c>
      <c r="EX119">
        <v>236.415384615385</v>
      </c>
      <c r="EY119">
        <v>-14.0170939153106</v>
      </c>
      <c r="EZ119">
        <v>2.01709432516243</v>
      </c>
      <c r="FA119">
        <v>-8.65384615384615</v>
      </c>
      <c r="FB119">
        <v>15</v>
      </c>
      <c r="FC119">
        <v>0</v>
      </c>
      <c r="FD119" t="s">
        <v>422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0.239411904761905</v>
      </c>
      <c r="FQ119">
        <v>-0.042405038961039</v>
      </c>
      <c r="FR119">
        <v>0.0319373503342385</v>
      </c>
      <c r="FS119">
        <v>1</v>
      </c>
      <c r="FT119">
        <v>236.520588235294</v>
      </c>
      <c r="FU119">
        <v>-7.85485090615407</v>
      </c>
      <c r="FV119">
        <v>5.77371220231453</v>
      </c>
      <c r="FW119">
        <v>-1</v>
      </c>
      <c r="FX119">
        <v>0.21865</v>
      </c>
      <c r="FY119">
        <v>-0.232437662337662</v>
      </c>
      <c r="FZ119">
        <v>0.0271849144598705</v>
      </c>
      <c r="GA119">
        <v>0</v>
      </c>
      <c r="GB119">
        <v>1</v>
      </c>
      <c r="GC119">
        <v>2</v>
      </c>
      <c r="GD119" t="s">
        <v>423</v>
      </c>
      <c r="GE119">
        <v>3.13288</v>
      </c>
      <c r="GF119">
        <v>2.7123</v>
      </c>
      <c r="GG119">
        <v>0.0892428</v>
      </c>
      <c r="GH119">
        <v>0.0896722</v>
      </c>
      <c r="GI119">
        <v>0.102274</v>
      </c>
      <c r="GJ119">
        <v>0.102407</v>
      </c>
      <c r="GK119">
        <v>34271.9</v>
      </c>
      <c r="GL119">
        <v>36688</v>
      </c>
      <c r="GM119">
        <v>34049</v>
      </c>
      <c r="GN119">
        <v>36493.1</v>
      </c>
      <c r="GO119">
        <v>43173.3</v>
      </c>
      <c r="GP119">
        <v>47022.8</v>
      </c>
      <c r="GQ119">
        <v>53120.5</v>
      </c>
      <c r="GR119">
        <v>58325.4</v>
      </c>
      <c r="GS119">
        <v>1.94897</v>
      </c>
      <c r="GT119">
        <v>1.77918</v>
      </c>
      <c r="GU119">
        <v>0.0925362</v>
      </c>
      <c r="GV119">
        <v>0</v>
      </c>
      <c r="GW119">
        <v>28.4961</v>
      </c>
      <c r="GX119">
        <v>999.9</v>
      </c>
      <c r="GY119">
        <v>58.271</v>
      </c>
      <c r="GZ119">
        <v>30.736</v>
      </c>
      <c r="HA119">
        <v>28.6731</v>
      </c>
      <c r="HB119">
        <v>55.06</v>
      </c>
      <c r="HC119">
        <v>44.2949</v>
      </c>
      <c r="HD119">
        <v>1</v>
      </c>
      <c r="HE119">
        <v>0.106108</v>
      </c>
      <c r="HF119">
        <v>-1.22026</v>
      </c>
      <c r="HG119">
        <v>20.1289</v>
      </c>
      <c r="HH119">
        <v>5.19782</v>
      </c>
      <c r="HI119">
        <v>12.0044</v>
      </c>
      <c r="HJ119">
        <v>4.9754</v>
      </c>
      <c r="HK119">
        <v>3.294</v>
      </c>
      <c r="HL119">
        <v>9999</v>
      </c>
      <c r="HM119">
        <v>9999</v>
      </c>
      <c r="HN119">
        <v>999.9</v>
      </c>
      <c r="HO119">
        <v>9999</v>
      </c>
      <c r="HP119">
        <v>1.86325</v>
      </c>
      <c r="HQ119">
        <v>1.86813</v>
      </c>
      <c r="HR119">
        <v>1.86788</v>
      </c>
      <c r="HS119">
        <v>1.86905</v>
      </c>
      <c r="HT119">
        <v>1.86984</v>
      </c>
      <c r="HU119">
        <v>1.86589</v>
      </c>
      <c r="HV119">
        <v>1.867</v>
      </c>
      <c r="HW119">
        <v>1.86844</v>
      </c>
      <c r="HX119">
        <v>5</v>
      </c>
      <c r="HY119">
        <v>0</v>
      </c>
      <c r="HZ119">
        <v>0</v>
      </c>
      <c r="IA119">
        <v>0</v>
      </c>
      <c r="IB119" t="s">
        <v>424</v>
      </c>
      <c r="IC119" t="s">
        <v>425</v>
      </c>
      <c r="ID119" t="s">
        <v>426</v>
      </c>
      <c r="IE119" t="s">
        <v>426</v>
      </c>
      <c r="IF119" t="s">
        <v>426</v>
      </c>
      <c r="IG119" t="s">
        <v>426</v>
      </c>
      <c r="IH119">
        <v>0</v>
      </c>
      <c r="II119">
        <v>100</v>
      </c>
      <c r="IJ119">
        <v>100</v>
      </c>
      <c r="IK119">
        <v>1.98</v>
      </c>
      <c r="IL119">
        <v>0.3774</v>
      </c>
      <c r="IM119">
        <v>0.591063205497763</v>
      </c>
      <c r="IN119">
        <v>0.00362635438953289</v>
      </c>
      <c r="IO119">
        <v>-8.50754122937555e-07</v>
      </c>
      <c r="IP119">
        <v>2.87264459290622e-10</v>
      </c>
      <c r="IQ119">
        <v>-0.103101814204982</v>
      </c>
      <c r="IR119">
        <v>-0.017656537129445</v>
      </c>
      <c r="IS119">
        <v>0.00217271289782075</v>
      </c>
      <c r="IT119">
        <v>-2.34727275410467e-05</v>
      </c>
      <c r="IU119">
        <v>4</v>
      </c>
      <c r="IV119">
        <v>2183</v>
      </c>
      <c r="IW119">
        <v>1</v>
      </c>
      <c r="IX119">
        <v>27</v>
      </c>
      <c r="IY119">
        <v>29322705.4</v>
      </c>
      <c r="IZ119">
        <v>29322705.4</v>
      </c>
      <c r="JA119">
        <v>0.994873</v>
      </c>
      <c r="JB119">
        <v>2.64282</v>
      </c>
      <c r="JC119">
        <v>1.54785</v>
      </c>
      <c r="JD119">
        <v>2.31323</v>
      </c>
      <c r="JE119">
        <v>1.64673</v>
      </c>
      <c r="JF119">
        <v>2.2644</v>
      </c>
      <c r="JG119">
        <v>34.3952</v>
      </c>
      <c r="JH119">
        <v>24.2101</v>
      </c>
      <c r="JI119">
        <v>18</v>
      </c>
      <c r="JJ119">
        <v>506.163</v>
      </c>
      <c r="JK119">
        <v>396.948</v>
      </c>
      <c r="JL119">
        <v>30.9887</v>
      </c>
      <c r="JM119">
        <v>28.7656</v>
      </c>
      <c r="JN119">
        <v>29.9999</v>
      </c>
      <c r="JO119">
        <v>28.7768</v>
      </c>
      <c r="JP119">
        <v>28.7296</v>
      </c>
      <c r="JQ119">
        <v>19.9464</v>
      </c>
      <c r="JR119">
        <v>21.75</v>
      </c>
      <c r="JS119">
        <v>51.9791</v>
      </c>
      <c r="JT119">
        <v>30.7687</v>
      </c>
      <c r="JU119">
        <v>420</v>
      </c>
      <c r="JV119">
        <v>23.659</v>
      </c>
      <c r="JW119">
        <v>96.5589</v>
      </c>
      <c r="JX119">
        <v>94.4991</v>
      </c>
    </row>
    <row r="120" spans="1:284">
      <c r="A120">
        <v>104</v>
      </c>
      <c r="B120">
        <v>1759362325</v>
      </c>
      <c r="C120">
        <v>1282.90000009537</v>
      </c>
      <c r="D120" t="s">
        <v>635</v>
      </c>
      <c r="E120" t="s">
        <v>636</v>
      </c>
      <c r="F120">
        <v>5</v>
      </c>
      <c r="G120" t="s">
        <v>608</v>
      </c>
      <c r="H120" t="s">
        <v>419</v>
      </c>
      <c r="I120">
        <v>1759362322</v>
      </c>
      <c r="J120">
        <f>(K120)/1000</f>
        <v>0</v>
      </c>
      <c r="K120">
        <f>1000*DK120*AI120*(DG120-DH120)/(100*CZ120*(1000-AI120*DG120))</f>
        <v>0</v>
      </c>
      <c r="L120">
        <f>DK120*AI120*(DF120-DE120*(1000-AI120*DH120)/(1000-AI120*DG120))/(100*CZ120)</f>
        <v>0</v>
      </c>
      <c r="M120">
        <f>DE120 - IF(AI120&gt;1, L120*CZ120*100.0/(AK120), 0)</f>
        <v>0</v>
      </c>
      <c r="N120">
        <f>((T120-J120/2)*M120-L120)/(T120+J120/2)</f>
        <v>0</v>
      </c>
      <c r="O120">
        <f>N120*(DL120+DM120)/1000.0</f>
        <v>0</v>
      </c>
      <c r="P120">
        <f>(DE120 - IF(AI120&gt;1, L120*CZ120*100.0/(AK120), 0))*(DL120+DM120)/1000.0</f>
        <v>0</v>
      </c>
      <c r="Q120">
        <f>2.0/((1/S120-1/R120)+SIGN(S120)*SQRT((1/S120-1/R120)*(1/S120-1/R120) + 4*DA120/((DA120+1)*(DA120+1))*(2*1/S120*1/R120-1/R120*1/R120)))</f>
        <v>0</v>
      </c>
      <c r="R120">
        <f>IF(LEFT(DB120,1)&lt;&gt;"0",IF(LEFT(DB120,1)="1",3.0,DC120),$D$5+$E$5*(DS120*DL120/($K$5*1000))+$F$5*(DS120*DL120/($K$5*1000))*MAX(MIN(CZ120,$J$5),$I$5)*MAX(MIN(CZ120,$J$5),$I$5)+$G$5*MAX(MIN(CZ120,$J$5),$I$5)*(DS120*DL120/($K$5*1000))+$H$5*(DS120*DL120/($K$5*1000))*(DS120*DL120/($K$5*1000)))</f>
        <v>0</v>
      </c>
      <c r="S120">
        <f>J120*(1000-(1000*0.61365*exp(17.502*W120/(240.97+W120))/(DL120+DM120)+DG120)/2)/(1000*0.61365*exp(17.502*W120/(240.97+W120))/(DL120+DM120)-DG120)</f>
        <v>0</v>
      </c>
      <c r="T120">
        <f>1/((DA120+1)/(Q120/1.6)+1/(R120/1.37)) + DA120/((DA120+1)/(Q120/1.6) + DA120/(R120/1.37))</f>
        <v>0</v>
      </c>
      <c r="U120">
        <f>(CV120*CY120)</f>
        <v>0</v>
      </c>
      <c r="V120">
        <f>(DN120+(U120+2*0.95*5.67E-8*(((DN120+$B$7)+273)^4-(DN120+273)^4)-44100*J120)/(1.84*29.3*R120+8*0.95*5.67E-8*(DN120+273)^3))</f>
        <v>0</v>
      </c>
      <c r="W120">
        <f>($C$7*DO120+$D$7*DP120+$E$7*V120)</f>
        <v>0</v>
      </c>
      <c r="X120">
        <f>0.61365*exp(17.502*W120/(240.97+W120))</f>
        <v>0</v>
      </c>
      <c r="Y120">
        <f>(Z120/AA120*100)</f>
        <v>0</v>
      </c>
      <c r="Z120">
        <f>DG120*(DL120+DM120)/1000</f>
        <v>0</v>
      </c>
      <c r="AA120">
        <f>0.61365*exp(17.502*DN120/(240.97+DN120))</f>
        <v>0</v>
      </c>
      <c r="AB120">
        <f>(X120-DG120*(DL120+DM120)/1000)</f>
        <v>0</v>
      </c>
      <c r="AC120">
        <f>(-J120*44100)</f>
        <v>0</v>
      </c>
      <c r="AD120">
        <f>2*29.3*R120*0.92*(DN120-W120)</f>
        <v>0</v>
      </c>
      <c r="AE120">
        <f>2*0.95*5.67E-8*(((DN120+$B$7)+273)^4-(W120+273)^4)</f>
        <v>0</v>
      </c>
      <c r="AF120">
        <f>U120+AE120+AC120+AD120</f>
        <v>0</v>
      </c>
      <c r="AG120">
        <v>0</v>
      </c>
      <c r="AH120">
        <v>0</v>
      </c>
      <c r="AI120">
        <f>IF(AG120*$H$13&gt;=AK120,1.0,(AK120/(AK120-AG120*$H$13)))</f>
        <v>0</v>
      </c>
      <c r="AJ120">
        <f>(AI120-1)*100</f>
        <v>0</v>
      </c>
      <c r="AK120">
        <f>MAX(0,($B$13+$C$13*DS120)/(1+$D$13*DS120)*DL120/(DN120+273)*$E$13)</f>
        <v>0</v>
      </c>
      <c r="AL120" t="s">
        <v>420</v>
      </c>
      <c r="AM120" t="s">
        <v>420</v>
      </c>
      <c r="AN120">
        <v>0</v>
      </c>
      <c r="AO120">
        <v>0</v>
      </c>
      <c r="AP120">
        <f>1-AN120/AO120</f>
        <v>0</v>
      </c>
      <c r="AQ120">
        <v>0</v>
      </c>
      <c r="AR120" t="s">
        <v>420</v>
      </c>
      <c r="AS120" t="s">
        <v>420</v>
      </c>
      <c r="AT120">
        <v>0</v>
      </c>
      <c r="AU120">
        <v>0</v>
      </c>
      <c r="AV120">
        <f>1-AT120/AU120</f>
        <v>0</v>
      </c>
      <c r="AW120">
        <v>0.5</v>
      </c>
      <c r="AX120">
        <f>CW120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420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CV120">
        <f>$B$11*DT120+$C$11*DU120+$F$11*EF120*(1-EI120)</f>
        <v>0</v>
      </c>
      <c r="CW120">
        <f>CV120*CX120</f>
        <v>0</v>
      </c>
      <c r="CX120">
        <f>($B$11*$D$9+$C$11*$D$9+$F$11*((ES120+EK120)/MAX(ES120+EK120+ET120, 0.1)*$I$9+ET120/MAX(ES120+EK120+ET120, 0.1)*$J$9))/($B$11+$C$11+$F$11)</f>
        <v>0</v>
      </c>
      <c r="CY120">
        <f>($B$11*$K$9+$C$11*$K$9+$F$11*((ES120+EK120)/MAX(ES120+EK120+ET120, 0.1)*$P$9+ET120/MAX(ES120+EK120+ET120, 0.1)*$Q$9))/($B$11+$C$11+$F$11)</f>
        <v>0</v>
      </c>
      <c r="CZ120">
        <v>2.7</v>
      </c>
      <c r="DA120">
        <v>0.5</v>
      </c>
      <c r="DB120" t="s">
        <v>421</v>
      </c>
      <c r="DC120">
        <v>2</v>
      </c>
      <c r="DD120">
        <v>1759362322</v>
      </c>
      <c r="DE120">
        <v>420.191</v>
      </c>
      <c r="DF120">
        <v>419.957333333333</v>
      </c>
      <c r="DG120">
        <v>23.8768</v>
      </c>
      <c r="DH120">
        <v>23.6761666666667</v>
      </c>
      <c r="DI120">
        <v>418.211333333333</v>
      </c>
      <c r="DJ120">
        <v>23.4996</v>
      </c>
      <c r="DK120">
        <v>500.045</v>
      </c>
      <c r="DL120">
        <v>90.3145666666667</v>
      </c>
      <c r="DM120">
        <v>0.0343454</v>
      </c>
      <c r="DN120">
        <v>30.2379666666667</v>
      </c>
      <c r="DO120">
        <v>30.0043</v>
      </c>
      <c r="DP120">
        <v>999.9</v>
      </c>
      <c r="DQ120">
        <v>0</v>
      </c>
      <c r="DR120">
        <v>0</v>
      </c>
      <c r="DS120">
        <v>10002.5333333333</v>
      </c>
      <c r="DT120">
        <v>0</v>
      </c>
      <c r="DU120">
        <v>0.343396</v>
      </c>
      <c r="DV120">
        <v>0.233836</v>
      </c>
      <c r="DW120">
        <v>430.469333333333</v>
      </c>
      <c r="DX120">
        <v>430.141333333333</v>
      </c>
      <c r="DY120">
        <v>0.200670333333333</v>
      </c>
      <c r="DZ120">
        <v>419.957333333333</v>
      </c>
      <c r="EA120">
        <v>23.6761666666667</v>
      </c>
      <c r="EB120">
        <v>2.15642666666667</v>
      </c>
      <c r="EC120">
        <v>2.1383</v>
      </c>
      <c r="ED120">
        <v>18.6422333333333</v>
      </c>
      <c r="EE120">
        <v>18.5074</v>
      </c>
      <c r="EF120">
        <v>0.00500059</v>
      </c>
      <c r="EG120">
        <v>0</v>
      </c>
      <c r="EH120">
        <v>0</v>
      </c>
      <c r="EI120">
        <v>0</v>
      </c>
      <c r="EJ120">
        <v>234.466666666667</v>
      </c>
      <c r="EK120">
        <v>0.00500059</v>
      </c>
      <c r="EL120">
        <v>-5.96666666666667</v>
      </c>
      <c r="EM120">
        <v>-1.13333333333333</v>
      </c>
      <c r="EN120">
        <v>35.9163333333333</v>
      </c>
      <c r="EO120">
        <v>40.6663333333333</v>
      </c>
      <c r="EP120">
        <v>37.7913333333333</v>
      </c>
      <c r="EQ120">
        <v>41.3123333333333</v>
      </c>
      <c r="ER120">
        <v>38.7706666666667</v>
      </c>
      <c r="ES120">
        <v>0</v>
      </c>
      <c r="ET120">
        <v>0</v>
      </c>
      <c r="EU120">
        <v>0</v>
      </c>
      <c r="EV120">
        <v>1759362325.9</v>
      </c>
      <c r="EW120">
        <v>0</v>
      </c>
      <c r="EX120">
        <v>235.388</v>
      </c>
      <c r="EY120">
        <v>-7.7538461619334</v>
      </c>
      <c r="EZ120">
        <v>-6.62307670353905</v>
      </c>
      <c r="FA120">
        <v>-8.464</v>
      </c>
      <c r="FB120">
        <v>15</v>
      </c>
      <c r="FC120">
        <v>0</v>
      </c>
      <c r="FD120" t="s">
        <v>422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0.236434285714286</v>
      </c>
      <c r="FQ120">
        <v>0.017475350649351</v>
      </c>
      <c r="FR120">
        <v>0.0311384414038536</v>
      </c>
      <c r="FS120">
        <v>1</v>
      </c>
      <c r="FT120">
        <v>236.647058823529</v>
      </c>
      <c r="FU120">
        <v>-10.4660044901938</v>
      </c>
      <c r="FV120">
        <v>5.8072082638794</v>
      </c>
      <c r="FW120">
        <v>-1</v>
      </c>
      <c r="FX120">
        <v>0.214848761904762</v>
      </c>
      <c r="FY120">
        <v>-0.210062727272727</v>
      </c>
      <c r="FZ120">
        <v>0.0262263450604354</v>
      </c>
      <c r="GA120">
        <v>0</v>
      </c>
      <c r="GB120">
        <v>1</v>
      </c>
      <c r="GC120">
        <v>2</v>
      </c>
      <c r="GD120" t="s">
        <v>423</v>
      </c>
      <c r="GE120">
        <v>3.13265</v>
      </c>
      <c r="GF120">
        <v>2.71223</v>
      </c>
      <c r="GG120">
        <v>0.0892457</v>
      </c>
      <c r="GH120">
        <v>0.0896819</v>
      </c>
      <c r="GI120">
        <v>0.102292</v>
      </c>
      <c r="GJ120">
        <v>0.102406</v>
      </c>
      <c r="GK120">
        <v>34271.8</v>
      </c>
      <c r="GL120">
        <v>36687.7</v>
      </c>
      <c r="GM120">
        <v>34048.9</v>
      </c>
      <c r="GN120">
        <v>36493.2</v>
      </c>
      <c r="GO120">
        <v>43172.2</v>
      </c>
      <c r="GP120">
        <v>47022.8</v>
      </c>
      <c r="GQ120">
        <v>53120.3</v>
      </c>
      <c r="GR120">
        <v>58325.4</v>
      </c>
      <c r="GS120">
        <v>1.94907</v>
      </c>
      <c r="GT120">
        <v>1.77918</v>
      </c>
      <c r="GU120">
        <v>0.0931323</v>
      </c>
      <c r="GV120">
        <v>0</v>
      </c>
      <c r="GW120">
        <v>28.4992</v>
      </c>
      <c r="GX120">
        <v>999.9</v>
      </c>
      <c r="GY120">
        <v>58.271</v>
      </c>
      <c r="GZ120">
        <v>30.726</v>
      </c>
      <c r="HA120">
        <v>28.6545</v>
      </c>
      <c r="HB120">
        <v>55.07</v>
      </c>
      <c r="HC120">
        <v>44.6394</v>
      </c>
      <c r="HD120">
        <v>1</v>
      </c>
      <c r="HE120">
        <v>0.1061</v>
      </c>
      <c r="HF120">
        <v>-0.720079</v>
      </c>
      <c r="HG120">
        <v>20.1315</v>
      </c>
      <c r="HH120">
        <v>5.19767</v>
      </c>
      <c r="HI120">
        <v>12.004</v>
      </c>
      <c r="HJ120">
        <v>4.97545</v>
      </c>
      <c r="HK120">
        <v>3.294</v>
      </c>
      <c r="HL120">
        <v>9999</v>
      </c>
      <c r="HM120">
        <v>9999</v>
      </c>
      <c r="HN120">
        <v>999.9</v>
      </c>
      <c r="HO120">
        <v>9999</v>
      </c>
      <c r="HP120">
        <v>1.86325</v>
      </c>
      <c r="HQ120">
        <v>1.86813</v>
      </c>
      <c r="HR120">
        <v>1.86789</v>
      </c>
      <c r="HS120">
        <v>1.86905</v>
      </c>
      <c r="HT120">
        <v>1.86983</v>
      </c>
      <c r="HU120">
        <v>1.86588</v>
      </c>
      <c r="HV120">
        <v>1.86699</v>
      </c>
      <c r="HW120">
        <v>1.86844</v>
      </c>
      <c r="HX120">
        <v>5</v>
      </c>
      <c r="HY120">
        <v>0</v>
      </c>
      <c r="HZ120">
        <v>0</v>
      </c>
      <c r="IA120">
        <v>0</v>
      </c>
      <c r="IB120" t="s">
        <v>424</v>
      </c>
      <c r="IC120" t="s">
        <v>425</v>
      </c>
      <c r="ID120" t="s">
        <v>426</v>
      </c>
      <c r="IE120" t="s">
        <v>426</v>
      </c>
      <c r="IF120" t="s">
        <v>426</v>
      </c>
      <c r="IG120" t="s">
        <v>426</v>
      </c>
      <c r="IH120">
        <v>0</v>
      </c>
      <c r="II120">
        <v>100</v>
      </c>
      <c r="IJ120">
        <v>100</v>
      </c>
      <c r="IK120">
        <v>1.98</v>
      </c>
      <c r="IL120">
        <v>0.3777</v>
      </c>
      <c r="IM120">
        <v>0.591063205497763</v>
      </c>
      <c r="IN120">
        <v>0.00362635438953289</v>
      </c>
      <c r="IO120">
        <v>-8.50754122937555e-07</v>
      </c>
      <c r="IP120">
        <v>2.87264459290622e-10</v>
      </c>
      <c r="IQ120">
        <v>-0.103101814204982</v>
      </c>
      <c r="IR120">
        <v>-0.017656537129445</v>
      </c>
      <c r="IS120">
        <v>0.00217271289782075</v>
      </c>
      <c r="IT120">
        <v>-2.34727275410467e-05</v>
      </c>
      <c r="IU120">
        <v>4</v>
      </c>
      <c r="IV120">
        <v>2183</v>
      </c>
      <c r="IW120">
        <v>1</v>
      </c>
      <c r="IX120">
        <v>27</v>
      </c>
      <c r="IY120">
        <v>29322705.4</v>
      </c>
      <c r="IZ120">
        <v>29322705.4</v>
      </c>
      <c r="JA120">
        <v>0.994873</v>
      </c>
      <c r="JB120">
        <v>2.64038</v>
      </c>
      <c r="JC120">
        <v>1.54785</v>
      </c>
      <c r="JD120">
        <v>2.31445</v>
      </c>
      <c r="JE120">
        <v>1.64673</v>
      </c>
      <c r="JF120">
        <v>2.34497</v>
      </c>
      <c r="JG120">
        <v>34.3952</v>
      </c>
      <c r="JH120">
        <v>24.2188</v>
      </c>
      <c r="JI120">
        <v>18</v>
      </c>
      <c r="JJ120">
        <v>506.218</v>
      </c>
      <c r="JK120">
        <v>396.94</v>
      </c>
      <c r="JL120">
        <v>30.9524</v>
      </c>
      <c r="JM120">
        <v>28.7643</v>
      </c>
      <c r="JN120">
        <v>29.9999</v>
      </c>
      <c r="JO120">
        <v>28.7756</v>
      </c>
      <c r="JP120">
        <v>28.7284</v>
      </c>
      <c r="JQ120">
        <v>19.9463</v>
      </c>
      <c r="JR120">
        <v>21.75</v>
      </c>
      <c r="JS120">
        <v>51.9791</v>
      </c>
      <c r="JT120">
        <v>30.7687</v>
      </c>
      <c r="JU120">
        <v>420</v>
      </c>
      <c r="JV120">
        <v>23.659</v>
      </c>
      <c r="JW120">
        <v>96.5585</v>
      </c>
      <c r="JX120">
        <v>94.4992</v>
      </c>
    </row>
    <row r="121" spans="1:284">
      <c r="A121">
        <v>105</v>
      </c>
      <c r="B121">
        <v>1759362327</v>
      </c>
      <c r="C121">
        <v>1284.90000009537</v>
      </c>
      <c r="D121" t="s">
        <v>637</v>
      </c>
      <c r="E121" t="s">
        <v>638</v>
      </c>
      <c r="F121">
        <v>5</v>
      </c>
      <c r="G121" t="s">
        <v>608</v>
      </c>
      <c r="H121" t="s">
        <v>419</v>
      </c>
      <c r="I121">
        <v>1759362324</v>
      </c>
      <c r="J121">
        <f>(K121)/1000</f>
        <v>0</v>
      </c>
      <c r="K121">
        <f>1000*DK121*AI121*(DG121-DH121)/(100*CZ121*(1000-AI121*DG121))</f>
        <v>0</v>
      </c>
      <c r="L121">
        <f>DK121*AI121*(DF121-DE121*(1000-AI121*DH121)/(1000-AI121*DG121))/(100*CZ121)</f>
        <v>0</v>
      </c>
      <c r="M121">
        <f>DE121 - IF(AI121&gt;1, L121*CZ121*100.0/(AK121), 0)</f>
        <v>0</v>
      </c>
      <c r="N121">
        <f>((T121-J121/2)*M121-L121)/(T121+J121/2)</f>
        <v>0</v>
      </c>
      <c r="O121">
        <f>N121*(DL121+DM121)/1000.0</f>
        <v>0</v>
      </c>
      <c r="P121">
        <f>(DE121 - IF(AI121&gt;1, L121*CZ121*100.0/(AK121), 0))*(DL121+DM121)/1000.0</f>
        <v>0</v>
      </c>
      <c r="Q121">
        <f>2.0/((1/S121-1/R121)+SIGN(S121)*SQRT((1/S121-1/R121)*(1/S121-1/R121) + 4*DA121/((DA121+1)*(DA121+1))*(2*1/S121*1/R121-1/R121*1/R121)))</f>
        <v>0</v>
      </c>
      <c r="R121">
        <f>IF(LEFT(DB121,1)&lt;&gt;"0",IF(LEFT(DB121,1)="1",3.0,DC121),$D$5+$E$5*(DS121*DL121/($K$5*1000))+$F$5*(DS121*DL121/($K$5*1000))*MAX(MIN(CZ121,$J$5),$I$5)*MAX(MIN(CZ121,$J$5),$I$5)+$G$5*MAX(MIN(CZ121,$J$5),$I$5)*(DS121*DL121/($K$5*1000))+$H$5*(DS121*DL121/($K$5*1000))*(DS121*DL121/($K$5*1000)))</f>
        <v>0</v>
      </c>
      <c r="S121">
        <f>J121*(1000-(1000*0.61365*exp(17.502*W121/(240.97+W121))/(DL121+DM121)+DG121)/2)/(1000*0.61365*exp(17.502*W121/(240.97+W121))/(DL121+DM121)-DG121)</f>
        <v>0</v>
      </c>
      <c r="T121">
        <f>1/((DA121+1)/(Q121/1.6)+1/(R121/1.37)) + DA121/((DA121+1)/(Q121/1.6) + DA121/(R121/1.37))</f>
        <v>0</v>
      </c>
      <c r="U121">
        <f>(CV121*CY121)</f>
        <v>0</v>
      </c>
      <c r="V121">
        <f>(DN121+(U121+2*0.95*5.67E-8*(((DN121+$B$7)+273)^4-(DN121+273)^4)-44100*J121)/(1.84*29.3*R121+8*0.95*5.67E-8*(DN121+273)^3))</f>
        <v>0</v>
      </c>
      <c r="W121">
        <f>($C$7*DO121+$D$7*DP121+$E$7*V121)</f>
        <v>0</v>
      </c>
      <c r="X121">
        <f>0.61365*exp(17.502*W121/(240.97+W121))</f>
        <v>0</v>
      </c>
      <c r="Y121">
        <f>(Z121/AA121*100)</f>
        <v>0</v>
      </c>
      <c r="Z121">
        <f>DG121*(DL121+DM121)/1000</f>
        <v>0</v>
      </c>
      <c r="AA121">
        <f>0.61365*exp(17.502*DN121/(240.97+DN121))</f>
        <v>0</v>
      </c>
      <c r="AB121">
        <f>(X121-DG121*(DL121+DM121)/1000)</f>
        <v>0</v>
      </c>
      <c r="AC121">
        <f>(-J121*44100)</f>
        <v>0</v>
      </c>
      <c r="AD121">
        <f>2*29.3*R121*0.92*(DN121-W121)</f>
        <v>0</v>
      </c>
      <c r="AE121">
        <f>2*0.95*5.67E-8*(((DN121+$B$7)+273)^4-(W121+273)^4)</f>
        <v>0</v>
      </c>
      <c r="AF121">
        <f>U121+AE121+AC121+AD121</f>
        <v>0</v>
      </c>
      <c r="AG121">
        <v>0</v>
      </c>
      <c r="AH121">
        <v>0</v>
      </c>
      <c r="AI121">
        <f>IF(AG121*$H$13&gt;=AK121,1.0,(AK121/(AK121-AG121*$H$13)))</f>
        <v>0</v>
      </c>
      <c r="AJ121">
        <f>(AI121-1)*100</f>
        <v>0</v>
      </c>
      <c r="AK121">
        <f>MAX(0,($B$13+$C$13*DS121)/(1+$D$13*DS121)*DL121/(DN121+273)*$E$13)</f>
        <v>0</v>
      </c>
      <c r="AL121" t="s">
        <v>420</v>
      </c>
      <c r="AM121" t="s">
        <v>420</v>
      </c>
      <c r="AN121">
        <v>0</v>
      </c>
      <c r="AO121">
        <v>0</v>
      </c>
      <c r="AP121">
        <f>1-AN121/AO121</f>
        <v>0</v>
      </c>
      <c r="AQ121">
        <v>0</v>
      </c>
      <c r="AR121" t="s">
        <v>420</v>
      </c>
      <c r="AS121" t="s">
        <v>420</v>
      </c>
      <c r="AT121">
        <v>0</v>
      </c>
      <c r="AU121">
        <v>0</v>
      </c>
      <c r="AV121">
        <f>1-AT121/AU121</f>
        <v>0</v>
      </c>
      <c r="AW121">
        <v>0.5</v>
      </c>
      <c r="AX121">
        <f>CW121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420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CV121">
        <f>$B$11*DT121+$C$11*DU121+$F$11*EF121*(1-EI121)</f>
        <v>0</v>
      </c>
      <c r="CW121">
        <f>CV121*CX121</f>
        <v>0</v>
      </c>
      <c r="CX121">
        <f>($B$11*$D$9+$C$11*$D$9+$F$11*((ES121+EK121)/MAX(ES121+EK121+ET121, 0.1)*$I$9+ET121/MAX(ES121+EK121+ET121, 0.1)*$J$9))/($B$11+$C$11+$F$11)</f>
        <v>0</v>
      </c>
      <c r="CY121">
        <f>($B$11*$K$9+$C$11*$K$9+$F$11*((ES121+EK121)/MAX(ES121+EK121+ET121, 0.1)*$P$9+ET121/MAX(ES121+EK121+ET121, 0.1)*$Q$9))/($B$11+$C$11+$F$11)</f>
        <v>0</v>
      </c>
      <c r="CZ121">
        <v>2.7</v>
      </c>
      <c r="DA121">
        <v>0.5</v>
      </c>
      <c r="DB121" t="s">
        <v>421</v>
      </c>
      <c r="DC121">
        <v>2</v>
      </c>
      <c r="DD121">
        <v>1759362324</v>
      </c>
      <c r="DE121">
        <v>420.199333333333</v>
      </c>
      <c r="DF121">
        <v>419.976</v>
      </c>
      <c r="DG121">
        <v>23.8845666666667</v>
      </c>
      <c r="DH121">
        <v>23.676</v>
      </c>
      <c r="DI121">
        <v>418.219666666667</v>
      </c>
      <c r="DJ121">
        <v>23.5070333333333</v>
      </c>
      <c r="DK121">
        <v>499.982</v>
      </c>
      <c r="DL121">
        <v>90.3152</v>
      </c>
      <c r="DM121">
        <v>0.0343854</v>
      </c>
      <c r="DN121">
        <v>30.2403666666667</v>
      </c>
      <c r="DO121">
        <v>30.0098333333333</v>
      </c>
      <c r="DP121">
        <v>999.9</v>
      </c>
      <c r="DQ121">
        <v>0</v>
      </c>
      <c r="DR121">
        <v>0</v>
      </c>
      <c r="DS121">
        <v>9988.76666666667</v>
      </c>
      <c r="DT121">
        <v>0</v>
      </c>
      <c r="DU121">
        <v>0.335581</v>
      </c>
      <c r="DV121">
        <v>0.223327666666667</v>
      </c>
      <c r="DW121">
        <v>430.481333333333</v>
      </c>
      <c r="DX121">
        <v>430.160666666667</v>
      </c>
      <c r="DY121">
        <v>0.208582</v>
      </c>
      <c r="DZ121">
        <v>419.976</v>
      </c>
      <c r="EA121">
        <v>23.676</v>
      </c>
      <c r="EB121">
        <v>2.15714333333333</v>
      </c>
      <c r="EC121">
        <v>2.13830333333333</v>
      </c>
      <c r="ED121">
        <v>18.6475333333333</v>
      </c>
      <c r="EE121">
        <v>18.5074333333333</v>
      </c>
      <c r="EF121">
        <v>0.00500059</v>
      </c>
      <c r="EG121">
        <v>0</v>
      </c>
      <c r="EH121">
        <v>0</v>
      </c>
      <c r="EI121">
        <v>0</v>
      </c>
      <c r="EJ121">
        <v>234.633333333333</v>
      </c>
      <c r="EK121">
        <v>0.00500059</v>
      </c>
      <c r="EL121">
        <v>-3.96666666666667</v>
      </c>
      <c r="EM121">
        <v>-0.433333333333333</v>
      </c>
      <c r="EN121">
        <v>35.937</v>
      </c>
      <c r="EO121">
        <v>40.708</v>
      </c>
      <c r="EP121">
        <v>37.812</v>
      </c>
      <c r="EQ121">
        <v>41.354</v>
      </c>
      <c r="ER121">
        <v>38.7913333333333</v>
      </c>
      <c r="ES121">
        <v>0</v>
      </c>
      <c r="ET121">
        <v>0</v>
      </c>
      <c r="EU121">
        <v>0</v>
      </c>
      <c r="EV121">
        <v>1759362328.3</v>
      </c>
      <c r="EW121">
        <v>0</v>
      </c>
      <c r="EX121">
        <v>234.476</v>
      </c>
      <c r="EY121">
        <v>1.64615374970531</v>
      </c>
      <c r="EZ121">
        <v>2.84615398384407</v>
      </c>
      <c r="FA121">
        <v>-8.212</v>
      </c>
      <c r="FB121">
        <v>15</v>
      </c>
      <c r="FC121">
        <v>0</v>
      </c>
      <c r="FD121" t="s">
        <v>422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0.228713333333333</v>
      </c>
      <c r="FQ121">
        <v>0.012750077922078</v>
      </c>
      <c r="FR121">
        <v>0.0318864208944861</v>
      </c>
      <c r="FS121">
        <v>1</v>
      </c>
      <c r="FT121">
        <v>236.014705882353</v>
      </c>
      <c r="FU121">
        <v>-9.30939640859966</v>
      </c>
      <c r="FV121">
        <v>5.61317422796539</v>
      </c>
      <c r="FW121">
        <v>-1</v>
      </c>
      <c r="FX121">
        <v>0.211806238095238</v>
      </c>
      <c r="FY121">
        <v>-0.16789612987013</v>
      </c>
      <c r="FZ121">
        <v>0.0246958749185148</v>
      </c>
      <c r="GA121">
        <v>0</v>
      </c>
      <c r="GB121">
        <v>1</v>
      </c>
      <c r="GC121">
        <v>2</v>
      </c>
      <c r="GD121" t="s">
        <v>423</v>
      </c>
      <c r="GE121">
        <v>3.13266</v>
      </c>
      <c r="GF121">
        <v>2.71239</v>
      </c>
      <c r="GG121">
        <v>0.0892522</v>
      </c>
      <c r="GH121">
        <v>0.0896774</v>
      </c>
      <c r="GI121">
        <v>0.102306</v>
      </c>
      <c r="GJ121">
        <v>0.102404</v>
      </c>
      <c r="GK121">
        <v>34271.4</v>
      </c>
      <c r="GL121">
        <v>36687.9</v>
      </c>
      <c r="GM121">
        <v>34048.8</v>
      </c>
      <c r="GN121">
        <v>36493.2</v>
      </c>
      <c r="GO121">
        <v>43171.5</v>
      </c>
      <c r="GP121">
        <v>47023</v>
      </c>
      <c r="GQ121">
        <v>53120.2</v>
      </c>
      <c r="GR121">
        <v>58325.4</v>
      </c>
      <c r="GS121">
        <v>1.94907</v>
      </c>
      <c r="GT121">
        <v>1.7792</v>
      </c>
      <c r="GU121">
        <v>0.0931136</v>
      </c>
      <c r="GV121">
        <v>0</v>
      </c>
      <c r="GW121">
        <v>28.5022</v>
      </c>
      <c r="GX121">
        <v>999.9</v>
      </c>
      <c r="GY121">
        <v>58.271</v>
      </c>
      <c r="GZ121">
        <v>30.726</v>
      </c>
      <c r="HA121">
        <v>28.6565</v>
      </c>
      <c r="HB121">
        <v>54.72</v>
      </c>
      <c r="HC121">
        <v>44.6034</v>
      </c>
      <c r="HD121">
        <v>1</v>
      </c>
      <c r="HE121">
        <v>0.105871</v>
      </c>
      <c r="HF121">
        <v>-0.652326</v>
      </c>
      <c r="HG121">
        <v>20.1324</v>
      </c>
      <c r="HH121">
        <v>5.19707</v>
      </c>
      <c r="HI121">
        <v>12.0041</v>
      </c>
      <c r="HJ121">
        <v>4.97535</v>
      </c>
      <c r="HK121">
        <v>3.294</v>
      </c>
      <c r="HL121">
        <v>9999</v>
      </c>
      <c r="HM121">
        <v>9999</v>
      </c>
      <c r="HN121">
        <v>999.9</v>
      </c>
      <c r="HO121">
        <v>9999</v>
      </c>
      <c r="HP121">
        <v>1.86325</v>
      </c>
      <c r="HQ121">
        <v>1.86813</v>
      </c>
      <c r="HR121">
        <v>1.86789</v>
      </c>
      <c r="HS121">
        <v>1.86907</v>
      </c>
      <c r="HT121">
        <v>1.86985</v>
      </c>
      <c r="HU121">
        <v>1.86587</v>
      </c>
      <c r="HV121">
        <v>1.86699</v>
      </c>
      <c r="HW121">
        <v>1.86844</v>
      </c>
      <c r="HX121">
        <v>5</v>
      </c>
      <c r="HY121">
        <v>0</v>
      </c>
      <c r="HZ121">
        <v>0</v>
      </c>
      <c r="IA121">
        <v>0</v>
      </c>
      <c r="IB121" t="s">
        <v>424</v>
      </c>
      <c r="IC121" t="s">
        <v>425</v>
      </c>
      <c r="ID121" t="s">
        <v>426</v>
      </c>
      <c r="IE121" t="s">
        <v>426</v>
      </c>
      <c r="IF121" t="s">
        <v>426</v>
      </c>
      <c r="IG121" t="s">
        <v>426</v>
      </c>
      <c r="IH121">
        <v>0</v>
      </c>
      <c r="II121">
        <v>100</v>
      </c>
      <c r="IJ121">
        <v>100</v>
      </c>
      <c r="IK121">
        <v>1.98</v>
      </c>
      <c r="IL121">
        <v>0.3778</v>
      </c>
      <c r="IM121">
        <v>0.591063205497763</v>
      </c>
      <c r="IN121">
        <v>0.00362635438953289</v>
      </c>
      <c r="IO121">
        <v>-8.50754122937555e-07</v>
      </c>
      <c r="IP121">
        <v>2.87264459290622e-10</v>
      </c>
      <c r="IQ121">
        <v>-0.103101814204982</v>
      </c>
      <c r="IR121">
        <v>-0.017656537129445</v>
      </c>
      <c r="IS121">
        <v>0.00217271289782075</v>
      </c>
      <c r="IT121">
        <v>-2.34727275410467e-05</v>
      </c>
      <c r="IU121">
        <v>4</v>
      </c>
      <c r="IV121">
        <v>2183</v>
      </c>
      <c r="IW121">
        <v>1</v>
      </c>
      <c r="IX121">
        <v>27</v>
      </c>
      <c r="IY121">
        <v>29322705.4</v>
      </c>
      <c r="IZ121">
        <v>29322705.4</v>
      </c>
      <c r="JA121">
        <v>0.994873</v>
      </c>
      <c r="JB121">
        <v>2.63062</v>
      </c>
      <c r="JC121">
        <v>1.54785</v>
      </c>
      <c r="JD121">
        <v>2.31323</v>
      </c>
      <c r="JE121">
        <v>1.64673</v>
      </c>
      <c r="JF121">
        <v>2.37793</v>
      </c>
      <c r="JG121">
        <v>34.3952</v>
      </c>
      <c r="JH121">
        <v>24.2188</v>
      </c>
      <c r="JI121">
        <v>18</v>
      </c>
      <c r="JJ121">
        <v>506.208</v>
      </c>
      <c r="JK121">
        <v>396.945</v>
      </c>
      <c r="JL121">
        <v>30.8612</v>
      </c>
      <c r="JM121">
        <v>28.7637</v>
      </c>
      <c r="JN121">
        <v>29.9997</v>
      </c>
      <c r="JO121">
        <v>28.7746</v>
      </c>
      <c r="JP121">
        <v>28.7272</v>
      </c>
      <c r="JQ121">
        <v>19.9462</v>
      </c>
      <c r="JR121">
        <v>21.75</v>
      </c>
      <c r="JS121">
        <v>51.9791</v>
      </c>
      <c r="JT121">
        <v>30.7554</v>
      </c>
      <c r="JU121">
        <v>420</v>
      </c>
      <c r="JV121">
        <v>23.6585</v>
      </c>
      <c r="JW121">
        <v>96.5584</v>
      </c>
      <c r="JX121">
        <v>94.4992</v>
      </c>
    </row>
    <row r="122" spans="1:284">
      <c r="A122">
        <v>106</v>
      </c>
      <c r="B122">
        <v>1759362329</v>
      </c>
      <c r="C122">
        <v>1286.90000009537</v>
      </c>
      <c r="D122" t="s">
        <v>639</v>
      </c>
      <c r="E122" t="s">
        <v>640</v>
      </c>
      <c r="F122">
        <v>5</v>
      </c>
      <c r="G122" t="s">
        <v>608</v>
      </c>
      <c r="H122" t="s">
        <v>419</v>
      </c>
      <c r="I122">
        <v>1759362326</v>
      </c>
      <c r="J122">
        <f>(K122)/1000</f>
        <v>0</v>
      </c>
      <c r="K122">
        <f>1000*DK122*AI122*(DG122-DH122)/(100*CZ122*(1000-AI122*DG122))</f>
        <v>0</v>
      </c>
      <c r="L122">
        <f>DK122*AI122*(DF122-DE122*(1000-AI122*DH122)/(1000-AI122*DG122))/(100*CZ122)</f>
        <v>0</v>
      </c>
      <c r="M122">
        <f>DE122 - IF(AI122&gt;1, L122*CZ122*100.0/(AK122), 0)</f>
        <v>0</v>
      </c>
      <c r="N122">
        <f>((T122-J122/2)*M122-L122)/(T122+J122/2)</f>
        <v>0</v>
      </c>
      <c r="O122">
        <f>N122*(DL122+DM122)/1000.0</f>
        <v>0</v>
      </c>
      <c r="P122">
        <f>(DE122 - IF(AI122&gt;1, L122*CZ122*100.0/(AK122), 0))*(DL122+DM122)/1000.0</f>
        <v>0</v>
      </c>
      <c r="Q122">
        <f>2.0/((1/S122-1/R122)+SIGN(S122)*SQRT((1/S122-1/R122)*(1/S122-1/R122) + 4*DA122/((DA122+1)*(DA122+1))*(2*1/S122*1/R122-1/R122*1/R122)))</f>
        <v>0</v>
      </c>
      <c r="R122">
        <f>IF(LEFT(DB122,1)&lt;&gt;"0",IF(LEFT(DB122,1)="1",3.0,DC122),$D$5+$E$5*(DS122*DL122/($K$5*1000))+$F$5*(DS122*DL122/($K$5*1000))*MAX(MIN(CZ122,$J$5),$I$5)*MAX(MIN(CZ122,$J$5),$I$5)+$G$5*MAX(MIN(CZ122,$J$5),$I$5)*(DS122*DL122/($K$5*1000))+$H$5*(DS122*DL122/($K$5*1000))*(DS122*DL122/($K$5*1000)))</f>
        <v>0</v>
      </c>
      <c r="S122">
        <f>J122*(1000-(1000*0.61365*exp(17.502*W122/(240.97+W122))/(DL122+DM122)+DG122)/2)/(1000*0.61365*exp(17.502*W122/(240.97+W122))/(DL122+DM122)-DG122)</f>
        <v>0</v>
      </c>
      <c r="T122">
        <f>1/((DA122+1)/(Q122/1.6)+1/(R122/1.37)) + DA122/((DA122+1)/(Q122/1.6) + DA122/(R122/1.37))</f>
        <v>0</v>
      </c>
      <c r="U122">
        <f>(CV122*CY122)</f>
        <v>0</v>
      </c>
      <c r="V122">
        <f>(DN122+(U122+2*0.95*5.67E-8*(((DN122+$B$7)+273)^4-(DN122+273)^4)-44100*J122)/(1.84*29.3*R122+8*0.95*5.67E-8*(DN122+273)^3))</f>
        <v>0</v>
      </c>
      <c r="W122">
        <f>($C$7*DO122+$D$7*DP122+$E$7*V122)</f>
        <v>0</v>
      </c>
      <c r="X122">
        <f>0.61365*exp(17.502*W122/(240.97+W122))</f>
        <v>0</v>
      </c>
      <c r="Y122">
        <f>(Z122/AA122*100)</f>
        <v>0</v>
      </c>
      <c r="Z122">
        <f>DG122*(DL122+DM122)/1000</f>
        <v>0</v>
      </c>
      <c r="AA122">
        <f>0.61365*exp(17.502*DN122/(240.97+DN122))</f>
        <v>0</v>
      </c>
      <c r="AB122">
        <f>(X122-DG122*(DL122+DM122)/1000)</f>
        <v>0</v>
      </c>
      <c r="AC122">
        <f>(-J122*44100)</f>
        <v>0</v>
      </c>
      <c r="AD122">
        <f>2*29.3*R122*0.92*(DN122-W122)</f>
        <v>0</v>
      </c>
      <c r="AE122">
        <f>2*0.95*5.67E-8*(((DN122+$B$7)+273)^4-(W122+273)^4)</f>
        <v>0</v>
      </c>
      <c r="AF122">
        <f>U122+AE122+AC122+AD122</f>
        <v>0</v>
      </c>
      <c r="AG122">
        <v>0</v>
      </c>
      <c r="AH122">
        <v>0</v>
      </c>
      <c r="AI122">
        <f>IF(AG122*$H$13&gt;=AK122,1.0,(AK122/(AK122-AG122*$H$13)))</f>
        <v>0</v>
      </c>
      <c r="AJ122">
        <f>(AI122-1)*100</f>
        <v>0</v>
      </c>
      <c r="AK122">
        <f>MAX(0,($B$13+$C$13*DS122)/(1+$D$13*DS122)*DL122/(DN122+273)*$E$13)</f>
        <v>0</v>
      </c>
      <c r="AL122" t="s">
        <v>420</v>
      </c>
      <c r="AM122" t="s">
        <v>420</v>
      </c>
      <c r="AN122">
        <v>0</v>
      </c>
      <c r="AO122">
        <v>0</v>
      </c>
      <c r="AP122">
        <f>1-AN122/AO122</f>
        <v>0</v>
      </c>
      <c r="AQ122">
        <v>0</v>
      </c>
      <c r="AR122" t="s">
        <v>420</v>
      </c>
      <c r="AS122" t="s">
        <v>420</v>
      </c>
      <c r="AT122">
        <v>0</v>
      </c>
      <c r="AU122">
        <v>0</v>
      </c>
      <c r="AV122">
        <f>1-AT122/AU122</f>
        <v>0</v>
      </c>
      <c r="AW122">
        <v>0.5</v>
      </c>
      <c r="AX122">
        <f>CW122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420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CV122">
        <f>$B$11*DT122+$C$11*DU122+$F$11*EF122*(1-EI122)</f>
        <v>0</v>
      </c>
      <c r="CW122">
        <f>CV122*CX122</f>
        <v>0</v>
      </c>
      <c r="CX122">
        <f>($B$11*$D$9+$C$11*$D$9+$F$11*((ES122+EK122)/MAX(ES122+EK122+ET122, 0.1)*$I$9+ET122/MAX(ES122+EK122+ET122, 0.1)*$J$9))/($B$11+$C$11+$F$11)</f>
        <v>0</v>
      </c>
      <c r="CY122">
        <f>($B$11*$K$9+$C$11*$K$9+$F$11*((ES122+EK122)/MAX(ES122+EK122+ET122, 0.1)*$P$9+ET122/MAX(ES122+EK122+ET122, 0.1)*$Q$9))/($B$11+$C$11+$F$11)</f>
        <v>0</v>
      </c>
      <c r="CZ122">
        <v>2.7</v>
      </c>
      <c r="DA122">
        <v>0.5</v>
      </c>
      <c r="DB122" t="s">
        <v>421</v>
      </c>
      <c r="DC122">
        <v>2</v>
      </c>
      <c r="DD122">
        <v>1759362326</v>
      </c>
      <c r="DE122">
        <v>420.204</v>
      </c>
      <c r="DF122">
        <v>419.995</v>
      </c>
      <c r="DG122">
        <v>23.8896666666667</v>
      </c>
      <c r="DH122">
        <v>23.6750333333333</v>
      </c>
      <c r="DI122">
        <v>418.224333333333</v>
      </c>
      <c r="DJ122">
        <v>23.5119333333333</v>
      </c>
      <c r="DK122">
        <v>499.973666666667</v>
      </c>
      <c r="DL122">
        <v>90.3155333333333</v>
      </c>
      <c r="DM122">
        <v>0.0343202666666667</v>
      </c>
      <c r="DN122">
        <v>30.2424333333333</v>
      </c>
      <c r="DO122">
        <v>30.0145</v>
      </c>
      <c r="DP122">
        <v>999.9</v>
      </c>
      <c r="DQ122">
        <v>0</v>
      </c>
      <c r="DR122">
        <v>0</v>
      </c>
      <c r="DS122">
        <v>9995</v>
      </c>
      <c r="DT122">
        <v>0</v>
      </c>
      <c r="DU122">
        <v>0.330984</v>
      </c>
      <c r="DV122">
        <v>0.209198</v>
      </c>
      <c r="DW122">
        <v>430.488333333333</v>
      </c>
      <c r="DX122">
        <v>430.179666666667</v>
      </c>
      <c r="DY122">
        <v>0.214633333333333</v>
      </c>
      <c r="DZ122">
        <v>419.995</v>
      </c>
      <c r="EA122">
        <v>23.6750333333333</v>
      </c>
      <c r="EB122">
        <v>2.15761</v>
      </c>
      <c r="EC122">
        <v>2.13822666666667</v>
      </c>
      <c r="ED122">
        <v>18.651</v>
      </c>
      <c r="EE122">
        <v>18.5068666666667</v>
      </c>
      <c r="EF122">
        <v>0.00500059</v>
      </c>
      <c r="EG122">
        <v>0</v>
      </c>
      <c r="EH122">
        <v>0</v>
      </c>
      <c r="EI122">
        <v>0</v>
      </c>
      <c r="EJ122">
        <v>238.833333333333</v>
      </c>
      <c r="EK122">
        <v>0.00500059</v>
      </c>
      <c r="EL122">
        <v>-6.23333333333333</v>
      </c>
      <c r="EM122">
        <v>-0.8</v>
      </c>
      <c r="EN122">
        <v>35.937</v>
      </c>
      <c r="EO122">
        <v>40.729</v>
      </c>
      <c r="EP122">
        <v>37.812</v>
      </c>
      <c r="EQ122">
        <v>41.3956666666667</v>
      </c>
      <c r="ER122">
        <v>38.812</v>
      </c>
      <c r="ES122">
        <v>0</v>
      </c>
      <c r="ET122">
        <v>0</v>
      </c>
      <c r="EU122">
        <v>0</v>
      </c>
      <c r="EV122">
        <v>1759362330.1</v>
      </c>
      <c r="EW122">
        <v>0</v>
      </c>
      <c r="EX122">
        <v>234.392307692308</v>
      </c>
      <c r="EY122">
        <v>14.0170938996344</v>
      </c>
      <c r="EZ122">
        <v>3.87008589598893</v>
      </c>
      <c r="FA122">
        <v>-7.76153846153846</v>
      </c>
      <c r="FB122">
        <v>15</v>
      </c>
      <c r="FC122">
        <v>0</v>
      </c>
      <c r="FD122" t="s">
        <v>422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0.228636285714286</v>
      </c>
      <c r="FQ122">
        <v>-0.0195190909090906</v>
      </c>
      <c r="FR122">
        <v>0.0311555695749157</v>
      </c>
      <c r="FS122">
        <v>1</v>
      </c>
      <c r="FT122">
        <v>235.647058823529</v>
      </c>
      <c r="FU122">
        <v>-13.3934300898557</v>
      </c>
      <c r="FV122">
        <v>5.87167855017113</v>
      </c>
      <c r="FW122">
        <v>-1</v>
      </c>
      <c r="FX122">
        <v>0.209349857142857</v>
      </c>
      <c r="FY122">
        <v>-0.106991532467532</v>
      </c>
      <c r="FZ122">
        <v>0.0227726968398682</v>
      </c>
      <c r="GA122">
        <v>0</v>
      </c>
      <c r="GB122">
        <v>1</v>
      </c>
      <c r="GC122">
        <v>2</v>
      </c>
      <c r="GD122" t="s">
        <v>423</v>
      </c>
      <c r="GE122">
        <v>3.13295</v>
      </c>
      <c r="GF122">
        <v>2.71245</v>
      </c>
      <c r="GG122">
        <v>0.0892483</v>
      </c>
      <c r="GH122">
        <v>0.0896748</v>
      </c>
      <c r="GI122">
        <v>0.102311</v>
      </c>
      <c r="GJ122">
        <v>0.1024</v>
      </c>
      <c r="GK122">
        <v>34271.5</v>
      </c>
      <c r="GL122">
        <v>36688.1</v>
      </c>
      <c r="GM122">
        <v>34048.7</v>
      </c>
      <c r="GN122">
        <v>36493.3</v>
      </c>
      <c r="GO122">
        <v>43171.3</v>
      </c>
      <c r="GP122">
        <v>47023.1</v>
      </c>
      <c r="GQ122">
        <v>53120.2</v>
      </c>
      <c r="GR122">
        <v>58325.4</v>
      </c>
      <c r="GS122">
        <v>1.94935</v>
      </c>
      <c r="GT122">
        <v>1.77903</v>
      </c>
      <c r="GU122">
        <v>0.0924058</v>
      </c>
      <c r="GV122">
        <v>0</v>
      </c>
      <c r="GW122">
        <v>28.5046</v>
      </c>
      <c r="GX122">
        <v>999.9</v>
      </c>
      <c r="GY122">
        <v>58.271</v>
      </c>
      <c r="GZ122">
        <v>30.726</v>
      </c>
      <c r="HA122">
        <v>28.655</v>
      </c>
      <c r="HB122">
        <v>54.79</v>
      </c>
      <c r="HC122">
        <v>44.2989</v>
      </c>
      <c r="HD122">
        <v>1</v>
      </c>
      <c r="HE122">
        <v>0.105495</v>
      </c>
      <c r="HF122">
        <v>-0.890517</v>
      </c>
      <c r="HG122">
        <v>20.1317</v>
      </c>
      <c r="HH122">
        <v>5.19752</v>
      </c>
      <c r="HI122">
        <v>12.0041</v>
      </c>
      <c r="HJ122">
        <v>4.97545</v>
      </c>
      <c r="HK122">
        <v>3.294</v>
      </c>
      <c r="HL122">
        <v>9999</v>
      </c>
      <c r="HM122">
        <v>9999</v>
      </c>
      <c r="HN122">
        <v>999.9</v>
      </c>
      <c r="HO122">
        <v>9999</v>
      </c>
      <c r="HP122">
        <v>1.86325</v>
      </c>
      <c r="HQ122">
        <v>1.86813</v>
      </c>
      <c r="HR122">
        <v>1.86787</v>
      </c>
      <c r="HS122">
        <v>1.86907</v>
      </c>
      <c r="HT122">
        <v>1.86987</v>
      </c>
      <c r="HU122">
        <v>1.86587</v>
      </c>
      <c r="HV122">
        <v>1.86697</v>
      </c>
      <c r="HW122">
        <v>1.86844</v>
      </c>
      <c r="HX122">
        <v>5</v>
      </c>
      <c r="HY122">
        <v>0</v>
      </c>
      <c r="HZ122">
        <v>0</v>
      </c>
      <c r="IA122">
        <v>0</v>
      </c>
      <c r="IB122" t="s">
        <v>424</v>
      </c>
      <c r="IC122" t="s">
        <v>425</v>
      </c>
      <c r="ID122" t="s">
        <v>426</v>
      </c>
      <c r="IE122" t="s">
        <v>426</v>
      </c>
      <c r="IF122" t="s">
        <v>426</v>
      </c>
      <c r="IG122" t="s">
        <v>426</v>
      </c>
      <c r="IH122">
        <v>0</v>
      </c>
      <c r="II122">
        <v>100</v>
      </c>
      <c r="IJ122">
        <v>100</v>
      </c>
      <c r="IK122">
        <v>1.98</v>
      </c>
      <c r="IL122">
        <v>0.3779</v>
      </c>
      <c r="IM122">
        <v>0.591063205497763</v>
      </c>
      <c r="IN122">
        <v>0.00362635438953289</v>
      </c>
      <c r="IO122">
        <v>-8.50754122937555e-07</v>
      </c>
      <c r="IP122">
        <v>2.87264459290622e-10</v>
      </c>
      <c r="IQ122">
        <v>-0.103101814204982</v>
      </c>
      <c r="IR122">
        <v>-0.017656537129445</v>
      </c>
      <c r="IS122">
        <v>0.00217271289782075</v>
      </c>
      <c r="IT122">
        <v>-2.34727275410467e-05</v>
      </c>
      <c r="IU122">
        <v>4</v>
      </c>
      <c r="IV122">
        <v>2183</v>
      </c>
      <c r="IW122">
        <v>1</v>
      </c>
      <c r="IX122">
        <v>27</v>
      </c>
      <c r="IY122">
        <v>29322705.5</v>
      </c>
      <c r="IZ122">
        <v>29322705.5</v>
      </c>
      <c r="JA122">
        <v>0.994873</v>
      </c>
      <c r="JB122">
        <v>2.64526</v>
      </c>
      <c r="JC122">
        <v>1.54785</v>
      </c>
      <c r="JD122">
        <v>2.31323</v>
      </c>
      <c r="JE122">
        <v>1.64673</v>
      </c>
      <c r="JF122">
        <v>2.25464</v>
      </c>
      <c r="JG122">
        <v>34.418</v>
      </c>
      <c r="JH122">
        <v>24.2101</v>
      </c>
      <c r="JI122">
        <v>18</v>
      </c>
      <c r="JJ122">
        <v>506.384</v>
      </c>
      <c r="JK122">
        <v>396.846</v>
      </c>
      <c r="JL122">
        <v>30.7808</v>
      </c>
      <c r="JM122">
        <v>28.7625</v>
      </c>
      <c r="JN122">
        <v>29.9996</v>
      </c>
      <c r="JO122">
        <v>28.7738</v>
      </c>
      <c r="JP122">
        <v>28.7266</v>
      </c>
      <c r="JQ122">
        <v>19.9461</v>
      </c>
      <c r="JR122">
        <v>21.75</v>
      </c>
      <c r="JS122">
        <v>51.6088</v>
      </c>
      <c r="JT122">
        <v>30.7554</v>
      </c>
      <c r="JU122">
        <v>420</v>
      </c>
      <c r="JV122">
        <v>23.6589</v>
      </c>
      <c r="JW122">
        <v>96.5582</v>
      </c>
      <c r="JX122">
        <v>94.4992</v>
      </c>
    </row>
    <row r="123" spans="1:284">
      <c r="A123">
        <v>107</v>
      </c>
      <c r="B123">
        <v>1759362331</v>
      </c>
      <c r="C123">
        <v>1288.90000009537</v>
      </c>
      <c r="D123" t="s">
        <v>641</v>
      </c>
      <c r="E123" t="s">
        <v>642</v>
      </c>
      <c r="F123">
        <v>5</v>
      </c>
      <c r="G123" t="s">
        <v>608</v>
      </c>
      <c r="H123" t="s">
        <v>419</v>
      </c>
      <c r="I123">
        <v>1759362328</v>
      </c>
      <c r="J123">
        <f>(K123)/1000</f>
        <v>0</v>
      </c>
      <c r="K123">
        <f>1000*DK123*AI123*(DG123-DH123)/(100*CZ123*(1000-AI123*DG123))</f>
        <v>0</v>
      </c>
      <c r="L123">
        <f>DK123*AI123*(DF123-DE123*(1000-AI123*DH123)/(1000-AI123*DG123))/(100*CZ123)</f>
        <v>0</v>
      </c>
      <c r="M123">
        <f>DE123 - IF(AI123&gt;1, L123*CZ123*100.0/(AK123), 0)</f>
        <v>0</v>
      </c>
      <c r="N123">
        <f>((T123-J123/2)*M123-L123)/(T123+J123/2)</f>
        <v>0</v>
      </c>
      <c r="O123">
        <f>N123*(DL123+DM123)/1000.0</f>
        <v>0</v>
      </c>
      <c r="P123">
        <f>(DE123 - IF(AI123&gt;1, L123*CZ123*100.0/(AK123), 0))*(DL123+DM123)/1000.0</f>
        <v>0</v>
      </c>
      <c r="Q123">
        <f>2.0/((1/S123-1/R123)+SIGN(S123)*SQRT((1/S123-1/R123)*(1/S123-1/R123) + 4*DA123/((DA123+1)*(DA123+1))*(2*1/S123*1/R123-1/R123*1/R123)))</f>
        <v>0</v>
      </c>
      <c r="R123">
        <f>IF(LEFT(DB123,1)&lt;&gt;"0",IF(LEFT(DB123,1)="1",3.0,DC123),$D$5+$E$5*(DS123*DL123/($K$5*1000))+$F$5*(DS123*DL123/($K$5*1000))*MAX(MIN(CZ123,$J$5),$I$5)*MAX(MIN(CZ123,$J$5),$I$5)+$G$5*MAX(MIN(CZ123,$J$5),$I$5)*(DS123*DL123/($K$5*1000))+$H$5*(DS123*DL123/($K$5*1000))*(DS123*DL123/($K$5*1000)))</f>
        <v>0</v>
      </c>
      <c r="S123">
        <f>J123*(1000-(1000*0.61365*exp(17.502*W123/(240.97+W123))/(DL123+DM123)+DG123)/2)/(1000*0.61365*exp(17.502*W123/(240.97+W123))/(DL123+DM123)-DG123)</f>
        <v>0</v>
      </c>
      <c r="T123">
        <f>1/((DA123+1)/(Q123/1.6)+1/(R123/1.37)) + DA123/((DA123+1)/(Q123/1.6) + DA123/(R123/1.37))</f>
        <v>0</v>
      </c>
      <c r="U123">
        <f>(CV123*CY123)</f>
        <v>0</v>
      </c>
      <c r="V123">
        <f>(DN123+(U123+2*0.95*5.67E-8*(((DN123+$B$7)+273)^4-(DN123+273)^4)-44100*J123)/(1.84*29.3*R123+8*0.95*5.67E-8*(DN123+273)^3))</f>
        <v>0</v>
      </c>
      <c r="W123">
        <f>($C$7*DO123+$D$7*DP123+$E$7*V123)</f>
        <v>0</v>
      </c>
      <c r="X123">
        <f>0.61365*exp(17.502*W123/(240.97+W123))</f>
        <v>0</v>
      </c>
      <c r="Y123">
        <f>(Z123/AA123*100)</f>
        <v>0</v>
      </c>
      <c r="Z123">
        <f>DG123*(DL123+DM123)/1000</f>
        <v>0</v>
      </c>
      <c r="AA123">
        <f>0.61365*exp(17.502*DN123/(240.97+DN123))</f>
        <v>0</v>
      </c>
      <c r="AB123">
        <f>(X123-DG123*(DL123+DM123)/1000)</f>
        <v>0</v>
      </c>
      <c r="AC123">
        <f>(-J123*44100)</f>
        <v>0</v>
      </c>
      <c r="AD123">
        <f>2*29.3*R123*0.92*(DN123-W123)</f>
        <v>0</v>
      </c>
      <c r="AE123">
        <f>2*0.95*5.67E-8*(((DN123+$B$7)+273)^4-(W123+273)^4)</f>
        <v>0</v>
      </c>
      <c r="AF123">
        <f>U123+AE123+AC123+AD123</f>
        <v>0</v>
      </c>
      <c r="AG123">
        <v>0</v>
      </c>
      <c r="AH123">
        <v>0</v>
      </c>
      <c r="AI123">
        <f>IF(AG123*$H$13&gt;=AK123,1.0,(AK123/(AK123-AG123*$H$13)))</f>
        <v>0</v>
      </c>
      <c r="AJ123">
        <f>(AI123-1)*100</f>
        <v>0</v>
      </c>
      <c r="AK123">
        <f>MAX(0,($B$13+$C$13*DS123)/(1+$D$13*DS123)*DL123/(DN123+273)*$E$13)</f>
        <v>0</v>
      </c>
      <c r="AL123" t="s">
        <v>420</v>
      </c>
      <c r="AM123" t="s">
        <v>420</v>
      </c>
      <c r="AN123">
        <v>0</v>
      </c>
      <c r="AO123">
        <v>0</v>
      </c>
      <c r="AP123">
        <f>1-AN123/AO123</f>
        <v>0</v>
      </c>
      <c r="AQ123">
        <v>0</v>
      </c>
      <c r="AR123" t="s">
        <v>420</v>
      </c>
      <c r="AS123" t="s">
        <v>420</v>
      </c>
      <c r="AT123">
        <v>0</v>
      </c>
      <c r="AU123">
        <v>0</v>
      </c>
      <c r="AV123">
        <f>1-AT123/AU123</f>
        <v>0</v>
      </c>
      <c r="AW123">
        <v>0.5</v>
      </c>
      <c r="AX123">
        <f>CW123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420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CV123">
        <f>$B$11*DT123+$C$11*DU123+$F$11*EF123*(1-EI123)</f>
        <v>0</v>
      </c>
      <c r="CW123">
        <f>CV123*CX123</f>
        <v>0</v>
      </c>
      <c r="CX123">
        <f>($B$11*$D$9+$C$11*$D$9+$F$11*((ES123+EK123)/MAX(ES123+EK123+ET123, 0.1)*$I$9+ET123/MAX(ES123+EK123+ET123, 0.1)*$J$9))/($B$11+$C$11+$F$11)</f>
        <v>0</v>
      </c>
      <c r="CY123">
        <f>($B$11*$K$9+$C$11*$K$9+$F$11*((ES123+EK123)/MAX(ES123+EK123+ET123, 0.1)*$P$9+ET123/MAX(ES123+EK123+ET123, 0.1)*$Q$9))/($B$11+$C$11+$F$11)</f>
        <v>0</v>
      </c>
      <c r="CZ123">
        <v>2.7</v>
      </c>
      <c r="DA123">
        <v>0.5</v>
      </c>
      <c r="DB123" t="s">
        <v>421</v>
      </c>
      <c r="DC123">
        <v>2</v>
      </c>
      <c r="DD123">
        <v>1759362328</v>
      </c>
      <c r="DE123">
        <v>420.209666666667</v>
      </c>
      <c r="DF123">
        <v>420.001</v>
      </c>
      <c r="DG123">
        <v>23.8924</v>
      </c>
      <c r="DH123">
        <v>23.6741666666667</v>
      </c>
      <c r="DI123">
        <v>418.23</v>
      </c>
      <c r="DJ123">
        <v>23.5145</v>
      </c>
      <c r="DK123">
        <v>500.035</v>
      </c>
      <c r="DL123">
        <v>90.3152666666667</v>
      </c>
      <c r="DM123">
        <v>0.0343066666666667</v>
      </c>
      <c r="DN123">
        <v>30.2434333333333</v>
      </c>
      <c r="DO123">
        <v>30.0148333333333</v>
      </c>
      <c r="DP123">
        <v>999.9</v>
      </c>
      <c r="DQ123">
        <v>0</v>
      </c>
      <c r="DR123">
        <v>0</v>
      </c>
      <c r="DS123">
        <v>10000</v>
      </c>
      <c r="DT123">
        <v>0</v>
      </c>
      <c r="DU123">
        <v>0.330984</v>
      </c>
      <c r="DV123">
        <v>0.208842</v>
      </c>
      <c r="DW123">
        <v>430.495333333333</v>
      </c>
      <c r="DX123">
        <v>430.185333333333</v>
      </c>
      <c r="DY123">
        <v>0.218227333333333</v>
      </c>
      <c r="DZ123">
        <v>420.001</v>
      </c>
      <c r="EA123">
        <v>23.6741666666667</v>
      </c>
      <c r="EB123">
        <v>2.15785</v>
      </c>
      <c r="EC123">
        <v>2.13814</v>
      </c>
      <c r="ED123">
        <v>18.6527333333333</v>
      </c>
      <c r="EE123">
        <v>18.5062</v>
      </c>
      <c r="EF123">
        <v>0.00500059</v>
      </c>
      <c r="EG123">
        <v>0</v>
      </c>
      <c r="EH123">
        <v>0</v>
      </c>
      <c r="EI123">
        <v>0</v>
      </c>
      <c r="EJ123">
        <v>235.266666666667</v>
      </c>
      <c r="EK123">
        <v>0.00500059</v>
      </c>
      <c r="EL123">
        <v>-4.76666666666667</v>
      </c>
      <c r="EM123">
        <v>0.433333333333333</v>
      </c>
      <c r="EN123">
        <v>35.958</v>
      </c>
      <c r="EO123">
        <v>40.75</v>
      </c>
      <c r="EP123">
        <v>37.833</v>
      </c>
      <c r="EQ123">
        <v>41.4163333333333</v>
      </c>
      <c r="ER123">
        <v>38.833</v>
      </c>
      <c r="ES123">
        <v>0</v>
      </c>
      <c r="ET123">
        <v>0</v>
      </c>
      <c r="EU123">
        <v>0</v>
      </c>
      <c r="EV123">
        <v>1759362331.9</v>
      </c>
      <c r="EW123">
        <v>0</v>
      </c>
      <c r="EX123">
        <v>234.316</v>
      </c>
      <c r="EY123">
        <v>-23.4846154442667</v>
      </c>
      <c r="EZ123">
        <v>20.3230774135985</v>
      </c>
      <c r="FA123">
        <v>-7.768</v>
      </c>
      <c r="FB123">
        <v>15</v>
      </c>
      <c r="FC123">
        <v>0</v>
      </c>
      <c r="FD123" t="s">
        <v>422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0.233290952380952</v>
      </c>
      <c r="FQ123">
        <v>-0.107042727272727</v>
      </c>
      <c r="FR123">
        <v>0.0268728543763231</v>
      </c>
      <c r="FS123">
        <v>1</v>
      </c>
      <c r="FT123">
        <v>235.632352941176</v>
      </c>
      <c r="FU123">
        <v>-10.9717340950397</v>
      </c>
      <c r="FV123">
        <v>5.90212925627569</v>
      </c>
      <c r="FW123">
        <v>-1</v>
      </c>
      <c r="FX123">
        <v>0.207153619047619</v>
      </c>
      <c r="FY123">
        <v>-0.0314664935064934</v>
      </c>
      <c r="FZ123">
        <v>0.0204250095051005</v>
      </c>
      <c r="GA123">
        <v>1</v>
      </c>
      <c r="GB123">
        <v>2</v>
      </c>
      <c r="GC123">
        <v>2</v>
      </c>
      <c r="GD123" t="s">
        <v>449</v>
      </c>
      <c r="GE123">
        <v>3.1328</v>
      </c>
      <c r="GF123">
        <v>2.71234</v>
      </c>
      <c r="GG123">
        <v>0.0892439</v>
      </c>
      <c r="GH123">
        <v>0.0896771</v>
      </c>
      <c r="GI123">
        <v>0.10231</v>
      </c>
      <c r="GJ123">
        <v>0.102399</v>
      </c>
      <c r="GK123">
        <v>34271.7</v>
      </c>
      <c r="GL123">
        <v>36688.1</v>
      </c>
      <c r="GM123">
        <v>34048.8</v>
      </c>
      <c r="GN123">
        <v>36493.4</v>
      </c>
      <c r="GO123">
        <v>43171.4</v>
      </c>
      <c r="GP123">
        <v>47023.3</v>
      </c>
      <c r="GQ123">
        <v>53120.3</v>
      </c>
      <c r="GR123">
        <v>58325.5</v>
      </c>
      <c r="GS123">
        <v>1.94945</v>
      </c>
      <c r="GT123">
        <v>1.7791</v>
      </c>
      <c r="GU123">
        <v>0.0922754</v>
      </c>
      <c r="GV123">
        <v>0</v>
      </c>
      <c r="GW123">
        <v>28.5071</v>
      </c>
      <c r="GX123">
        <v>999.9</v>
      </c>
      <c r="GY123">
        <v>58.271</v>
      </c>
      <c r="GZ123">
        <v>30.726</v>
      </c>
      <c r="HA123">
        <v>28.6532</v>
      </c>
      <c r="HB123">
        <v>55.16</v>
      </c>
      <c r="HC123">
        <v>44.5192</v>
      </c>
      <c r="HD123">
        <v>1</v>
      </c>
      <c r="HE123">
        <v>0.105346</v>
      </c>
      <c r="HF123">
        <v>-1.02032</v>
      </c>
      <c r="HG123">
        <v>20.131</v>
      </c>
      <c r="HH123">
        <v>5.19767</v>
      </c>
      <c r="HI123">
        <v>12.004</v>
      </c>
      <c r="HJ123">
        <v>4.9755</v>
      </c>
      <c r="HK123">
        <v>3.294</v>
      </c>
      <c r="HL123">
        <v>9999</v>
      </c>
      <c r="HM123">
        <v>9999</v>
      </c>
      <c r="HN123">
        <v>999.9</v>
      </c>
      <c r="HO123">
        <v>9999</v>
      </c>
      <c r="HP123">
        <v>1.86326</v>
      </c>
      <c r="HQ123">
        <v>1.86813</v>
      </c>
      <c r="HR123">
        <v>1.86785</v>
      </c>
      <c r="HS123">
        <v>1.86906</v>
      </c>
      <c r="HT123">
        <v>1.86985</v>
      </c>
      <c r="HU123">
        <v>1.86587</v>
      </c>
      <c r="HV123">
        <v>1.86696</v>
      </c>
      <c r="HW123">
        <v>1.86844</v>
      </c>
      <c r="HX123">
        <v>5</v>
      </c>
      <c r="HY123">
        <v>0</v>
      </c>
      <c r="HZ123">
        <v>0</v>
      </c>
      <c r="IA123">
        <v>0</v>
      </c>
      <c r="IB123" t="s">
        <v>424</v>
      </c>
      <c r="IC123" t="s">
        <v>425</v>
      </c>
      <c r="ID123" t="s">
        <v>426</v>
      </c>
      <c r="IE123" t="s">
        <v>426</v>
      </c>
      <c r="IF123" t="s">
        <v>426</v>
      </c>
      <c r="IG123" t="s">
        <v>426</v>
      </c>
      <c r="IH123">
        <v>0</v>
      </c>
      <c r="II123">
        <v>100</v>
      </c>
      <c r="IJ123">
        <v>100</v>
      </c>
      <c r="IK123">
        <v>1.98</v>
      </c>
      <c r="IL123">
        <v>0.3779</v>
      </c>
      <c r="IM123">
        <v>0.591063205497763</v>
      </c>
      <c r="IN123">
        <v>0.00362635438953289</v>
      </c>
      <c r="IO123">
        <v>-8.50754122937555e-07</v>
      </c>
      <c r="IP123">
        <v>2.87264459290622e-10</v>
      </c>
      <c r="IQ123">
        <v>-0.103101814204982</v>
      </c>
      <c r="IR123">
        <v>-0.017656537129445</v>
      </c>
      <c r="IS123">
        <v>0.00217271289782075</v>
      </c>
      <c r="IT123">
        <v>-2.34727275410467e-05</v>
      </c>
      <c r="IU123">
        <v>4</v>
      </c>
      <c r="IV123">
        <v>2183</v>
      </c>
      <c r="IW123">
        <v>1</v>
      </c>
      <c r="IX123">
        <v>27</v>
      </c>
      <c r="IY123">
        <v>29322705.5</v>
      </c>
      <c r="IZ123">
        <v>29322705.5</v>
      </c>
      <c r="JA123">
        <v>0.994873</v>
      </c>
      <c r="JB123">
        <v>2.63672</v>
      </c>
      <c r="JC123">
        <v>1.54785</v>
      </c>
      <c r="JD123">
        <v>2.31323</v>
      </c>
      <c r="JE123">
        <v>1.64673</v>
      </c>
      <c r="JF123">
        <v>2.35107</v>
      </c>
      <c r="JG123">
        <v>34.418</v>
      </c>
      <c r="JH123">
        <v>24.2101</v>
      </c>
      <c r="JI123">
        <v>18</v>
      </c>
      <c r="JJ123">
        <v>506.44</v>
      </c>
      <c r="JK123">
        <v>396.879</v>
      </c>
      <c r="JL123">
        <v>30.7447</v>
      </c>
      <c r="JM123">
        <v>28.7615</v>
      </c>
      <c r="JN123">
        <v>29.9997</v>
      </c>
      <c r="JO123">
        <v>28.7726</v>
      </c>
      <c r="JP123">
        <v>28.7254</v>
      </c>
      <c r="JQ123">
        <v>19.9459</v>
      </c>
      <c r="JR123">
        <v>21.75</v>
      </c>
      <c r="JS123">
        <v>51.6088</v>
      </c>
      <c r="JT123">
        <v>30.7554</v>
      </c>
      <c r="JU123">
        <v>420</v>
      </c>
      <c r="JV123">
        <v>23.6589</v>
      </c>
      <c r="JW123">
        <v>96.5584</v>
      </c>
      <c r="JX123">
        <v>94.4995</v>
      </c>
    </row>
    <row r="124" spans="1:284">
      <c r="A124">
        <v>108</v>
      </c>
      <c r="B124">
        <v>1759362333</v>
      </c>
      <c r="C124">
        <v>1290.90000009537</v>
      </c>
      <c r="D124" t="s">
        <v>643</v>
      </c>
      <c r="E124" t="s">
        <v>644</v>
      </c>
      <c r="F124">
        <v>5</v>
      </c>
      <c r="G124" t="s">
        <v>608</v>
      </c>
      <c r="H124" t="s">
        <v>419</v>
      </c>
      <c r="I124">
        <v>1759362330</v>
      </c>
      <c r="J124">
        <f>(K124)/1000</f>
        <v>0</v>
      </c>
      <c r="K124">
        <f>1000*DK124*AI124*(DG124-DH124)/(100*CZ124*(1000-AI124*DG124))</f>
        <v>0</v>
      </c>
      <c r="L124">
        <f>DK124*AI124*(DF124-DE124*(1000-AI124*DH124)/(1000-AI124*DG124))/(100*CZ124)</f>
        <v>0</v>
      </c>
      <c r="M124">
        <f>DE124 - IF(AI124&gt;1, L124*CZ124*100.0/(AK124), 0)</f>
        <v>0</v>
      </c>
      <c r="N124">
        <f>((T124-J124/2)*M124-L124)/(T124+J124/2)</f>
        <v>0</v>
      </c>
      <c r="O124">
        <f>N124*(DL124+DM124)/1000.0</f>
        <v>0</v>
      </c>
      <c r="P124">
        <f>(DE124 - IF(AI124&gt;1, L124*CZ124*100.0/(AK124), 0))*(DL124+DM124)/1000.0</f>
        <v>0</v>
      </c>
      <c r="Q124">
        <f>2.0/((1/S124-1/R124)+SIGN(S124)*SQRT((1/S124-1/R124)*(1/S124-1/R124) + 4*DA124/((DA124+1)*(DA124+1))*(2*1/S124*1/R124-1/R124*1/R124)))</f>
        <v>0</v>
      </c>
      <c r="R124">
        <f>IF(LEFT(DB124,1)&lt;&gt;"0",IF(LEFT(DB124,1)="1",3.0,DC124),$D$5+$E$5*(DS124*DL124/($K$5*1000))+$F$5*(DS124*DL124/($K$5*1000))*MAX(MIN(CZ124,$J$5),$I$5)*MAX(MIN(CZ124,$J$5),$I$5)+$G$5*MAX(MIN(CZ124,$J$5),$I$5)*(DS124*DL124/($K$5*1000))+$H$5*(DS124*DL124/($K$5*1000))*(DS124*DL124/($K$5*1000)))</f>
        <v>0</v>
      </c>
      <c r="S124">
        <f>J124*(1000-(1000*0.61365*exp(17.502*W124/(240.97+W124))/(DL124+DM124)+DG124)/2)/(1000*0.61365*exp(17.502*W124/(240.97+W124))/(DL124+DM124)-DG124)</f>
        <v>0</v>
      </c>
      <c r="T124">
        <f>1/((DA124+1)/(Q124/1.6)+1/(R124/1.37)) + DA124/((DA124+1)/(Q124/1.6) + DA124/(R124/1.37))</f>
        <v>0</v>
      </c>
      <c r="U124">
        <f>(CV124*CY124)</f>
        <v>0</v>
      </c>
      <c r="V124">
        <f>(DN124+(U124+2*0.95*5.67E-8*(((DN124+$B$7)+273)^4-(DN124+273)^4)-44100*J124)/(1.84*29.3*R124+8*0.95*5.67E-8*(DN124+273)^3))</f>
        <v>0</v>
      </c>
      <c r="W124">
        <f>($C$7*DO124+$D$7*DP124+$E$7*V124)</f>
        <v>0</v>
      </c>
      <c r="X124">
        <f>0.61365*exp(17.502*W124/(240.97+W124))</f>
        <v>0</v>
      </c>
      <c r="Y124">
        <f>(Z124/AA124*100)</f>
        <v>0</v>
      </c>
      <c r="Z124">
        <f>DG124*(DL124+DM124)/1000</f>
        <v>0</v>
      </c>
      <c r="AA124">
        <f>0.61365*exp(17.502*DN124/(240.97+DN124))</f>
        <v>0</v>
      </c>
      <c r="AB124">
        <f>(X124-DG124*(DL124+DM124)/1000)</f>
        <v>0</v>
      </c>
      <c r="AC124">
        <f>(-J124*44100)</f>
        <v>0</v>
      </c>
      <c r="AD124">
        <f>2*29.3*R124*0.92*(DN124-W124)</f>
        <v>0</v>
      </c>
      <c r="AE124">
        <f>2*0.95*5.67E-8*(((DN124+$B$7)+273)^4-(W124+273)^4)</f>
        <v>0</v>
      </c>
      <c r="AF124">
        <f>U124+AE124+AC124+AD124</f>
        <v>0</v>
      </c>
      <c r="AG124">
        <v>0</v>
      </c>
      <c r="AH124">
        <v>0</v>
      </c>
      <c r="AI124">
        <f>IF(AG124*$H$13&gt;=AK124,1.0,(AK124/(AK124-AG124*$H$13)))</f>
        <v>0</v>
      </c>
      <c r="AJ124">
        <f>(AI124-1)*100</f>
        <v>0</v>
      </c>
      <c r="AK124">
        <f>MAX(0,($B$13+$C$13*DS124)/(1+$D$13*DS124)*DL124/(DN124+273)*$E$13)</f>
        <v>0</v>
      </c>
      <c r="AL124" t="s">
        <v>420</v>
      </c>
      <c r="AM124" t="s">
        <v>420</v>
      </c>
      <c r="AN124">
        <v>0</v>
      </c>
      <c r="AO124">
        <v>0</v>
      </c>
      <c r="AP124">
        <f>1-AN124/AO124</f>
        <v>0</v>
      </c>
      <c r="AQ124">
        <v>0</v>
      </c>
      <c r="AR124" t="s">
        <v>420</v>
      </c>
      <c r="AS124" t="s">
        <v>420</v>
      </c>
      <c r="AT124">
        <v>0</v>
      </c>
      <c r="AU124">
        <v>0</v>
      </c>
      <c r="AV124">
        <f>1-AT124/AU124</f>
        <v>0</v>
      </c>
      <c r="AW124">
        <v>0.5</v>
      </c>
      <c r="AX124">
        <f>CW124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420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CV124">
        <f>$B$11*DT124+$C$11*DU124+$F$11*EF124*(1-EI124)</f>
        <v>0</v>
      </c>
      <c r="CW124">
        <f>CV124*CX124</f>
        <v>0</v>
      </c>
      <c r="CX124">
        <f>($B$11*$D$9+$C$11*$D$9+$F$11*((ES124+EK124)/MAX(ES124+EK124+ET124, 0.1)*$I$9+ET124/MAX(ES124+EK124+ET124, 0.1)*$J$9))/($B$11+$C$11+$F$11)</f>
        <v>0</v>
      </c>
      <c r="CY124">
        <f>($B$11*$K$9+$C$11*$K$9+$F$11*((ES124+EK124)/MAX(ES124+EK124+ET124, 0.1)*$P$9+ET124/MAX(ES124+EK124+ET124, 0.1)*$Q$9))/($B$11+$C$11+$F$11)</f>
        <v>0</v>
      </c>
      <c r="CZ124">
        <v>2.7</v>
      </c>
      <c r="DA124">
        <v>0.5</v>
      </c>
      <c r="DB124" t="s">
        <v>421</v>
      </c>
      <c r="DC124">
        <v>2</v>
      </c>
      <c r="DD124">
        <v>1759362330</v>
      </c>
      <c r="DE124">
        <v>420.215666666667</v>
      </c>
      <c r="DF124">
        <v>419.996333333333</v>
      </c>
      <c r="DG124">
        <v>23.8931333333333</v>
      </c>
      <c r="DH124">
        <v>23.6735333333333</v>
      </c>
      <c r="DI124">
        <v>418.235666666667</v>
      </c>
      <c r="DJ124">
        <v>23.5152</v>
      </c>
      <c r="DK124">
        <v>500.042666666667</v>
      </c>
      <c r="DL124">
        <v>90.3147</v>
      </c>
      <c r="DM124">
        <v>0.0344404</v>
      </c>
      <c r="DN124">
        <v>30.2427666666667</v>
      </c>
      <c r="DO124">
        <v>30.0113333333333</v>
      </c>
      <c r="DP124">
        <v>999.9</v>
      </c>
      <c r="DQ124">
        <v>0</v>
      </c>
      <c r="DR124">
        <v>0</v>
      </c>
      <c r="DS124">
        <v>9991.25</v>
      </c>
      <c r="DT124">
        <v>0</v>
      </c>
      <c r="DU124">
        <v>0.330984</v>
      </c>
      <c r="DV124">
        <v>0.219289333333333</v>
      </c>
      <c r="DW124">
        <v>430.501666666667</v>
      </c>
      <c r="DX124">
        <v>430.18</v>
      </c>
      <c r="DY124">
        <v>0.21959</v>
      </c>
      <c r="DZ124">
        <v>419.996333333333</v>
      </c>
      <c r="EA124">
        <v>23.6735333333333</v>
      </c>
      <c r="EB124">
        <v>2.1579</v>
      </c>
      <c r="EC124">
        <v>2.13806666666667</v>
      </c>
      <c r="ED124">
        <v>18.6531333333333</v>
      </c>
      <c r="EE124">
        <v>18.5056666666667</v>
      </c>
      <c r="EF124">
        <v>0.00500059</v>
      </c>
      <c r="EG124">
        <v>0</v>
      </c>
      <c r="EH124">
        <v>0</v>
      </c>
      <c r="EI124">
        <v>0</v>
      </c>
      <c r="EJ124">
        <v>232.766666666667</v>
      </c>
      <c r="EK124">
        <v>0.00500059</v>
      </c>
      <c r="EL124">
        <v>1.5</v>
      </c>
      <c r="EM124">
        <v>1.5</v>
      </c>
      <c r="EN124">
        <v>35.979</v>
      </c>
      <c r="EO124">
        <v>40.7706666666667</v>
      </c>
      <c r="EP124">
        <v>37.854</v>
      </c>
      <c r="EQ124">
        <v>41.458</v>
      </c>
      <c r="ER124">
        <v>38.854</v>
      </c>
      <c r="ES124">
        <v>0</v>
      </c>
      <c r="ET124">
        <v>0</v>
      </c>
      <c r="EU124">
        <v>0</v>
      </c>
      <c r="EV124">
        <v>1759362334.3</v>
      </c>
      <c r="EW124">
        <v>0</v>
      </c>
      <c r="EX124">
        <v>235.236</v>
      </c>
      <c r="EY124">
        <v>-11.0000002463664</v>
      </c>
      <c r="EZ124">
        <v>30.3846158198351</v>
      </c>
      <c r="FA124">
        <v>-6.76</v>
      </c>
      <c r="FB124">
        <v>15</v>
      </c>
      <c r="FC124">
        <v>0</v>
      </c>
      <c r="FD124" t="s">
        <v>422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0.231499142857143</v>
      </c>
      <c r="FQ124">
        <v>-0.186426857142857</v>
      </c>
      <c r="FR124">
        <v>0.0267410967458343</v>
      </c>
      <c r="FS124">
        <v>1</v>
      </c>
      <c r="FT124">
        <v>234.644117647059</v>
      </c>
      <c r="FU124">
        <v>-17.7097020322941</v>
      </c>
      <c r="FV124">
        <v>6.12738266628585</v>
      </c>
      <c r="FW124">
        <v>-1</v>
      </c>
      <c r="FX124">
        <v>0.204914571428571</v>
      </c>
      <c r="FY124">
        <v>0.0520780519480519</v>
      </c>
      <c r="FZ124">
        <v>0.017403077033815</v>
      </c>
      <c r="GA124">
        <v>1</v>
      </c>
      <c r="GB124">
        <v>2</v>
      </c>
      <c r="GC124">
        <v>2</v>
      </c>
      <c r="GD124" t="s">
        <v>449</v>
      </c>
      <c r="GE124">
        <v>3.13253</v>
      </c>
      <c r="GF124">
        <v>2.71239</v>
      </c>
      <c r="GG124">
        <v>0.0892483</v>
      </c>
      <c r="GH124">
        <v>0.0896769</v>
      </c>
      <c r="GI124">
        <v>0.102307</v>
      </c>
      <c r="GJ124">
        <v>0.102384</v>
      </c>
      <c r="GK124">
        <v>34271.7</v>
      </c>
      <c r="GL124">
        <v>36688.3</v>
      </c>
      <c r="GM124">
        <v>34048.9</v>
      </c>
      <c r="GN124">
        <v>36493.5</v>
      </c>
      <c r="GO124">
        <v>43171.5</v>
      </c>
      <c r="GP124">
        <v>47024.4</v>
      </c>
      <c r="GQ124">
        <v>53120.4</v>
      </c>
      <c r="GR124">
        <v>58325.8</v>
      </c>
      <c r="GS124">
        <v>1.94923</v>
      </c>
      <c r="GT124">
        <v>1.77932</v>
      </c>
      <c r="GU124">
        <v>0.0918657</v>
      </c>
      <c r="GV124">
        <v>0</v>
      </c>
      <c r="GW124">
        <v>28.5095</v>
      </c>
      <c r="GX124">
        <v>999.9</v>
      </c>
      <c r="GY124">
        <v>58.271</v>
      </c>
      <c r="GZ124">
        <v>30.726</v>
      </c>
      <c r="HA124">
        <v>28.6546</v>
      </c>
      <c r="HB124">
        <v>54.78</v>
      </c>
      <c r="HC124">
        <v>44.7196</v>
      </c>
      <c r="HD124">
        <v>1</v>
      </c>
      <c r="HE124">
        <v>0.105445</v>
      </c>
      <c r="HF124">
        <v>-1.11103</v>
      </c>
      <c r="HG124">
        <v>20.1305</v>
      </c>
      <c r="HH124">
        <v>5.19692</v>
      </c>
      <c r="HI124">
        <v>12.0041</v>
      </c>
      <c r="HJ124">
        <v>4.97535</v>
      </c>
      <c r="HK124">
        <v>3.294</v>
      </c>
      <c r="HL124">
        <v>9999</v>
      </c>
      <c r="HM124">
        <v>9999</v>
      </c>
      <c r="HN124">
        <v>999.9</v>
      </c>
      <c r="HO124">
        <v>9999</v>
      </c>
      <c r="HP124">
        <v>1.86325</v>
      </c>
      <c r="HQ124">
        <v>1.86813</v>
      </c>
      <c r="HR124">
        <v>1.86784</v>
      </c>
      <c r="HS124">
        <v>1.86906</v>
      </c>
      <c r="HT124">
        <v>1.86984</v>
      </c>
      <c r="HU124">
        <v>1.86587</v>
      </c>
      <c r="HV124">
        <v>1.86696</v>
      </c>
      <c r="HW124">
        <v>1.86844</v>
      </c>
      <c r="HX124">
        <v>5</v>
      </c>
      <c r="HY124">
        <v>0</v>
      </c>
      <c r="HZ124">
        <v>0</v>
      </c>
      <c r="IA124">
        <v>0</v>
      </c>
      <c r="IB124" t="s">
        <v>424</v>
      </c>
      <c r="IC124" t="s">
        <v>425</v>
      </c>
      <c r="ID124" t="s">
        <v>426</v>
      </c>
      <c r="IE124" t="s">
        <v>426</v>
      </c>
      <c r="IF124" t="s">
        <v>426</v>
      </c>
      <c r="IG124" t="s">
        <v>426</v>
      </c>
      <c r="IH124">
        <v>0</v>
      </c>
      <c r="II124">
        <v>100</v>
      </c>
      <c r="IJ124">
        <v>100</v>
      </c>
      <c r="IK124">
        <v>1.98</v>
      </c>
      <c r="IL124">
        <v>0.3779</v>
      </c>
      <c r="IM124">
        <v>0.591063205497763</v>
      </c>
      <c r="IN124">
        <v>0.00362635438953289</v>
      </c>
      <c r="IO124">
        <v>-8.50754122937555e-07</v>
      </c>
      <c r="IP124">
        <v>2.87264459290622e-10</v>
      </c>
      <c r="IQ124">
        <v>-0.103101814204982</v>
      </c>
      <c r="IR124">
        <v>-0.017656537129445</v>
      </c>
      <c r="IS124">
        <v>0.00217271289782075</v>
      </c>
      <c r="IT124">
        <v>-2.34727275410467e-05</v>
      </c>
      <c r="IU124">
        <v>4</v>
      </c>
      <c r="IV124">
        <v>2183</v>
      </c>
      <c r="IW124">
        <v>1</v>
      </c>
      <c r="IX124">
        <v>27</v>
      </c>
      <c r="IY124">
        <v>29322705.6</v>
      </c>
      <c r="IZ124">
        <v>29322705.6</v>
      </c>
      <c r="JA124">
        <v>0.994873</v>
      </c>
      <c r="JB124">
        <v>2.63184</v>
      </c>
      <c r="JC124">
        <v>1.54785</v>
      </c>
      <c r="JD124">
        <v>2.31323</v>
      </c>
      <c r="JE124">
        <v>1.64551</v>
      </c>
      <c r="JF124">
        <v>2.37305</v>
      </c>
      <c r="JG124">
        <v>34.418</v>
      </c>
      <c r="JH124">
        <v>24.2188</v>
      </c>
      <c r="JI124">
        <v>18</v>
      </c>
      <c r="JJ124">
        <v>506.285</v>
      </c>
      <c r="JK124">
        <v>396.997</v>
      </c>
      <c r="JL124">
        <v>30.7292</v>
      </c>
      <c r="JM124">
        <v>28.7606</v>
      </c>
      <c r="JN124">
        <v>29.9999</v>
      </c>
      <c r="JO124">
        <v>28.772</v>
      </c>
      <c r="JP124">
        <v>28.7248</v>
      </c>
      <c r="JQ124">
        <v>19.9456</v>
      </c>
      <c r="JR124">
        <v>21.75</v>
      </c>
      <c r="JS124">
        <v>51.6088</v>
      </c>
      <c r="JT124">
        <v>30.7444</v>
      </c>
      <c r="JU124">
        <v>420</v>
      </c>
      <c r="JV124">
        <v>23.6589</v>
      </c>
      <c r="JW124">
        <v>96.5586</v>
      </c>
      <c r="JX124">
        <v>94.4999</v>
      </c>
    </row>
    <row r="125" spans="1:284">
      <c r="A125">
        <v>109</v>
      </c>
      <c r="B125">
        <v>1759362335</v>
      </c>
      <c r="C125">
        <v>1292.90000009537</v>
      </c>
      <c r="D125" t="s">
        <v>645</v>
      </c>
      <c r="E125" t="s">
        <v>646</v>
      </c>
      <c r="F125">
        <v>5</v>
      </c>
      <c r="G125" t="s">
        <v>608</v>
      </c>
      <c r="H125" t="s">
        <v>419</v>
      </c>
      <c r="I125">
        <v>1759362332</v>
      </c>
      <c r="J125">
        <f>(K125)/1000</f>
        <v>0</v>
      </c>
      <c r="K125">
        <f>1000*DK125*AI125*(DG125-DH125)/(100*CZ125*(1000-AI125*DG125))</f>
        <v>0</v>
      </c>
      <c r="L125">
        <f>DK125*AI125*(DF125-DE125*(1000-AI125*DH125)/(1000-AI125*DG125))/(100*CZ125)</f>
        <v>0</v>
      </c>
      <c r="M125">
        <f>DE125 - IF(AI125&gt;1, L125*CZ125*100.0/(AK125), 0)</f>
        <v>0</v>
      </c>
      <c r="N125">
        <f>((T125-J125/2)*M125-L125)/(T125+J125/2)</f>
        <v>0</v>
      </c>
      <c r="O125">
        <f>N125*(DL125+DM125)/1000.0</f>
        <v>0</v>
      </c>
      <c r="P125">
        <f>(DE125 - IF(AI125&gt;1, L125*CZ125*100.0/(AK125), 0))*(DL125+DM125)/1000.0</f>
        <v>0</v>
      </c>
      <c r="Q125">
        <f>2.0/((1/S125-1/R125)+SIGN(S125)*SQRT((1/S125-1/R125)*(1/S125-1/R125) + 4*DA125/((DA125+1)*(DA125+1))*(2*1/S125*1/R125-1/R125*1/R125)))</f>
        <v>0</v>
      </c>
      <c r="R125">
        <f>IF(LEFT(DB125,1)&lt;&gt;"0",IF(LEFT(DB125,1)="1",3.0,DC125),$D$5+$E$5*(DS125*DL125/($K$5*1000))+$F$5*(DS125*DL125/($K$5*1000))*MAX(MIN(CZ125,$J$5),$I$5)*MAX(MIN(CZ125,$J$5),$I$5)+$G$5*MAX(MIN(CZ125,$J$5),$I$5)*(DS125*DL125/($K$5*1000))+$H$5*(DS125*DL125/($K$5*1000))*(DS125*DL125/($K$5*1000)))</f>
        <v>0</v>
      </c>
      <c r="S125">
        <f>J125*(1000-(1000*0.61365*exp(17.502*W125/(240.97+W125))/(DL125+DM125)+DG125)/2)/(1000*0.61365*exp(17.502*W125/(240.97+W125))/(DL125+DM125)-DG125)</f>
        <v>0</v>
      </c>
      <c r="T125">
        <f>1/((DA125+1)/(Q125/1.6)+1/(R125/1.37)) + DA125/((DA125+1)/(Q125/1.6) + DA125/(R125/1.37))</f>
        <v>0</v>
      </c>
      <c r="U125">
        <f>(CV125*CY125)</f>
        <v>0</v>
      </c>
      <c r="V125">
        <f>(DN125+(U125+2*0.95*5.67E-8*(((DN125+$B$7)+273)^4-(DN125+273)^4)-44100*J125)/(1.84*29.3*R125+8*0.95*5.67E-8*(DN125+273)^3))</f>
        <v>0</v>
      </c>
      <c r="W125">
        <f>($C$7*DO125+$D$7*DP125+$E$7*V125)</f>
        <v>0</v>
      </c>
      <c r="X125">
        <f>0.61365*exp(17.502*W125/(240.97+W125))</f>
        <v>0</v>
      </c>
      <c r="Y125">
        <f>(Z125/AA125*100)</f>
        <v>0</v>
      </c>
      <c r="Z125">
        <f>DG125*(DL125+DM125)/1000</f>
        <v>0</v>
      </c>
      <c r="AA125">
        <f>0.61365*exp(17.502*DN125/(240.97+DN125))</f>
        <v>0</v>
      </c>
      <c r="AB125">
        <f>(X125-DG125*(DL125+DM125)/1000)</f>
        <v>0</v>
      </c>
      <c r="AC125">
        <f>(-J125*44100)</f>
        <v>0</v>
      </c>
      <c r="AD125">
        <f>2*29.3*R125*0.92*(DN125-W125)</f>
        <v>0</v>
      </c>
      <c r="AE125">
        <f>2*0.95*5.67E-8*(((DN125+$B$7)+273)^4-(W125+273)^4)</f>
        <v>0</v>
      </c>
      <c r="AF125">
        <f>U125+AE125+AC125+AD125</f>
        <v>0</v>
      </c>
      <c r="AG125">
        <v>0</v>
      </c>
      <c r="AH125">
        <v>0</v>
      </c>
      <c r="AI125">
        <f>IF(AG125*$H$13&gt;=AK125,1.0,(AK125/(AK125-AG125*$H$13)))</f>
        <v>0</v>
      </c>
      <c r="AJ125">
        <f>(AI125-1)*100</f>
        <v>0</v>
      </c>
      <c r="AK125">
        <f>MAX(0,($B$13+$C$13*DS125)/(1+$D$13*DS125)*DL125/(DN125+273)*$E$13)</f>
        <v>0</v>
      </c>
      <c r="AL125" t="s">
        <v>420</v>
      </c>
      <c r="AM125" t="s">
        <v>420</v>
      </c>
      <c r="AN125">
        <v>0</v>
      </c>
      <c r="AO125">
        <v>0</v>
      </c>
      <c r="AP125">
        <f>1-AN125/AO125</f>
        <v>0</v>
      </c>
      <c r="AQ125">
        <v>0</v>
      </c>
      <c r="AR125" t="s">
        <v>420</v>
      </c>
      <c r="AS125" t="s">
        <v>420</v>
      </c>
      <c r="AT125">
        <v>0</v>
      </c>
      <c r="AU125">
        <v>0</v>
      </c>
      <c r="AV125">
        <f>1-AT125/AU125</f>
        <v>0</v>
      </c>
      <c r="AW125">
        <v>0.5</v>
      </c>
      <c r="AX125">
        <f>CW125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420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CV125">
        <f>$B$11*DT125+$C$11*DU125+$F$11*EF125*(1-EI125)</f>
        <v>0</v>
      </c>
      <c r="CW125">
        <f>CV125*CX125</f>
        <v>0</v>
      </c>
      <c r="CX125">
        <f>($B$11*$D$9+$C$11*$D$9+$F$11*((ES125+EK125)/MAX(ES125+EK125+ET125, 0.1)*$I$9+ET125/MAX(ES125+EK125+ET125, 0.1)*$J$9))/($B$11+$C$11+$F$11)</f>
        <v>0</v>
      </c>
      <c r="CY125">
        <f>($B$11*$K$9+$C$11*$K$9+$F$11*((ES125+EK125)/MAX(ES125+EK125+ET125, 0.1)*$P$9+ET125/MAX(ES125+EK125+ET125, 0.1)*$Q$9))/($B$11+$C$11+$F$11)</f>
        <v>0</v>
      </c>
      <c r="CZ125">
        <v>2.7</v>
      </c>
      <c r="DA125">
        <v>0.5</v>
      </c>
      <c r="DB125" t="s">
        <v>421</v>
      </c>
      <c r="DC125">
        <v>2</v>
      </c>
      <c r="DD125">
        <v>1759362332</v>
      </c>
      <c r="DE125">
        <v>420.216333333333</v>
      </c>
      <c r="DF125">
        <v>420.001666666667</v>
      </c>
      <c r="DG125">
        <v>23.8928333333333</v>
      </c>
      <c r="DH125">
        <v>23.6695666666667</v>
      </c>
      <c r="DI125">
        <v>418.236333333333</v>
      </c>
      <c r="DJ125">
        <v>23.5149</v>
      </c>
      <c r="DK125">
        <v>499.981666666667</v>
      </c>
      <c r="DL125">
        <v>90.3145</v>
      </c>
      <c r="DM125">
        <v>0.0345964666666667</v>
      </c>
      <c r="DN125">
        <v>30.2414666666667</v>
      </c>
      <c r="DO125">
        <v>30.0084</v>
      </c>
      <c r="DP125">
        <v>999.9</v>
      </c>
      <c r="DQ125">
        <v>0</v>
      </c>
      <c r="DR125">
        <v>0</v>
      </c>
      <c r="DS125">
        <v>9975</v>
      </c>
      <c r="DT125">
        <v>0</v>
      </c>
      <c r="DU125">
        <v>0.330984</v>
      </c>
      <c r="DV125">
        <v>0.214355666666667</v>
      </c>
      <c r="DW125">
        <v>430.502</v>
      </c>
      <c r="DX125">
        <v>430.183666666667</v>
      </c>
      <c r="DY125">
        <v>0.223283</v>
      </c>
      <c r="DZ125">
        <v>420.001666666667</v>
      </c>
      <c r="EA125">
        <v>23.6695666666667</v>
      </c>
      <c r="EB125">
        <v>2.15787</v>
      </c>
      <c r="EC125">
        <v>2.13770333333333</v>
      </c>
      <c r="ED125">
        <v>18.6529</v>
      </c>
      <c r="EE125">
        <v>18.5029333333333</v>
      </c>
      <c r="EF125">
        <v>0.00500059</v>
      </c>
      <c r="EG125">
        <v>0</v>
      </c>
      <c r="EH125">
        <v>0</v>
      </c>
      <c r="EI125">
        <v>0</v>
      </c>
      <c r="EJ125">
        <v>231.033333333333</v>
      </c>
      <c r="EK125">
        <v>0.00500059</v>
      </c>
      <c r="EL125">
        <v>0.766666666666667</v>
      </c>
      <c r="EM125">
        <v>1.23333333333333</v>
      </c>
      <c r="EN125">
        <v>36</v>
      </c>
      <c r="EO125">
        <v>40.7913333333333</v>
      </c>
      <c r="EP125">
        <v>37.875</v>
      </c>
      <c r="EQ125">
        <v>41.4996666666667</v>
      </c>
      <c r="ER125">
        <v>38.875</v>
      </c>
      <c r="ES125">
        <v>0</v>
      </c>
      <c r="ET125">
        <v>0</v>
      </c>
      <c r="EU125">
        <v>0</v>
      </c>
      <c r="EV125">
        <v>1759362336.1</v>
      </c>
      <c r="EW125">
        <v>0</v>
      </c>
      <c r="EX125">
        <v>235.115384615385</v>
      </c>
      <c r="EY125">
        <v>-13.9213676277081</v>
      </c>
      <c r="EZ125">
        <v>26.4786328362342</v>
      </c>
      <c r="FA125">
        <v>-6.89615384615385</v>
      </c>
      <c r="FB125">
        <v>15</v>
      </c>
      <c r="FC125">
        <v>0</v>
      </c>
      <c r="FD125" t="s">
        <v>422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0.227106095238095</v>
      </c>
      <c r="FQ125">
        <v>-0.135740181818181</v>
      </c>
      <c r="FR125">
        <v>0.0239459513247662</v>
      </c>
      <c r="FS125">
        <v>1</v>
      </c>
      <c r="FT125">
        <v>234.241176470588</v>
      </c>
      <c r="FU125">
        <v>9.21619548943817</v>
      </c>
      <c r="FV125">
        <v>5.66143390935853</v>
      </c>
      <c r="FW125">
        <v>-1</v>
      </c>
      <c r="FX125">
        <v>0.203781761904762</v>
      </c>
      <c r="FY125">
        <v>0.12936225974026</v>
      </c>
      <c r="FZ125">
        <v>0.0156979581289893</v>
      </c>
      <c r="GA125">
        <v>0</v>
      </c>
      <c r="GB125">
        <v>1</v>
      </c>
      <c r="GC125">
        <v>2</v>
      </c>
      <c r="GD125" t="s">
        <v>423</v>
      </c>
      <c r="GE125">
        <v>3.13274</v>
      </c>
      <c r="GF125">
        <v>2.71245</v>
      </c>
      <c r="GG125">
        <v>0.0892534</v>
      </c>
      <c r="GH125">
        <v>0.0896821</v>
      </c>
      <c r="GI125">
        <v>0.102303</v>
      </c>
      <c r="GJ125">
        <v>0.102342</v>
      </c>
      <c r="GK125">
        <v>34271.6</v>
      </c>
      <c r="GL125">
        <v>36688.1</v>
      </c>
      <c r="GM125">
        <v>34049.1</v>
      </c>
      <c r="GN125">
        <v>36493.6</v>
      </c>
      <c r="GO125">
        <v>43171.7</v>
      </c>
      <c r="GP125">
        <v>47026.7</v>
      </c>
      <c r="GQ125">
        <v>53120.3</v>
      </c>
      <c r="GR125">
        <v>58326</v>
      </c>
      <c r="GS125">
        <v>1.9491</v>
      </c>
      <c r="GT125">
        <v>1.77925</v>
      </c>
      <c r="GU125">
        <v>0.0917539</v>
      </c>
      <c r="GV125">
        <v>0</v>
      </c>
      <c r="GW125">
        <v>28.512</v>
      </c>
      <c r="GX125">
        <v>999.9</v>
      </c>
      <c r="GY125">
        <v>58.247</v>
      </c>
      <c r="GZ125">
        <v>30.726</v>
      </c>
      <c r="HA125">
        <v>28.6412</v>
      </c>
      <c r="HB125">
        <v>55.27</v>
      </c>
      <c r="HC125">
        <v>44.4351</v>
      </c>
      <c r="HD125">
        <v>1</v>
      </c>
      <c r="HE125">
        <v>0.105465</v>
      </c>
      <c r="HF125">
        <v>-1.16381</v>
      </c>
      <c r="HG125">
        <v>20.1302</v>
      </c>
      <c r="HH125">
        <v>5.19632</v>
      </c>
      <c r="HI125">
        <v>12.0041</v>
      </c>
      <c r="HJ125">
        <v>4.9753</v>
      </c>
      <c r="HK125">
        <v>3.294</v>
      </c>
      <c r="HL125">
        <v>9999</v>
      </c>
      <c r="HM125">
        <v>9999</v>
      </c>
      <c r="HN125">
        <v>999.9</v>
      </c>
      <c r="HO125">
        <v>9999</v>
      </c>
      <c r="HP125">
        <v>1.86325</v>
      </c>
      <c r="HQ125">
        <v>1.86813</v>
      </c>
      <c r="HR125">
        <v>1.86786</v>
      </c>
      <c r="HS125">
        <v>1.86907</v>
      </c>
      <c r="HT125">
        <v>1.86986</v>
      </c>
      <c r="HU125">
        <v>1.86589</v>
      </c>
      <c r="HV125">
        <v>1.86697</v>
      </c>
      <c r="HW125">
        <v>1.86844</v>
      </c>
      <c r="HX125">
        <v>5</v>
      </c>
      <c r="HY125">
        <v>0</v>
      </c>
      <c r="HZ125">
        <v>0</v>
      </c>
      <c r="IA125">
        <v>0</v>
      </c>
      <c r="IB125" t="s">
        <v>424</v>
      </c>
      <c r="IC125" t="s">
        <v>425</v>
      </c>
      <c r="ID125" t="s">
        <v>426</v>
      </c>
      <c r="IE125" t="s">
        <v>426</v>
      </c>
      <c r="IF125" t="s">
        <v>426</v>
      </c>
      <c r="IG125" t="s">
        <v>426</v>
      </c>
      <c r="IH125">
        <v>0</v>
      </c>
      <c r="II125">
        <v>100</v>
      </c>
      <c r="IJ125">
        <v>100</v>
      </c>
      <c r="IK125">
        <v>1.98</v>
      </c>
      <c r="IL125">
        <v>0.3779</v>
      </c>
      <c r="IM125">
        <v>0.591063205497763</v>
      </c>
      <c r="IN125">
        <v>0.00362635438953289</v>
      </c>
      <c r="IO125">
        <v>-8.50754122937555e-07</v>
      </c>
      <c r="IP125">
        <v>2.87264459290622e-10</v>
      </c>
      <c r="IQ125">
        <v>-0.103101814204982</v>
      </c>
      <c r="IR125">
        <v>-0.017656537129445</v>
      </c>
      <c r="IS125">
        <v>0.00217271289782075</v>
      </c>
      <c r="IT125">
        <v>-2.34727275410467e-05</v>
      </c>
      <c r="IU125">
        <v>4</v>
      </c>
      <c r="IV125">
        <v>2183</v>
      </c>
      <c r="IW125">
        <v>1</v>
      </c>
      <c r="IX125">
        <v>27</v>
      </c>
      <c r="IY125">
        <v>29322705.6</v>
      </c>
      <c r="IZ125">
        <v>29322705.6</v>
      </c>
      <c r="JA125">
        <v>0.994873</v>
      </c>
      <c r="JB125">
        <v>2.64038</v>
      </c>
      <c r="JC125">
        <v>1.54785</v>
      </c>
      <c r="JD125">
        <v>2.31445</v>
      </c>
      <c r="JE125">
        <v>1.64551</v>
      </c>
      <c r="JF125">
        <v>2.27783</v>
      </c>
      <c r="JG125">
        <v>34.3952</v>
      </c>
      <c r="JH125">
        <v>24.2101</v>
      </c>
      <c r="JI125">
        <v>18</v>
      </c>
      <c r="JJ125">
        <v>506.191</v>
      </c>
      <c r="JK125">
        <v>396.948</v>
      </c>
      <c r="JL125">
        <v>30.7219</v>
      </c>
      <c r="JM125">
        <v>28.7594</v>
      </c>
      <c r="JN125">
        <v>29.9999</v>
      </c>
      <c r="JO125">
        <v>28.7707</v>
      </c>
      <c r="JP125">
        <v>28.7236</v>
      </c>
      <c r="JQ125">
        <v>19.9451</v>
      </c>
      <c r="JR125">
        <v>21.75</v>
      </c>
      <c r="JS125">
        <v>51.6088</v>
      </c>
      <c r="JT125">
        <v>30.7444</v>
      </c>
      <c r="JU125">
        <v>420</v>
      </c>
      <c r="JV125">
        <v>23.6589</v>
      </c>
      <c r="JW125">
        <v>96.5587</v>
      </c>
      <c r="JX125">
        <v>94.5001</v>
      </c>
    </row>
    <row r="126" spans="1:284">
      <c r="A126">
        <v>110</v>
      </c>
      <c r="B126">
        <v>1759362337</v>
      </c>
      <c r="C126">
        <v>1294.90000009537</v>
      </c>
      <c r="D126" t="s">
        <v>647</v>
      </c>
      <c r="E126" t="s">
        <v>648</v>
      </c>
      <c r="F126">
        <v>5</v>
      </c>
      <c r="G126" t="s">
        <v>608</v>
      </c>
      <c r="H126" t="s">
        <v>419</v>
      </c>
      <c r="I126">
        <v>1759362334</v>
      </c>
      <c r="J126">
        <f>(K126)/1000</f>
        <v>0</v>
      </c>
      <c r="K126">
        <f>1000*DK126*AI126*(DG126-DH126)/(100*CZ126*(1000-AI126*DG126))</f>
        <v>0</v>
      </c>
      <c r="L126">
        <f>DK126*AI126*(DF126-DE126*(1000-AI126*DH126)/(1000-AI126*DG126))/(100*CZ126)</f>
        <v>0</v>
      </c>
      <c r="M126">
        <f>DE126 - IF(AI126&gt;1, L126*CZ126*100.0/(AK126), 0)</f>
        <v>0</v>
      </c>
      <c r="N126">
        <f>((T126-J126/2)*M126-L126)/(T126+J126/2)</f>
        <v>0</v>
      </c>
      <c r="O126">
        <f>N126*(DL126+DM126)/1000.0</f>
        <v>0</v>
      </c>
      <c r="P126">
        <f>(DE126 - IF(AI126&gt;1, L126*CZ126*100.0/(AK126), 0))*(DL126+DM126)/1000.0</f>
        <v>0</v>
      </c>
      <c r="Q126">
        <f>2.0/((1/S126-1/R126)+SIGN(S126)*SQRT((1/S126-1/R126)*(1/S126-1/R126) + 4*DA126/((DA126+1)*(DA126+1))*(2*1/S126*1/R126-1/R126*1/R126)))</f>
        <v>0</v>
      </c>
      <c r="R126">
        <f>IF(LEFT(DB126,1)&lt;&gt;"0",IF(LEFT(DB126,1)="1",3.0,DC126),$D$5+$E$5*(DS126*DL126/($K$5*1000))+$F$5*(DS126*DL126/($K$5*1000))*MAX(MIN(CZ126,$J$5),$I$5)*MAX(MIN(CZ126,$J$5),$I$5)+$G$5*MAX(MIN(CZ126,$J$5),$I$5)*(DS126*DL126/($K$5*1000))+$H$5*(DS126*DL126/($K$5*1000))*(DS126*DL126/($K$5*1000)))</f>
        <v>0</v>
      </c>
      <c r="S126">
        <f>J126*(1000-(1000*0.61365*exp(17.502*W126/(240.97+W126))/(DL126+DM126)+DG126)/2)/(1000*0.61365*exp(17.502*W126/(240.97+W126))/(DL126+DM126)-DG126)</f>
        <v>0</v>
      </c>
      <c r="T126">
        <f>1/((DA126+1)/(Q126/1.6)+1/(R126/1.37)) + DA126/((DA126+1)/(Q126/1.6) + DA126/(R126/1.37))</f>
        <v>0</v>
      </c>
      <c r="U126">
        <f>(CV126*CY126)</f>
        <v>0</v>
      </c>
      <c r="V126">
        <f>(DN126+(U126+2*0.95*5.67E-8*(((DN126+$B$7)+273)^4-(DN126+273)^4)-44100*J126)/(1.84*29.3*R126+8*0.95*5.67E-8*(DN126+273)^3))</f>
        <v>0</v>
      </c>
      <c r="W126">
        <f>($C$7*DO126+$D$7*DP126+$E$7*V126)</f>
        <v>0</v>
      </c>
      <c r="X126">
        <f>0.61365*exp(17.502*W126/(240.97+W126))</f>
        <v>0</v>
      </c>
      <c r="Y126">
        <f>(Z126/AA126*100)</f>
        <v>0</v>
      </c>
      <c r="Z126">
        <f>DG126*(DL126+DM126)/1000</f>
        <v>0</v>
      </c>
      <c r="AA126">
        <f>0.61365*exp(17.502*DN126/(240.97+DN126))</f>
        <v>0</v>
      </c>
      <c r="AB126">
        <f>(X126-DG126*(DL126+DM126)/1000)</f>
        <v>0</v>
      </c>
      <c r="AC126">
        <f>(-J126*44100)</f>
        <v>0</v>
      </c>
      <c r="AD126">
        <f>2*29.3*R126*0.92*(DN126-W126)</f>
        <v>0</v>
      </c>
      <c r="AE126">
        <f>2*0.95*5.67E-8*(((DN126+$B$7)+273)^4-(W126+273)^4)</f>
        <v>0</v>
      </c>
      <c r="AF126">
        <f>U126+AE126+AC126+AD126</f>
        <v>0</v>
      </c>
      <c r="AG126">
        <v>0</v>
      </c>
      <c r="AH126">
        <v>0</v>
      </c>
      <c r="AI126">
        <f>IF(AG126*$H$13&gt;=AK126,1.0,(AK126/(AK126-AG126*$H$13)))</f>
        <v>0</v>
      </c>
      <c r="AJ126">
        <f>(AI126-1)*100</f>
        <v>0</v>
      </c>
      <c r="AK126">
        <f>MAX(0,($B$13+$C$13*DS126)/(1+$D$13*DS126)*DL126/(DN126+273)*$E$13)</f>
        <v>0</v>
      </c>
      <c r="AL126" t="s">
        <v>420</v>
      </c>
      <c r="AM126" t="s">
        <v>420</v>
      </c>
      <c r="AN126">
        <v>0</v>
      </c>
      <c r="AO126">
        <v>0</v>
      </c>
      <c r="AP126">
        <f>1-AN126/AO126</f>
        <v>0</v>
      </c>
      <c r="AQ126">
        <v>0</v>
      </c>
      <c r="AR126" t="s">
        <v>420</v>
      </c>
      <c r="AS126" t="s">
        <v>420</v>
      </c>
      <c r="AT126">
        <v>0</v>
      </c>
      <c r="AU126">
        <v>0</v>
      </c>
      <c r="AV126">
        <f>1-AT126/AU126</f>
        <v>0</v>
      </c>
      <c r="AW126">
        <v>0.5</v>
      </c>
      <c r="AX126">
        <f>CW126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420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CV126">
        <f>$B$11*DT126+$C$11*DU126+$F$11*EF126*(1-EI126)</f>
        <v>0</v>
      </c>
      <c r="CW126">
        <f>CV126*CX126</f>
        <v>0</v>
      </c>
      <c r="CX126">
        <f>($B$11*$D$9+$C$11*$D$9+$F$11*((ES126+EK126)/MAX(ES126+EK126+ET126, 0.1)*$I$9+ET126/MAX(ES126+EK126+ET126, 0.1)*$J$9))/($B$11+$C$11+$F$11)</f>
        <v>0</v>
      </c>
      <c r="CY126">
        <f>($B$11*$K$9+$C$11*$K$9+$F$11*((ES126+EK126)/MAX(ES126+EK126+ET126, 0.1)*$P$9+ET126/MAX(ES126+EK126+ET126, 0.1)*$Q$9))/($B$11+$C$11+$F$11)</f>
        <v>0</v>
      </c>
      <c r="CZ126">
        <v>2.7</v>
      </c>
      <c r="DA126">
        <v>0.5</v>
      </c>
      <c r="DB126" t="s">
        <v>421</v>
      </c>
      <c r="DC126">
        <v>2</v>
      </c>
      <c r="DD126">
        <v>1759362334</v>
      </c>
      <c r="DE126">
        <v>420.214333333333</v>
      </c>
      <c r="DF126">
        <v>420.007</v>
      </c>
      <c r="DG126">
        <v>23.8915</v>
      </c>
      <c r="DH126">
        <v>23.6604666666667</v>
      </c>
      <c r="DI126">
        <v>418.234333333333</v>
      </c>
      <c r="DJ126">
        <v>23.5136666666667</v>
      </c>
      <c r="DK126">
        <v>499.922</v>
      </c>
      <c r="DL126">
        <v>90.3153</v>
      </c>
      <c r="DM126">
        <v>0.0346131666666667</v>
      </c>
      <c r="DN126">
        <v>30.2406</v>
      </c>
      <c r="DO126">
        <v>30.0075666666667</v>
      </c>
      <c r="DP126">
        <v>999.9</v>
      </c>
      <c r="DQ126">
        <v>0</v>
      </c>
      <c r="DR126">
        <v>0</v>
      </c>
      <c r="DS126">
        <v>9980</v>
      </c>
      <c r="DT126">
        <v>0</v>
      </c>
      <c r="DU126">
        <v>0.330984</v>
      </c>
      <c r="DV126">
        <v>0.207133</v>
      </c>
      <c r="DW126">
        <v>430.499333333333</v>
      </c>
      <c r="DX126">
        <v>430.185</v>
      </c>
      <c r="DY126">
        <v>0.231049666666667</v>
      </c>
      <c r="DZ126">
        <v>420.007</v>
      </c>
      <c r="EA126">
        <v>23.6604666666667</v>
      </c>
      <c r="EB126">
        <v>2.15777</v>
      </c>
      <c r="EC126">
        <v>2.13690333333333</v>
      </c>
      <c r="ED126">
        <v>18.6521666666667</v>
      </c>
      <c r="EE126">
        <v>18.4969666666667</v>
      </c>
      <c r="EF126">
        <v>0.00500059</v>
      </c>
      <c r="EG126">
        <v>0</v>
      </c>
      <c r="EH126">
        <v>0</v>
      </c>
      <c r="EI126">
        <v>0</v>
      </c>
      <c r="EJ126">
        <v>232.766666666667</v>
      </c>
      <c r="EK126">
        <v>0.00500059</v>
      </c>
      <c r="EL126">
        <v>2.9</v>
      </c>
      <c r="EM126">
        <v>1.6</v>
      </c>
      <c r="EN126">
        <v>36</v>
      </c>
      <c r="EO126">
        <v>40.833</v>
      </c>
      <c r="EP126">
        <v>37.8956666666667</v>
      </c>
      <c r="EQ126">
        <v>41.5413333333333</v>
      </c>
      <c r="ER126">
        <v>38.8956666666667</v>
      </c>
      <c r="ES126">
        <v>0</v>
      </c>
      <c r="ET126">
        <v>0</v>
      </c>
      <c r="EU126">
        <v>0</v>
      </c>
      <c r="EV126">
        <v>1759362337.9</v>
      </c>
      <c r="EW126">
        <v>0</v>
      </c>
      <c r="EX126">
        <v>234.672</v>
      </c>
      <c r="EY126">
        <v>-6.12307690741676</v>
      </c>
      <c r="EZ126">
        <v>10.930769257268</v>
      </c>
      <c r="FA126">
        <v>-6.08</v>
      </c>
      <c r="FB126">
        <v>15</v>
      </c>
      <c r="FC126">
        <v>0</v>
      </c>
      <c r="FD126" t="s">
        <v>422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0.222806047619048</v>
      </c>
      <c r="FQ126">
        <v>-0.0953541818181817</v>
      </c>
      <c r="FR126">
        <v>0.0208916876303795</v>
      </c>
      <c r="FS126">
        <v>1</v>
      </c>
      <c r="FT126">
        <v>234.564705882353</v>
      </c>
      <c r="FU126">
        <v>2.0595873977337</v>
      </c>
      <c r="FV126">
        <v>5.57314370852284</v>
      </c>
      <c r="FW126">
        <v>-1</v>
      </c>
      <c r="FX126">
        <v>0.206798285714286</v>
      </c>
      <c r="FY126">
        <v>0.170680519480519</v>
      </c>
      <c r="FZ126">
        <v>0.017703436255476</v>
      </c>
      <c r="GA126">
        <v>0</v>
      </c>
      <c r="GB126">
        <v>1</v>
      </c>
      <c r="GC126">
        <v>2</v>
      </c>
      <c r="GD126" t="s">
        <v>423</v>
      </c>
      <c r="GE126">
        <v>3.13285</v>
      </c>
      <c r="GF126">
        <v>2.71265</v>
      </c>
      <c r="GG126">
        <v>0.0892544</v>
      </c>
      <c r="GH126">
        <v>0.0896855</v>
      </c>
      <c r="GI126">
        <v>0.102296</v>
      </c>
      <c r="GJ126">
        <v>0.102308</v>
      </c>
      <c r="GK126">
        <v>34271.6</v>
      </c>
      <c r="GL126">
        <v>36688.2</v>
      </c>
      <c r="GM126">
        <v>34049</v>
      </c>
      <c r="GN126">
        <v>36493.7</v>
      </c>
      <c r="GO126">
        <v>43172</v>
      </c>
      <c r="GP126">
        <v>47028.7</v>
      </c>
      <c r="GQ126">
        <v>53120.2</v>
      </c>
      <c r="GR126">
        <v>58326.2</v>
      </c>
      <c r="GS126">
        <v>1.94902</v>
      </c>
      <c r="GT126">
        <v>1.77915</v>
      </c>
      <c r="GU126">
        <v>0.091698</v>
      </c>
      <c r="GV126">
        <v>0</v>
      </c>
      <c r="GW126">
        <v>28.5138</v>
      </c>
      <c r="GX126">
        <v>999.9</v>
      </c>
      <c r="GY126">
        <v>58.247</v>
      </c>
      <c r="GZ126">
        <v>30.726</v>
      </c>
      <c r="HA126">
        <v>28.6431</v>
      </c>
      <c r="HB126">
        <v>54.92</v>
      </c>
      <c r="HC126">
        <v>44.4271</v>
      </c>
      <c r="HD126">
        <v>1</v>
      </c>
      <c r="HE126">
        <v>0.105427</v>
      </c>
      <c r="HF126">
        <v>-1.22112</v>
      </c>
      <c r="HG126">
        <v>20.1297</v>
      </c>
      <c r="HH126">
        <v>5.19588</v>
      </c>
      <c r="HI126">
        <v>12.004</v>
      </c>
      <c r="HJ126">
        <v>4.9753</v>
      </c>
      <c r="HK126">
        <v>3.294</v>
      </c>
      <c r="HL126">
        <v>9999</v>
      </c>
      <c r="HM126">
        <v>9999</v>
      </c>
      <c r="HN126">
        <v>999.9</v>
      </c>
      <c r="HO126">
        <v>9999</v>
      </c>
      <c r="HP126">
        <v>1.86325</v>
      </c>
      <c r="HQ126">
        <v>1.86813</v>
      </c>
      <c r="HR126">
        <v>1.86789</v>
      </c>
      <c r="HS126">
        <v>1.86906</v>
      </c>
      <c r="HT126">
        <v>1.86988</v>
      </c>
      <c r="HU126">
        <v>1.86589</v>
      </c>
      <c r="HV126">
        <v>1.86696</v>
      </c>
      <c r="HW126">
        <v>1.86844</v>
      </c>
      <c r="HX126">
        <v>5</v>
      </c>
      <c r="HY126">
        <v>0</v>
      </c>
      <c r="HZ126">
        <v>0</v>
      </c>
      <c r="IA126">
        <v>0</v>
      </c>
      <c r="IB126" t="s">
        <v>424</v>
      </c>
      <c r="IC126" t="s">
        <v>425</v>
      </c>
      <c r="ID126" t="s">
        <v>426</v>
      </c>
      <c r="IE126" t="s">
        <v>426</v>
      </c>
      <c r="IF126" t="s">
        <v>426</v>
      </c>
      <c r="IG126" t="s">
        <v>426</v>
      </c>
      <c r="IH126">
        <v>0</v>
      </c>
      <c r="II126">
        <v>100</v>
      </c>
      <c r="IJ126">
        <v>100</v>
      </c>
      <c r="IK126">
        <v>1.979</v>
      </c>
      <c r="IL126">
        <v>0.3776</v>
      </c>
      <c r="IM126">
        <v>0.591063205497763</v>
      </c>
      <c r="IN126">
        <v>0.00362635438953289</v>
      </c>
      <c r="IO126">
        <v>-8.50754122937555e-07</v>
      </c>
      <c r="IP126">
        <v>2.87264459290622e-10</v>
      </c>
      <c r="IQ126">
        <v>-0.103101814204982</v>
      </c>
      <c r="IR126">
        <v>-0.017656537129445</v>
      </c>
      <c r="IS126">
        <v>0.00217271289782075</v>
      </c>
      <c r="IT126">
        <v>-2.34727275410467e-05</v>
      </c>
      <c r="IU126">
        <v>4</v>
      </c>
      <c r="IV126">
        <v>2183</v>
      </c>
      <c r="IW126">
        <v>1</v>
      </c>
      <c r="IX126">
        <v>27</v>
      </c>
      <c r="IY126">
        <v>29322705.6</v>
      </c>
      <c r="IZ126">
        <v>29322705.6</v>
      </c>
      <c r="JA126">
        <v>0.994873</v>
      </c>
      <c r="JB126">
        <v>2.63916</v>
      </c>
      <c r="JC126">
        <v>1.54785</v>
      </c>
      <c r="JD126">
        <v>2.31323</v>
      </c>
      <c r="JE126">
        <v>1.64673</v>
      </c>
      <c r="JF126">
        <v>2.30835</v>
      </c>
      <c r="JG126">
        <v>34.3952</v>
      </c>
      <c r="JH126">
        <v>24.2101</v>
      </c>
      <c r="JI126">
        <v>18</v>
      </c>
      <c r="JJ126">
        <v>506.131</v>
      </c>
      <c r="JK126">
        <v>396.886</v>
      </c>
      <c r="JL126">
        <v>30.7167</v>
      </c>
      <c r="JM126">
        <v>28.7588</v>
      </c>
      <c r="JN126">
        <v>29.9999</v>
      </c>
      <c r="JO126">
        <v>28.7695</v>
      </c>
      <c r="JP126">
        <v>28.7224</v>
      </c>
      <c r="JQ126">
        <v>19.9462</v>
      </c>
      <c r="JR126">
        <v>21.75</v>
      </c>
      <c r="JS126">
        <v>51.6088</v>
      </c>
      <c r="JT126">
        <v>30.7373</v>
      </c>
      <c r="JU126">
        <v>420</v>
      </c>
      <c r="JV126">
        <v>23.6589</v>
      </c>
      <c r="JW126">
        <v>96.5586</v>
      </c>
      <c r="JX126">
        <v>94.5006</v>
      </c>
    </row>
    <row r="127" spans="1:284">
      <c r="A127">
        <v>111</v>
      </c>
      <c r="B127">
        <v>1759362339</v>
      </c>
      <c r="C127">
        <v>1296.90000009537</v>
      </c>
      <c r="D127" t="s">
        <v>649</v>
      </c>
      <c r="E127" t="s">
        <v>650</v>
      </c>
      <c r="F127">
        <v>5</v>
      </c>
      <c r="G127" t="s">
        <v>608</v>
      </c>
      <c r="H127" t="s">
        <v>419</v>
      </c>
      <c r="I127">
        <v>1759362336</v>
      </c>
      <c r="J127">
        <f>(K127)/1000</f>
        <v>0</v>
      </c>
      <c r="K127">
        <f>1000*DK127*AI127*(DG127-DH127)/(100*CZ127*(1000-AI127*DG127))</f>
        <v>0</v>
      </c>
      <c r="L127">
        <f>DK127*AI127*(DF127-DE127*(1000-AI127*DH127)/(1000-AI127*DG127))/(100*CZ127)</f>
        <v>0</v>
      </c>
      <c r="M127">
        <f>DE127 - IF(AI127&gt;1, L127*CZ127*100.0/(AK127), 0)</f>
        <v>0</v>
      </c>
      <c r="N127">
        <f>((T127-J127/2)*M127-L127)/(T127+J127/2)</f>
        <v>0</v>
      </c>
      <c r="O127">
        <f>N127*(DL127+DM127)/1000.0</f>
        <v>0</v>
      </c>
      <c r="P127">
        <f>(DE127 - IF(AI127&gt;1, L127*CZ127*100.0/(AK127), 0))*(DL127+DM127)/1000.0</f>
        <v>0</v>
      </c>
      <c r="Q127">
        <f>2.0/((1/S127-1/R127)+SIGN(S127)*SQRT((1/S127-1/R127)*(1/S127-1/R127) + 4*DA127/((DA127+1)*(DA127+1))*(2*1/S127*1/R127-1/R127*1/R127)))</f>
        <v>0</v>
      </c>
      <c r="R127">
        <f>IF(LEFT(DB127,1)&lt;&gt;"0",IF(LEFT(DB127,1)="1",3.0,DC127),$D$5+$E$5*(DS127*DL127/($K$5*1000))+$F$5*(DS127*DL127/($K$5*1000))*MAX(MIN(CZ127,$J$5),$I$5)*MAX(MIN(CZ127,$J$5),$I$5)+$G$5*MAX(MIN(CZ127,$J$5),$I$5)*(DS127*DL127/($K$5*1000))+$H$5*(DS127*DL127/($K$5*1000))*(DS127*DL127/($K$5*1000)))</f>
        <v>0</v>
      </c>
      <c r="S127">
        <f>J127*(1000-(1000*0.61365*exp(17.502*W127/(240.97+W127))/(DL127+DM127)+DG127)/2)/(1000*0.61365*exp(17.502*W127/(240.97+W127))/(DL127+DM127)-DG127)</f>
        <v>0</v>
      </c>
      <c r="T127">
        <f>1/((DA127+1)/(Q127/1.6)+1/(R127/1.37)) + DA127/((DA127+1)/(Q127/1.6) + DA127/(R127/1.37))</f>
        <v>0</v>
      </c>
      <c r="U127">
        <f>(CV127*CY127)</f>
        <v>0</v>
      </c>
      <c r="V127">
        <f>(DN127+(U127+2*0.95*5.67E-8*(((DN127+$B$7)+273)^4-(DN127+273)^4)-44100*J127)/(1.84*29.3*R127+8*0.95*5.67E-8*(DN127+273)^3))</f>
        <v>0</v>
      </c>
      <c r="W127">
        <f>($C$7*DO127+$D$7*DP127+$E$7*V127)</f>
        <v>0</v>
      </c>
      <c r="X127">
        <f>0.61365*exp(17.502*W127/(240.97+W127))</f>
        <v>0</v>
      </c>
      <c r="Y127">
        <f>(Z127/AA127*100)</f>
        <v>0</v>
      </c>
      <c r="Z127">
        <f>DG127*(DL127+DM127)/1000</f>
        <v>0</v>
      </c>
      <c r="AA127">
        <f>0.61365*exp(17.502*DN127/(240.97+DN127))</f>
        <v>0</v>
      </c>
      <c r="AB127">
        <f>(X127-DG127*(DL127+DM127)/1000)</f>
        <v>0</v>
      </c>
      <c r="AC127">
        <f>(-J127*44100)</f>
        <v>0</v>
      </c>
      <c r="AD127">
        <f>2*29.3*R127*0.92*(DN127-W127)</f>
        <v>0</v>
      </c>
      <c r="AE127">
        <f>2*0.95*5.67E-8*(((DN127+$B$7)+273)^4-(W127+273)^4)</f>
        <v>0</v>
      </c>
      <c r="AF127">
        <f>U127+AE127+AC127+AD127</f>
        <v>0</v>
      </c>
      <c r="AG127">
        <v>0</v>
      </c>
      <c r="AH127">
        <v>0</v>
      </c>
      <c r="AI127">
        <f>IF(AG127*$H$13&gt;=AK127,1.0,(AK127/(AK127-AG127*$H$13)))</f>
        <v>0</v>
      </c>
      <c r="AJ127">
        <f>(AI127-1)*100</f>
        <v>0</v>
      </c>
      <c r="AK127">
        <f>MAX(0,($B$13+$C$13*DS127)/(1+$D$13*DS127)*DL127/(DN127+273)*$E$13)</f>
        <v>0</v>
      </c>
      <c r="AL127" t="s">
        <v>420</v>
      </c>
      <c r="AM127" t="s">
        <v>420</v>
      </c>
      <c r="AN127">
        <v>0</v>
      </c>
      <c r="AO127">
        <v>0</v>
      </c>
      <c r="AP127">
        <f>1-AN127/AO127</f>
        <v>0</v>
      </c>
      <c r="AQ127">
        <v>0</v>
      </c>
      <c r="AR127" t="s">
        <v>420</v>
      </c>
      <c r="AS127" t="s">
        <v>420</v>
      </c>
      <c r="AT127">
        <v>0</v>
      </c>
      <c r="AU127">
        <v>0</v>
      </c>
      <c r="AV127">
        <f>1-AT127/AU127</f>
        <v>0</v>
      </c>
      <c r="AW127">
        <v>0.5</v>
      </c>
      <c r="AX127">
        <f>CW127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420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CV127">
        <f>$B$11*DT127+$C$11*DU127+$F$11*EF127*(1-EI127)</f>
        <v>0</v>
      </c>
      <c r="CW127">
        <f>CV127*CX127</f>
        <v>0</v>
      </c>
      <c r="CX127">
        <f>($B$11*$D$9+$C$11*$D$9+$F$11*((ES127+EK127)/MAX(ES127+EK127+ET127, 0.1)*$I$9+ET127/MAX(ES127+EK127+ET127, 0.1)*$J$9))/($B$11+$C$11+$F$11)</f>
        <v>0</v>
      </c>
      <c r="CY127">
        <f>($B$11*$K$9+$C$11*$K$9+$F$11*((ES127+EK127)/MAX(ES127+EK127+ET127, 0.1)*$P$9+ET127/MAX(ES127+EK127+ET127, 0.1)*$Q$9))/($B$11+$C$11+$F$11)</f>
        <v>0</v>
      </c>
      <c r="CZ127">
        <v>2.7</v>
      </c>
      <c r="DA127">
        <v>0.5</v>
      </c>
      <c r="DB127" t="s">
        <v>421</v>
      </c>
      <c r="DC127">
        <v>2</v>
      </c>
      <c r="DD127">
        <v>1759362336</v>
      </c>
      <c r="DE127">
        <v>420.213333333333</v>
      </c>
      <c r="DF127">
        <v>420.001</v>
      </c>
      <c r="DG127">
        <v>23.8889666666667</v>
      </c>
      <c r="DH127">
        <v>23.6491</v>
      </c>
      <c r="DI127">
        <v>418.233333333333</v>
      </c>
      <c r="DJ127">
        <v>23.5112666666667</v>
      </c>
      <c r="DK127">
        <v>499.939333333333</v>
      </c>
      <c r="DL127">
        <v>90.3170333333333</v>
      </c>
      <c r="DM127">
        <v>0.0345123</v>
      </c>
      <c r="DN127">
        <v>30.2404</v>
      </c>
      <c r="DO127">
        <v>30.0066</v>
      </c>
      <c r="DP127">
        <v>999.9</v>
      </c>
      <c r="DQ127">
        <v>0</v>
      </c>
      <c r="DR127">
        <v>0</v>
      </c>
      <c r="DS127">
        <v>10004.9833333333</v>
      </c>
      <c r="DT127">
        <v>0</v>
      </c>
      <c r="DU127">
        <v>0.335581</v>
      </c>
      <c r="DV127">
        <v>0.212361666666667</v>
      </c>
      <c r="DW127">
        <v>430.497333333333</v>
      </c>
      <c r="DX127">
        <v>430.174</v>
      </c>
      <c r="DY127">
        <v>0.239889333333333</v>
      </c>
      <c r="DZ127">
        <v>420.001</v>
      </c>
      <c r="EA127">
        <v>23.6491</v>
      </c>
      <c r="EB127">
        <v>2.15758333333333</v>
      </c>
      <c r="EC127">
        <v>2.13592</v>
      </c>
      <c r="ED127">
        <v>18.6507666666667</v>
      </c>
      <c r="EE127">
        <v>18.4896</v>
      </c>
      <c r="EF127">
        <v>0.00500059</v>
      </c>
      <c r="EG127">
        <v>0</v>
      </c>
      <c r="EH127">
        <v>0</v>
      </c>
      <c r="EI127">
        <v>0</v>
      </c>
      <c r="EJ127">
        <v>233.633333333333</v>
      </c>
      <c r="EK127">
        <v>0.00500059</v>
      </c>
      <c r="EL127">
        <v>-6</v>
      </c>
      <c r="EM127">
        <v>-0.166666666666667</v>
      </c>
      <c r="EN127">
        <v>36.0206666666667</v>
      </c>
      <c r="EO127">
        <v>40.854</v>
      </c>
      <c r="EP127">
        <v>37.9163333333333</v>
      </c>
      <c r="EQ127">
        <v>41.583</v>
      </c>
      <c r="ER127">
        <v>38.9163333333333</v>
      </c>
      <c r="ES127">
        <v>0</v>
      </c>
      <c r="ET127">
        <v>0</v>
      </c>
      <c r="EU127">
        <v>0</v>
      </c>
      <c r="EV127">
        <v>1759362340.3</v>
      </c>
      <c r="EW127">
        <v>0</v>
      </c>
      <c r="EX127">
        <v>234.076</v>
      </c>
      <c r="EY127">
        <v>-4.39999998838484</v>
      </c>
      <c r="EZ127">
        <v>-10.0769229756775</v>
      </c>
      <c r="FA127">
        <v>-6.532</v>
      </c>
      <c r="FB127">
        <v>15</v>
      </c>
      <c r="FC127">
        <v>0</v>
      </c>
      <c r="FD127" t="s">
        <v>422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0.218067047619048</v>
      </c>
      <c r="FQ127">
        <v>-0.0975282857142853</v>
      </c>
      <c r="FR127">
        <v>0.0212423299983697</v>
      </c>
      <c r="FS127">
        <v>1</v>
      </c>
      <c r="FT127">
        <v>234.832352941177</v>
      </c>
      <c r="FU127">
        <v>-3.84873951742601</v>
      </c>
      <c r="FV127">
        <v>5.79968156266994</v>
      </c>
      <c r="FW127">
        <v>-1</v>
      </c>
      <c r="FX127">
        <v>0.213037476190476</v>
      </c>
      <c r="FY127">
        <v>0.175066441558442</v>
      </c>
      <c r="FZ127">
        <v>0.0181435195163427</v>
      </c>
      <c r="GA127">
        <v>0</v>
      </c>
      <c r="GB127">
        <v>1</v>
      </c>
      <c r="GC127">
        <v>2</v>
      </c>
      <c r="GD127" t="s">
        <v>423</v>
      </c>
      <c r="GE127">
        <v>3.13277</v>
      </c>
      <c r="GF127">
        <v>2.71272</v>
      </c>
      <c r="GG127">
        <v>0.0892565</v>
      </c>
      <c r="GH127">
        <v>0.0896762</v>
      </c>
      <c r="GI127">
        <v>0.102286</v>
      </c>
      <c r="GJ127">
        <v>0.102295</v>
      </c>
      <c r="GK127">
        <v>34271.4</v>
      </c>
      <c r="GL127">
        <v>36688.5</v>
      </c>
      <c r="GM127">
        <v>34048.9</v>
      </c>
      <c r="GN127">
        <v>36493.7</v>
      </c>
      <c r="GO127">
        <v>43172.5</v>
      </c>
      <c r="GP127">
        <v>47029.4</v>
      </c>
      <c r="GQ127">
        <v>53120.3</v>
      </c>
      <c r="GR127">
        <v>58326.3</v>
      </c>
      <c r="GS127">
        <v>1.9493</v>
      </c>
      <c r="GT127">
        <v>1.7791</v>
      </c>
      <c r="GU127">
        <v>0.0913069</v>
      </c>
      <c r="GV127">
        <v>0</v>
      </c>
      <c r="GW127">
        <v>28.5156</v>
      </c>
      <c r="GX127">
        <v>999.9</v>
      </c>
      <c r="GY127">
        <v>58.222</v>
      </c>
      <c r="GZ127">
        <v>30.736</v>
      </c>
      <c r="HA127">
        <v>28.6462</v>
      </c>
      <c r="HB127">
        <v>54.84</v>
      </c>
      <c r="HC127">
        <v>44.6795</v>
      </c>
      <c r="HD127">
        <v>1</v>
      </c>
      <c r="HE127">
        <v>0.105447</v>
      </c>
      <c r="HF127">
        <v>-1.26054</v>
      </c>
      <c r="HG127">
        <v>20.1292</v>
      </c>
      <c r="HH127">
        <v>5.19573</v>
      </c>
      <c r="HI127">
        <v>12.004</v>
      </c>
      <c r="HJ127">
        <v>4.9753</v>
      </c>
      <c r="HK127">
        <v>3.294</v>
      </c>
      <c r="HL127">
        <v>9999</v>
      </c>
      <c r="HM127">
        <v>9999</v>
      </c>
      <c r="HN127">
        <v>999.9</v>
      </c>
      <c r="HO127">
        <v>9999</v>
      </c>
      <c r="HP127">
        <v>1.86325</v>
      </c>
      <c r="HQ127">
        <v>1.86813</v>
      </c>
      <c r="HR127">
        <v>1.86788</v>
      </c>
      <c r="HS127">
        <v>1.86905</v>
      </c>
      <c r="HT127">
        <v>1.86987</v>
      </c>
      <c r="HU127">
        <v>1.86587</v>
      </c>
      <c r="HV127">
        <v>1.86695</v>
      </c>
      <c r="HW127">
        <v>1.86844</v>
      </c>
      <c r="HX127">
        <v>5</v>
      </c>
      <c r="HY127">
        <v>0</v>
      </c>
      <c r="HZ127">
        <v>0</v>
      </c>
      <c r="IA127">
        <v>0</v>
      </c>
      <c r="IB127" t="s">
        <v>424</v>
      </c>
      <c r="IC127" t="s">
        <v>425</v>
      </c>
      <c r="ID127" t="s">
        <v>426</v>
      </c>
      <c r="IE127" t="s">
        <v>426</v>
      </c>
      <c r="IF127" t="s">
        <v>426</v>
      </c>
      <c r="IG127" t="s">
        <v>426</v>
      </c>
      <c r="IH127">
        <v>0</v>
      </c>
      <c r="II127">
        <v>100</v>
      </c>
      <c r="IJ127">
        <v>100</v>
      </c>
      <c r="IK127">
        <v>1.98</v>
      </c>
      <c r="IL127">
        <v>0.3775</v>
      </c>
      <c r="IM127">
        <v>0.591063205497763</v>
      </c>
      <c r="IN127">
        <v>0.00362635438953289</v>
      </c>
      <c r="IO127">
        <v>-8.50754122937555e-07</v>
      </c>
      <c r="IP127">
        <v>2.87264459290622e-10</v>
      </c>
      <c r="IQ127">
        <v>-0.103101814204982</v>
      </c>
      <c r="IR127">
        <v>-0.017656537129445</v>
      </c>
      <c r="IS127">
        <v>0.00217271289782075</v>
      </c>
      <c r="IT127">
        <v>-2.34727275410467e-05</v>
      </c>
      <c r="IU127">
        <v>4</v>
      </c>
      <c r="IV127">
        <v>2183</v>
      </c>
      <c r="IW127">
        <v>1</v>
      </c>
      <c r="IX127">
        <v>27</v>
      </c>
      <c r="IY127">
        <v>29322705.6</v>
      </c>
      <c r="IZ127">
        <v>29322705.6</v>
      </c>
      <c r="JA127">
        <v>0.994873</v>
      </c>
      <c r="JB127">
        <v>2.6355</v>
      </c>
      <c r="JC127">
        <v>1.54785</v>
      </c>
      <c r="JD127">
        <v>2.31323</v>
      </c>
      <c r="JE127">
        <v>1.64551</v>
      </c>
      <c r="JF127">
        <v>2.36572</v>
      </c>
      <c r="JG127">
        <v>34.418</v>
      </c>
      <c r="JH127">
        <v>24.2188</v>
      </c>
      <c r="JI127">
        <v>18</v>
      </c>
      <c r="JJ127">
        <v>506.303</v>
      </c>
      <c r="JK127">
        <v>396.854</v>
      </c>
      <c r="JL127">
        <v>30.7151</v>
      </c>
      <c r="JM127">
        <v>28.7576</v>
      </c>
      <c r="JN127">
        <v>29.9999</v>
      </c>
      <c r="JO127">
        <v>28.7683</v>
      </c>
      <c r="JP127">
        <v>28.7217</v>
      </c>
      <c r="JQ127">
        <v>19.948</v>
      </c>
      <c r="JR127">
        <v>21.75</v>
      </c>
      <c r="JS127">
        <v>51.6088</v>
      </c>
      <c r="JT127">
        <v>30.7373</v>
      </c>
      <c r="JU127">
        <v>420</v>
      </c>
      <c r="JV127">
        <v>23.6589</v>
      </c>
      <c r="JW127">
        <v>96.5586</v>
      </c>
      <c r="JX127">
        <v>94.5006</v>
      </c>
    </row>
    <row r="128" spans="1:284">
      <c r="A128">
        <v>112</v>
      </c>
      <c r="B128">
        <v>1759362341</v>
      </c>
      <c r="C128">
        <v>1298.90000009537</v>
      </c>
      <c r="D128" t="s">
        <v>651</v>
      </c>
      <c r="E128" t="s">
        <v>652</v>
      </c>
      <c r="F128">
        <v>5</v>
      </c>
      <c r="G128" t="s">
        <v>608</v>
      </c>
      <c r="H128" t="s">
        <v>419</v>
      </c>
      <c r="I128">
        <v>1759362338</v>
      </c>
      <c r="J128">
        <f>(K128)/1000</f>
        <v>0</v>
      </c>
      <c r="K128">
        <f>1000*DK128*AI128*(DG128-DH128)/(100*CZ128*(1000-AI128*DG128))</f>
        <v>0</v>
      </c>
      <c r="L128">
        <f>DK128*AI128*(DF128-DE128*(1000-AI128*DH128)/(1000-AI128*DG128))/(100*CZ128)</f>
        <v>0</v>
      </c>
      <c r="M128">
        <f>DE128 - IF(AI128&gt;1, L128*CZ128*100.0/(AK128), 0)</f>
        <v>0</v>
      </c>
      <c r="N128">
        <f>((T128-J128/2)*M128-L128)/(T128+J128/2)</f>
        <v>0</v>
      </c>
      <c r="O128">
        <f>N128*(DL128+DM128)/1000.0</f>
        <v>0</v>
      </c>
      <c r="P128">
        <f>(DE128 - IF(AI128&gt;1, L128*CZ128*100.0/(AK128), 0))*(DL128+DM128)/1000.0</f>
        <v>0</v>
      </c>
      <c r="Q128">
        <f>2.0/((1/S128-1/R128)+SIGN(S128)*SQRT((1/S128-1/R128)*(1/S128-1/R128) + 4*DA128/((DA128+1)*(DA128+1))*(2*1/S128*1/R128-1/R128*1/R128)))</f>
        <v>0</v>
      </c>
      <c r="R128">
        <f>IF(LEFT(DB128,1)&lt;&gt;"0",IF(LEFT(DB128,1)="1",3.0,DC128),$D$5+$E$5*(DS128*DL128/($K$5*1000))+$F$5*(DS128*DL128/($K$5*1000))*MAX(MIN(CZ128,$J$5),$I$5)*MAX(MIN(CZ128,$J$5),$I$5)+$G$5*MAX(MIN(CZ128,$J$5),$I$5)*(DS128*DL128/($K$5*1000))+$H$5*(DS128*DL128/($K$5*1000))*(DS128*DL128/($K$5*1000)))</f>
        <v>0</v>
      </c>
      <c r="S128">
        <f>J128*(1000-(1000*0.61365*exp(17.502*W128/(240.97+W128))/(DL128+DM128)+DG128)/2)/(1000*0.61365*exp(17.502*W128/(240.97+W128))/(DL128+DM128)-DG128)</f>
        <v>0</v>
      </c>
      <c r="T128">
        <f>1/((DA128+1)/(Q128/1.6)+1/(R128/1.37)) + DA128/((DA128+1)/(Q128/1.6) + DA128/(R128/1.37))</f>
        <v>0</v>
      </c>
      <c r="U128">
        <f>(CV128*CY128)</f>
        <v>0</v>
      </c>
      <c r="V128">
        <f>(DN128+(U128+2*0.95*5.67E-8*(((DN128+$B$7)+273)^4-(DN128+273)^4)-44100*J128)/(1.84*29.3*R128+8*0.95*5.67E-8*(DN128+273)^3))</f>
        <v>0</v>
      </c>
      <c r="W128">
        <f>($C$7*DO128+$D$7*DP128+$E$7*V128)</f>
        <v>0</v>
      </c>
      <c r="X128">
        <f>0.61365*exp(17.502*W128/(240.97+W128))</f>
        <v>0</v>
      </c>
      <c r="Y128">
        <f>(Z128/AA128*100)</f>
        <v>0</v>
      </c>
      <c r="Z128">
        <f>DG128*(DL128+DM128)/1000</f>
        <v>0</v>
      </c>
      <c r="AA128">
        <f>0.61365*exp(17.502*DN128/(240.97+DN128))</f>
        <v>0</v>
      </c>
      <c r="AB128">
        <f>(X128-DG128*(DL128+DM128)/1000)</f>
        <v>0</v>
      </c>
      <c r="AC128">
        <f>(-J128*44100)</f>
        <v>0</v>
      </c>
      <c r="AD128">
        <f>2*29.3*R128*0.92*(DN128-W128)</f>
        <v>0</v>
      </c>
      <c r="AE128">
        <f>2*0.95*5.67E-8*(((DN128+$B$7)+273)^4-(W128+273)^4)</f>
        <v>0</v>
      </c>
      <c r="AF128">
        <f>U128+AE128+AC128+AD128</f>
        <v>0</v>
      </c>
      <c r="AG128">
        <v>0</v>
      </c>
      <c r="AH128">
        <v>0</v>
      </c>
      <c r="AI128">
        <f>IF(AG128*$H$13&gt;=AK128,1.0,(AK128/(AK128-AG128*$H$13)))</f>
        <v>0</v>
      </c>
      <c r="AJ128">
        <f>(AI128-1)*100</f>
        <v>0</v>
      </c>
      <c r="AK128">
        <f>MAX(0,($B$13+$C$13*DS128)/(1+$D$13*DS128)*DL128/(DN128+273)*$E$13)</f>
        <v>0</v>
      </c>
      <c r="AL128" t="s">
        <v>420</v>
      </c>
      <c r="AM128" t="s">
        <v>420</v>
      </c>
      <c r="AN128">
        <v>0</v>
      </c>
      <c r="AO128">
        <v>0</v>
      </c>
      <c r="AP128">
        <f>1-AN128/AO128</f>
        <v>0</v>
      </c>
      <c r="AQ128">
        <v>0</v>
      </c>
      <c r="AR128" t="s">
        <v>420</v>
      </c>
      <c r="AS128" t="s">
        <v>420</v>
      </c>
      <c r="AT128">
        <v>0</v>
      </c>
      <c r="AU128">
        <v>0</v>
      </c>
      <c r="AV128">
        <f>1-AT128/AU128</f>
        <v>0</v>
      </c>
      <c r="AW128">
        <v>0.5</v>
      </c>
      <c r="AX128">
        <f>CW128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420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CV128">
        <f>$B$11*DT128+$C$11*DU128+$F$11*EF128*(1-EI128)</f>
        <v>0</v>
      </c>
      <c r="CW128">
        <f>CV128*CX128</f>
        <v>0</v>
      </c>
      <c r="CX128">
        <f>($B$11*$D$9+$C$11*$D$9+$F$11*((ES128+EK128)/MAX(ES128+EK128+ET128, 0.1)*$I$9+ET128/MAX(ES128+EK128+ET128, 0.1)*$J$9))/($B$11+$C$11+$F$11)</f>
        <v>0</v>
      </c>
      <c r="CY128">
        <f>($B$11*$K$9+$C$11*$K$9+$F$11*((ES128+EK128)/MAX(ES128+EK128+ET128, 0.1)*$P$9+ET128/MAX(ES128+EK128+ET128, 0.1)*$Q$9))/($B$11+$C$11+$F$11)</f>
        <v>0</v>
      </c>
      <c r="CZ128">
        <v>2.7</v>
      </c>
      <c r="DA128">
        <v>0.5</v>
      </c>
      <c r="DB128" t="s">
        <v>421</v>
      </c>
      <c r="DC128">
        <v>2</v>
      </c>
      <c r="DD128">
        <v>1759362338</v>
      </c>
      <c r="DE128">
        <v>420.216333333333</v>
      </c>
      <c r="DF128">
        <v>419.984</v>
      </c>
      <c r="DG128">
        <v>23.8849666666667</v>
      </c>
      <c r="DH128">
        <v>23.6405</v>
      </c>
      <c r="DI128">
        <v>418.236333333333</v>
      </c>
      <c r="DJ128">
        <v>23.5074333333333</v>
      </c>
      <c r="DK128">
        <v>499.997666666667</v>
      </c>
      <c r="DL128">
        <v>90.3192333333333</v>
      </c>
      <c r="DM128">
        <v>0.0343536</v>
      </c>
      <c r="DN128">
        <v>30.2405</v>
      </c>
      <c r="DO128">
        <v>30.0052</v>
      </c>
      <c r="DP128">
        <v>999.9</v>
      </c>
      <c r="DQ128">
        <v>0</v>
      </c>
      <c r="DR128">
        <v>0</v>
      </c>
      <c r="DS128">
        <v>10023.7333333333</v>
      </c>
      <c r="DT128">
        <v>0</v>
      </c>
      <c r="DU128">
        <v>0.340178</v>
      </c>
      <c r="DV128">
        <v>0.232625333333333</v>
      </c>
      <c r="DW128">
        <v>430.499</v>
      </c>
      <c r="DX128">
        <v>430.152666666667</v>
      </c>
      <c r="DY128">
        <v>0.244455</v>
      </c>
      <c r="DZ128">
        <v>419.984</v>
      </c>
      <c r="EA128">
        <v>23.6405</v>
      </c>
      <c r="EB128">
        <v>2.15727333333333</v>
      </c>
      <c r="EC128">
        <v>2.13519666666667</v>
      </c>
      <c r="ED128">
        <v>18.6484666666667</v>
      </c>
      <c r="EE128">
        <v>18.4842</v>
      </c>
      <c r="EF128">
        <v>0.00500059</v>
      </c>
      <c r="EG128">
        <v>0</v>
      </c>
      <c r="EH128">
        <v>0</v>
      </c>
      <c r="EI128">
        <v>0</v>
      </c>
      <c r="EJ128">
        <v>235</v>
      </c>
      <c r="EK128">
        <v>0.00500059</v>
      </c>
      <c r="EL128">
        <v>-9.76666666666667</v>
      </c>
      <c r="EM128">
        <v>-0.533333333333333</v>
      </c>
      <c r="EN128">
        <v>36.0413333333333</v>
      </c>
      <c r="EO128">
        <v>40.8956666666667</v>
      </c>
      <c r="EP128">
        <v>37.937</v>
      </c>
      <c r="EQ128">
        <v>41.6246666666667</v>
      </c>
      <c r="ER128">
        <v>38.937</v>
      </c>
      <c r="ES128">
        <v>0</v>
      </c>
      <c r="ET128">
        <v>0</v>
      </c>
      <c r="EU128">
        <v>0</v>
      </c>
      <c r="EV128">
        <v>1759362342.1</v>
      </c>
      <c r="EW128">
        <v>0</v>
      </c>
      <c r="EX128">
        <v>234.488461538462</v>
      </c>
      <c r="EY128">
        <v>9.96581206404264</v>
      </c>
      <c r="EZ128">
        <v>-20.7042733689241</v>
      </c>
      <c r="FA128">
        <v>-6.94615384615385</v>
      </c>
      <c r="FB128">
        <v>15</v>
      </c>
      <c r="FC128">
        <v>0</v>
      </c>
      <c r="FD128" t="s">
        <v>422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0.21981380952381</v>
      </c>
      <c r="FQ128">
        <v>-0.00381888311688311</v>
      </c>
      <c r="FR128">
        <v>0.0237306200240454</v>
      </c>
      <c r="FS128">
        <v>1</v>
      </c>
      <c r="FT128">
        <v>234.882352941176</v>
      </c>
      <c r="FU128">
        <v>-13.812070324515</v>
      </c>
      <c r="FV128">
        <v>5.80539660641592</v>
      </c>
      <c r="FW128">
        <v>-1</v>
      </c>
      <c r="FX128">
        <v>0.219334238095238</v>
      </c>
      <c r="FY128">
        <v>0.16466174025974</v>
      </c>
      <c r="FZ128">
        <v>0.0170106595905396</v>
      </c>
      <c r="GA128">
        <v>0</v>
      </c>
      <c r="GB128">
        <v>1</v>
      </c>
      <c r="GC128">
        <v>2</v>
      </c>
      <c r="GD128" t="s">
        <v>423</v>
      </c>
      <c r="GE128">
        <v>3.13291</v>
      </c>
      <c r="GF128">
        <v>2.71237</v>
      </c>
      <c r="GG128">
        <v>0.089255</v>
      </c>
      <c r="GH128">
        <v>0.089673</v>
      </c>
      <c r="GI128">
        <v>0.102276</v>
      </c>
      <c r="GJ128">
        <v>0.102289</v>
      </c>
      <c r="GK128">
        <v>34271.3</v>
      </c>
      <c r="GL128">
        <v>36688.5</v>
      </c>
      <c r="GM128">
        <v>34048.8</v>
      </c>
      <c r="GN128">
        <v>36493.6</v>
      </c>
      <c r="GO128">
        <v>43173.1</v>
      </c>
      <c r="GP128">
        <v>47029.6</v>
      </c>
      <c r="GQ128">
        <v>53120.3</v>
      </c>
      <c r="GR128">
        <v>58326.1</v>
      </c>
      <c r="GS128">
        <v>1.94958</v>
      </c>
      <c r="GT128">
        <v>1.77905</v>
      </c>
      <c r="GU128">
        <v>0.0911206</v>
      </c>
      <c r="GV128">
        <v>0</v>
      </c>
      <c r="GW128">
        <v>28.5179</v>
      </c>
      <c r="GX128">
        <v>999.9</v>
      </c>
      <c r="GY128">
        <v>58.222</v>
      </c>
      <c r="GZ128">
        <v>30.736</v>
      </c>
      <c r="HA128">
        <v>28.6432</v>
      </c>
      <c r="HB128">
        <v>54.52</v>
      </c>
      <c r="HC128">
        <v>44.4952</v>
      </c>
      <c r="HD128">
        <v>1</v>
      </c>
      <c r="HE128">
        <v>0.105312</v>
      </c>
      <c r="HF128">
        <v>-1.28333</v>
      </c>
      <c r="HG128">
        <v>20.129</v>
      </c>
      <c r="HH128">
        <v>5.19528</v>
      </c>
      <c r="HI128">
        <v>12.0041</v>
      </c>
      <c r="HJ128">
        <v>4.97535</v>
      </c>
      <c r="HK128">
        <v>3.294</v>
      </c>
      <c r="HL128">
        <v>9999</v>
      </c>
      <c r="HM128">
        <v>9999</v>
      </c>
      <c r="HN128">
        <v>999.9</v>
      </c>
      <c r="HO128">
        <v>9999</v>
      </c>
      <c r="HP128">
        <v>1.86325</v>
      </c>
      <c r="HQ128">
        <v>1.86813</v>
      </c>
      <c r="HR128">
        <v>1.86786</v>
      </c>
      <c r="HS128">
        <v>1.86905</v>
      </c>
      <c r="HT128">
        <v>1.86985</v>
      </c>
      <c r="HU128">
        <v>1.86587</v>
      </c>
      <c r="HV128">
        <v>1.86694</v>
      </c>
      <c r="HW128">
        <v>1.86843</v>
      </c>
      <c r="HX128">
        <v>5</v>
      </c>
      <c r="HY128">
        <v>0</v>
      </c>
      <c r="HZ128">
        <v>0</v>
      </c>
      <c r="IA128">
        <v>0</v>
      </c>
      <c r="IB128" t="s">
        <v>424</v>
      </c>
      <c r="IC128" t="s">
        <v>425</v>
      </c>
      <c r="ID128" t="s">
        <v>426</v>
      </c>
      <c r="IE128" t="s">
        <v>426</v>
      </c>
      <c r="IF128" t="s">
        <v>426</v>
      </c>
      <c r="IG128" t="s">
        <v>426</v>
      </c>
      <c r="IH128">
        <v>0</v>
      </c>
      <c r="II128">
        <v>100</v>
      </c>
      <c r="IJ128">
        <v>100</v>
      </c>
      <c r="IK128">
        <v>1.979</v>
      </c>
      <c r="IL128">
        <v>0.3773</v>
      </c>
      <c r="IM128">
        <v>0.591063205497763</v>
      </c>
      <c r="IN128">
        <v>0.00362635438953289</v>
      </c>
      <c r="IO128">
        <v>-8.50754122937555e-07</v>
      </c>
      <c r="IP128">
        <v>2.87264459290622e-10</v>
      </c>
      <c r="IQ128">
        <v>-0.103101814204982</v>
      </c>
      <c r="IR128">
        <v>-0.017656537129445</v>
      </c>
      <c r="IS128">
        <v>0.00217271289782075</v>
      </c>
      <c r="IT128">
        <v>-2.34727275410467e-05</v>
      </c>
      <c r="IU128">
        <v>4</v>
      </c>
      <c r="IV128">
        <v>2183</v>
      </c>
      <c r="IW128">
        <v>1</v>
      </c>
      <c r="IX128">
        <v>27</v>
      </c>
      <c r="IY128">
        <v>29322705.7</v>
      </c>
      <c r="IZ128">
        <v>29322705.7</v>
      </c>
      <c r="JA128">
        <v>0.994873</v>
      </c>
      <c r="JB128">
        <v>2.63672</v>
      </c>
      <c r="JC128">
        <v>1.54785</v>
      </c>
      <c r="JD128">
        <v>2.31323</v>
      </c>
      <c r="JE128">
        <v>1.64673</v>
      </c>
      <c r="JF128">
        <v>2.33032</v>
      </c>
      <c r="JG128">
        <v>34.3952</v>
      </c>
      <c r="JH128">
        <v>24.2188</v>
      </c>
      <c r="JI128">
        <v>18</v>
      </c>
      <c r="JJ128">
        <v>506.476</v>
      </c>
      <c r="JK128">
        <v>396.819</v>
      </c>
      <c r="JL128">
        <v>30.7159</v>
      </c>
      <c r="JM128">
        <v>28.7566</v>
      </c>
      <c r="JN128">
        <v>29.9999</v>
      </c>
      <c r="JO128">
        <v>28.7673</v>
      </c>
      <c r="JP128">
        <v>28.7205</v>
      </c>
      <c r="JQ128">
        <v>19.9477</v>
      </c>
      <c r="JR128">
        <v>21.75</v>
      </c>
      <c r="JS128">
        <v>51.6088</v>
      </c>
      <c r="JT128">
        <v>30.7373</v>
      </c>
      <c r="JU128">
        <v>420</v>
      </c>
      <c r="JV128">
        <v>23.6589</v>
      </c>
      <c r="JW128">
        <v>96.5585</v>
      </c>
      <c r="JX128">
        <v>94.5002</v>
      </c>
    </row>
    <row r="129" spans="1:284">
      <c r="A129">
        <v>113</v>
      </c>
      <c r="B129">
        <v>1759362343</v>
      </c>
      <c r="C129">
        <v>1300.90000009537</v>
      </c>
      <c r="D129" t="s">
        <v>653</v>
      </c>
      <c r="E129" t="s">
        <v>654</v>
      </c>
      <c r="F129">
        <v>5</v>
      </c>
      <c r="G129" t="s">
        <v>608</v>
      </c>
      <c r="H129" t="s">
        <v>419</v>
      </c>
      <c r="I129">
        <v>1759362340</v>
      </c>
      <c r="J129">
        <f>(K129)/1000</f>
        <v>0</v>
      </c>
      <c r="K129">
        <f>1000*DK129*AI129*(DG129-DH129)/(100*CZ129*(1000-AI129*DG129))</f>
        <v>0</v>
      </c>
      <c r="L129">
        <f>DK129*AI129*(DF129-DE129*(1000-AI129*DH129)/(1000-AI129*DG129))/(100*CZ129)</f>
        <v>0</v>
      </c>
      <c r="M129">
        <f>DE129 - IF(AI129&gt;1, L129*CZ129*100.0/(AK129), 0)</f>
        <v>0</v>
      </c>
      <c r="N129">
        <f>((T129-J129/2)*M129-L129)/(T129+J129/2)</f>
        <v>0</v>
      </c>
      <c r="O129">
        <f>N129*(DL129+DM129)/1000.0</f>
        <v>0</v>
      </c>
      <c r="P129">
        <f>(DE129 - IF(AI129&gt;1, L129*CZ129*100.0/(AK129), 0))*(DL129+DM129)/1000.0</f>
        <v>0</v>
      </c>
      <c r="Q129">
        <f>2.0/((1/S129-1/R129)+SIGN(S129)*SQRT((1/S129-1/R129)*(1/S129-1/R129) + 4*DA129/((DA129+1)*(DA129+1))*(2*1/S129*1/R129-1/R129*1/R129)))</f>
        <v>0</v>
      </c>
      <c r="R129">
        <f>IF(LEFT(DB129,1)&lt;&gt;"0",IF(LEFT(DB129,1)="1",3.0,DC129),$D$5+$E$5*(DS129*DL129/($K$5*1000))+$F$5*(DS129*DL129/($K$5*1000))*MAX(MIN(CZ129,$J$5),$I$5)*MAX(MIN(CZ129,$J$5),$I$5)+$G$5*MAX(MIN(CZ129,$J$5),$I$5)*(DS129*DL129/($K$5*1000))+$H$5*(DS129*DL129/($K$5*1000))*(DS129*DL129/($K$5*1000)))</f>
        <v>0</v>
      </c>
      <c r="S129">
        <f>J129*(1000-(1000*0.61365*exp(17.502*W129/(240.97+W129))/(DL129+DM129)+DG129)/2)/(1000*0.61365*exp(17.502*W129/(240.97+W129))/(DL129+DM129)-DG129)</f>
        <v>0</v>
      </c>
      <c r="T129">
        <f>1/((DA129+1)/(Q129/1.6)+1/(R129/1.37)) + DA129/((DA129+1)/(Q129/1.6) + DA129/(R129/1.37))</f>
        <v>0</v>
      </c>
      <c r="U129">
        <f>(CV129*CY129)</f>
        <v>0</v>
      </c>
      <c r="V129">
        <f>(DN129+(U129+2*0.95*5.67E-8*(((DN129+$B$7)+273)^4-(DN129+273)^4)-44100*J129)/(1.84*29.3*R129+8*0.95*5.67E-8*(DN129+273)^3))</f>
        <v>0</v>
      </c>
      <c r="W129">
        <f>($C$7*DO129+$D$7*DP129+$E$7*V129)</f>
        <v>0</v>
      </c>
      <c r="X129">
        <f>0.61365*exp(17.502*W129/(240.97+W129))</f>
        <v>0</v>
      </c>
      <c r="Y129">
        <f>(Z129/AA129*100)</f>
        <v>0</v>
      </c>
      <c r="Z129">
        <f>DG129*(DL129+DM129)/1000</f>
        <v>0</v>
      </c>
      <c r="AA129">
        <f>0.61365*exp(17.502*DN129/(240.97+DN129))</f>
        <v>0</v>
      </c>
      <c r="AB129">
        <f>(X129-DG129*(DL129+DM129)/1000)</f>
        <v>0</v>
      </c>
      <c r="AC129">
        <f>(-J129*44100)</f>
        <v>0</v>
      </c>
      <c r="AD129">
        <f>2*29.3*R129*0.92*(DN129-W129)</f>
        <v>0</v>
      </c>
      <c r="AE129">
        <f>2*0.95*5.67E-8*(((DN129+$B$7)+273)^4-(W129+273)^4)</f>
        <v>0</v>
      </c>
      <c r="AF129">
        <f>U129+AE129+AC129+AD129</f>
        <v>0</v>
      </c>
      <c r="AG129">
        <v>0</v>
      </c>
      <c r="AH129">
        <v>0</v>
      </c>
      <c r="AI129">
        <f>IF(AG129*$H$13&gt;=AK129,1.0,(AK129/(AK129-AG129*$H$13)))</f>
        <v>0</v>
      </c>
      <c r="AJ129">
        <f>(AI129-1)*100</f>
        <v>0</v>
      </c>
      <c r="AK129">
        <f>MAX(0,($B$13+$C$13*DS129)/(1+$D$13*DS129)*DL129/(DN129+273)*$E$13)</f>
        <v>0</v>
      </c>
      <c r="AL129" t="s">
        <v>420</v>
      </c>
      <c r="AM129" t="s">
        <v>420</v>
      </c>
      <c r="AN129">
        <v>0</v>
      </c>
      <c r="AO129">
        <v>0</v>
      </c>
      <c r="AP129">
        <f>1-AN129/AO129</f>
        <v>0</v>
      </c>
      <c r="AQ129">
        <v>0</v>
      </c>
      <c r="AR129" t="s">
        <v>420</v>
      </c>
      <c r="AS129" t="s">
        <v>420</v>
      </c>
      <c r="AT129">
        <v>0</v>
      </c>
      <c r="AU129">
        <v>0</v>
      </c>
      <c r="AV129">
        <f>1-AT129/AU129</f>
        <v>0</v>
      </c>
      <c r="AW129">
        <v>0.5</v>
      </c>
      <c r="AX129">
        <f>CW129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420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CV129">
        <f>$B$11*DT129+$C$11*DU129+$F$11*EF129*(1-EI129)</f>
        <v>0</v>
      </c>
      <c r="CW129">
        <f>CV129*CX129</f>
        <v>0</v>
      </c>
      <c r="CX129">
        <f>($B$11*$D$9+$C$11*$D$9+$F$11*((ES129+EK129)/MAX(ES129+EK129+ET129, 0.1)*$I$9+ET129/MAX(ES129+EK129+ET129, 0.1)*$J$9))/($B$11+$C$11+$F$11)</f>
        <v>0</v>
      </c>
      <c r="CY129">
        <f>($B$11*$K$9+$C$11*$K$9+$F$11*((ES129+EK129)/MAX(ES129+EK129+ET129, 0.1)*$P$9+ET129/MAX(ES129+EK129+ET129, 0.1)*$Q$9))/($B$11+$C$11+$F$11)</f>
        <v>0</v>
      </c>
      <c r="CZ129">
        <v>2.7</v>
      </c>
      <c r="DA129">
        <v>0.5</v>
      </c>
      <c r="DB129" t="s">
        <v>421</v>
      </c>
      <c r="DC129">
        <v>2</v>
      </c>
      <c r="DD129">
        <v>1759362340</v>
      </c>
      <c r="DE129">
        <v>420.214</v>
      </c>
      <c r="DF129">
        <v>419.959</v>
      </c>
      <c r="DG129">
        <v>23.8807</v>
      </c>
      <c r="DH129">
        <v>23.6362333333333</v>
      </c>
      <c r="DI129">
        <v>418.234</v>
      </c>
      <c r="DJ129">
        <v>23.5033333333333</v>
      </c>
      <c r="DK129">
        <v>500.071</v>
      </c>
      <c r="DL129">
        <v>90.3211333333333</v>
      </c>
      <c r="DM129">
        <v>0.0342706666666667</v>
      </c>
      <c r="DN129">
        <v>30.2403666666667</v>
      </c>
      <c r="DO129">
        <v>30.0026666666667</v>
      </c>
      <c r="DP129">
        <v>999.9</v>
      </c>
      <c r="DQ129">
        <v>0</v>
      </c>
      <c r="DR129">
        <v>0</v>
      </c>
      <c r="DS129">
        <v>10022.7</v>
      </c>
      <c r="DT129">
        <v>0</v>
      </c>
      <c r="DU129">
        <v>0.340178</v>
      </c>
      <c r="DV129">
        <v>0.254964333333333</v>
      </c>
      <c r="DW129">
        <v>430.494666666667</v>
      </c>
      <c r="DX129">
        <v>430.125666666667</v>
      </c>
      <c r="DY129">
        <v>0.244444333333333</v>
      </c>
      <c r="DZ129">
        <v>419.959</v>
      </c>
      <c r="EA129">
        <v>23.6362333333333</v>
      </c>
      <c r="EB129">
        <v>2.15693333333333</v>
      </c>
      <c r="EC129">
        <v>2.13485666666667</v>
      </c>
      <c r="ED129">
        <v>18.6459666666667</v>
      </c>
      <c r="EE129">
        <v>18.4816333333333</v>
      </c>
      <c r="EF129">
        <v>0.00500059</v>
      </c>
      <c r="EG129">
        <v>0</v>
      </c>
      <c r="EH129">
        <v>0</v>
      </c>
      <c r="EI129">
        <v>0</v>
      </c>
      <c r="EJ129">
        <v>235.8</v>
      </c>
      <c r="EK129">
        <v>0.00500059</v>
      </c>
      <c r="EL129">
        <v>-15.4</v>
      </c>
      <c r="EM129">
        <v>-1.56666666666667</v>
      </c>
      <c r="EN129">
        <v>36.062</v>
      </c>
      <c r="EO129">
        <v>40.9163333333333</v>
      </c>
      <c r="EP129">
        <v>37.937</v>
      </c>
      <c r="EQ129">
        <v>41.6663333333333</v>
      </c>
      <c r="ER129">
        <v>38.937</v>
      </c>
      <c r="ES129">
        <v>0</v>
      </c>
      <c r="ET129">
        <v>0</v>
      </c>
      <c r="EU129">
        <v>0</v>
      </c>
      <c r="EV129">
        <v>1759362343.9</v>
      </c>
      <c r="EW129">
        <v>0</v>
      </c>
      <c r="EX129">
        <v>234.62</v>
      </c>
      <c r="EY129">
        <v>13.3692308775309</v>
      </c>
      <c r="EZ129">
        <v>-36.2999999214441</v>
      </c>
      <c r="FA129">
        <v>-8.064</v>
      </c>
      <c r="FB129">
        <v>15</v>
      </c>
      <c r="FC129">
        <v>0</v>
      </c>
      <c r="FD129" t="s">
        <v>422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0.224661761904762</v>
      </c>
      <c r="FQ129">
        <v>0.0920614285714287</v>
      </c>
      <c r="FR129">
        <v>0.0291332764980999</v>
      </c>
      <c r="FS129">
        <v>1</v>
      </c>
      <c r="FT129">
        <v>234.605882352941</v>
      </c>
      <c r="FU129">
        <v>3.32773108046574</v>
      </c>
      <c r="FV129">
        <v>5.50144051597989</v>
      </c>
      <c r="FW129">
        <v>-1</v>
      </c>
      <c r="FX129">
        <v>0.224589619047619</v>
      </c>
      <c r="FY129">
        <v>0.148017740259741</v>
      </c>
      <c r="FZ129">
        <v>0.0153603872299781</v>
      </c>
      <c r="GA129">
        <v>0</v>
      </c>
      <c r="GB129">
        <v>1</v>
      </c>
      <c r="GC129">
        <v>2</v>
      </c>
      <c r="GD129" t="s">
        <v>423</v>
      </c>
      <c r="GE129">
        <v>3.13296</v>
      </c>
      <c r="GF129">
        <v>2.71216</v>
      </c>
      <c r="GG129">
        <v>0.089251</v>
      </c>
      <c r="GH129">
        <v>0.0896849</v>
      </c>
      <c r="GI129">
        <v>0.102262</v>
      </c>
      <c r="GJ129">
        <v>0.102284</v>
      </c>
      <c r="GK129">
        <v>34271.6</v>
      </c>
      <c r="GL129">
        <v>36688</v>
      </c>
      <c r="GM129">
        <v>34048.9</v>
      </c>
      <c r="GN129">
        <v>36493.6</v>
      </c>
      <c r="GO129">
        <v>43173.7</v>
      </c>
      <c r="GP129">
        <v>47029.8</v>
      </c>
      <c r="GQ129">
        <v>53120.3</v>
      </c>
      <c r="GR129">
        <v>58326</v>
      </c>
      <c r="GS129">
        <v>1.94937</v>
      </c>
      <c r="GT129">
        <v>1.77922</v>
      </c>
      <c r="GU129">
        <v>0.0906363</v>
      </c>
      <c r="GV129">
        <v>0</v>
      </c>
      <c r="GW129">
        <v>28.5191</v>
      </c>
      <c r="GX129">
        <v>999.9</v>
      </c>
      <c r="GY129">
        <v>58.222</v>
      </c>
      <c r="GZ129">
        <v>30.726</v>
      </c>
      <c r="HA129">
        <v>28.6284</v>
      </c>
      <c r="HB129">
        <v>55.22</v>
      </c>
      <c r="HC129">
        <v>44.3069</v>
      </c>
      <c r="HD129">
        <v>1</v>
      </c>
      <c r="HE129">
        <v>0.105094</v>
      </c>
      <c r="HF129">
        <v>-1.31076</v>
      </c>
      <c r="HG129">
        <v>20.1289</v>
      </c>
      <c r="HH129">
        <v>5.19513</v>
      </c>
      <c r="HI129">
        <v>12.0041</v>
      </c>
      <c r="HJ129">
        <v>4.97545</v>
      </c>
      <c r="HK129">
        <v>3.294</v>
      </c>
      <c r="HL129">
        <v>9999</v>
      </c>
      <c r="HM129">
        <v>9999</v>
      </c>
      <c r="HN129">
        <v>999.9</v>
      </c>
      <c r="HO129">
        <v>9999</v>
      </c>
      <c r="HP129">
        <v>1.86326</v>
      </c>
      <c r="HQ129">
        <v>1.86813</v>
      </c>
      <c r="HR129">
        <v>1.86787</v>
      </c>
      <c r="HS129">
        <v>1.86905</v>
      </c>
      <c r="HT129">
        <v>1.86987</v>
      </c>
      <c r="HU129">
        <v>1.86589</v>
      </c>
      <c r="HV129">
        <v>1.86695</v>
      </c>
      <c r="HW129">
        <v>1.86843</v>
      </c>
      <c r="HX129">
        <v>5</v>
      </c>
      <c r="HY129">
        <v>0</v>
      </c>
      <c r="HZ129">
        <v>0</v>
      </c>
      <c r="IA129">
        <v>0</v>
      </c>
      <c r="IB129" t="s">
        <v>424</v>
      </c>
      <c r="IC129" t="s">
        <v>425</v>
      </c>
      <c r="ID129" t="s">
        <v>426</v>
      </c>
      <c r="IE129" t="s">
        <v>426</v>
      </c>
      <c r="IF129" t="s">
        <v>426</v>
      </c>
      <c r="IG129" t="s">
        <v>426</v>
      </c>
      <c r="IH129">
        <v>0</v>
      </c>
      <c r="II129">
        <v>100</v>
      </c>
      <c r="IJ129">
        <v>100</v>
      </c>
      <c r="IK129">
        <v>1.98</v>
      </c>
      <c r="IL129">
        <v>0.3771</v>
      </c>
      <c r="IM129">
        <v>0.591063205497763</v>
      </c>
      <c r="IN129">
        <v>0.00362635438953289</v>
      </c>
      <c r="IO129">
        <v>-8.50754122937555e-07</v>
      </c>
      <c r="IP129">
        <v>2.87264459290622e-10</v>
      </c>
      <c r="IQ129">
        <v>-0.103101814204982</v>
      </c>
      <c r="IR129">
        <v>-0.017656537129445</v>
      </c>
      <c r="IS129">
        <v>0.00217271289782075</v>
      </c>
      <c r="IT129">
        <v>-2.34727275410467e-05</v>
      </c>
      <c r="IU129">
        <v>4</v>
      </c>
      <c r="IV129">
        <v>2183</v>
      </c>
      <c r="IW129">
        <v>1</v>
      </c>
      <c r="IX129">
        <v>27</v>
      </c>
      <c r="IY129">
        <v>29322705.7</v>
      </c>
      <c r="IZ129">
        <v>29322705.7</v>
      </c>
      <c r="JA129">
        <v>0.996094</v>
      </c>
      <c r="JB129">
        <v>2.64648</v>
      </c>
      <c r="JC129">
        <v>1.54785</v>
      </c>
      <c r="JD129">
        <v>2.31445</v>
      </c>
      <c r="JE129">
        <v>1.64551</v>
      </c>
      <c r="JF129">
        <v>2.25464</v>
      </c>
      <c r="JG129">
        <v>34.418</v>
      </c>
      <c r="JH129">
        <v>24.2101</v>
      </c>
      <c r="JI129">
        <v>18</v>
      </c>
      <c r="JJ129">
        <v>506.337</v>
      </c>
      <c r="JK129">
        <v>396.91</v>
      </c>
      <c r="JL129">
        <v>30.7173</v>
      </c>
      <c r="JM129">
        <v>28.7557</v>
      </c>
      <c r="JN129">
        <v>29.9999</v>
      </c>
      <c r="JO129">
        <v>28.7665</v>
      </c>
      <c r="JP129">
        <v>28.7199</v>
      </c>
      <c r="JQ129">
        <v>19.9471</v>
      </c>
      <c r="JR129">
        <v>21.75</v>
      </c>
      <c r="JS129">
        <v>51.6088</v>
      </c>
      <c r="JT129">
        <v>30.7345</v>
      </c>
      <c r="JU129">
        <v>420</v>
      </c>
      <c r="JV129">
        <v>23.6589</v>
      </c>
      <c r="JW129">
        <v>96.5586</v>
      </c>
      <c r="JX129">
        <v>94.5002</v>
      </c>
    </row>
    <row r="130" spans="1:284">
      <c r="A130">
        <v>114</v>
      </c>
      <c r="B130">
        <v>1759362345</v>
      </c>
      <c r="C130">
        <v>1302.90000009537</v>
      </c>
      <c r="D130" t="s">
        <v>655</v>
      </c>
      <c r="E130" t="s">
        <v>656</v>
      </c>
      <c r="F130">
        <v>5</v>
      </c>
      <c r="G130" t="s">
        <v>608</v>
      </c>
      <c r="H130" t="s">
        <v>419</v>
      </c>
      <c r="I130">
        <v>1759362342</v>
      </c>
      <c r="J130">
        <f>(K130)/1000</f>
        <v>0</v>
      </c>
      <c r="K130">
        <f>1000*DK130*AI130*(DG130-DH130)/(100*CZ130*(1000-AI130*DG130))</f>
        <v>0</v>
      </c>
      <c r="L130">
        <f>DK130*AI130*(DF130-DE130*(1000-AI130*DH130)/(1000-AI130*DG130))/(100*CZ130)</f>
        <v>0</v>
      </c>
      <c r="M130">
        <f>DE130 - IF(AI130&gt;1, L130*CZ130*100.0/(AK130), 0)</f>
        <v>0</v>
      </c>
      <c r="N130">
        <f>((T130-J130/2)*M130-L130)/(T130+J130/2)</f>
        <v>0</v>
      </c>
      <c r="O130">
        <f>N130*(DL130+DM130)/1000.0</f>
        <v>0</v>
      </c>
      <c r="P130">
        <f>(DE130 - IF(AI130&gt;1, L130*CZ130*100.0/(AK130), 0))*(DL130+DM130)/1000.0</f>
        <v>0</v>
      </c>
      <c r="Q130">
        <f>2.0/((1/S130-1/R130)+SIGN(S130)*SQRT((1/S130-1/R130)*(1/S130-1/R130) + 4*DA130/((DA130+1)*(DA130+1))*(2*1/S130*1/R130-1/R130*1/R130)))</f>
        <v>0</v>
      </c>
      <c r="R130">
        <f>IF(LEFT(DB130,1)&lt;&gt;"0",IF(LEFT(DB130,1)="1",3.0,DC130),$D$5+$E$5*(DS130*DL130/($K$5*1000))+$F$5*(DS130*DL130/($K$5*1000))*MAX(MIN(CZ130,$J$5),$I$5)*MAX(MIN(CZ130,$J$5),$I$5)+$G$5*MAX(MIN(CZ130,$J$5),$I$5)*(DS130*DL130/($K$5*1000))+$H$5*(DS130*DL130/($K$5*1000))*(DS130*DL130/($K$5*1000)))</f>
        <v>0</v>
      </c>
      <c r="S130">
        <f>J130*(1000-(1000*0.61365*exp(17.502*W130/(240.97+W130))/(DL130+DM130)+DG130)/2)/(1000*0.61365*exp(17.502*W130/(240.97+W130))/(DL130+DM130)-DG130)</f>
        <v>0</v>
      </c>
      <c r="T130">
        <f>1/((DA130+1)/(Q130/1.6)+1/(R130/1.37)) + DA130/((DA130+1)/(Q130/1.6) + DA130/(R130/1.37))</f>
        <v>0</v>
      </c>
      <c r="U130">
        <f>(CV130*CY130)</f>
        <v>0</v>
      </c>
      <c r="V130">
        <f>(DN130+(U130+2*0.95*5.67E-8*(((DN130+$B$7)+273)^4-(DN130+273)^4)-44100*J130)/(1.84*29.3*R130+8*0.95*5.67E-8*(DN130+273)^3))</f>
        <v>0</v>
      </c>
      <c r="W130">
        <f>($C$7*DO130+$D$7*DP130+$E$7*V130)</f>
        <v>0</v>
      </c>
      <c r="X130">
        <f>0.61365*exp(17.502*W130/(240.97+W130))</f>
        <v>0</v>
      </c>
      <c r="Y130">
        <f>(Z130/AA130*100)</f>
        <v>0</v>
      </c>
      <c r="Z130">
        <f>DG130*(DL130+DM130)/1000</f>
        <v>0</v>
      </c>
      <c r="AA130">
        <f>0.61365*exp(17.502*DN130/(240.97+DN130))</f>
        <v>0</v>
      </c>
      <c r="AB130">
        <f>(X130-DG130*(DL130+DM130)/1000)</f>
        <v>0</v>
      </c>
      <c r="AC130">
        <f>(-J130*44100)</f>
        <v>0</v>
      </c>
      <c r="AD130">
        <f>2*29.3*R130*0.92*(DN130-W130)</f>
        <v>0</v>
      </c>
      <c r="AE130">
        <f>2*0.95*5.67E-8*(((DN130+$B$7)+273)^4-(W130+273)^4)</f>
        <v>0</v>
      </c>
      <c r="AF130">
        <f>U130+AE130+AC130+AD130</f>
        <v>0</v>
      </c>
      <c r="AG130">
        <v>0</v>
      </c>
      <c r="AH130">
        <v>0</v>
      </c>
      <c r="AI130">
        <f>IF(AG130*$H$13&gt;=AK130,1.0,(AK130/(AK130-AG130*$H$13)))</f>
        <v>0</v>
      </c>
      <c r="AJ130">
        <f>(AI130-1)*100</f>
        <v>0</v>
      </c>
      <c r="AK130">
        <f>MAX(0,($B$13+$C$13*DS130)/(1+$D$13*DS130)*DL130/(DN130+273)*$E$13)</f>
        <v>0</v>
      </c>
      <c r="AL130" t="s">
        <v>420</v>
      </c>
      <c r="AM130" t="s">
        <v>420</v>
      </c>
      <c r="AN130">
        <v>0</v>
      </c>
      <c r="AO130">
        <v>0</v>
      </c>
      <c r="AP130">
        <f>1-AN130/AO130</f>
        <v>0</v>
      </c>
      <c r="AQ130">
        <v>0</v>
      </c>
      <c r="AR130" t="s">
        <v>420</v>
      </c>
      <c r="AS130" t="s">
        <v>420</v>
      </c>
      <c r="AT130">
        <v>0</v>
      </c>
      <c r="AU130">
        <v>0</v>
      </c>
      <c r="AV130">
        <f>1-AT130/AU130</f>
        <v>0</v>
      </c>
      <c r="AW130">
        <v>0.5</v>
      </c>
      <c r="AX130">
        <f>CW130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420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CV130">
        <f>$B$11*DT130+$C$11*DU130+$F$11*EF130*(1-EI130)</f>
        <v>0</v>
      </c>
      <c r="CW130">
        <f>CV130*CX130</f>
        <v>0</v>
      </c>
      <c r="CX130">
        <f>($B$11*$D$9+$C$11*$D$9+$F$11*((ES130+EK130)/MAX(ES130+EK130+ET130, 0.1)*$I$9+ET130/MAX(ES130+EK130+ET130, 0.1)*$J$9))/($B$11+$C$11+$F$11)</f>
        <v>0</v>
      </c>
      <c r="CY130">
        <f>($B$11*$K$9+$C$11*$K$9+$F$11*((ES130+EK130)/MAX(ES130+EK130+ET130, 0.1)*$P$9+ET130/MAX(ES130+EK130+ET130, 0.1)*$Q$9))/($B$11+$C$11+$F$11)</f>
        <v>0</v>
      </c>
      <c r="CZ130">
        <v>2.7</v>
      </c>
      <c r="DA130">
        <v>0.5</v>
      </c>
      <c r="DB130" t="s">
        <v>421</v>
      </c>
      <c r="DC130">
        <v>2</v>
      </c>
      <c r="DD130">
        <v>1759362342</v>
      </c>
      <c r="DE130">
        <v>420.204</v>
      </c>
      <c r="DF130">
        <v>419.959333333333</v>
      </c>
      <c r="DG130">
        <v>23.8765333333333</v>
      </c>
      <c r="DH130">
        <v>23.6341333333333</v>
      </c>
      <c r="DI130">
        <v>418.224</v>
      </c>
      <c r="DJ130">
        <v>23.4993333333333</v>
      </c>
      <c r="DK130">
        <v>500.115666666667</v>
      </c>
      <c r="DL130">
        <v>90.3222333333333</v>
      </c>
      <c r="DM130">
        <v>0.0341862</v>
      </c>
      <c r="DN130">
        <v>30.2408</v>
      </c>
      <c r="DO130">
        <v>29.9983333333333</v>
      </c>
      <c r="DP130">
        <v>999.9</v>
      </c>
      <c r="DQ130">
        <v>0</v>
      </c>
      <c r="DR130">
        <v>0</v>
      </c>
      <c r="DS130">
        <v>10010.0066666667</v>
      </c>
      <c r="DT130">
        <v>0</v>
      </c>
      <c r="DU130">
        <v>0.340178</v>
      </c>
      <c r="DV130">
        <v>0.244385</v>
      </c>
      <c r="DW130">
        <v>430.482333333333</v>
      </c>
      <c r="DX130">
        <v>430.125</v>
      </c>
      <c r="DY130">
        <v>0.242368666666667</v>
      </c>
      <c r="DZ130">
        <v>419.959333333333</v>
      </c>
      <c r="EA130">
        <v>23.6341333333333</v>
      </c>
      <c r="EB130">
        <v>2.15658333333333</v>
      </c>
      <c r="EC130">
        <v>2.13469</v>
      </c>
      <c r="ED130">
        <v>18.6433666666667</v>
      </c>
      <c r="EE130">
        <v>18.4804</v>
      </c>
      <c r="EF130">
        <v>0.00500059</v>
      </c>
      <c r="EG130">
        <v>0</v>
      </c>
      <c r="EH130">
        <v>0</v>
      </c>
      <c r="EI130">
        <v>0</v>
      </c>
      <c r="EJ130">
        <v>232.533333333333</v>
      </c>
      <c r="EK130">
        <v>0.00500059</v>
      </c>
      <c r="EL130">
        <v>-7.53333333333333</v>
      </c>
      <c r="EM130">
        <v>0</v>
      </c>
      <c r="EN130">
        <v>36.062</v>
      </c>
      <c r="EO130">
        <v>40.937</v>
      </c>
      <c r="EP130">
        <v>37.958</v>
      </c>
      <c r="EQ130">
        <v>41.708</v>
      </c>
      <c r="ER130">
        <v>38.958</v>
      </c>
      <c r="ES130">
        <v>0</v>
      </c>
      <c r="ET130">
        <v>0</v>
      </c>
      <c r="EU130">
        <v>0</v>
      </c>
      <c r="EV130">
        <v>1759362346.3</v>
      </c>
      <c r="EW130">
        <v>0</v>
      </c>
      <c r="EX130">
        <v>234.568</v>
      </c>
      <c r="EY130">
        <v>-19.7769230163311</v>
      </c>
      <c r="EZ130">
        <v>-25.4153849265985</v>
      </c>
      <c r="FA130">
        <v>-7.4</v>
      </c>
      <c r="FB130">
        <v>15</v>
      </c>
      <c r="FC130">
        <v>0</v>
      </c>
      <c r="FD130" t="s">
        <v>422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0.221592571428571</v>
      </c>
      <c r="FQ130">
        <v>0.127376961038961</v>
      </c>
      <c r="FR130">
        <v>0.0293752881802625</v>
      </c>
      <c r="FS130">
        <v>1</v>
      </c>
      <c r="FT130">
        <v>234.764705882353</v>
      </c>
      <c r="FU130">
        <v>2.92742554444127</v>
      </c>
      <c r="FV130">
        <v>5.63716044251636</v>
      </c>
      <c r="FW130">
        <v>-1</v>
      </c>
      <c r="FX130">
        <v>0.228649523809524</v>
      </c>
      <c r="FY130">
        <v>0.128586311688312</v>
      </c>
      <c r="FZ130">
        <v>0.0137078074021064</v>
      </c>
      <c r="GA130">
        <v>0</v>
      </c>
      <c r="GB130">
        <v>1</v>
      </c>
      <c r="GC130">
        <v>2</v>
      </c>
      <c r="GD130" t="s">
        <v>423</v>
      </c>
      <c r="GE130">
        <v>3.13273</v>
      </c>
      <c r="GF130">
        <v>2.71211</v>
      </c>
      <c r="GG130">
        <v>0.0892545</v>
      </c>
      <c r="GH130">
        <v>0.0896918</v>
      </c>
      <c r="GI130">
        <v>0.10225</v>
      </c>
      <c r="GJ130">
        <v>0.10228</v>
      </c>
      <c r="GK130">
        <v>34271.8</v>
      </c>
      <c r="GL130">
        <v>36688.1</v>
      </c>
      <c r="GM130">
        <v>34049.2</v>
      </c>
      <c r="GN130">
        <v>36493.9</v>
      </c>
      <c r="GO130">
        <v>43174.4</v>
      </c>
      <c r="GP130">
        <v>47030.4</v>
      </c>
      <c r="GQ130">
        <v>53120.4</v>
      </c>
      <c r="GR130">
        <v>58326.5</v>
      </c>
      <c r="GS130">
        <v>1.94915</v>
      </c>
      <c r="GT130">
        <v>1.7793</v>
      </c>
      <c r="GU130">
        <v>0.0901707</v>
      </c>
      <c r="GV130">
        <v>0</v>
      </c>
      <c r="GW130">
        <v>28.5203</v>
      </c>
      <c r="GX130">
        <v>999.9</v>
      </c>
      <c r="GY130">
        <v>58.222</v>
      </c>
      <c r="GZ130">
        <v>30.726</v>
      </c>
      <c r="HA130">
        <v>28.6299</v>
      </c>
      <c r="HB130">
        <v>55.02</v>
      </c>
      <c r="HC130">
        <v>44.5112</v>
      </c>
      <c r="HD130">
        <v>1</v>
      </c>
      <c r="HE130">
        <v>0.105122</v>
      </c>
      <c r="HF130">
        <v>-1.32415</v>
      </c>
      <c r="HG130">
        <v>20.1289</v>
      </c>
      <c r="HH130">
        <v>5.19468</v>
      </c>
      <c r="HI130">
        <v>12.0041</v>
      </c>
      <c r="HJ130">
        <v>4.97545</v>
      </c>
      <c r="HK130">
        <v>3.294</v>
      </c>
      <c r="HL130">
        <v>9999</v>
      </c>
      <c r="HM130">
        <v>9999</v>
      </c>
      <c r="HN130">
        <v>999.9</v>
      </c>
      <c r="HO130">
        <v>9999</v>
      </c>
      <c r="HP130">
        <v>1.86325</v>
      </c>
      <c r="HQ130">
        <v>1.86813</v>
      </c>
      <c r="HR130">
        <v>1.86788</v>
      </c>
      <c r="HS130">
        <v>1.86905</v>
      </c>
      <c r="HT130">
        <v>1.86987</v>
      </c>
      <c r="HU130">
        <v>1.86588</v>
      </c>
      <c r="HV130">
        <v>1.86697</v>
      </c>
      <c r="HW130">
        <v>1.86844</v>
      </c>
      <c r="HX130">
        <v>5</v>
      </c>
      <c r="HY130">
        <v>0</v>
      </c>
      <c r="HZ130">
        <v>0</v>
      </c>
      <c r="IA130">
        <v>0</v>
      </c>
      <c r="IB130" t="s">
        <v>424</v>
      </c>
      <c r="IC130" t="s">
        <v>425</v>
      </c>
      <c r="ID130" t="s">
        <v>426</v>
      </c>
      <c r="IE130" t="s">
        <v>426</v>
      </c>
      <c r="IF130" t="s">
        <v>426</v>
      </c>
      <c r="IG130" t="s">
        <v>426</v>
      </c>
      <c r="IH130">
        <v>0</v>
      </c>
      <c r="II130">
        <v>100</v>
      </c>
      <c r="IJ130">
        <v>100</v>
      </c>
      <c r="IK130">
        <v>1.98</v>
      </c>
      <c r="IL130">
        <v>0.3769</v>
      </c>
      <c r="IM130">
        <v>0.591063205497763</v>
      </c>
      <c r="IN130">
        <v>0.00362635438953289</v>
      </c>
      <c r="IO130">
        <v>-8.50754122937555e-07</v>
      </c>
      <c r="IP130">
        <v>2.87264459290622e-10</v>
      </c>
      <c r="IQ130">
        <v>-0.103101814204982</v>
      </c>
      <c r="IR130">
        <v>-0.017656537129445</v>
      </c>
      <c r="IS130">
        <v>0.00217271289782075</v>
      </c>
      <c r="IT130">
        <v>-2.34727275410467e-05</v>
      </c>
      <c r="IU130">
        <v>4</v>
      </c>
      <c r="IV130">
        <v>2183</v>
      </c>
      <c r="IW130">
        <v>1</v>
      </c>
      <c r="IX130">
        <v>27</v>
      </c>
      <c r="IY130">
        <v>29322705.8</v>
      </c>
      <c r="IZ130">
        <v>29322705.8</v>
      </c>
      <c r="JA130">
        <v>0.996094</v>
      </c>
      <c r="JB130">
        <v>2.63672</v>
      </c>
      <c r="JC130">
        <v>1.54785</v>
      </c>
      <c r="JD130">
        <v>2.31323</v>
      </c>
      <c r="JE130">
        <v>1.64673</v>
      </c>
      <c r="JF130">
        <v>2.33765</v>
      </c>
      <c r="JG130">
        <v>34.418</v>
      </c>
      <c r="JH130">
        <v>24.2188</v>
      </c>
      <c r="JI130">
        <v>18</v>
      </c>
      <c r="JJ130">
        <v>506.177</v>
      </c>
      <c r="JK130">
        <v>396.943</v>
      </c>
      <c r="JL130">
        <v>30.7199</v>
      </c>
      <c r="JM130">
        <v>28.7545</v>
      </c>
      <c r="JN130">
        <v>30.0001</v>
      </c>
      <c r="JO130">
        <v>28.7653</v>
      </c>
      <c r="JP130">
        <v>28.7187</v>
      </c>
      <c r="JQ130">
        <v>19.947</v>
      </c>
      <c r="JR130">
        <v>21.75</v>
      </c>
      <c r="JS130">
        <v>51.6088</v>
      </c>
      <c r="JT130">
        <v>30.7345</v>
      </c>
      <c r="JU130">
        <v>420</v>
      </c>
      <c r="JV130">
        <v>23.6589</v>
      </c>
      <c r="JW130">
        <v>96.559</v>
      </c>
      <c r="JX130">
        <v>94.501</v>
      </c>
    </row>
    <row r="131" spans="1:284">
      <c r="A131">
        <v>115</v>
      </c>
      <c r="B131">
        <v>1759362347</v>
      </c>
      <c r="C131">
        <v>1304.90000009537</v>
      </c>
      <c r="D131" t="s">
        <v>657</v>
      </c>
      <c r="E131" t="s">
        <v>658</v>
      </c>
      <c r="F131">
        <v>5</v>
      </c>
      <c r="G131" t="s">
        <v>608</v>
      </c>
      <c r="H131" t="s">
        <v>419</v>
      </c>
      <c r="I131">
        <v>1759362344</v>
      </c>
      <c r="J131">
        <f>(K131)/1000</f>
        <v>0</v>
      </c>
      <c r="K131">
        <f>1000*DK131*AI131*(DG131-DH131)/(100*CZ131*(1000-AI131*DG131))</f>
        <v>0</v>
      </c>
      <c r="L131">
        <f>DK131*AI131*(DF131-DE131*(1000-AI131*DH131)/(1000-AI131*DG131))/(100*CZ131)</f>
        <v>0</v>
      </c>
      <c r="M131">
        <f>DE131 - IF(AI131&gt;1, L131*CZ131*100.0/(AK131), 0)</f>
        <v>0</v>
      </c>
      <c r="N131">
        <f>((T131-J131/2)*M131-L131)/(T131+J131/2)</f>
        <v>0</v>
      </c>
      <c r="O131">
        <f>N131*(DL131+DM131)/1000.0</f>
        <v>0</v>
      </c>
      <c r="P131">
        <f>(DE131 - IF(AI131&gt;1, L131*CZ131*100.0/(AK131), 0))*(DL131+DM131)/1000.0</f>
        <v>0</v>
      </c>
      <c r="Q131">
        <f>2.0/((1/S131-1/R131)+SIGN(S131)*SQRT((1/S131-1/R131)*(1/S131-1/R131) + 4*DA131/((DA131+1)*(DA131+1))*(2*1/S131*1/R131-1/R131*1/R131)))</f>
        <v>0</v>
      </c>
      <c r="R131">
        <f>IF(LEFT(DB131,1)&lt;&gt;"0",IF(LEFT(DB131,1)="1",3.0,DC131),$D$5+$E$5*(DS131*DL131/($K$5*1000))+$F$5*(DS131*DL131/($K$5*1000))*MAX(MIN(CZ131,$J$5),$I$5)*MAX(MIN(CZ131,$J$5),$I$5)+$G$5*MAX(MIN(CZ131,$J$5),$I$5)*(DS131*DL131/($K$5*1000))+$H$5*(DS131*DL131/($K$5*1000))*(DS131*DL131/($K$5*1000)))</f>
        <v>0</v>
      </c>
      <c r="S131">
        <f>J131*(1000-(1000*0.61365*exp(17.502*W131/(240.97+W131))/(DL131+DM131)+DG131)/2)/(1000*0.61365*exp(17.502*W131/(240.97+W131))/(DL131+DM131)-DG131)</f>
        <v>0</v>
      </c>
      <c r="T131">
        <f>1/((DA131+1)/(Q131/1.6)+1/(R131/1.37)) + DA131/((DA131+1)/(Q131/1.6) + DA131/(R131/1.37))</f>
        <v>0</v>
      </c>
      <c r="U131">
        <f>(CV131*CY131)</f>
        <v>0</v>
      </c>
      <c r="V131">
        <f>(DN131+(U131+2*0.95*5.67E-8*(((DN131+$B$7)+273)^4-(DN131+273)^4)-44100*J131)/(1.84*29.3*R131+8*0.95*5.67E-8*(DN131+273)^3))</f>
        <v>0</v>
      </c>
      <c r="W131">
        <f>($C$7*DO131+$D$7*DP131+$E$7*V131)</f>
        <v>0</v>
      </c>
      <c r="X131">
        <f>0.61365*exp(17.502*W131/(240.97+W131))</f>
        <v>0</v>
      </c>
      <c r="Y131">
        <f>(Z131/AA131*100)</f>
        <v>0</v>
      </c>
      <c r="Z131">
        <f>DG131*(DL131+DM131)/1000</f>
        <v>0</v>
      </c>
      <c r="AA131">
        <f>0.61365*exp(17.502*DN131/(240.97+DN131))</f>
        <v>0</v>
      </c>
      <c r="AB131">
        <f>(X131-DG131*(DL131+DM131)/1000)</f>
        <v>0</v>
      </c>
      <c r="AC131">
        <f>(-J131*44100)</f>
        <v>0</v>
      </c>
      <c r="AD131">
        <f>2*29.3*R131*0.92*(DN131-W131)</f>
        <v>0</v>
      </c>
      <c r="AE131">
        <f>2*0.95*5.67E-8*(((DN131+$B$7)+273)^4-(W131+273)^4)</f>
        <v>0</v>
      </c>
      <c r="AF131">
        <f>U131+AE131+AC131+AD131</f>
        <v>0</v>
      </c>
      <c r="AG131">
        <v>0</v>
      </c>
      <c r="AH131">
        <v>0</v>
      </c>
      <c r="AI131">
        <f>IF(AG131*$H$13&gt;=AK131,1.0,(AK131/(AK131-AG131*$H$13)))</f>
        <v>0</v>
      </c>
      <c r="AJ131">
        <f>(AI131-1)*100</f>
        <v>0</v>
      </c>
      <c r="AK131">
        <f>MAX(0,($B$13+$C$13*DS131)/(1+$D$13*DS131)*DL131/(DN131+273)*$E$13)</f>
        <v>0</v>
      </c>
      <c r="AL131" t="s">
        <v>420</v>
      </c>
      <c r="AM131" t="s">
        <v>420</v>
      </c>
      <c r="AN131">
        <v>0</v>
      </c>
      <c r="AO131">
        <v>0</v>
      </c>
      <c r="AP131">
        <f>1-AN131/AO131</f>
        <v>0</v>
      </c>
      <c r="AQ131">
        <v>0</v>
      </c>
      <c r="AR131" t="s">
        <v>420</v>
      </c>
      <c r="AS131" t="s">
        <v>420</v>
      </c>
      <c r="AT131">
        <v>0</v>
      </c>
      <c r="AU131">
        <v>0</v>
      </c>
      <c r="AV131">
        <f>1-AT131/AU131</f>
        <v>0</v>
      </c>
      <c r="AW131">
        <v>0.5</v>
      </c>
      <c r="AX131">
        <f>CW131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420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CV131">
        <f>$B$11*DT131+$C$11*DU131+$F$11*EF131*(1-EI131)</f>
        <v>0</v>
      </c>
      <c r="CW131">
        <f>CV131*CX131</f>
        <v>0</v>
      </c>
      <c r="CX131">
        <f>($B$11*$D$9+$C$11*$D$9+$F$11*((ES131+EK131)/MAX(ES131+EK131+ET131, 0.1)*$I$9+ET131/MAX(ES131+EK131+ET131, 0.1)*$J$9))/($B$11+$C$11+$F$11)</f>
        <v>0</v>
      </c>
      <c r="CY131">
        <f>($B$11*$K$9+$C$11*$K$9+$F$11*((ES131+EK131)/MAX(ES131+EK131+ET131, 0.1)*$P$9+ET131/MAX(ES131+EK131+ET131, 0.1)*$Q$9))/($B$11+$C$11+$F$11)</f>
        <v>0</v>
      </c>
      <c r="CZ131">
        <v>2.7</v>
      </c>
      <c r="DA131">
        <v>0.5</v>
      </c>
      <c r="DB131" t="s">
        <v>421</v>
      </c>
      <c r="DC131">
        <v>2</v>
      </c>
      <c r="DD131">
        <v>1759362344</v>
      </c>
      <c r="DE131">
        <v>420.200333333333</v>
      </c>
      <c r="DF131">
        <v>419.986333333333</v>
      </c>
      <c r="DG131">
        <v>23.8727333333333</v>
      </c>
      <c r="DH131">
        <v>23.6323666666667</v>
      </c>
      <c r="DI131">
        <v>418.220333333333</v>
      </c>
      <c r="DJ131">
        <v>23.4957</v>
      </c>
      <c r="DK131">
        <v>500.056333333333</v>
      </c>
      <c r="DL131">
        <v>90.3224666666667</v>
      </c>
      <c r="DM131">
        <v>0.0342392</v>
      </c>
      <c r="DN131">
        <v>30.2418</v>
      </c>
      <c r="DO131">
        <v>29.994</v>
      </c>
      <c r="DP131">
        <v>999.9</v>
      </c>
      <c r="DQ131">
        <v>0</v>
      </c>
      <c r="DR131">
        <v>0</v>
      </c>
      <c r="DS131">
        <v>9990.84</v>
      </c>
      <c r="DT131">
        <v>0</v>
      </c>
      <c r="DU131">
        <v>0.340178</v>
      </c>
      <c r="DV131">
        <v>0.213541666666667</v>
      </c>
      <c r="DW131">
        <v>430.476666666667</v>
      </c>
      <c r="DX131">
        <v>430.152333333333</v>
      </c>
      <c r="DY131">
        <v>0.24034</v>
      </c>
      <c r="DZ131">
        <v>419.986333333333</v>
      </c>
      <c r="EA131">
        <v>23.6323666666667</v>
      </c>
      <c r="EB131">
        <v>2.15624333333333</v>
      </c>
      <c r="EC131">
        <v>2.13453333333333</v>
      </c>
      <c r="ED131">
        <v>18.6408666666667</v>
      </c>
      <c r="EE131">
        <v>18.4792333333333</v>
      </c>
      <c r="EF131">
        <v>0.00500059</v>
      </c>
      <c r="EG131">
        <v>0</v>
      </c>
      <c r="EH131">
        <v>0</v>
      </c>
      <c r="EI131">
        <v>0</v>
      </c>
      <c r="EJ131">
        <v>231.533333333333</v>
      </c>
      <c r="EK131">
        <v>0.00500059</v>
      </c>
      <c r="EL131">
        <v>-7.9</v>
      </c>
      <c r="EM131">
        <v>0.266666666666667</v>
      </c>
      <c r="EN131">
        <v>36.062</v>
      </c>
      <c r="EO131">
        <v>40.937</v>
      </c>
      <c r="EP131">
        <v>37.979</v>
      </c>
      <c r="EQ131">
        <v>41.729</v>
      </c>
      <c r="ER131">
        <v>38.979</v>
      </c>
      <c r="ES131">
        <v>0</v>
      </c>
      <c r="ET131">
        <v>0</v>
      </c>
      <c r="EU131">
        <v>0</v>
      </c>
      <c r="EV131">
        <v>1759362348.1</v>
      </c>
      <c r="EW131">
        <v>0</v>
      </c>
      <c r="EX131">
        <v>234.326923076923</v>
      </c>
      <c r="EY131">
        <v>-11.7435895661477</v>
      </c>
      <c r="EZ131">
        <v>-17.6205130950574</v>
      </c>
      <c r="FA131">
        <v>-7.86153846153846</v>
      </c>
      <c r="FB131">
        <v>15</v>
      </c>
      <c r="FC131">
        <v>0</v>
      </c>
      <c r="FD131" t="s">
        <v>422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0.219143904761905</v>
      </c>
      <c r="FQ131">
        <v>0.0569883116883117</v>
      </c>
      <c r="FR131">
        <v>0.0318159971770787</v>
      </c>
      <c r="FS131">
        <v>1</v>
      </c>
      <c r="FT131">
        <v>234.170588235294</v>
      </c>
      <c r="FU131">
        <v>-5.0756301631176</v>
      </c>
      <c r="FV131">
        <v>5.87685036751954</v>
      </c>
      <c r="FW131">
        <v>-1</v>
      </c>
      <c r="FX131">
        <v>0.231704095238095</v>
      </c>
      <c r="FY131">
        <v>0.105631636363636</v>
      </c>
      <c r="FZ131">
        <v>0.0120490266546416</v>
      </c>
      <c r="GA131">
        <v>0</v>
      </c>
      <c r="GB131">
        <v>1</v>
      </c>
      <c r="GC131">
        <v>2</v>
      </c>
      <c r="GD131" t="s">
        <v>423</v>
      </c>
      <c r="GE131">
        <v>3.13256</v>
      </c>
      <c r="GF131">
        <v>2.71239</v>
      </c>
      <c r="GG131">
        <v>0.0892587</v>
      </c>
      <c r="GH131">
        <v>0.0896924</v>
      </c>
      <c r="GI131">
        <v>0.102244</v>
      </c>
      <c r="GJ131">
        <v>0.102277</v>
      </c>
      <c r="GK131">
        <v>34271.6</v>
      </c>
      <c r="GL131">
        <v>36688.4</v>
      </c>
      <c r="GM131">
        <v>34049.2</v>
      </c>
      <c r="GN131">
        <v>36494.2</v>
      </c>
      <c r="GO131">
        <v>43174.9</v>
      </c>
      <c r="GP131">
        <v>47030.9</v>
      </c>
      <c r="GQ131">
        <v>53120.7</v>
      </c>
      <c r="GR131">
        <v>58326.9</v>
      </c>
      <c r="GS131">
        <v>1.94915</v>
      </c>
      <c r="GT131">
        <v>1.77935</v>
      </c>
      <c r="GU131">
        <v>0.0902638</v>
      </c>
      <c r="GV131">
        <v>0</v>
      </c>
      <c r="GW131">
        <v>28.5221</v>
      </c>
      <c r="GX131">
        <v>999.9</v>
      </c>
      <c r="GY131">
        <v>58.198</v>
      </c>
      <c r="GZ131">
        <v>30.736</v>
      </c>
      <c r="HA131">
        <v>28.6356</v>
      </c>
      <c r="HB131">
        <v>55.09</v>
      </c>
      <c r="HC131">
        <v>44.7035</v>
      </c>
      <c r="HD131">
        <v>1</v>
      </c>
      <c r="HE131">
        <v>0.105168</v>
      </c>
      <c r="HF131">
        <v>-1.33325</v>
      </c>
      <c r="HG131">
        <v>20.1289</v>
      </c>
      <c r="HH131">
        <v>5.19423</v>
      </c>
      <c r="HI131">
        <v>12.0044</v>
      </c>
      <c r="HJ131">
        <v>4.97545</v>
      </c>
      <c r="HK131">
        <v>3.294</v>
      </c>
      <c r="HL131">
        <v>9999</v>
      </c>
      <c r="HM131">
        <v>9999</v>
      </c>
      <c r="HN131">
        <v>999.9</v>
      </c>
      <c r="HO131">
        <v>9999</v>
      </c>
      <c r="HP131">
        <v>1.86325</v>
      </c>
      <c r="HQ131">
        <v>1.86813</v>
      </c>
      <c r="HR131">
        <v>1.86789</v>
      </c>
      <c r="HS131">
        <v>1.86905</v>
      </c>
      <c r="HT131">
        <v>1.86986</v>
      </c>
      <c r="HU131">
        <v>1.86589</v>
      </c>
      <c r="HV131">
        <v>1.86699</v>
      </c>
      <c r="HW131">
        <v>1.86844</v>
      </c>
      <c r="HX131">
        <v>5</v>
      </c>
      <c r="HY131">
        <v>0</v>
      </c>
      <c r="HZ131">
        <v>0</v>
      </c>
      <c r="IA131">
        <v>0</v>
      </c>
      <c r="IB131" t="s">
        <v>424</v>
      </c>
      <c r="IC131" t="s">
        <v>425</v>
      </c>
      <c r="ID131" t="s">
        <v>426</v>
      </c>
      <c r="IE131" t="s">
        <v>426</v>
      </c>
      <c r="IF131" t="s">
        <v>426</v>
      </c>
      <c r="IG131" t="s">
        <v>426</v>
      </c>
      <c r="IH131">
        <v>0</v>
      </c>
      <c r="II131">
        <v>100</v>
      </c>
      <c r="IJ131">
        <v>100</v>
      </c>
      <c r="IK131">
        <v>1.98</v>
      </c>
      <c r="IL131">
        <v>0.3769</v>
      </c>
      <c r="IM131">
        <v>0.591063205497763</v>
      </c>
      <c r="IN131">
        <v>0.00362635438953289</v>
      </c>
      <c r="IO131">
        <v>-8.50754122937555e-07</v>
      </c>
      <c r="IP131">
        <v>2.87264459290622e-10</v>
      </c>
      <c r="IQ131">
        <v>-0.103101814204982</v>
      </c>
      <c r="IR131">
        <v>-0.017656537129445</v>
      </c>
      <c r="IS131">
        <v>0.00217271289782075</v>
      </c>
      <c r="IT131">
        <v>-2.34727275410467e-05</v>
      </c>
      <c r="IU131">
        <v>4</v>
      </c>
      <c r="IV131">
        <v>2183</v>
      </c>
      <c r="IW131">
        <v>1</v>
      </c>
      <c r="IX131">
        <v>27</v>
      </c>
      <c r="IY131">
        <v>29322705.8</v>
      </c>
      <c r="IZ131">
        <v>29322705.8</v>
      </c>
      <c r="JA131">
        <v>0.994873</v>
      </c>
      <c r="JB131">
        <v>2.62939</v>
      </c>
      <c r="JC131">
        <v>1.54785</v>
      </c>
      <c r="JD131">
        <v>2.31323</v>
      </c>
      <c r="JE131">
        <v>1.64673</v>
      </c>
      <c r="JF131">
        <v>2.37183</v>
      </c>
      <c r="JG131">
        <v>34.418</v>
      </c>
      <c r="JH131">
        <v>24.2188</v>
      </c>
      <c r="JI131">
        <v>18</v>
      </c>
      <c r="JJ131">
        <v>506.172</v>
      </c>
      <c r="JK131">
        <v>396.962</v>
      </c>
      <c r="JL131">
        <v>30.7225</v>
      </c>
      <c r="JM131">
        <v>28.7542</v>
      </c>
      <c r="JN131">
        <v>30.0001</v>
      </c>
      <c r="JO131">
        <v>28.7648</v>
      </c>
      <c r="JP131">
        <v>28.7175</v>
      </c>
      <c r="JQ131">
        <v>19.9464</v>
      </c>
      <c r="JR131">
        <v>21.75</v>
      </c>
      <c r="JS131">
        <v>51.6088</v>
      </c>
      <c r="JT131">
        <v>30.7456</v>
      </c>
      <c r="JU131">
        <v>420</v>
      </c>
      <c r="JV131">
        <v>23.6589</v>
      </c>
      <c r="JW131">
        <v>96.5593</v>
      </c>
      <c r="JX131">
        <v>94.5017</v>
      </c>
    </row>
    <row r="132" spans="1:284">
      <c r="A132">
        <v>116</v>
      </c>
      <c r="B132">
        <v>1759362349</v>
      </c>
      <c r="C132">
        <v>1306.90000009537</v>
      </c>
      <c r="D132" t="s">
        <v>659</v>
      </c>
      <c r="E132" t="s">
        <v>660</v>
      </c>
      <c r="F132">
        <v>5</v>
      </c>
      <c r="G132" t="s">
        <v>608</v>
      </c>
      <c r="H132" t="s">
        <v>419</v>
      </c>
      <c r="I132">
        <v>1759362346</v>
      </c>
      <c r="J132">
        <f>(K132)/1000</f>
        <v>0</v>
      </c>
      <c r="K132">
        <f>1000*DK132*AI132*(DG132-DH132)/(100*CZ132*(1000-AI132*DG132))</f>
        <v>0</v>
      </c>
      <c r="L132">
        <f>DK132*AI132*(DF132-DE132*(1000-AI132*DH132)/(1000-AI132*DG132))/(100*CZ132)</f>
        <v>0</v>
      </c>
      <c r="M132">
        <f>DE132 - IF(AI132&gt;1, L132*CZ132*100.0/(AK132), 0)</f>
        <v>0</v>
      </c>
      <c r="N132">
        <f>((T132-J132/2)*M132-L132)/(T132+J132/2)</f>
        <v>0</v>
      </c>
      <c r="O132">
        <f>N132*(DL132+DM132)/1000.0</f>
        <v>0</v>
      </c>
      <c r="P132">
        <f>(DE132 - IF(AI132&gt;1, L132*CZ132*100.0/(AK132), 0))*(DL132+DM132)/1000.0</f>
        <v>0</v>
      </c>
      <c r="Q132">
        <f>2.0/((1/S132-1/R132)+SIGN(S132)*SQRT((1/S132-1/R132)*(1/S132-1/R132) + 4*DA132/((DA132+1)*(DA132+1))*(2*1/S132*1/R132-1/R132*1/R132)))</f>
        <v>0</v>
      </c>
      <c r="R132">
        <f>IF(LEFT(DB132,1)&lt;&gt;"0",IF(LEFT(DB132,1)="1",3.0,DC132),$D$5+$E$5*(DS132*DL132/($K$5*1000))+$F$5*(DS132*DL132/($K$5*1000))*MAX(MIN(CZ132,$J$5),$I$5)*MAX(MIN(CZ132,$J$5),$I$5)+$G$5*MAX(MIN(CZ132,$J$5),$I$5)*(DS132*DL132/($K$5*1000))+$H$5*(DS132*DL132/($K$5*1000))*(DS132*DL132/($K$5*1000)))</f>
        <v>0</v>
      </c>
      <c r="S132">
        <f>J132*(1000-(1000*0.61365*exp(17.502*W132/(240.97+W132))/(DL132+DM132)+DG132)/2)/(1000*0.61365*exp(17.502*W132/(240.97+W132))/(DL132+DM132)-DG132)</f>
        <v>0</v>
      </c>
      <c r="T132">
        <f>1/((DA132+1)/(Q132/1.6)+1/(R132/1.37)) + DA132/((DA132+1)/(Q132/1.6) + DA132/(R132/1.37))</f>
        <v>0</v>
      </c>
      <c r="U132">
        <f>(CV132*CY132)</f>
        <v>0</v>
      </c>
      <c r="V132">
        <f>(DN132+(U132+2*0.95*5.67E-8*(((DN132+$B$7)+273)^4-(DN132+273)^4)-44100*J132)/(1.84*29.3*R132+8*0.95*5.67E-8*(DN132+273)^3))</f>
        <v>0</v>
      </c>
      <c r="W132">
        <f>($C$7*DO132+$D$7*DP132+$E$7*V132)</f>
        <v>0</v>
      </c>
      <c r="X132">
        <f>0.61365*exp(17.502*W132/(240.97+W132))</f>
        <v>0</v>
      </c>
      <c r="Y132">
        <f>(Z132/AA132*100)</f>
        <v>0</v>
      </c>
      <c r="Z132">
        <f>DG132*(DL132+DM132)/1000</f>
        <v>0</v>
      </c>
      <c r="AA132">
        <f>0.61365*exp(17.502*DN132/(240.97+DN132))</f>
        <v>0</v>
      </c>
      <c r="AB132">
        <f>(X132-DG132*(DL132+DM132)/1000)</f>
        <v>0</v>
      </c>
      <c r="AC132">
        <f>(-J132*44100)</f>
        <v>0</v>
      </c>
      <c r="AD132">
        <f>2*29.3*R132*0.92*(DN132-W132)</f>
        <v>0</v>
      </c>
      <c r="AE132">
        <f>2*0.95*5.67E-8*(((DN132+$B$7)+273)^4-(W132+273)^4)</f>
        <v>0</v>
      </c>
      <c r="AF132">
        <f>U132+AE132+AC132+AD132</f>
        <v>0</v>
      </c>
      <c r="AG132">
        <v>0</v>
      </c>
      <c r="AH132">
        <v>0</v>
      </c>
      <c r="AI132">
        <f>IF(AG132*$H$13&gt;=AK132,1.0,(AK132/(AK132-AG132*$H$13)))</f>
        <v>0</v>
      </c>
      <c r="AJ132">
        <f>(AI132-1)*100</f>
        <v>0</v>
      </c>
      <c r="AK132">
        <f>MAX(0,($B$13+$C$13*DS132)/(1+$D$13*DS132)*DL132/(DN132+273)*$E$13)</f>
        <v>0</v>
      </c>
      <c r="AL132" t="s">
        <v>420</v>
      </c>
      <c r="AM132" t="s">
        <v>420</v>
      </c>
      <c r="AN132">
        <v>0</v>
      </c>
      <c r="AO132">
        <v>0</v>
      </c>
      <c r="AP132">
        <f>1-AN132/AO132</f>
        <v>0</v>
      </c>
      <c r="AQ132">
        <v>0</v>
      </c>
      <c r="AR132" t="s">
        <v>420</v>
      </c>
      <c r="AS132" t="s">
        <v>420</v>
      </c>
      <c r="AT132">
        <v>0</v>
      </c>
      <c r="AU132">
        <v>0</v>
      </c>
      <c r="AV132">
        <f>1-AT132/AU132</f>
        <v>0</v>
      </c>
      <c r="AW132">
        <v>0.5</v>
      </c>
      <c r="AX132">
        <f>CW132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420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CV132">
        <f>$B$11*DT132+$C$11*DU132+$F$11*EF132*(1-EI132)</f>
        <v>0</v>
      </c>
      <c r="CW132">
        <f>CV132*CX132</f>
        <v>0</v>
      </c>
      <c r="CX132">
        <f>($B$11*$D$9+$C$11*$D$9+$F$11*((ES132+EK132)/MAX(ES132+EK132+ET132, 0.1)*$I$9+ET132/MAX(ES132+EK132+ET132, 0.1)*$J$9))/($B$11+$C$11+$F$11)</f>
        <v>0</v>
      </c>
      <c r="CY132">
        <f>($B$11*$K$9+$C$11*$K$9+$F$11*((ES132+EK132)/MAX(ES132+EK132+ET132, 0.1)*$P$9+ET132/MAX(ES132+EK132+ET132, 0.1)*$Q$9))/($B$11+$C$11+$F$11)</f>
        <v>0</v>
      </c>
      <c r="CZ132">
        <v>2.7</v>
      </c>
      <c r="DA132">
        <v>0.5</v>
      </c>
      <c r="DB132" t="s">
        <v>421</v>
      </c>
      <c r="DC132">
        <v>2</v>
      </c>
      <c r="DD132">
        <v>1759362346</v>
      </c>
      <c r="DE132">
        <v>420.212333333333</v>
      </c>
      <c r="DF132">
        <v>420.025</v>
      </c>
      <c r="DG132">
        <v>23.8698666666667</v>
      </c>
      <c r="DH132">
        <v>23.6305666666667</v>
      </c>
      <c r="DI132">
        <v>418.232333333333</v>
      </c>
      <c r="DJ132">
        <v>23.4929666666667</v>
      </c>
      <c r="DK132">
        <v>499.970333333333</v>
      </c>
      <c r="DL132">
        <v>90.3221</v>
      </c>
      <c r="DM132">
        <v>0.0343702333333333</v>
      </c>
      <c r="DN132">
        <v>30.2425666666667</v>
      </c>
      <c r="DO132">
        <v>29.9938</v>
      </c>
      <c r="DP132">
        <v>999.9</v>
      </c>
      <c r="DQ132">
        <v>0</v>
      </c>
      <c r="DR132">
        <v>0</v>
      </c>
      <c r="DS132">
        <v>9985.62333333333</v>
      </c>
      <c r="DT132">
        <v>0</v>
      </c>
      <c r="DU132">
        <v>0.340178</v>
      </c>
      <c r="DV132">
        <v>0.187245666666667</v>
      </c>
      <c r="DW132">
        <v>430.488</v>
      </c>
      <c r="DX132">
        <v>430.190666666667</v>
      </c>
      <c r="DY132">
        <v>0.239291</v>
      </c>
      <c r="DZ132">
        <v>420.025</v>
      </c>
      <c r="EA132">
        <v>23.6305666666667</v>
      </c>
      <c r="EB132">
        <v>2.15597333333333</v>
      </c>
      <c r="EC132">
        <v>2.13436</v>
      </c>
      <c r="ED132">
        <v>18.6388666666667</v>
      </c>
      <c r="EE132">
        <v>18.4779333333333</v>
      </c>
      <c r="EF132">
        <v>0.00500059</v>
      </c>
      <c r="EG132">
        <v>0</v>
      </c>
      <c r="EH132">
        <v>0</v>
      </c>
      <c r="EI132">
        <v>0</v>
      </c>
      <c r="EJ132">
        <v>235.3</v>
      </c>
      <c r="EK132">
        <v>0.00500059</v>
      </c>
      <c r="EL132">
        <v>-6.8</v>
      </c>
      <c r="EM132">
        <v>0.3</v>
      </c>
      <c r="EN132">
        <v>36.083</v>
      </c>
      <c r="EO132">
        <v>40.958</v>
      </c>
      <c r="EP132">
        <v>38</v>
      </c>
      <c r="EQ132">
        <v>41.7706666666667</v>
      </c>
      <c r="ER132">
        <v>39</v>
      </c>
      <c r="ES132">
        <v>0</v>
      </c>
      <c r="ET132">
        <v>0</v>
      </c>
      <c r="EU132">
        <v>0</v>
      </c>
      <c r="EV132">
        <v>1759362349.9</v>
      </c>
      <c r="EW132">
        <v>0</v>
      </c>
      <c r="EX132">
        <v>234.368</v>
      </c>
      <c r="EY132">
        <v>5.84615405264221</v>
      </c>
      <c r="EZ132">
        <v>-0.892307897432343</v>
      </c>
      <c r="FA132">
        <v>-9.288</v>
      </c>
      <c r="FB132">
        <v>15</v>
      </c>
      <c r="FC132">
        <v>0</v>
      </c>
      <c r="FD132" t="s">
        <v>422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0.219116285714286</v>
      </c>
      <c r="FQ132">
        <v>-0.06169612987013</v>
      </c>
      <c r="FR132">
        <v>0.0317178779572159</v>
      </c>
      <c r="FS132">
        <v>1</v>
      </c>
      <c r="FT132">
        <v>234.032352941176</v>
      </c>
      <c r="FU132">
        <v>-0.591290924365352</v>
      </c>
      <c r="FV132">
        <v>5.78658288824167</v>
      </c>
      <c r="FW132">
        <v>-1</v>
      </c>
      <c r="FX132">
        <v>0.234039</v>
      </c>
      <c r="FY132">
        <v>0.082425896103896</v>
      </c>
      <c r="FZ132">
        <v>0.0105815448552567</v>
      </c>
      <c r="GA132">
        <v>1</v>
      </c>
      <c r="GB132">
        <v>2</v>
      </c>
      <c r="GC132">
        <v>2</v>
      </c>
      <c r="GD132" t="s">
        <v>449</v>
      </c>
      <c r="GE132">
        <v>3.13281</v>
      </c>
      <c r="GF132">
        <v>2.71252</v>
      </c>
      <c r="GG132">
        <v>0.0892602</v>
      </c>
      <c r="GH132">
        <v>0.0896902</v>
      </c>
      <c r="GI132">
        <v>0.102241</v>
      </c>
      <c r="GJ132">
        <v>0.102266</v>
      </c>
      <c r="GK132">
        <v>34271.6</v>
      </c>
      <c r="GL132">
        <v>36688.5</v>
      </c>
      <c r="GM132">
        <v>34049.2</v>
      </c>
      <c r="GN132">
        <v>36494.2</v>
      </c>
      <c r="GO132">
        <v>43175.1</v>
      </c>
      <c r="GP132">
        <v>47031.4</v>
      </c>
      <c r="GQ132">
        <v>53120.7</v>
      </c>
      <c r="GR132">
        <v>58326.9</v>
      </c>
      <c r="GS132">
        <v>1.94912</v>
      </c>
      <c r="GT132">
        <v>1.77945</v>
      </c>
      <c r="GU132">
        <v>0.090953</v>
      </c>
      <c r="GV132">
        <v>0</v>
      </c>
      <c r="GW132">
        <v>28.5235</v>
      </c>
      <c r="GX132">
        <v>999.9</v>
      </c>
      <c r="GY132">
        <v>58.198</v>
      </c>
      <c r="GZ132">
        <v>30.726</v>
      </c>
      <c r="HA132">
        <v>28.6157</v>
      </c>
      <c r="HB132">
        <v>55.07</v>
      </c>
      <c r="HC132">
        <v>44.379</v>
      </c>
      <c r="HD132">
        <v>1</v>
      </c>
      <c r="HE132">
        <v>0.10516</v>
      </c>
      <c r="HF132">
        <v>-1.3694</v>
      </c>
      <c r="HG132">
        <v>20.1286</v>
      </c>
      <c r="HH132">
        <v>5.19483</v>
      </c>
      <c r="HI132">
        <v>12.0044</v>
      </c>
      <c r="HJ132">
        <v>4.97545</v>
      </c>
      <c r="HK132">
        <v>3.294</v>
      </c>
      <c r="HL132">
        <v>9999</v>
      </c>
      <c r="HM132">
        <v>9999</v>
      </c>
      <c r="HN132">
        <v>999.9</v>
      </c>
      <c r="HO132">
        <v>9999</v>
      </c>
      <c r="HP132">
        <v>1.86325</v>
      </c>
      <c r="HQ132">
        <v>1.86813</v>
      </c>
      <c r="HR132">
        <v>1.86788</v>
      </c>
      <c r="HS132">
        <v>1.86905</v>
      </c>
      <c r="HT132">
        <v>1.86987</v>
      </c>
      <c r="HU132">
        <v>1.8659</v>
      </c>
      <c r="HV132">
        <v>1.86699</v>
      </c>
      <c r="HW132">
        <v>1.86843</v>
      </c>
      <c r="HX132">
        <v>5</v>
      </c>
      <c r="HY132">
        <v>0</v>
      </c>
      <c r="HZ132">
        <v>0</v>
      </c>
      <c r="IA132">
        <v>0</v>
      </c>
      <c r="IB132" t="s">
        <v>424</v>
      </c>
      <c r="IC132" t="s">
        <v>425</v>
      </c>
      <c r="ID132" t="s">
        <v>426</v>
      </c>
      <c r="IE132" t="s">
        <v>426</v>
      </c>
      <c r="IF132" t="s">
        <v>426</v>
      </c>
      <c r="IG132" t="s">
        <v>426</v>
      </c>
      <c r="IH132">
        <v>0</v>
      </c>
      <c r="II132">
        <v>100</v>
      </c>
      <c r="IJ132">
        <v>100</v>
      </c>
      <c r="IK132">
        <v>1.98</v>
      </c>
      <c r="IL132">
        <v>0.3767</v>
      </c>
      <c r="IM132">
        <v>0.591063205497763</v>
      </c>
      <c r="IN132">
        <v>0.00362635438953289</v>
      </c>
      <c r="IO132">
        <v>-8.50754122937555e-07</v>
      </c>
      <c r="IP132">
        <v>2.87264459290622e-10</v>
      </c>
      <c r="IQ132">
        <v>-0.103101814204982</v>
      </c>
      <c r="IR132">
        <v>-0.017656537129445</v>
      </c>
      <c r="IS132">
        <v>0.00217271289782075</v>
      </c>
      <c r="IT132">
        <v>-2.34727275410467e-05</v>
      </c>
      <c r="IU132">
        <v>4</v>
      </c>
      <c r="IV132">
        <v>2183</v>
      </c>
      <c r="IW132">
        <v>1</v>
      </c>
      <c r="IX132">
        <v>27</v>
      </c>
      <c r="IY132">
        <v>29322705.8</v>
      </c>
      <c r="IZ132">
        <v>29322705.8</v>
      </c>
      <c r="JA132">
        <v>0.994873</v>
      </c>
      <c r="JB132">
        <v>2.64404</v>
      </c>
      <c r="JC132">
        <v>1.54785</v>
      </c>
      <c r="JD132">
        <v>2.31323</v>
      </c>
      <c r="JE132">
        <v>1.64673</v>
      </c>
      <c r="JF132">
        <v>2.26318</v>
      </c>
      <c r="JG132">
        <v>34.418</v>
      </c>
      <c r="JH132">
        <v>24.2101</v>
      </c>
      <c r="JI132">
        <v>18</v>
      </c>
      <c r="JJ132">
        <v>506.15</v>
      </c>
      <c r="JK132">
        <v>397.013</v>
      </c>
      <c r="JL132">
        <v>30.7253</v>
      </c>
      <c r="JM132">
        <v>28.7532</v>
      </c>
      <c r="JN132">
        <v>30.0001</v>
      </c>
      <c r="JO132">
        <v>28.764</v>
      </c>
      <c r="JP132">
        <v>28.7169</v>
      </c>
      <c r="JQ132">
        <v>19.9458</v>
      </c>
      <c r="JR132">
        <v>21.75</v>
      </c>
      <c r="JS132">
        <v>51.6088</v>
      </c>
      <c r="JT132">
        <v>30.7456</v>
      </c>
      <c r="JU132">
        <v>420</v>
      </c>
      <c r="JV132">
        <v>23.6589</v>
      </c>
      <c r="JW132">
        <v>96.5594</v>
      </c>
      <c r="JX132">
        <v>94.5017</v>
      </c>
    </row>
    <row r="133" spans="1:284">
      <c r="A133">
        <v>117</v>
      </c>
      <c r="B133">
        <v>1759362351</v>
      </c>
      <c r="C133">
        <v>1308.90000009537</v>
      </c>
      <c r="D133" t="s">
        <v>661</v>
      </c>
      <c r="E133" t="s">
        <v>662</v>
      </c>
      <c r="F133">
        <v>5</v>
      </c>
      <c r="G133" t="s">
        <v>608</v>
      </c>
      <c r="H133" t="s">
        <v>419</v>
      </c>
      <c r="I133">
        <v>1759362348</v>
      </c>
      <c r="J133">
        <f>(K133)/1000</f>
        <v>0</v>
      </c>
      <c r="K133">
        <f>1000*DK133*AI133*(DG133-DH133)/(100*CZ133*(1000-AI133*DG133))</f>
        <v>0</v>
      </c>
      <c r="L133">
        <f>DK133*AI133*(DF133-DE133*(1000-AI133*DH133)/(1000-AI133*DG133))/(100*CZ133)</f>
        <v>0</v>
      </c>
      <c r="M133">
        <f>DE133 - IF(AI133&gt;1, L133*CZ133*100.0/(AK133), 0)</f>
        <v>0</v>
      </c>
      <c r="N133">
        <f>((T133-J133/2)*M133-L133)/(T133+J133/2)</f>
        <v>0</v>
      </c>
      <c r="O133">
        <f>N133*(DL133+DM133)/1000.0</f>
        <v>0</v>
      </c>
      <c r="P133">
        <f>(DE133 - IF(AI133&gt;1, L133*CZ133*100.0/(AK133), 0))*(DL133+DM133)/1000.0</f>
        <v>0</v>
      </c>
      <c r="Q133">
        <f>2.0/((1/S133-1/R133)+SIGN(S133)*SQRT((1/S133-1/R133)*(1/S133-1/R133) + 4*DA133/((DA133+1)*(DA133+1))*(2*1/S133*1/R133-1/R133*1/R133)))</f>
        <v>0</v>
      </c>
      <c r="R133">
        <f>IF(LEFT(DB133,1)&lt;&gt;"0",IF(LEFT(DB133,1)="1",3.0,DC133),$D$5+$E$5*(DS133*DL133/($K$5*1000))+$F$5*(DS133*DL133/($K$5*1000))*MAX(MIN(CZ133,$J$5),$I$5)*MAX(MIN(CZ133,$J$5),$I$5)+$G$5*MAX(MIN(CZ133,$J$5),$I$5)*(DS133*DL133/($K$5*1000))+$H$5*(DS133*DL133/($K$5*1000))*(DS133*DL133/($K$5*1000)))</f>
        <v>0</v>
      </c>
      <c r="S133">
        <f>J133*(1000-(1000*0.61365*exp(17.502*W133/(240.97+W133))/(DL133+DM133)+DG133)/2)/(1000*0.61365*exp(17.502*W133/(240.97+W133))/(DL133+DM133)-DG133)</f>
        <v>0</v>
      </c>
      <c r="T133">
        <f>1/((DA133+1)/(Q133/1.6)+1/(R133/1.37)) + DA133/((DA133+1)/(Q133/1.6) + DA133/(R133/1.37))</f>
        <v>0</v>
      </c>
      <c r="U133">
        <f>(CV133*CY133)</f>
        <v>0</v>
      </c>
      <c r="V133">
        <f>(DN133+(U133+2*0.95*5.67E-8*(((DN133+$B$7)+273)^4-(DN133+273)^4)-44100*J133)/(1.84*29.3*R133+8*0.95*5.67E-8*(DN133+273)^3))</f>
        <v>0</v>
      </c>
      <c r="W133">
        <f>($C$7*DO133+$D$7*DP133+$E$7*V133)</f>
        <v>0</v>
      </c>
      <c r="X133">
        <f>0.61365*exp(17.502*W133/(240.97+W133))</f>
        <v>0</v>
      </c>
      <c r="Y133">
        <f>(Z133/AA133*100)</f>
        <v>0</v>
      </c>
      <c r="Z133">
        <f>DG133*(DL133+DM133)/1000</f>
        <v>0</v>
      </c>
      <c r="AA133">
        <f>0.61365*exp(17.502*DN133/(240.97+DN133))</f>
        <v>0</v>
      </c>
      <c r="AB133">
        <f>(X133-DG133*(DL133+DM133)/1000)</f>
        <v>0</v>
      </c>
      <c r="AC133">
        <f>(-J133*44100)</f>
        <v>0</v>
      </c>
      <c r="AD133">
        <f>2*29.3*R133*0.92*(DN133-W133)</f>
        <v>0</v>
      </c>
      <c r="AE133">
        <f>2*0.95*5.67E-8*(((DN133+$B$7)+273)^4-(W133+273)^4)</f>
        <v>0</v>
      </c>
      <c r="AF133">
        <f>U133+AE133+AC133+AD133</f>
        <v>0</v>
      </c>
      <c r="AG133">
        <v>0</v>
      </c>
      <c r="AH133">
        <v>0</v>
      </c>
      <c r="AI133">
        <f>IF(AG133*$H$13&gt;=AK133,1.0,(AK133/(AK133-AG133*$H$13)))</f>
        <v>0</v>
      </c>
      <c r="AJ133">
        <f>(AI133-1)*100</f>
        <v>0</v>
      </c>
      <c r="AK133">
        <f>MAX(0,($B$13+$C$13*DS133)/(1+$D$13*DS133)*DL133/(DN133+273)*$E$13)</f>
        <v>0</v>
      </c>
      <c r="AL133" t="s">
        <v>420</v>
      </c>
      <c r="AM133" t="s">
        <v>420</v>
      </c>
      <c r="AN133">
        <v>0</v>
      </c>
      <c r="AO133">
        <v>0</v>
      </c>
      <c r="AP133">
        <f>1-AN133/AO133</f>
        <v>0</v>
      </c>
      <c r="AQ133">
        <v>0</v>
      </c>
      <c r="AR133" t="s">
        <v>420</v>
      </c>
      <c r="AS133" t="s">
        <v>420</v>
      </c>
      <c r="AT133">
        <v>0</v>
      </c>
      <c r="AU133">
        <v>0</v>
      </c>
      <c r="AV133">
        <f>1-AT133/AU133</f>
        <v>0</v>
      </c>
      <c r="AW133">
        <v>0.5</v>
      </c>
      <c r="AX133">
        <f>CW133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420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CV133">
        <f>$B$11*DT133+$C$11*DU133+$F$11*EF133*(1-EI133)</f>
        <v>0</v>
      </c>
      <c r="CW133">
        <f>CV133*CX133</f>
        <v>0</v>
      </c>
      <c r="CX133">
        <f>($B$11*$D$9+$C$11*$D$9+$F$11*((ES133+EK133)/MAX(ES133+EK133+ET133, 0.1)*$I$9+ET133/MAX(ES133+EK133+ET133, 0.1)*$J$9))/($B$11+$C$11+$F$11)</f>
        <v>0</v>
      </c>
      <c r="CY133">
        <f>($B$11*$K$9+$C$11*$K$9+$F$11*((ES133+EK133)/MAX(ES133+EK133+ET133, 0.1)*$P$9+ET133/MAX(ES133+EK133+ET133, 0.1)*$Q$9))/($B$11+$C$11+$F$11)</f>
        <v>0</v>
      </c>
      <c r="CZ133">
        <v>2.7</v>
      </c>
      <c r="DA133">
        <v>0.5</v>
      </c>
      <c r="DB133" t="s">
        <v>421</v>
      </c>
      <c r="DC133">
        <v>2</v>
      </c>
      <c r="DD133">
        <v>1759362348</v>
      </c>
      <c r="DE133">
        <v>420.225</v>
      </c>
      <c r="DF133">
        <v>420.04</v>
      </c>
      <c r="DG133">
        <v>23.8681333333333</v>
      </c>
      <c r="DH133">
        <v>23.6284</v>
      </c>
      <c r="DI133">
        <v>418.245</v>
      </c>
      <c r="DJ133">
        <v>23.4913333333333</v>
      </c>
      <c r="DK133">
        <v>499.955333333333</v>
      </c>
      <c r="DL133">
        <v>90.3216333333333</v>
      </c>
      <c r="DM133">
        <v>0.034438</v>
      </c>
      <c r="DN133">
        <v>30.2426666666667</v>
      </c>
      <c r="DO133">
        <v>29.9991666666667</v>
      </c>
      <c r="DP133">
        <v>999.9</v>
      </c>
      <c r="DQ133">
        <v>0</v>
      </c>
      <c r="DR133">
        <v>0</v>
      </c>
      <c r="DS133">
        <v>9992.08333333333</v>
      </c>
      <c r="DT133">
        <v>0</v>
      </c>
      <c r="DU133">
        <v>0.335581</v>
      </c>
      <c r="DV133">
        <v>0.18514</v>
      </c>
      <c r="DW133">
        <v>430.500333333333</v>
      </c>
      <c r="DX133">
        <v>430.205</v>
      </c>
      <c r="DY133">
        <v>0.239750666666667</v>
      </c>
      <c r="DZ133">
        <v>420.04</v>
      </c>
      <c r="EA133">
        <v>23.6284</v>
      </c>
      <c r="EB133">
        <v>2.15580666666667</v>
      </c>
      <c r="EC133">
        <v>2.13415333333333</v>
      </c>
      <c r="ED133">
        <v>18.6376333333333</v>
      </c>
      <c r="EE133">
        <v>18.4764</v>
      </c>
      <c r="EF133">
        <v>0.00500059</v>
      </c>
      <c r="EG133">
        <v>0</v>
      </c>
      <c r="EH133">
        <v>0</v>
      </c>
      <c r="EI133">
        <v>0</v>
      </c>
      <c r="EJ133">
        <v>237.733333333333</v>
      </c>
      <c r="EK133">
        <v>0.00500059</v>
      </c>
      <c r="EL133">
        <v>-10.1333333333333</v>
      </c>
      <c r="EM133">
        <v>-0.6</v>
      </c>
      <c r="EN133">
        <v>36.104</v>
      </c>
      <c r="EO133">
        <v>40.979</v>
      </c>
      <c r="EP133">
        <v>38.0206666666667</v>
      </c>
      <c r="EQ133">
        <v>41.8123333333333</v>
      </c>
      <c r="ER133">
        <v>39</v>
      </c>
      <c r="ES133">
        <v>0</v>
      </c>
      <c r="ET133">
        <v>0</v>
      </c>
      <c r="EU133">
        <v>0</v>
      </c>
      <c r="EV133">
        <v>1759362352.3</v>
      </c>
      <c r="EW133">
        <v>0</v>
      </c>
      <c r="EX133">
        <v>233.92</v>
      </c>
      <c r="EY133">
        <v>-4.49230761556195</v>
      </c>
      <c r="EZ133">
        <v>-4.33076931369844</v>
      </c>
      <c r="FA133">
        <v>-9.8</v>
      </c>
      <c r="FB133">
        <v>15</v>
      </c>
      <c r="FC133">
        <v>0</v>
      </c>
      <c r="FD133" t="s">
        <v>422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0.21522019047619</v>
      </c>
      <c r="FQ133">
        <v>-0.0752476363636362</v>
      </c>
      <c r="FR133">
        <v>0.0326510655986236</v>
      </c>
      <c r="FS133">
        <v>1</v>
      </c>
      <c r="FT133">
        <v>234.355882352941</v>
      </c>
      <c r="FU133">
        <v>4.86325446745424</v>
      </c>
      <c r="FV133">
        <v>5.6376982775342</v>
      </c>
      <c r="FW133">
        <v>-1</v>
      </c>
      <c r="FX133">
        <v>0.236085571428571</v>
      </c>
      <c r="FY133">
        <v>0.0628812467532465</v>
      </c>
      <c r="FZ133">
        <v>0.0093526162246132</v>
      </c>
      <c r="GA133">
        <v>1</v>
      </c>
      <c r="GB133">
        <v>2</v>
      </c>
      <c r="GC133">
        <v>2</v>
      </c>
      <c r="GD133" t="s">
        <v>449</v>
      </c>
      <c r="GE133">
        <v>3.13286</v>
      </c>
      <c r="GF133">
        <v>2.71245</v>
      </c>
      <c r="GG133">
        <v>0.0892604</v>
      </c>
      <c r="GH133">
        <v>0.0896891</v>
      </c>
      <c r="GI133">
        <v>0.102237</v>
      </c>
      <c r="GJ133">
        <v>0.102258</v>
      </c>
      <c r="GK133">
        <v>34271.4</v>
      </c>
      <c r="GL133">
        <v>36688.7</v>
      </c>
      <c r="GM133">
        <v>34049.1</v>
      </c>
      <c r="GN133">
        <v>36494.4</v>
      </c>
      <c r="GO133">
        <v>43175.1</v>
      </c>
      <c r="GP133">
        <v>47032.1</v>
      </c>
      <c r="GQ133">
        <v>53120.5</v>
      </c>
      <c r="GR133">
        <v>58327.2</v>
      </c>
      <c r="GS133">
        <v>1.94915</v>
      </c>
      <c r="GT133">
        <v>1.7794</v>
      </c>
      <c r="GU133">
        <v>0.0910275</v>
      </c>
      <c r="GV133">
        <v>0</v>
      </c>
      <c r="GW133">
        <v>28.5254</v>
      </c>
      <c r="GX133">
        <v>999.9</v>
      </c>
      <c r="GY133">
        <v>58.198</v>
      </c>
      <c r="GZ133">
        <v>30.726</v>
      </c>
      <c r="HA133">
        <v>28.617</v>
      </c>
      <c r="HB133">
        <v>54.81</v>
      </c>
      <c r="HC133">
        <v>44.367</v>
      </c>
      <c r="HD133">
        <v>1</v>
      </c>
      <c r="HE133">
        <v>0.105346</v>
      </c>
      <c r="HF133">
        <v>-1.39605</v>
      </c>
      <c r="HG133">
        <v>20.1284</v>
      </c>
      <c r="HH133">
        <v>5.19588</v>
      </c>
      <c r="HI133">
        <v>12.0043</v>
      </c>
      <c r="HJ133">
        <v>4.9754</v>
      </c>
      <c r="HK133">
        <v>3.294</v>
      </c>
      <c r="HL133">
        <v>9999</v>
      </c>
      <c r="HM133">
        <v>9999</v>
      </c>
      <c r="HN133">
        <v>999.9</v>
      </c>
      <c r="HO133">
        <v>9999</v>
      </c>
      <c r="HP133">
        <v>1.86325</v>
      </c>
      <c r="HQ133">
        <v>1.86813</v>
      </c>
      <c r="HR133">
        <v>1.86786</v>
      </c>
      <c r="HS133">
        <v>1.86905</v>
      </c>
      <c r="HT133">
        <v>1.86987</v>
      </c>
      <c r="HU133">
        <v>1.86589</v>
      </c>
      <c r="HV133">
        <v>1.86695</v>
      </c>
      <c r="HW133">
        <v>1.86843</v>
      </c>
      <c r="HX133">
        <v>5</v>
      </c>
      <c r="HY133">
        <v>0</v>
      </c>
      <c r="HZ133">
        <v>0</v>
      </c>
      <c r="IA133">
        <v>0</v>
      </c>
      <c r="IB133" t="s">
        <v>424</v>
      </c>
      <c r="IC133" t="s">
        <v>425</v>
      </c>
      <c r="ID133" t="s">
        <v>426</v>
      </c>
      <c r="IE133" t="s">
        <v>426</v>
      </c>
      <c r="IF133" t="s">
        <v>426</v>
      </c>
      <c r="IG133" t="s">
        <v>426</v>
      </c>
      <c r="IH133">
        <v>0</v>
      </c>
      <c r="II133">
        <v>100</v>
      </c>
      <c r="IJ133">
        <v>100</v>
      </c>
      <c r="IK133">
        <v>1.98</v>
      </c>
      <c r="IL133">
        <v>0.3767</v>
      </c>
      <c r="IM133">
        <v>0.591063205497763</v>
      </c>
      <c r="IN133">
        <v>0.00362635438953289</v>
      </c>
      <c r="IO133">
        <v>-8.50754122937555e-07</v>
      </c>
      <c r="IP133">
        <v>2.87264459290622e-10</v>
      </c>
      <c r="IQ133">
        <v>-0.103101814204982</v>
      </c>
      <c r="IR133">
        <v>-0.017656537129445</v>
      </c>
      <c r="IS133">
        <v>0.00217271289782075</v>
      </c>
      <c r="IT133">
        <v>-2.34727275410467e-05</v>
      </c>
      <c r="IU133">
        <v>4</v>
      </c>
      <c r="IV133">
        <v>2183</v>
      </c>
      <c r="IW133">
        <v>1</v>
      </c>
      <c r="IX133">
        <v>27</v>
      </c>
      <c r="IY133">
        <v>29322705.9</v>
      </c>
      <c r="IZ133">
        <v>29322705.9</v>
      </c>
      <c r="JA133">
        <v>0.996094</v>
      </c>
      <c r="JB133">
        <v>2.64404</v>
      </c>
      <c r="JC133">
        <v>1.54785</v>
      </c>
      <c r="JD133">
        <v>2.31445</v>
      </c>
      <c r="JE133">
        <v>1.64673</v>
      </c>
      <c r="JF133">
        <v>2.32788</v>
      </c>
      <c r="JG133">
        <v>34.418</v>
      </c>
      <c r="JH133">
        <v>24.2101</v>
      </c>
      <c r="JI133">
        <v>18</v>
      </c>
      <c r="JJ133">
        <v>506.156</v>
      </c>
      <c r="JK133">
        <v>396.978</v>
      </c>
      <c r="JL133">
        <v>30.7308</v>
      </c>
      <c r="JM133">
        <v>28.752</v>
      </c>
      <c r="JN133">
        <v>30.0001</v>
      </c>
      <c r="JO133">
        <v>28.7628</v>
      </c>
      <c r="JP133">
        <v>28.7157</v>
      </c>
      <c r="JQ133">
        <v>19.9458</v>
      </c>
      <c r="JR133">
        <v>21.75</v>
      </c>
      <c r="JS133">
        <v>51.6088</v>
      </c>
      <c r="JT133">
        <v>30.7456</v>
      </c>
      <c r="JU133">
        <v>420</v>
      </c>
      <c r="JV133">
        <v>23.6589</v>
      </c>
      <c r="JW133">
        <v>96.5589</v>
      </c>
      <c r="JX133">
        <v>94.5022</v>
      </c>
    </row>
    <row r="134" spans="1:284">
      <c r="A134">
        <v>118</v>
      </c>
      <c r="B134">
        <v>1759362353</v>
      </c>
      <c r="C134">
        <v>1310.90000009537</v>
      </c>
      <c r="D134" t="s">
        <v>663</v>
      </c>
      <c r="E134" t="s">
        <v>664</v>
      </c>
      <c r="F134">
        <v>5</v>
      </c>
      <c r="G134" t="s">
        <v>608</v>
      </c>
      <c r="H134" t="s">
        <v>419</v>
      </c>
      <c r="I134">
        <v>1759362350</v>
      </c>
      <c r="J134">
        <f>(K134)/1000</f>
        <v>0</v>
      </c>
      <c r="K134">
        <f>1000*DK134*AI134*(DG134-DH134)/(100*CZ134*(1000-AI134*DG134))</f>
        <v>0</v>
      </c>
      <c r="L134">
        <f>DK134*AI134*(DF134-DE134*(1000-AI134*DH134)/(1000-AI134*DG134))/(100*CZ134)</f>
        <v>0</v>
      </c>
      <c r="M134">
        <f>DE134 - IF(AI134&gt;1, L134*CZ134*100.0/(AK134), 0)</f>
        <v>0</v>
      </c>
      <c r="N134">
        <f>((T134-J134/2)*M134-L134)/(T134+J134/2)</f>
        <v>0</v>
      </c>
      <c r="O134">
        <f>N134*(DL134+DM134)/1000.0</f>
        <v>0</v>
      </c>
      <c r="P134">
        <f>(DE134 - IF(AI134&gt;1, L134*CZ134*100.0/(AK134), 0))*(DL134+DM134)/1000.0</f>
        <v>0</v>
      </c>
      <c r="Q134">
        <f>2.0/((1/S134-1/R134)+SIGN(S134)*SQRT((1/S134-1/R134)*(1/S134-1/R134) + 4*DA134/((DA134+1)*(DA134+1))*(2*1/S134*1/R134-1/R134*1/R134)))</f>
        <v>0</v>
      </c>
      <c r="R134">
        <f>IF(LEFT(DB134,1)&lt;&gt;"0",IF(LEFT(DB134,1)="1",3.0,DC134),$D$5+$E$5*(DS134*DL134/($K$5*1000))+$F$5*(DS134*DL134/($K$5*1000))*MAX(MIN(CZ134,$J$5),$I$5)*MAX(MIN(CZ134,$J$5),$I$5)+$G$5*MAX(MIN(CZ134,$J$5),$I$5)*(DS134*DL134/($K$5*1000))+$H$5*(DS134*DL134/($K$5*1000))*(DS134*DL134/($K$5*1000)))</f>
        <v>0</v>
      </c>
      <c r="S134">
        <f>J134*(1000-(1000*0.61365*exp(17.502*W134/(240.97+W134))/(DL134+DM134)+DG134)/2)/(1000*0.61365*exp(17.502*W134/(240.97+W134))/(DL134+DM134)-DG134)</f>
        <v>0</v>
      </c>
      <c r="T134">
        <f>1/((DA134+1)/(Q134/1.6)+1/(R134/1.37)) + DA134/((DA134+1)/(Q134/1.6) + DA134/(R134/1.37))</f>
        <v>0</v>
      </c>
      <c r="U134">
        <f>(CV134*CY134)</f>
        <v>0</v>
      </c>
      <c r="V134">
        <f>(DN134+(U134+2*0.95*5.67E-8*(((DN134+$B$7)+273)^4-(DN134+273)^4)-44100*J134)/(1.84*29.3*R134+8*0.95*5.67E-8*(DN134+273)^3))</f>
        <v>0</v>
      </c>
      <c r="W134">
        <f>($C$7*DO134+$D$7*DP134+$E$7*V134)</f>
        <v>0</v>
      </c>
      <c r="X134">
        <f>0.61365*exp(17.502*W134/(240.97+W134))</f>
        <v>0</v>
      </c>
      <c r="Y134">
        <f>(Z134/AA134*100)</f>
        <v>0</v>
      </c>
      <c r="Z134">
        <f>DG134*(DL134+DM134)/1000</f>
        <v>0</v>
      </c>
      <c r="AA134">
        <f>0.61365*exp(17.502*DN134/(240.97+DN134))</f>
        <v>0</v>
      </c>
      <c r="AB134">
        <f>(X134-DG134*(DL134+DM134)/1000)</f>
        <v>0</v>
      </c>
      <c r="AC134">
        <f>(-J134*44100)</f>
        <v>0</v>
      </c>
      <c r="AD134">
        <f>2*29.3*R134*0.92*(DN134-W134)</f>
        <v>0</v>
      </c>
      <c r="AE134">
        <f>2*0.95*5.67E-8*(((DN134+$B$7)+273)^4-(W134+273)^4)</f>
        <v>0</v>
      </c>
      <c r="AF134">
        <f>U134+AE134+AC134+AD134</f>
        <v>0</v>
      </c>
      <c r="AG134">
        <v>0</v>
      </c>
      <c r="AH134">
        <v>0</v>
      </c>
      <c r="AI134">
        <f>IF(AG134*$H$13&gt;=AK134,1.0,(AK134/(AK134-AG134*$H$13)))</f>
        <v>0</v>
      </c>
      <c r="AJ134">
        <f>(AI134-1)*100</f>
        <v>0</v>
      </c>
      <c r="AK134">
        <f>MAX(0,($B$13+$C$13*DS134)/(1+$D$13*DS134)*DL134/(DN134+273)*$E$13)</f>
        <v>0</v>
      </c>
      <c r="AL134" t="s">
        <v>420</v>
      </c>
      <c r="AM134" t="s">
        <v>420</v>
      </c>
      <c r="AN134">
        <v>0</v>
      </c>
      <c r="AO134">
        <v>0</v>
      </c>
      <c r="AP134">
        <f>1-AN134/AO134</f>
        <v>0</v>
      </c>
      <c r="AQ134">
        <v>0</v>
      </c>
      <c r="AR134" t="s">
        <v>420</v>
      </c>
      <c r="AS134" t="s">
        <v>420</v>
      </c>
      <c r="AT134">
        <v>0</v>
      </c>
      <c r="AU134">
        <v>0</v>
      </c>
      <c r="AV134">
        <f>1-AT134/AU134</f>
        <v>0</v>
      </c>
      <c r="AW134">
        <v>0.5</v>
      </c>
      <c r="AX134">
        <f>CW134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420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CV134">
        <f>$B$11*DT134+$C$11*DU134+$F$11*EF134*(1-EI134)</f>
        <v>0</v>
      </c>
      <c r="CW134">
        <f>CV134*CX134</f>
        <v>0</v>
      </c>
      <c r="CX134">
        <f>($B$11*$D$9+$C$11*$D$9+$F$11*((ES134+EK134)/MAX(ES134+EK134+ET134, 0.1)*$I$9+ET134/MAX(ES134+EK134+ET134, 0.1)*$J$9))/($B$11+$C$11+$F$11)</f>
        <v>0</v>
      </c>
      <c r="CY134">
        <f>($B$11*$K$9+$C$11*$K$9+$F$11*((ES134+EK134)/MAX(ES134+EK134+ET134, 0.1)*$P$9+ET134/MAX(ES134+EK134+ET134, 0.1)*$Q$9))/($B$11+$C$11+$F$11)</f>
        <v>0</v>
      </c>
      <c r="CZ134">
        <v>2.7</v>
      </c>
      <c r="DA134">
        <v>0.5</v>
      </c>
      <c r="DB134" t="s">
        <v>421</v>
      </c>
      <c r="DC134">
        <v>2</v>
      </c>
      <c r="DD134">
        <v>1759362350</v>
      </c>
      <c r="DE134">
        <v>420.227666666667</v>
      </c>
      <c r="DF134">
        <v>420.034333333333</v>
      </c>
      <c r="DG134">
        <v>23.8664666666667</v>
      </c>
      <c r="DH134">
        <v>23.626</v>
      </c>
      <c r="DI134">
        <v>418.247666666667</v>
      </c>
      <c r="DJ134">
        <v>23.4897333333333</v>
      </c>
      <c r="DK134">
        <v>499.991</v>
      </c>
      <c r="DL134">
        <v>90.3217666666667</v>
      </c>
      <c r="DM134">
        <v>0.0344775</v>
      </c>
      <c r="DN134">
        <v>30.2427666666667</v>
      </c>
      <c r="DO134">
        <v>30.0042333333333</v>
      </c>
      <c r="DP134">
        <v>999.9</v>
      </c>
      <c r="DQ134">
        <v>0</v>
      </c>
      <c r="DR134">
        <v>0</v>
      </c>
      <c r="DS134">
        <v>9998.75</v>
      </c>
      <c r="DT134">
        <v>0</v>
      </c>
      <c r="DU134">
        <v>0.330984</v>
      </c>
      <c r="DV134">
        <v>0.193603666666667</v>
      </c>
      <c r="DW134">
        <v>430.502666666667</v>
      </c>
      <c r="DX134">
        <v>430.198</v>
      </c>
      <c r="DY134">
        <v>0.240492</v>
      </c>
      <c r="DZ134">
        <v>420.034333333333</v>
      </c>
      <c r="EA134">
        <v>23.626</v>
      </c>
      <c r="EB134">
        <v>2.15566</v>
      </c>
      <c r="EC134">
        <v>2.13394</v>
      </c>
      <c r="ED134">
        <v>18.6365666666667</v>
      </c>
      <c r="EE134">
        <v>18.4748</v>
      </c>
      <c r="EF134">
        <v>0.00500059</v>
      </c>
      <c r="EG134">
        <v>0</v>
      </c>
      <c r="EH134">
        <v>0</v>
      </c>
      <c r="EI134">
        <v>0</v>
      </c>
      <c r="EJ134">
        <v>233.566666666667</v>
      </c>
      <c r="EK134">
        <v>0.00500059</v>
      </c>
      <c r="EL134">
        <v>-7.6</v>
      </c>
      <c r="EM134">
        <v>-1.43333333333333</v>
      </c>
      <c r="EN134">
        <v>36.125</v>
      </c>
      <c r="EO134">
        <v>41.0206666666667</v>
      </c>
      <c r="EP134">
        <v>38.0413333333333</v>
      </c>
      <c r="EQ134">
        <v>41.854</v>
      </c>
      <c r="ER134">
        <v>39.0206666666667</v>
      </c>
      <c r="ES134">
        <v>0</v>
      </c>
      <c r="ET134">
        <v>0</v>
      </c>
      <c r="EU134">
        <v>0</v>
      </c>
      <c r="EV134">
        <v>1759362354.1</v>
      </c>
      <c r="EW134">
        <v>0</v>
      </c>
      <c r="EX134">
        <v>233.726923076923</v>
      </c>
      <c r="EY134">
        <v>-15.4905982457468</v>
      </c>
      <c r="EZ134">
        <v>12.9470084717262</v>
      </c>
      <c r="FA134">
        <v>-9.82692307692308</v>
      </c>
      <c r="FB134">
        <v>15</v>
      </c>
      <c r="FC134">
        <v>0</v>
      </c>
      <c r="FD134" t="s">
        <v>422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0.214250904761905</v>
      </c>
      <c r="FQ134">
        <v>-0.0728451428571431</v>
      </c>
      <c r="FR134">
        <v>0.0325144786546149</v>
      </c>
      <c r="FS134">
        <v>1</v>
      </c>
      <c r="FT134">
        <v>234.670588235294</v>
      </c>
      <c r="FU134">
        <v>-13.2987012238037</v>
      </c>
      <c r="FV134">
        <v>5.26495234388603</v>
      </c>
      <c r="FW134">
        <v>-1</v>
      </c>
      <c r="FX134">
        <v>0.238157333333333</v>
      </c>
      <c r="FY134">
        <v>0.0415547532467536</v>
      </c>
      <c r="FZ134">
        <v>0.00777356249968494</v>
      </c>
      <c r="GA134">
        <v>1</v>
      </c>
      <c r="GB134">
        <v>2</v>
      </c>
      <c r="GC134">
        <v>2</v>
      </c>
      <c r="GD134" t="s">
        <v>449</v>
      </c>
      <c r="GE134">
        <v>3.13264</v>
      </c>
      <c r="GF134">
        <v>2.71246</v>
      </c>
      <c r="GG134">
        <v>0.0892602</v>
      </c>
      <c r="GH134">
        <v>0.0896863</v>
      </c>
      <c r="GI134">
        <v>0.10223</v>
      </c>
      <c r="GJ134">
        <v>0.102256</v>
      </c>
      <c r="GK134">
        <v>34271.5</v>
      </c>
      <c r="GL134">
        <v>36689</v>
      </c>
      <c r="GM134">
        <v>34049.1</v>
      </c>
      <c r="GN134">
        <v>36494.6</v>
      </c>
      <c r="GO134">
        <v>43175.4</v>
      </c>
      <c r="GP134">
        <v>47032.4</v>
      </c>
      <c r="GQ134">
        <v>53120.4</v>
      </c>
      <c r="GR134">
        <v>58327.4</v>
      </c>
      <c r="GS134">
        <v>1.94945</v>
      </c>
      <c r="GT134">
        <v>1.77912</v>
      </c>
      <c r="GU134">
        <v>0.0903942</v>
      </c>
      <c r="GV134">
        <v>0</v>
      </c>
      <c r="GW134">
        <v>28.5276</v>
      </c>
      <c r="GX134">
        <v>999.9</v>
      </c>
      <c r="GY134">
        <v>58.198</v>
      </c>
      <c r="GZ134">
        <v>30.726</v>
      </c>
      <c r="HA134">
        <v>28.6157</v>
      </c>
      <c r="HB134">
        <v>54.85</v>
      </c>
      <c r="HC134">
        <v>44.6554</v>
      </c>
      <c r="HD134">
        <v>1</v>
      </c>
      <c r="HE134">
        <v>0.105201</v>
      </c>
      <c r="HF134">
        <v>-1.37557</v>
      </c>
      <c r="HG134">
        <v>20.1285</v>
      </c>
      <c r="HH134">
        <v>5.19647</v>
      </c>
      <c r="HI134">
        <v>12.0043</v>
      </c>
      <c r="HJ134">
        <v>4.9754</v>
      </c>
      <c r="HK134">
        <v>3.294</v>
      </c>
      <c r="HL134">
        <v>9999</v>
      </c>
      <c r="HM134">
        <v>9999</v>
      </c>
      <c r="HN134">
        <v>999.9</v>
      </c>
      <c r="HO134">
        <v>9999</v>
      </c>
      <c r="HP134">
        <v>1.86325</v>
      </c>
      <c r="HQ134">
        <v>1.86813</v>
      </c>
      <c r="HR134">
        <v>1.86785</v>
      </c>
      <c r="HS134">
        <v>1.86905</v>
      </c>
      <c r="HT134">
        <v>1.86987</v>
      </c>
      <c r="HU134">
        <v>1.86587</v>
      </c>
      <c r="HV134">
        <v>1.86693</v>
      </c>
      <c r="HW134">
        <v>1.86844</v>
      </c>
      <c r="HX134">
        <v>5</v>
      </c>
      <c r="HY134">
        <v>0</v>
      </c>
      <c r="HZ134">
        <v>0</v>
      </c>
      <c r="IA134">
        <v>0</v>
      </c>
      <c r="IB134" t="s">
        <v>424</v>
      </c>
      <c r="IC134" t="s">
        <v>425</v>
      </c>
      <c r="ID134" t="s">
        <v>426</v>
      </c>
      <c r="IE134" t="s">
        <v>426</v>
      </c>
      <c r="IF134" t="s">
        <v>426</v>
      </c>
      <c r="IG134" t="s">
        <v>426</v>
      </c>
      <c r="IH134">
        <v>0</v>
      </c>
      <c r="II134">
        <v>100</v>
      </c>
      <c r="IJ134">
        <v>100</v>
      </c>
      <c r="IK134">
        <v>1.98</v>
      </c>
      <c r="IL134">
        <v>0.3766</v>
      </c>
      <c r="IM134">
        <v>0.591063205497763</v>
      </c>
      <c r="IN134">
        <v>0.00362635438953289</v>
      </c>
      <c r="IO134">
        <v>-8.50754122937555e-07</v>
      </c>
      <c r="IP134">
        <v>2.87264459290622e-10</v>
      </c>
      <c r="IQ134">
        <v>-0.103101814204982</v>
      </c>
      <c r="IR134">
        <v>-0.017656537129445</v>
      </c>
      <c r="IS134">
        <v>0.00217271289782075</v>
      </c>
      <c r="IT134">
        <v>-2.34727275410467e-05</v>
      </c>
      <c r="IU134">
        <v>4</v>
      </c>
      <c r="IV134">
        <v>2183</v>
      </c>
      <c r="IW134">
        <v>1</v>
      </c>
      <c r="IX134">
        <v>27</v>
      </c>
      <c r="IY134">
        <v>29322705.9</v>
      </c>
      <c r="IZ134">
        <v>29322705.9</v>
      </c>
      <c r="JA134">
        <v>0.994873</v>
      </c>
      <c r="JB134">
        <v>2.63428</v>
      </c>
      <c r="JC134">
        <v>1.54785</v>
      </c>
      <c r="JD134">
        <v>2.31445</v>
      </c>
      <c r="JE134">
        <v>1.64673</v>
      </c>
      <c r="JF134">
        <v>2.36572</v>
      </c>
      <c r="JG134">
        <v>34.418</v>
      </c>
      <c r="JH134">
        <v>24.2188</v>
      </c>
      <c r="JI134">
        <v>18</v>
      </c>
      <c r="JJ134">
        <v>506.349</v>
      </c>
      <c r="JK134">
        <v>396.823</v>
      </c>
      <c r="JL134">
        <v>30.7383</v>
      </c>
      <c r="JM134">
        <v>28.7517</v>
      </c>
      <c r="JN134">
        <v>30</v>
      </c>
      <c r="JO134">
        <v>28.7622</v>
      </c>
      <c r="JP134">
        <v>28.7152</v>
      </c>
      <c r="JQ134">
        <v>19.946</v>
      </c>
      <c r="JR134">
        <v>21.75</v>
      </c>
      <c r="JS134">
        <v>51.6088</v>
      </c>
      <c r="JT134">
        <v>30.7401</v>
      </c>
      <c r="JU134">
        <v>420</v>
      </c>
      <c r="JV134">
        <v>23.6589</v>
      </c>
      <c r="JW134">
        <v>96.5589</v>
      </c>
      <c r="JX134">
        <v>94.5025</v>
      </c>
    </row>
    <row r="135" spans="1:284">
      <c r="A135">
        <v>119</v>
      </c>
      <c r="B135">
        <v>1759362355</v>
      </c>
      <c r="C135">
        <v>1312.90000009537</v>
      </c>
      <c r="D135" t="s">
        <v>665</v>
      </c>
      <c r="E135" t="s">
        <v>666</v>
      </c>
      <c r="F135">
        <v>5</v>
      </c>
      <c r="G135" t="s">
        <v>608</v>
      </c>
      <c r="H135" t="s">
        <v>419</v>
      </c>
      <c r="I135">
        <v>1759362352</v>
      </c>
      <c r="J135">
        <f>(K135)/1000</f>
        <v>0</v>
      </c>
      <c r="K135">
        <f>1000*DK135*AI135*(DG135-DH135)/(100*CZ135*(1000-AI135*DG135))</f>
        <v>0</v>
      </c>
      <c r="L135">
        <f>DK135*AI135*(DF135-DE135*(1000-AI135*DH135)/(1000-AI135*DG135))/(100*CZ135)</f>
        <v>0</v>
      </c>
      <c r="M135">
        <f>DE135 - IF(AI135&gt;1, L135*CZ135*100.0/(AK135), 0)</f>
        <v>0</v>
      </c>
      <c r="N135">
        <f>((T135-J135/2)*M135-L135)/(T135+J135/2)</f>
        <v>0</v>
      </c>
      <c r="O135">
        <f>N135*(DL135+DM135)/1000.0</f>
        <v>0</v>
      </c>
      <c r="P135">
        <f>(DE135 - IF(AI135&gt;1, L135*CZ135*100.0/(AK135), 0))*(DL135+DM135)/1000.0</f>
        <v>0</v>
      </c>
      <c r="Q135">
        <f>2.0/((1/S135-1/R135)+SIGN(S135)*SQRT((1/S135-1/R135)*(1/S135-1/R135) + 4*DA135/((DA135+1)*(DA135+1))*(2*1/S135*1/R135-1/R135*1/R135)))</f>
        <v>0</v>
      </c>
      <c r="R135">
        <f>IF(LEFT(DB135,1)&lt;&gt;"0",IF(LEFT(DB135,1)="1",3.0,DC135),$D$5+$E$5*(DS135*DL135/($K$5*1000))+$F$5*(DS135*DL135/($K$5*1000))*MAX(MIN(CZ135,$J$5),$I$5)*MAX(MIN(CZ135,$J$5),$I$5)+$G$5*MAX(MIN(CZ135,$J$5),$I$5)*(DS135*DL135/($K$5*1000))+$H$5*(DS135*DL135/($K$5*1000))*(DS135*DL135/($K$5*1000)))</f>
        <v>0</v>
      </c>
      <c r="S135">
        <f>J135*(1000-(1000*0.61365*exp(17.502*W135/(240.97+W135))/(DL135+DM135)+DG135)/2)/(1000*0.61365*exp(17.502*W135/(240.97+W135))/(DL135+DM135)-DG135)</f>
        <v>0</v>
      </c>
      <c r="T135">
        <f>1/((DA135+1)/(Q135/1.6)+1/(R135/1.37)) + DA135/((DA135+1)/(Q135/1.6) + DA135/(R135/1.37))</f>
        <v>0</v>
      </c>
      <c r="U135">
        <f>(CV135*CY135)</f>
        <v>0</v>
      </c>
      <c r="V135">
        <f>(DN135+(U135+2*0.95*5.67E-8*(((DN135+$B$7)+273)^4-(DN135+273)^4)-44100*J135)/(1.84*29.3*R135+8*0.95*5.67E-8*(DN135+273)^3))</f>
        <v>0</v>
      </c>
      <c r="W135">
        <f>($C$7*DO135+$D$7*DP135+$E$7*V135)</f>
        <v>0</v>
      </c>
      <c r="X135">
        <f>0.61365*exp(17.502*W135/(240.97+W135))</f>
        <v>0</v>
      </c>
      <c r="Y135">
        <f>(Z135/AA135*100)</f>
        <v>0</v>
      </c>
      <c r="Z135">
        <f>DG135*(DL135+DM135)/1000</f>
        <v>0</v>
      </c>
      <c r="AA135">
        <f>0.61365*exp(17.502*DN135/(240.97+DN135))</f>
        <v>0</v>
      </c>
      <c r="AB135">
        <f>(X135-DG135*(DL135+DM135)/1000)</f>
        <v>0</v>
      </c>
      <c r="AC135">
        <f>(-J135*44100)</f>
        <v>0</v>
      </c>
      <c r="AD135">
        <f>2*29.3*R135*0.92*(DN135-W135)</f>
        <v>0</v>
      </c>
      <c r="AE135">
        <f>2*0.95*5.67E-8*(((DN135+$B$7)+273)^4-(W135+273)^4)</f>
        <v>0</v>
      </c>
      <c r="AF135">
        <f>U135+AE135+AC135+AD135</f>
        <v>0</v>
      </c>
      <c r="AG135">
        <v>0</v>
      </c>
      <c r="AH135">
        <v>0</v>
      </c>
      <c r="AI135">
        <f>IF(AG135*$H$13&gt;=AK135,1.0,(AK135/(AK135-AG135*$H$13)))</f>
        <v>0</v>
      </c>
      <c r="AJ135">
        <f>(AI135-1)*100</f>
        <v>0</v>
      </c>
      <c r="AK135">
        <f>MAX(0,($B$13+$C$13*DS135)/(1+$D$13*DS135)*DL135/(DN135+273)*$E$13)</f>
        <v>0</v>
      </c>
      <c r="AL135" t="s">
        <v>420</v>
      </c>
      <c r="AM135" t="s">
        <v>420</v>
      </c>
      <c r="AN135">
        <v>0</v>
      </c>
      <c r="AO135">
        <v>0</v>
      </c>
      <c r="AP135">
        <f>1-AN135/AO135</f>
        <v>0</v>
      </c>
      <c r="AQ135">
        <v>0</v>
      </c>
      <c r="AR135" t="s">
        <v>420</v>
      </c>
      <c r="AS135" t="s">
        <v>420</v>
      </c>
      <c r="AT135">
        <v>0</v>
      </c>
      <c r="AU135">
        <v>0</v>
      </c>
      <c r="AV135">
        <f>1-AT135/AU135</f>
        <v>0</v>
      </c>
      <c r="AW135">
        <v>0.5</v>
      </c>
      <c r="AX135">
        <f>CW135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420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CV135">
        <f>$B$11*DT135+$C$11*DU135+$F$11*EF135*(1-EI135)</f>
        <v>0</v>
      </c>
      <c r="CW135">
        <f>CV135*CX135</f>
        <v>0</v>
      </c>
      <c r="CX135">
        <f>($B$11*$D$9+$C$11*$D$9+$F$11*((ES135+EK135)/MAX(ES135+EK135+ET135, 0.1)*$I$9+ET135/MAX(ES135+EK135+ET135, 0.1)*$J$9))/($B$11+$C$11+$F$11)</f>
        <v>0</v>
      </c>
      <c r="CY135">
        <f>($B$11*$K$9+$C$11*$K$9+$F$11*((ES135+EK135)/MAX(ES135+EK135+ET135, 0.1)*$P$9+ET135/MAX(ES135+EK135+ET135, 0.1)*$Q$9))/($B$11+$C$11+$F$11)</f>
        <v>0</v>
      </c>
      <c r="CZ135">
        <v>2.7</v>
      </c>
      <c r="DA135">
        <v>0.5</v>
      </c>
      <c r="DB135" t="s">
        <v>421</v>
      </c>
      <c r="DC135">
        <v>2</v>
      </c>
      <c r="DD135">
        <v>1759362352</v>
      </c>
      <c r="DE135">
        <v>420.227666666667</v>
      </c>
      <c r="DF135">
        <v>420.012333333333</v>
      </c>
      <c r="DG135">
        <v>23.8641666666667</v>
      </c>
      <c r="DH135">
        <v>23.6242333333333</v>
      </c>
      <c r="DI135">
        <v>418.247666666667</v>
      </c>
      <c r="DJ135">
        <v>23.4875333333333</v>
      </c>
      <c r="DK135">
        <v>499.987666666667</v>
      </c>
      <c r="DL135">
        <v>90.3221</v>
      </c>
      <c r="DM135">
        <v>0.0343437</v>
      </c>
      <c r="DN135">
        <v>30.2436333333333</v>
      </c>
      <c r="DO135">
        <v>30.0037</v>
      </c>
      <c r="DP135">
        <v>999.9</v>
      </c>
      <c r="DQ135">
        <v>0</v>
      </c>
      <c r="DR135">
        <v>0</v>
      </c>
      <c r="DS135">
        <v>10010</v>
      </c>
      <c r="DT135">
        <v>0</v>
      </c>
      <c r="DU135">
        <v>0.332363333333333</v>
      </c>
      <c r="DV135">
        <v>0.215454333333333</v>
      </c>
      <c r="DW135">
        <v>430.501333333333</v>
      </c>
      <c r="DX135">
        <v>430.174666666667</v>
      </c>
      <c r="DY135">
        <v>0.239971333333333</v>
      </c>
      <c r="DZ135">
        <v>420.012333333333</v>
      </c>
      <c r="EA135">
        <v>23.6242333333333</v>
      </c>
      <c r="EB135">
        <v>2.15546333333333</v>
      </c>
      <c r="EC135">
        <v>2.13378666666667</v>
      </c>
      <c r="ED135">
        <v>18.6351</v>
      </c>
      <c r="EE135">
        <v>18.4736666666667</v>
      </c>
      <c r="EF135">
        <v>0.00500059</v>
      </c>
      <c r="EG135">
        <v>0</v>
      </c>
      <c r="EH135">
        <v>0</v>
      </c>
      <c r="EI135">
        <v>0</v>
      </c>
      <c r="EJ135">
        <v>231.633333333333</v>
      </c>
      <c r="EK135">
        <v>0.00500059</v>
      </c>
      <c r="EL135">
        <v>-7.23333333333333</v>
      </c>
      <c r="EM135">
        <v>-0.9</v>
      </c>
      <c r="EN135">
        <v>36.125</v>
      </c>
      <c r="EO135">
        <v>41.0413333333333</v>
      </c>
      <c r="EP135">
        <v>38.062</v>
      </c>
      <c r="EQ135">
        <v>41.8956666666667</v>
      </c>
      <c r="ER135">
        <v>39.0413333333333</v>
      </c>
      <c r="ES135">
        <v>0</v>
      </c>
      <c r="ET135">
        <v>0</v>
      </c>
      <c r="EU135">
        <v>0</v>
      </c>
      <c r="EV135">
        <v>1759362355.9</v>
      </c>
      <c r="EW135">
        <v>0</v>
      </c>
      <c r="EX135">
        <v>233.944</v>
      </c>
      <c r="EY135">
        <v>-3.77692297795834</v>
      </c>
      <c r="EZ135">
        <v>13.8076921328285</v>
      </c>
      <c r="FA135">
        <v>-8.728</v>
      </c>
      <c r="FB135">
        <v>15</v>
      </c>
      <c r="FC135">
        <v>0</v>
      </c>
      <c r="FD135" t="s">
        <v>422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0.215275428571429</v>
      </c>
      <c r="FQ135">
        <v>-0.0773914285714287</v>
      </c>
      <c r="FR135">
        <v>0.0323877173919982</v>
      </c>
      <c r="FS135">
        <v>1</v>
      </c>
      <c r="FT135">
        <v>234.017647058824</v>
      </c>
      <c r="FU135">
        <v>-12.4308632195031</v>
      </c>
      <c r="FV135">
        <v>5.0367164016576</v>
      </c>
      <c r="FW135">
        <v>-1</v>
      </c>
      <c r="FX135">
        <v>0.240099904761905</v>
      </c>
      <c r="FY135">
        <v>0.0118077662337663</v>
      </c>
      <c r="FZ135">
        <v>0.0050128902594047</v>
      </c>
      <c r="GA135">
        <v>1</v>
      </c>
      <c r="GB135">
        <v>2</v>
      </c>
      <c r="GC135">
        <v>2</v>
      </c>
      <c r="GD135" t="s">
        <v>449</v>
      </c>
      <c r="GE135">
        <v>3.13275</v>
      </c>
      <c r="GF135">
        <v>2.71237</v>
      </c>
      <c r="GG135">
        <v>0.0892611</v>
      </c>
      <c r="GH135">
        <v>0.0896823</v>
      </c>
      <c r="GI135">
        <v>0.102225</v>
      </c>
      <c r="GJ135">
        <v>0.102257</v>
      </c>
      <c r="GK135">
        <v>34271.7</v>
      </c>
      <c r="GL135">
        <v>36689.1</v>
      </c>
      <c r="GM135">
        <v>34049.3</v>
      </c>
      <c r="GN135">
        <v>36494.6</v>
      </c>
      <c r="GO135">
        <v>43175.7</v>
      </c>
      <c r="GP135">
        <v>47032.4</v>
      </c>
      <c r="GQ135">
        <v>53120.6</v>
      </c>
      <c r="GR135">
        <v>58327.4</v>
      </c>
      <c r="GS135">
        <v>1.94967</v>
      </c>
      <c r="GT135">
        <v>1.779</v>
      </c>
      <c r="GU135">
        <v>0.0902452</v>
      </c>
      <c r="GV135">
        <v>0</v>
      </c>
      <c r="GW135">
        <v>28.5295</v>
      </c>
      <c r="GX135">
        <v>999.9</v>
      </c>
      <c r="GY135">
        <v>58.198</v>
      </c>
      <c r="GZ135">
        <v>30.736</v>
      </c>
      <c r="HA135">
        <v>28.6368</v>
      </c>
      <c r="HB135">
        <v>55.13</v>
      </c>
      <c r="HC135">
        <v>44.5713</v>
      </c>
      <c r="HD135">
        <v>1</v>
      </c>
      <c r="HE135">
        <v>0.104931</v>
      </c>
      <c r="HF135">
        <v>-1.34925</v>
      </c>
      <c r="HG135">
        <v>20.1288</v>
      </c>
      <c r="HH135">
        <v>5.19677</v>
      </c>
      <c r="HI135">
        <v>12.0043</v>
      </c>
      <c r="HJ135">
        <v>4.9753</v>
      </c>
      <c r="HK135">
        <v>3.294</v>
      </c>
      <c r="HL135">
        <v>9999</v>
      </c>
      <c r="HM135">
        <v>9999</v>
      </c>
      <c r="HN135">
        <v>999.9</v>
      </c>
      <c r="HO135">
        <v>9999</v>
      </c>
      <c r="HP135">
        <v>1.86325</v>
      </c>
      <c r="HQ135">
        <v>1.86813</v>
      </c>
      <c r="HR135">
        <v>1.86786</v>
      </c>
      <c r="HS135">
        <v>1.86905</v>
      </c>
      <c r="HT135">
        <v>1.86988</v>
      </c>
      <c r="HU135">
        <v>1.86585</v>
      </c>
      <c r="HV135">
        <v>1.86695</v>
      </c>
      <c r="HW135">
        <v>1.86844</v>
      </c>
      <c r="HX135">
        <v>5</v>
      </c>
      <c r="HY135">
        <v>0</v>
      </c>
      <c r="HZ135">
        <v>0</v>
      </c>
      <c r="IA135">
        <v>0</v>
      </c>
      <c r="IB135" t="s">
        <v>424</v>
      </c>
      <c r="IC135" t="s">
        <v>425</v>
      </c>
      <c r="ID135" t="s">
        <v>426</v>
      </c>
      <c r="IE135" t="s">
        <v>426</v>
      </c>
      <c r="IF135" t="s">
        <v>426</v>
      </c>
      <c r="IG135" t="s">
        <v>426</v>
      </c>
      <c r="IH135">
        <v>0</v>
      </c>
      <c r="II135">
        <v>100</v>
      </c>
      <c r="IJ135">
        <v>100</v>
      </c>
      <c r="IK135">
        <v>1.98</v>
      </c>
      <c r="IL135">
        <v>0.3766</v>
      </c>
      <c r="IM135">
        <v>0.591063205497763</v>
      </c>
      <c r="IN135">
        <v>0.00362635438953289</v>
      </c>
      <c r="IO135">
        <v>-8.50754122937555e-07</v>
      </c>
      <c r="IP135">
        <v>2.87264459290622e-10</v>
      </c>
      <c r="IQ135">
        <v>-0.103101814204982</v>
      </c>
      <c r="IR135">
        <v>-0.017656537129445</v>
      </c>
      <c r="IS135">
        <v>0.00217271289782075</v>
      </c>
      <c r="IT135">
        <v>-2.34727275410467e-05</v>
      </c>
      <c r="IU135">
        <v>4</v>
      </c>
      <c r="IV135">
        <v>2183</v>
      </c>
      <c r="IW135">
        <v>1</v>
      </c>
      <c r="IX135">
        <v>27</v>
      </c>
      <c r="IY135">
        <v>29322705.9</v>
      </c>
      <c r="IZ135">
        <v>29322705.9</v>
      </c>
      <c r="JA135">
        <v>0.994873</v>
      </c>
      <c r="JB135">
        <v>2.63306</v>
      </c>
      <c r="JC135">
        <v>1.54785</v>
      </c>
      <c r="JD135">
        <v>2.31445</v>
      </c>
      <c r="JE135">
        <v>1.64673</v>
      </c>
      <c r="JF135">
        <v>2.34375</v>
      </c>
      <c r="JG135">
        <v>34.418</v>
      </c>
      <c r="JH135">
        <v>24.2188</v>
      </c>
      <c r="JI135">
        <v>18</v>
      </c>
      <c r="JJ135">
        <v>506.487</v>
      </c>
      <c r="JK135">
        <v>396.751</v>
      </c>
      <c r="JL135">
        <v>30.7423</v>
      </c>
      <c r="JM135">
        <v>28.7508</v>
      </c>
      <c r="JN135">
        <v>29.9999</v>
      </c>
      <c r="JO135">
        <v>28.761</v>
      </c>
      <c r="JP135">
        <v>28.7145</v>
      </c>
      <c r="JQ135">
        <v>19.9466</v>
      </c>
      <c r="JR135">
        <v>21.75</v>
      </c>
      <c r="JS135">
        <v>51.6088</v>
      </c>
      <c r="JT135">
        <v>30.7401</v>
      </c>
      <c r="JU135">
        <v>420</v>
      </c>
      <c r="JV135">
        <v>23.6589</v>
      </c>
      <c r="JW135">
        <v>96.5593</v>
      </c>
      <c r="JX135">
        <v>94.5026</v>
      </c>
    </row>
    <row r="136" spans="1:284">
      <c r="A136">
        <v>120</v>
      </c>
      <c r="B136">
        <v>1759362718</v>
      </c>
      <c r="C136">
        <v>1675.90000009537</v>
      </c>
      <c r="D136" t="s">
        <v>667</v>
      </c>
      <c r="E136" t="s">
        <v>668</v>
      </c>
      <c r="F136">
        <v>5</v>
      </c>
      <c r="G136" t="s">
        <v>669</v>
      </c>
      <c r="H136" t="s">
        <v>419</v>
      </c>
      <c r="I136">
        <v>1759362714.5</v>
      </c>
      <c r="J136">
        <f>(K136)/1000</f>
        <v>0</v>
      </c>
      <c r="K136">
        <f>1000*DK136*AI136*(DG136-DH136)/(100*CZ136*(1000-AI136*DG136))</f>
        <v>0</v>
      </c>
      <c r="L136">
        <f>DK136*AI136*(DF136-DE136*(1000-AI136*DH136)/(1000-AI136*DG136))/(100*CZ136)</f>
        <v>0</v>
      </c>
      <c r="M136">
        <f>DE136 - IF(AI136&gt;1, L136*CZ136*100.0/(AK136), 0)</f>
        <v>0</v>
      </c>
      <c r="N136">
        <f>((T136-J136/2)*M136-L136)/(T136+J136/2)</f>
        <v>0</v>
      </c>
      <c r="O136">
        <f>N136*(DL136+DM136)/1000.0</f>
        <v>0</v>
      </c>
      <c r="P136">
        <f>(DE136 - IF(AI136&gt;1, L136*CZ136*100.0/(AK136), 0))*(DL136+DM136)/1000.0</f>
        <v>0</v>
      </c>
      <c r="Q136">
        <f>2.0/((1/S136-1/R136)+SIGN(S136)*SQRT((1/S136-1/R136)*(1/S136-1/R136) + 4*DA136/((DA136+1)*(DA136+1))*(2*1/S136*1/R136-1/R136*1/R136)))</f>
        <v>0</v>
      </c>
      <c r="R136">
        <f>IF(LEFT(DB136,1)&lt;&gt;"0",IF(LEFT(DB136,1)="1",3.0,DC136),$D$5+$E$5*(DS136*DL136/($K$5*1000))+$F$5*(DS136*DL136/($K$5*1000))*MAX(MIN(CZ136,$J$5),$I$5)*MAX(MIN(CZ136,$J$5),$I$5)+$G$5*MAX(MIN(CZ136,$J$5),$I$5)*(DS136*DL136/($K$5*1000))+$H$5*(DS136*DL136/($K$5*1000))*(DS136*DL136/($K$5*1000)))</f>
        <v>0</v>
      </c>
      <c r="S136">
        <f>J136*(1000-(1000*0.61365*exp(17.502*W136/(240.97+W136))/(DL136+DM136)+DG136)/2)/(1000*0.61365*exp(17.502*W136/(240.97+W136))/(DL136+DM136)-DG136)</f>
        <v>0</v>
      </c>
      <c r="T136">
        <f>1/((DA136+1)/(Q136/1.6)+1/(R136/1.37)) + DA136/((DA136+1)/(Q136/1.6) + DA136/(R136/1.37))</f>
        <v>0</v>
      </c>
      <c r="U136">
        <f>(CV136*CY136)</f>
        <v>0</v>
      </c>
      <c r="V136">
        <f>(DN136+(U136+2*0.95*5.67E-8*(((DN136+$B$7)+273)^4-(DN136+273)^4)-44100*J136)/(1.84*29.3*R136+8*0.95*5.67E-8*(DN136+273)^3))</f>
        <v>0</v>
      </c>
      <c r="W136">
        <f>($C$7*DO136+$D$7*DP136+$E$7*V136)</f>
        <v>0</v>
      </c>
      <c r="X136">
        <f>0.61365*exp(17.502*W136/(240.97+W136))</f>
        <v>0</v>
      </c>
      <c r="Y136">
        <f>(Z136/AA136*100)</f>
        <v>0</v>
      </c>
      <c r="Z136">
        <f>DG136*(DL136+DM136)/1000</f>
        <v>0</v>
      </c>
      <c r="AA136">
        <f>0.61365*exp(17.502*DN136/(240.97+DN136))</f>
        <v>0</v>
      </c>
      <c r="AB136">
        <f>(X136-DG136*(DL136+DM136)/1000)</f>
        <v>0</v>
      </c>
      <c r="AC136">
        <f>(-J136*44100)</f>
        <v>0</v>
      </c>
      <c r="AD136">
        <f>2*29.3*R136*0.92*(DN136-W136)</f>
        <v>0</v>
      </c>
      <c r="AE136">
        <f>2*0.95*5.67E-8*(((DN136+$B$7)+273)^4-(W136+273)^4)</f>
        <v>0</v>
      </c>
      <c r="AF136">
        <f>U136+AE136+AC136+AD136</f>
        <v>0</v>
      </c>
      <c r="AG136">
        <v>4</v>
      </c>
      <c r="AH136">
        <v>1</v>
      </c>
      <c r="AI136">
        <f>IF(AG136*$H$13&gt;=AK136,1.0,(AK136/(AK136-AG136*$H$13)))</f>
        <v>0</v>
      </c>
      <c r="AJ136">
        <f>(AI136-1)*100</f>
        <v>0</v>
      </c>
      <c r="AK136">
        <f>MAX(0,($B$13+$C$13*DS136)/(1+$D$13*DS136)*DL136/(DN136+273)*$E$13)</f>
        <v>0</v>
      </c>
      <c r="AL136" t="s">
        <v>420</v>
      </c>
      <c r="AM136" t="s">
        <v>420</v>
      </c>
      <c r="AN136">
        <v>0</v>
      </c>
      <c r="AO136">
        <v>0</v>
      </c>
      <c r="AP136">
        <f>1-AN136/AO136</f>
        <v>0</v>
      </c>
      <c r="AQ136">
        <v>0</v>
      </c>
      <c r="AR136" t="s">
        <v>420</v>
      </c>
      <c r="AS136" t="s">
        <v>420</v>
      </c>
      <c r="AT136">
        <v>0</v>
      </c>
      <c r="AU136">
        <v>0</v>
      </c>
      <c r="AV136">
        <f>1-AT136/AU136</f>
        <v>0</v>
      </c>
      <c r="AW136">
        <v>0.5</v>
      </c>
      <c r="AX136">
        <f>CW136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420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CV136">
        <f>$B$11*DT136+$C$11*DU136+$F$11*EF136*(1-EI136)</f>
        <v>0</v>
      </c>
      <c r="CW136">
        <f>CV136*CX136</f>
        <v>0</v>
      </c>
      <c r="CX136">
        <f>($B$11*$D$9+$C$11*$D$9+$F$11*((ES136+EK136)/MAX(ES136+EK136+ET136, 0.1)*$I$9+ET136/MAX(ES136+EK136+ET136, 0.1)*$J$9))/($B$11+$C$11+$F$11)</f>
        <v>0</v>
      </c>
      <c r="CY136">
        <f>($B$11*$K$9+$C$11*$K$9+$F$11*((ES136+EK136)/MAX(ES136+EK136+ET136, 0.1)*$P$9+ET136/MAX(ES136+EK136+ET136, 0.1)*$Q$9))/($B$11+$C$11+$F$11)</f>
        <v>0</v>
      </c>
      <c r="CZ136">
        <v>3.21</v>
      </c>
      <c r="DA136">
        <v>0.5</v>
      </c>
      <c r="DB136" t="s">
        <v>421</v>
      </c>
      <c r="DC136">
        <v>2</v>
      </c>
      <c r="DD136">
        <v>1759362714.5</v>
      </c>
      <c r="DE136">
        <v>420.151</v>
      </c>
      <c r="DF136">
        <v>419.997</v>
      </c>
      <c r="DG136">
        <v>23.9111166666667</v>
      </c>
      <c r="DH136">
        <v>23.8020333333333</v>
      </c>
      <c r="DI136">
        <v>418.171166666667</v>
      </c>
      <c r="DJ136">
        <v>23.5324</v>
      </c>
      <c r="DK136">
        <v>500.018833333333</v>
      </c>
      <c r="DL136">
        <v>90.3201833333333</v>
      </c>
      <c r="DM136">
        <v>0.0341362</v>
      </c>
      <c r="DN136">
        <v>30.3315666666667</v>
      </c>
      <c r="DO136">
        <v>30.0183</v>
      </c>
      <c r="DP136">
        <v>999.9</v>
      </c>
      <c r="DQ136">
        <v>0</v>
      </c>
      <c r="DR136">
        <v>0</v>
      </c>
      <c r="DS136">
        <v>9990.63333333333</v>
      </c>
      <c r="DT136">
        <v>0</v>
      </c>
      <c r="DU136">
        <v>0.386148</v>
      </c>
      <c r="DV136">
        <v>0.153798433333333</v>
      </c>
      <c r="DW136">
        <v>430.443333333333</v>
      </c>
      <c r="DX136">
        <v>430.2375</v>
      </c>
      <c r="DY136">
        <v>0.109062</v>
      </c>
      <c r="DZ136">
        <v>419.997</v>
      </c>
      <c r="EA136">
        <v>23.8020333333333</v>
      </c>
      <c r="EB136">
        <v>2.15965333333333</v>
      </c>
      <c r="EC136">
        <v>2.149805</v>
      </c>
      <c r="ED136">
        <v>18.6661333333333</v>
      </c>
      <c r="EE136">
        <v>18.5931</v>
      </c>
      <c r="EF136">
        <v>0.00500059</v>
      </c>
      <c r="EG136">
        <v>0</v>
      </c>
      <c r="EH136">
        <v>0</v>
      </c>
      <c r="EI136">
        <v>0</v>
      </c>
      <c r="EJ136">
        <v>370</v>
      </c>
      <c r="EK136">
        <v>0.00500059</v>
      </c>
      <c r="EL136">
        <v>-21.05</v>
      </c>
      <c r="EM136">
        <v>-2.5</v>
      </c>
      <c r="EN136">
        <v>35.2395</v>
      </c>
      <c r="EO136">
        <v>38.7705</v>
      </c>
      <c r="EP136">
        <v>36.729</v>
      </c>
      <c r="EQ136">
        <v>38.6873333333333</v>
      </c>
      <c r="ER136">
        <v>37.729</v>
      </c>
      <c r="ES136">
        <v>0</v>
      </c>
      <c r="ET136">
        <v>0</v>
      </c>
      <c r="EU136">
        <v>0</v>
      </c>
      <c r="EV136">
        <v>1759362718.9</v>
      </c>
      <c r="EW136">
        <v>0</v>
      </c>
      <c r="EX136">
        <v>365.569230769231</v>
      </c>
      <c r="EY136">
        <v>24.3760688812255</v>
      </c>
      <c r="EZ136">
        <v>-34.0034190361212</v>
      </c>
      <c r="FA136">
        <v>-14.6384615384615</v>
      </c>
      <c r="FB136">
        <v>15</v>
      </c>
      <c r="FC136">
        <v>0</v>
      </c>
      <c r="FD136" t="s">
        <v>422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0.15573887</v>
      </c>
      <c r="FQ136">
        <v>-0.0920558616541357</v>
      </c>
      <c r="FR136">
        <v>0.0378581538078404</v>
      </c>
      <c r="FS136">
        <v>1</v>
      </c>
      <c r="FT136">
        <v>364.426470588235</v>
      </c>
      <c r="FU136">
        <v>24.53934335093</v>
      </c>
      <c r="FV136">
        <v>7.01180973633389</v>
      </c>
      <c r="FW136">
        <v>-1</v>
      </c>
      <c r="FX136">
        <v>0.11458095</v>
      </c>
      <c r="FY136">
        <v>-0.0259365563909772</v>
      </c>
      <c r="FZ136">
        <v>0.00344015283781113</v>
      </c>
      <c r="GA136">
        <v>1</v>
      </c>
      <c r="GB136">
        <v>2</v>
      </c>
      <c r="GC136">
        <v>2</v>
      </c>
      <c r="GD136" t="s">
        <v>449</v>
      </c>
      <c r="GE136">
        <v>3.1329</v>
      </c>
      <c r="GF136">
        <v>2.7122</v>
      </c>
      <c r="GG136">
        <v>0.0892529</v>
      </c>
      <c r="GH136">
        <v>0.0897049</v>
      </c>
      <c r="GI136">
        <v>0.102393</v>
      </c>
      <c r="GJ136">
        <v>0.102846</v>
      </c>
      <c r="GK136">
        <v>34270.1</v>
      </c>
      <c r="GL136">
        <v>36687.1</v>
      </c>
      <c r="GM136">
        <v>34047.3</v>
      </c>
      <c r="GN136">
        <v>36493.3</v>
      </c>
      <c r="GO136">
        <v>43164.9</v>
      </c>
      <c r="GP136">
        <v>46999.7</v>
      </c>
      <c r="GQ136">
        <v>53117.6</v>
      </c>
      <c r="GR136">
        <v>58325.9</v>
      </c>
      <c r="GS136">
        <v>1.94</v>
      </c>
      <c r="GT136">
        <v>1.77945</v>
      </c>
      <c r="GU136">
        <v>0.0850484</v>
      </c>
      <c r="GV136">
        <v>0</v>
      </c>
      <c r="GW136">
        <v>28.642</v>
      </c>
      <c r="GX136">
        <v>999.9</v>
      </c>
      <c r="GY136">
        <v>58.247</v>
      </c>
      <c r="GZ136">
        <v>30.776</v>
      </c>
      <c r="HA136">
        <v>28.7256</v>
      </c>
      <c r="HB136">
        <v>55.16</v>
      </c>
      <c r="HC136">
        <v>44.2829</v>
      </c>
      <c r="HD136">
        <v>1</v>
      </c>
      <c r="HE136">
        <v>0.105081</v>
      </c>
      <c r="HF136">
        <v>-1.3318</v>
      </c>
      <c r="HG136">
        <v>20.1287</v>
      </c>
      <c r="HH136">
        <v>5.19827</v>
      </c>
      <c r="HI136">
        <v>12.0041</v>
      </c>
      <c r="HJ136">
        <v>4.9753</v>
      </c>
      <c r="HK136">
        <v>3.294</v>
      </c>
      <c r="HL136">
        <v>9999</v>
      </c>
      <c r="HM136">
        <v>9999</v>
      </c>
      <c r="HN136">
        <v>999.9</v>
      </c>
      <c r="HO136">
        <v>9999</v>
      </c>
      <c r="HP136">
        <v>1.86325</v>
      </c>
      <c r="HQ136">
        <v>1.86813</v>
      </c>
      <c r="HR136">
        <v>1.86788</v>
      </c>
      <c r="HS136">
        <v>1.86905</v>
      </c>
      <c r="HT136">
        <v>1.86986</v>
      </c>
      <c r="HU136">
        <v>1.86594</v>
      </c>
      <c r="HV136">
        <v>1.86699</v>
      </c>
      <c r="HW136">
        <v>1.86844</v>
      </c>
      <c r="HX136">
        <v>5</v>
      </c>
      <c r="HY136">
        <v>0</v>
      </c>
      <c r="HZ136">
        <v>0</v>
      </c>
      <c r="IA136">
        <v>0</v>
      </c>
      <c r="IB136" t="s">
        <v>424</v>
      </c>
      <c r="IC136" t="s">
        <v>425</v>
      </c>
      <c r="ID136" t="s">
        <v>426</v>
      </c>
      <c r="IE136" t="s">
        <v>426</v>
      </c>
      <c r="IF136" t="s">
        <v>426</v>
      </c>
      <c r="IG136" t="s">
        <v>426</v>
      </c>
      <c r="IH136">
        <v>0</v>
      </c>
      <c r="II136">
        <v>100</v>
      </c>
      <c r="IJ136">
        <v>100</v>
      </c>
      <c r="IK136">
        <v>1.98</v>
      </c>
      <c r="IL136">
        <v>0.3788</v>
      </c>
      <c r="IM136">
        <v>0.591063205497763</v>
      </c>
      <c r="IN136">
        <v>0.00362635438953289</v>
      </c>
      <c r="IO136">
        <v>-8.50754122937555e-07</v>
      </c>
      <c r="IP136">
        <v>2.87264459290622e-10</v>
      </c>
      <c r="IQ136">
        <v>-0.103101814204982</v>
      </c>
      <c r="IR136">
        <v>-0.017656537129445</v>
      </c>
      <c r="IS136">
        <v>0.00217271289782075</v>
      </c>
      <c r="IT136">
        <v>-2.34727275410467e-05</v>
      </c>
      <c r="IU136">
        <v>4</v>
      </c>
      <c r="IV136">
        <v>2183</v>
      </c>
      <c r="IW136">
        <v>1</v>
      </c>
      <c r="IX136">
        <v>27</v>
      </c>
      <c r="IY136">
        <v>29322712</v>
      </c>
      <c r="IZ136">
        <v>29322712</v>
      </c>
      <c r="JA136">
        <v>0.996094</v>
      </c>
      <c r="JB136">
        <v>2.63916</v>
      </c>
      <c r="JC136">
        <v>1.54785</v>
      </c>
      <c r="JD136">
        <v>2.31323</v>
      </c>
      <c r="JE136">
        <v>1.64673</v>
      </c>
      <c r="JF136">
        <v>2.323</v>
      </c>
      <c r="JG136">
        <v>34.4864</v>
      </c>
      <c r="JH136">
        <v>24.2188</v>
      </c>
      <c r="JI136">
        <v>18</v>
      </c>
      <c r="JJ136">
        <v>499.624</v>
      </c>
      <c r="JK136">
        <v>396.612</v>
      </c>
      <c r="JL136">
        <v>31.0364</v>
      </c>
      <c r="JM136">
        <v>28.7237</v>
      </c>
      <c r="JN136">
        <v>30.0001</v>
      </c>
      <c r="JO136">
        <v>28.7063</v>
      </c>
      <c r="JP136">
        <v>28.6571</v>
      </c>
      <c r="JQ136">
        <v>19.9655</v>
      </c>
      <c r="JR136">
        <v>21.1758</v>
      </c>
      <c r="JS136">
        <v>52.7218</v>
      </c>
      <c r="JT136">
        <v>31.0176</v>
      </c>
      <c r="JU136">
        <v>420</v>
      </c>
      <c r="JV136">
        <v>23.8732</v>
      </c>
      <c r="JW136">
        <v>96.5539</v>
      </c>
      <c r="JX136">
        <v>94.4997</v>
      </c>
    </row>
    <row r="137" spans="1:284">
      <c r="A137">
        <v>121</v>
      </c>
      <c r="B137">
        <v>1759362720</v>
      </c>
      <c r="C137">
        <v>1677.90000009537</v>
      </c>
      <c r="D137" t="s">
        <v>670</v>
      </c>
      <c r="E137" t="s">
        <v>671</v>
      </c>
      <c r="F137">
        <v>5</v>
      </c>
      <c r="G137" t="s">
        <v>669</v>
      </c>
      <c r="H137" t="s">
        <v>419</v>
      </c>
      <c r="I137">
        <v>1759362716.75</v>
      </c>
      <c r="J137">
        <f>(K137)/1000</f>
        <v>0</v>
      </c>
      <c r="K137">
        <f>1000*DK137*AI137*(DG137-DH137)/(100*CZ137*(1000-AI137*DG137))</f>
        <v>0</v>
      </c>
      <c r="L137">
        <f>DK137*AI137*(DF137-DE137*(1000-AI137*DH137)/(1000-AI137*DG137))/(100*CZ137)</f>
        <v>0</v>
      </c>
      <c r="M137">
        <f>DE137 - IF(AI137&gt;1, L137*CZ137*100.0/(AK137), 0)</f>
        <v>0</v>
      </c>
      <c r="N137">
        <f>((T137-J137/2)*M137-L137)/(T137+J137/2)</f>
        <v>0</v>
      </c>
      <c r="O137">
        <f>N137*(DL137+DM137)/1000.0</f>
        <v>0</v>
      </c>
      <c r="P137">
        <f>(DE137 - IF(AI137&gt;1, L137*CZ137*100.0/(AK137), 0))*(DL137+DM137)/1000.0</f>
        <v>0</v>
      </c>
      <c r="Q137">
        <f>2.0/((1/S137-1/R137)+SIGN(S137)*SQRT((1/S137-1/R137)*(1/S137-1/R137) + 4*DA137/((DA137+1)*(DA137+1))*(2*1/S137*1/R137-1/R137*1/R137)))</f>
        <v>0</v>
      </c>
      <c r="R137">
        <f>IF(LEFT(DB137,1)&lt;&gt;"0",IF(LEFT(DB137,1)="1",3.0,DC137),$D$5+$E$5*(DS137*DL137/($K$5*1000))+$F$5*(DS137*DL137/($K$5*1000))*MAX(MIN(CZ137,$J$5),$I$5)*MAX(MIN(CZ137,$J$5),$I$5)+$G$5*MAX(MIN(CZ137,$J$5),$I$5)*(DS137*DL137/($K$5*1000))+$H$5*(DS137*DL137/($K$5*1000))*(DS137*DL137/($K$5*1000)))</f>
        <v>0</v>
      </c>
      <c r="S137">
        <f>J137*(1000-(1000*0.61365*exp(17.502*W137/(240.97+W137))/(DL137+DM137)+DG137)/2)/(1000*0.61365*exp(17.502*W137/(240.97+W137))/(DL137+DM137)-DG137)</f>
        <v>0</v>
      </c>
      <c r="T137">
        <f>1/((DA137+1)/(Q137/1.6)+1/(R137/1.37)) + DA137/((DA137+1)/(Q137/1.6) + DA137/(R137/1.37))</f>
        <v>0</v>
      </c>
      <c r="U137">
        <f>(CV137*CY137)</f>
        <v>0</v>
      </c>
      <c r="V137">
        <f>(DN137+(U137+2*0.95*5.67E-8*(((DN137+$B$7)+273)^4-(DN137+273)^4)-44100*J137)/(1.84*29.3*R137+8*0.95*5.67E-8*(DN137+273)^3))</f>
        <v>0</v>
      </c>
      <c r="W137">
        <f>($C$7*DO137+$D$7*DP137+$E$7*V137)</f>
        <v>0</v>
      </c>
      <c r="X137">
        <f>0.61365*exp(17.502*W137/(240.97+W137))</f>
        <v>0</v>
      </c>
      <c r="Y137">
        <f>(Z137/AA137*100)</f>
        <v>0</v>
      </c>
      <c r="Z137">
        <f>DG137*(DL137+DM137)/1000</f>
        <v>0</v>
      </c>
      <c r="AA137">
        <f>0.61365*exp(17.502*DN137/(240.97+DN137))</f>
        <v>0</v>
      </c>
      <c r="AB137">
        <f>(X137-DG137*(DL137+DM137)/1000)</f>
        <v>0</v>
      </c>
      <c r="AC137">
        <f>(-J137*44100)</f>
        <v>0</v>
      </c>
      <c r="AD137">
        <f>2*29.3*R137*0.92*(DN137-W137)</f>
        <v>0</v>
      </c>
      <c r="AE137">
        <f>2*0.95*5.67E-8*(((DN137+$B$7)+273)^4-(W137+273)^4)</f>
        <v>0</v>
      </c>
      <c r="AF137">
        <f>U137+AE137+AC137+AD137</f>
        <v>0</v>
      </c>
      <c r="AG137">
        <v>3</v>
      </c>
      <c r="AH137">
        <v>1</v>
      </c>
      <c r="AI137">
        <f>IF(AG137*$H$13&gt;=AK137,1.0,(AK137/(AK137-AG137*$H$13)))</f>
        <v>0</v>
      </c>
      <c r="AJ137">
        <f>(AI137-1)*100</f>
        <v>0</v>
      </c>
      <c r="AK137">
        <f>MAX(0,($B$13+$C$13*DS137)/(1+$D$13*DS137)*DL137/(DN137+273)*$E$13)</f>
        <v>0</v>
      </c>
      <c r="AL137" t="s">
        <v>420</v>
      </c>
      <c r="AM137" t="s">
        <v>420</v>
      </c>
      <c r="AN137">
        <v>0</v>
      </c>
      <c r="AO137">
        <v>0</v>
      </c>
      <c r="AP137">
        <f>1-AN137/AO137</f>
        <v>0</v>
      </c>
      <c r="AQ137">
        <v>0</v>
      </c>
      <c r="AR137" t="s">
        <v>420</v>
      </c>
      <c r="AS137" t="s">
        <v>420</v>
      </c>
      <c r="AT137">
        <v>0</v>
      </c>
      <c r="AU137">
        <v>0</v>
      </c>
      <c r="AV137">
        <f>1-AT137/AU137</f>
        <v>0</v>
      </c>
      <c r="AW137">
        <v>0.5</v>
      </c>
      <c r="AX137">
        <f>CW137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420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CV137">
        <f>$B$11*DT137+$C$11*DU137+$F$11*EF137*(1-EI137)</f>
        <v>0</v>
      </c>
      <c r="CW137">
        <f>CV137*CX137</f>
        <v>0</v>
      </c>
      <c r="CX137">
        <f>($B$11*$D$9+$C$11*$D$9+$F$11*((ES137+EK137)/MAX(ES137+EK137+ET137, 0.1)*$I$9+ET137/MAX(ES137+EK137+ET137, 0.1)*$J$9))/($B$11+$C$11+$F$11)</f>
        <v>0</v>
      </c>
      <c r="CY137">
        <f>($B$11*$K$9+$C$11*$K$9+$F$11*((ES137+EK137)/MAX(ES137+EK137+ET137, 0.1)*$P$9+ET137/MAX(ES137+EK137+ET137, 0.1)*$Q$9))/($B$11+$C$11+$F$11)</f>
        <v>0</v>
      </c>
      <c r="CZ137">
        <v>3.21</v>
      </c>
      <c r="DA137">
        <v>0.5</v>
      </c>
      <c r="DB137" t="s">
        <v>421</v>
      </c>
      <c r="DC137">
        <v>2</v>
      </c>
      <c r="DD137">
        <v>1759362716.75</v>
      </c>
      <c r="DE137">
        <v>420.127</v>
      </c>
      <c r="DF137">
        <v>420.026</v>
      </c>
      <c r="DG137">
        <v>23.912275</v>
      </c>
      <c r="DH137">
        <v>23.80855</v>
      </c>
      <c r="DI137">
        <v>418.147</v>
      </c>
      <c r="DJ137">
        <v>23.5335</v>
      </c>
      <c r="DK137">
        <v>499.9915</v>
      </c>
      <c r="DL137">
        <v>90.3203</v>
      </c>
      <c r="DM137">
        <v>0.034150575</v>
      </c>
      <c r="DN137">
        <v>30.3316</v>
      </c>
      <c r="DO137">
        <v>30.0238</v>
      </c>
      <c r="DP137">
        <v>999.9</v>
      </c>
      <c r="DQ137">
        <v>0</v>
      </c>
      <c r="DR137">
        <v>0</v>
      </c>
      <c r="DS137">
        <v>9992.03</v>
      </c>
      <c r="DT137">
        <v>0</v>
      </c>
      <c r="DU137">
        <v>0.386148</v>
      </c>
      <c r="DV137">
        <v>0.100715825</v>
      </c>
      <c r="DW137">
        <v>430.419</v>
      </c>
      <c r="DX137">
        <v>430.27</v>
      </c>
      <c r="DY137">
        <v>0.10370975</v>
      </c>
      <c r="DZ137">
        <v>420.026</v>
      </c>
      <c r="EA137">
        <v>23.80855</v>
      </c>
      <c r="EB137">
        <v>2.1597625</v>
      </c>
      <c r="EC137">
        <v>2.1503975</v>
      </c>
      <c r="ED137">
        <v>18.666925</v>
      </c>
      <c r="EE137">
        <v>18.597475</v>
      </c>
      <c r="EF137">
        <v>0.00500059</v>
      </c>
      <c r="EG137">
        <v>0</v>
      </c>
      <c r="EH137">
        <v>0</v>
      </c>
      <c r="EI137">
        <v>0</v>
      </c>
      <c r="EJ137">
        <v>369.625</v>
      </c>
      <c r="EK137">
        <v>0.00500059</v>
      </c>
      <c r="EL137">
        <v>-18.05</v>
      </c>
      <c r="EM137">
        <v>-2.15</v>
      </c>
      <c r="EN137">
        <v>35.25</v>
      </c>
      <c r="EO137">
        <v>38.82775</v>
      </c>
      <c r="EP137">
        <v>36.7655</v>
      </c>
      <c r="EQ137">
        <v>38.7655</v>
      </c>
      <c r="ER137">
        <v>37.7655</v>
      </c>
      <c r="ES137">
        <v>0</v>
      </c>
      <c r="ET137">
        <v>0</v>
      </c>
      <c r="EU137">
        <v>0</v>
      </c>
      <c r="EV137">
        <v>1759362721.3</v>
      </c>
      <c r="EW137">
        <v>0</v>
      </c>
      <c r="EX137">
        <v>365.388461538462</v>
      </c>
      <c r="EY137">
        <v>-6.38974305671379</v>
      </c>
      <c r="EZ137">
        <v>-1.12478661183138</v>
      </c>
      <c r="FA137">
        <v>-14.0423076923077</v>
      </c>
      <c r="FB137">
        <v>15</v>
      </c>
      <c r="FC137">
        <v>0</v>
      </c>
      <c r="FD137" t="s">
        <v>422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0.148735115</v>
      </c>
      <c r="FQ137">
        <v>-0.172068726315789</v>
      </c>
      <c r="FR137">
        <v>0.0417559690564388</v>
      </c>
      <c r="FS137">
        <v>1</v>
      </c>
      <c r="FT137">
        <v>365.029411764706</v>
      </c>
      <c r="FU137">
        <v>19.4713524430833</v>
      </c>
      <c r="FV137">
        <v>6.57390247658317</v>
      </c>
      <c r="FW137">
        <v>-1</v>
      </c>
      <c r="FX137">
        <v>0.1130274</v>
      </c>
      <c r="FY137">
        <v>-0.0420148872180453</v>
      </c>
      <c r="FZ137">
        <v>0.0050684913573962</v>
      </c>
      <c r="GA137">
        <v>1</v>
      </c>
      <c r="GB137">
        <v>2</v>
      </c>
      <c r="GC137">
        <v>2</v>
      </c>
      <c r="GD137" t="s">
        <v>449</v>
      </c>
      <c r="GE137">
        <v>3.13277</v>
      </c>
      <c r="GF137">
        <v>2.71219</v>
      </c>
      <c r="GG137">
        <v>0.0892579</v>
      </c>
      <c r="GH137">
        <v>0.0896993</v>
      </c>
      <c r="GI137">
        <v>0.102405</v>
      </c>
      <c r="GJ137">
        <v>0.102849</v>
      </c>
      <c r="GK137">
        <v>34270.1</v>
      </c>
      <c r="GL137">
        <v>36687.2</v>
      </c>
      <c r="GM137">
        <v>34047.5</v>
      </c>
      <c r="GN137">
        <v>36493.2</v>
      </c>
      <c r="GO137">
        <v>43164.4</v>
      </c>
      <c r="GP137">
        <v>46999.5</v>
      </c>
      <c r="GQ137">
        <v>53117.7</v>
      </c>
      <c r="GR137">
        <v>58325.8</v>
      </c>
      <c r="GS137">
        <v>1.94002</v>
      </c>
      <c r="GT137">
        <v>1.77927</v>
      </c>
      <c r="GU137">
        <v>0.0846572</v>
      </c>
      <c r="GV137">
        <v>0</v>
      </c>
      <c r="GW137">
        <v>28.6434</v>
      </c>
      <c r="GX137">
        <v>999.9</v>
      </c>
      <c r="GY137">
        <v>58.247</v>
      </c>
      <c r="GZ137">
        <v>30.776</v>
      </c>
      <c r="HA137">
        <v>28.7248</v>
      </c>
      <c r="HB137">
        <v>54.84</v>
      </c>
      <c r="HC137">
        <v>44.5593</v>
      </c>
      <c r="HD137">
        <v>1</v>
      </c>
      <c r="HE137">
        <v>0.105132</v>
      </c>
      <c r="HF137">
        <v>-1.31217</v>
      </c>
      <c r="HG137">
        <v>20.1288</v>
      </c>
      <c r="HH137">
        <v>5.19812</v>
      </c>
      <c r="HI137">
        <v>12.0043</v>
      </c>
      <c r="HJ137">
        <v>4.9753</v>
      </c>
      <c r="HK137">
        <v>3.294</v>
      </c>
      <c r="HL137">
        <v>9999</v>
      </c>
      <c r="HM137">
        <v>9999</v>
      </c>
      <c r="HN137">
        <v>999.9</v>
      </c>
      <c r="HO137">
        <v>9999</v>
      </c>
      <c r="HP137">
        <v>1.86325</v>
      </c>
      <c r="HQ137">
        <v>1.86813</v>
      </c>
      <c r="HR137">
        <v>1.86786</v>
      </c>
      <c r="HS137">
        <v>1.86905</v>
      </c>
      <c r="HT137">
        <v>1.86984</v>
      </c>
      <c r="HU137">
        <v>1.86594</v>
      </c>
      <c r="HV137">
        <v>1.867</v>
      </c>
      <c r="HW137">
        <v>1.86844</v>
      </c>
      <c r="HX137">
        <v>5</v>
      </c>
      <c r="HY137">
        <v>0</v>
      </c>
      <c r="HZ137">
        <v>0</v>
      </c>
      <c r="IA137">
        <v>0</v>
      </c>
      <c r="IB137" t="s">
        <v>424</v>
      </c>
      <c r="IC137" t="s">
        <v>425</v>
      </c>
      <c r="ID137" t="s">
        <v>426</v>
      </c>
      <c r="IE137" t="s">
        <v>426</v>
      </c>
      <c r="IF137" t="s">
        <v>426</v>
      </c>
      <c r="IG137" t="s">
        <v>426</v>
      </c>
      <c r="IH137">
        <v>0</v>
      </c>
      <c r="II137">
        <v>100</v>
      </c>
      <c r="IJ137">
        <v>100</v>
      </c>
      <c r="IK137">
        <v>1.98</v>
      </c>
      <c r="IL137">
        <v>0.3789</v>
      </c>
      <c r="IM137">
        <v>0.591063205497763</v>
      </c>
      <c r="IN137">
        <v>0.00362635438953289</v>
      </c>
      <c r="IO137">
        <v>-8.50754122937555e-07</v>
      </c>
      <c r="IP137">
        <v>2.87264459290622e-10</v>
      </c>
      <c r="IQ137">
        <v>-0.103101814204982</v>
      </c>
      <c r="IR137">
        <v>-0.017656537129445</v>
      </c>
      <c r="IS137">
        <v>0.00217271289782075</v>
      </c>
      <c r="IT137">
        <v>-2.34727275410467e-05</v>
      </c>
      <c r="IU137">
        <v>4</v>
      </c>
      <c r="IV137">
        <v>2183</v>
      </c>
      <c r="IW137">
        <v>1</v>
      </c>
      <c r="IX137">
        <v>27</v>
      </c>
      <c r="IY137">
        <v>29322712</v>
      </c>
      <c r="IZ137">
        <v>29322712</v>
      </c>
      <c r="JA137">
        <v>0.996094</v>
      </c>
      <c r="JB137">
        <v>2.6416</v>
      </c>
      <c r="JC137">
        <v>1.54785</v>
      </c>
      <c r="JD137">
        <v>2.31323</v>
      </c>
      <c r="JE137">
        <v>1.64673</v>
      </c>
      <c r="JF137">
        <v>2.34497</v>
      </c>
      <c r="JG137">
        <v>34.4864</v>
      </c>
      <c r="JH137">
        <v>24.2101</v>
      </c>
      <c r="JI137">
        <v>18</v>
      </c>
      <c r="JJ137">
        <v>499.641</v>
      </c>
      <c r="JK137">
        <v>396.517</v>
      </c>
      <c r="JL137">
        <v>31.0289</v>
      </c>
      <c r="JM137">
        <v>28.7246</v>
      </c>
      <c r="JN137">
        <v>30.0002</v>
      </c>
      <c r="JO137">
        <v>28.7063</v>
      </c>
      <c r="JP137">
        <v>28.6571</v>
      </c>
      <c r="JQ137">
        <v>19.9649</v>
      </c>
      <c r="JR137">
        <v>21.1758</v>
      </c>
      <c r="JS137">
        <v>52.7218</v>
      </c>
      <c r="JT137">
        <v>31.0176</v>
      </c>
      <c r="JU137">
        <v>420</v>
      </c>
      <c r="JV137">
        <v>23.8714</v>
      </c>
      <c r="JW137">
        <v>96.5541</v>
      </c>
      <c r="JX137">
        <v>94.4996</v>
      </c>
    </row>
    <row r="138" spans="1:284">
      <c r="A138">
        <v>122</v>
      </c>
      <c r="B138">
        <v>1759362722</v>
      </c>
      <c r="C138">
        <v>1679.90000009537</v>
      </c>
      <c r="D138" t="s">
        <v>672</v>
      </c>
      <c r="E138" t="s">
        <v>673</v>
      </c>
      <c r="F138">
        <v>5</v>
      </c>
      <c r="G138" t="s">
        <v>669</v>
      </c>
      <c r="H138" t="s">
        <v>419</v>
      </c>
      <c r="I138">
        <v>1759362719</v>
      </c>
      <c r="J138">
        <f>(K138)/1000</f>
        <v>0</v>
      </c>
      <c r="K138">
        <f>1000*DK138*AI138*(DG138-DH138)/(100*CZ138*(1000-AI138*DG138))</f>
        <v>0</v>
      </c>
      <c r="L138">
        <f>DK138*AI138*(DF138-DE138*(1000-AI138*DH138)/(1000-AI138*DG138))/(100*CZ138)</f>
        <v>0</v>
      </c>
      <c r="M138">
        <f>DE138 - IF(AI138&gt;1, L138*CZ138*100.0/(AK138), 0)</f>
        <v>0</v>
      </c>
      <c r="N138">
        <f>((T138-J138/2)*M138-L138)/(T138+J138/2)</f>
        <v>0</v>
      </c>
      <c r="O138">
        <f>N138*(DL138+DM138)/1000.0</f>
        <v>0</v>
      </c>
      <c r="P138">
        <f>(DE138 - IF(AI138&gt;1, L138*CZ138*100.0/(AK138), 0))*(DL138+DM138)/1000.0</f>
        <v>0</v>
      </c>
      <c r="Q138">
        <f>2.0/((1/S138-1/R138)+SIGN(S138)*SQRT((1/S138-1/R138)*(1/S138-1/R138) + 4*DA138/((DA138+1)*(DA138+1))*(2*1/S138*1/R138-1/R138*1/R138)))</f>
        <v>0</v>
      </c>
      <c r="R138">
        <f>IF(LEFT(DB138,1)&lt;&gt;"0",IF(LEFT(DB138,1)="1",3.0,DC138),$D$5+$E$5*(DS138*DL138/($K$5*1000))+$F$5*(DS138*DL138/($K$5*1000))*MAX(MIN(CZ138,$J$5),$I$5)*MAX(MIN(CZ138,$J$5),$I$5)+$G$5*MAX(MIN(CZ138,$J$5),$I$5)*(DS138*DL138/($K$5*1000))+$H$5*(DS138*DL138/($K$5*1000))*(DS138*DL138/($K$5*1000)))</f>
        <v>0</v>
      </c>
      <c r="S138">
        <f>J138*(1000-(1000*0.61365*exp(17.502*W138/(240.97+W138))/(DL138+DM138)+DG138)/2)/(1000*0.61365*exp(17.502*W138/(240.97+W138))/(DL138+DM138)-DG138)</f>
        <v>0</v>
      </c>
      <c r="T138">
        <f>1/((DA138+1)/(Q138/1.6)+1/(R138/1.37)) + DA138/((DA138+1)/(Q138/1.6) + DA138/(R138/1.37))</f>
        <v>0</v>
      </c>
      <c r="U138">
        <f>(CV138*CY138)</f>
        <v>0</v>
      </c>
      <c r="V138">
        <f>(DN138+(U138+2*0.95*5.67E-8*(((DN138+$B$7)+273)^4-(DN138+273)^4)-44100*J138)/(1.84*29.3*R138+8*0.95*5.67E-8*(DN138+273)^3))</f>
        <v>0</v>
      </c>
      <c r="W138">
        <f>($C$7*DO138+$D$7*DP138+$E$7*V138)</f>
        <v>0</v>
      </c>
      <c r="X138">
        <f>0.61365*exp(17.502*W138/(240.97+W138))</f>
        <v>0</v>
      </c>
      <c r="Y138">
        <f>(Z138/AA138*100)</f>
        <v>0</v>
      </c>
      <c r="Z138">
        <f>DG138*(DL138+DM138)/1000</f>
        <v>0</v>
      </c>
      <c r="AA138">
        <f>0.61365*exp(17.502*DN138/(240.97+DN138))</f>
        <v>0</v>
      </c>
      <c r="AB138">
        <f>(X138-DG138*(DL138+DM138)/1000)</f>
        <v>0</v>
      </c>
      <c r="AC138">
        <f>(-J138*44100)</f>
        <v>0</v>
      </c>
      <c r="AD138">
        <f>2*29.3*R138*0.92*(DN138-W138)</f>
        <v>0</v>
      </c>
      <c r="AE138">
        <f>2*0.95*5.67E-8*(((DN138+$B$7)+273)^4-(W138+273)^4)</f>
        <v>0</v>
      </c>
      <c r="AF138">
        <f>U138+AE138+AC138+AD138</f>
        <v>0</v>
      </c>
      <c r="AG138">
        <v>3</v>
      </c>
      <c r="AH138">
        <v>1</v>
      </c>
      <c r="AI138">
        <f>IF(AG138*$H$13&gt;=AK138,1.0,(AK138/(AK138-AG138*$H$13)))</f>
        <v>0</v>
      </c>
      <c r="AJ138">
        <f>(AI138-1)*100</f>
        <v>0</v>
      </c>
      <c r="AK138">
        <f>MAX(0,($B$13+$C$13*DS138)/(1+$D$13*DS138)*DL138/(DN138+273)*$E$13)</f>
        <v>0</v>
      </c>
      <c r="AL138" t="s">
        <v>420</v>
      </c>
      <c r="AM138" t="s">
        <v>420</v>
      </c>
      <c r="AN138">
        <v>0</v>
      </c>
      <c r="AO138">
        <v>0</v>
      </c>
      <c r="AP138">
        <f>1-AN138/AO138</f>
        <v>0</v>
      </c>
      <c r="AQ138">
        <v>0</v>
      </c>
      <c r="AR138" t="s">
        <v>420</v>
      </c>
      <c r="AS138" t="s">
        <v>420</v>
      </c>
      <c r="AT138">
        <v>0</v>
      </c>
      <c r="AU138">
        <v>0</v>
      </c>
      <c r="AV138">
        <f>1-AT138/AU138</f>
        <v>0</v>
      </c>
      <c r="AW138">
        <v>0.5</v>
      </c>
      <c r="AX138">
        <f>CW138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420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CV138">
        <f>$B$11*DT138+$C$11*DU138+$F$11*EF138*(1-EI138)</f>
        <v>0</v>
      </c>
      <c r="CW138">
        <f>CV138*CX138</f>
        <v>0</v>
      </c>
      <c r="CX138">
        <f>($B$11*$D$9+$C$11*$D$9+$F$11*((ES138+EK138)/MAX(ES138+EK138+ET138, 0.1)*$I$9+ET138/MAX(ES138+EK138+ET138, 0.1)*$J$9))/($B$11+$C$11+$F$11)</f>
        <v>0</v>
      </c>
      <c r="CY138">
        <f>($B$11*$K$9+$C$11*$K$9+$F$11*((ES138+EK138)/MAX(ES138+EK138+ET138, 0.1)*$P$9+ET138/MAX(ES138+EK138+ET138, 0.1)*$Q$9))/($B$11+$C$11+$F$11)</f>
        <v>0</v>
      </c>
      <c r="CZ138">
        <v>3.21</v>
      </c>
      <c r="DA138">
        <v>0.5</v>
      </c>
      <c r="DB138" t="s">
        <v>421</v>
      </c>
      <c r="DC138">
        <v>2</v>
      </c>
      <c r="DD138">
        <v>1759362719</v>
      </c>
      <c r="DE138">
        <v>420.132666666667</v>
      </c>
      <c r="DF138">
        <v>420.019666666667</v>
      </c>
      <c r="DG138">
        <v>23.9152666666667</v>
      </c>
      <c r="DH138">
        <v>23.8119666666667</v>
      </c>
      <c r="DI138">
        <v>418.152666666667</v>
      </c>
      <c r="DJ138">
        <v>23.5363333333333</v>
      </c>
      <c r="DK138">
        <v>500.015333333333</v>
      </c>
      <c r="DL138">
        <v>90.3201</v>
      </c>
      <c r="DM138">
        <v>0.0341107333333333</v>
      </c>
      <c r="DN138">
        <v>30.3316666666667</v>
      </c>
      <c r="DO138">
        <v>30.0251</v>
      </c>
      <c r="DP138">
        <v>999.9</v>
      </c>
      <c r="DQ138">
        <v>0</v>
      </c>
      <c r="DR138">
        <v>0</v>
      </c>
      <c r="DS138">
        <v>10005.4066666667</v>
      </c>
      <c r="DT138">
        <v>0</v>
      </c>
      <c r="DU138">
        <v>0.386148</v>
      </c>
      <c r="DV138">
        <v>0.113037233333333</v>
      </c>
      <c r="DW138">
        <v>430.426333333333</v>
      </c>
      <c r="DX138">
        <v>430.265</v>
      </c>
      <c r="DY138">
        <v>0.103241333333333</v>
      </c>
      <c r="DZ138">
        <v>420.019666666667</v>
      </c>
      <c r="EA138">
        <v>23.8119666666667</v>
      </c>
      <c r="EB138">
        <v>2.16002666666667</v>
      </c>
      <c r="EC138">
        <v>2.15070333333333</v>
      </c>
      <c r="ED138">
        <v>18.6689</v>
      </c>
      <c r="EE138">
        <v>18.5997333333333</v>
      </c>
      <c r="EF138">
        <v>0.00500059</v>
      </c>
      <c r="EG138">
        <v>0</v>
      </c>
      <c r="EH138">
        <v>0</v>
      </c>
      <c r="EI138">
        <v>0</v>
      </c>
      <c r="EJ138">
        <v>361.9</v>
      </c>
      <c r="EK138">
        <v>0.00500059</v>
      </c>
      <c r="EL138">
        <v>-10.8</v>
      </c>
      <c r="EM138">
        <v>-1.06666666666667</v>
      </c>
      <c r="EN138">
        <v>35.2706666666667</v>
      </c>
      <c r="EO138">
        <v>38.8746666666667</v>
      </c>
      <c r="EP138">
        <v>36.7913333333333</v>
      </c>
      <c r="EQ138">
        <v>38.854</v>
      </c>
      <c r="ER138">
        <v>37.7913333333333</v>
      </c>
      <c r="ES138">
        <v>0</v>
      </c>
      <c r="ET138">
        <v>0</v>
      </c>
      <c r="EU138">
        <v>0</v>
      </c>
      <c r="EV138">
        <v>1759362723.1</v>
      </c>
      <c r="EW138">
        <v>0</v>
      </c>
      <c r="EX138">
        <v>364.988</v>
      </c>
      <c r="EY138">
        <v>-13.3153841633531</v>
      </c>
      <c r="EZ138">
        <v>4.96153820894175</v>
      </c>
      <c r="FA138">
        <v>-13.676</v>
      </c>
      <c r="FB138">
        <v>15</v>
      </c>
      <c r="FC138">
        <v>0</v>
      </c>
      <c r="FD138" t="s">
        <v>422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0.1422272</v>
      </c>
      <c r="FQ138">
        <v>-0.158867386466165</v>
      </c>
      <c r="FR138">
        <v>0.0426895316467632</v>
      </c>
      <c r="FS138">
        <v>1</v>
      </c>
      <c r="FT138">
        <v>364.758823529412</v>
      </c>
      <c r="FU138">
        <v>4.8220017671343</v>
      </c>
      <c r="FV138">
        <v>6.28106948775721</v>
      </c>
      <c r="FW138">
        <v>-1</v>
      </c>
      <c r="FX138">
        <v>0.11171225</v>
      </c>
      <c r="FY138">
        <v>-0.0493891578947368</v>
      </c>
      <c r="FZ138">
        <v>0.00558928482790956</v>
      </c>
      <c r="GA138">
        <v>1</v>
      </c>
      <c r="GB138">
        <v>2</v>
      </c>
      <c r="GC138">
        <v>2</v>
      </c>
      <c r="GD138" t="s">
        <v>449</v>
      </c>
      <c r="GE138">
        <v>3.13267</v>
      </c>
      <c r="GF138">
        <v>2.71224</v>
      </c>
      <c r="GG138">
        <v>0.0892605</v>
      </c>
      <c r="GH138">
        <v>0.0896984</v>
      </c>
      <c r="GI138">
        <v>0.102411</v>
      </c>
      <c r="GJ138">
        <v>0.102851</v>
      </c>
      <c r="GK138">
        <v>34270</v>
      </c>
      <c r="GL138">
        <v>36687.3</v>
      </c>
      <c r="GM138">
        <v>34047.5</v>
      </c>
      <c r="GN138">
        <v>36493.2</v>
      </c>
      <c r="GO138">
        <v>43164.1</v>
      </c>
      <c r="GP138">
        <v>46999.6</v>
      </c>
      <c r="GQ138">
        <v>53117.7</v>
      </c>
      <c r="GR138">
        <v>58326</v>
      </c>
      <c r="GS138">
        <v>1.93998</v>
      </c>
      <c r="GT138">
        <v>1.7791</v>
      </c>
      <c r="GU138">
        <v>0.0844151</v>
      </c>
      <c r="GV138">
        <v>0</v>
      </c>
      <c r="GW138">
        <v>28.6451</v>
      </c>
      <c r="GX138">
        <v>999.9</v>
      </c>
      <c r="GY138">
        <v>58.222</v>
      </c>
      <c r="GZ138">
        <v>30.766</v>
      </c>
      <c r="HA138">
        <v>28.6966</v>
      </c>
      <c r="HB138">
        <v>54.73</v>
      </c>
      <c r="HC138">
        <v>44.6434</v>
      </c>
      <c r="HD138">
        <v>1</v>
      </c>
      <c r="HE138">
        <v>0.105102</v>
      </c>
      <c r="HF138">
        <v>-1.32029</v>
      </c>
      <c r="HG138">
        <v>20.1288</v>
      </c>
      <c r="HH138">
        <v>5.19827</v>
      </c>
      <c r="HI138">
        <v>12.0043</v>
      </c>
      <c r="HJ138">
        <v>4.97545</v>
      </c>
      <c r="HK138">
        <v>3.294</v>
      </c>
      <c r="HL138">
        <v>9999</v>
      </c>
      <c r="HM138">
        <v>9999</v>
      </c>
      <c r="HN138">
        <v>999.9</v>
      </c>
      <c r="HO138">
        <v>9999</v>
      </c>
      <c r="HP138">
        <v>1.86325</v>
      </c>
      <c r="HQ138">
        <v>1.86813</v>
      </c>
      <c r="HR138">
        <v>1.86786</v>
      </c>
      <c r="HS138">
        <v>1.86905</v>
      </c>
      <c r="HT138">
        <v>1.86984</v>
      </c>
      <c r="HU138">
        <v>1.86595</v>
      </c>
      <c r="HV138">
        <v>1.867</v>
      </c>
      <c r="HW138">
        <v>1.86844</v>
      </c>
      <c r="HX138">
        <v>5</v>
      </c>
      <c r="HY138">
        <v>0</v>
      </c>
      <c r="HZ138">
        <v>0</v>
      </c>
      <c r="IA138">
        <v>0</v>
      </c>
      <c r="IB138" t="s">
        <v>424</v>
      </c>
      <c r="IC138" t="s">
        <v>425</v>
      </c>
      <c r="ID138" t="s">
        <v>426</v>
      </c>
      <c r="IE138" t="s">
        <v>426</v>
      </c>
      <c r="IF138" t="s">
        <v>426</v>
      </c>
      <c r="IG138" t="s">
        <v>426</v>
      </c>
      <c r="IH138">
        <v>0</v>
      </c>
      <c r="II138">
        <v>100</v>
      </c>
      <c r="IJ138">
        <v>100</v>
      </c>
      <c r="IK138">
        <v>1.979</v>
      </c>
      <c r="IL138">
        <v>0.379</v>
      </c>
      <c r="IM138">
        <v>0.591063205497763</v>
      </c>
      <c r="IN138">
        <v>0.00362635438953289</v>
      </c>
      <c r="IO138">
        <v>-8.50754122937555e-07</v>
      </c>
      <c r="IP138">
        <v>2.87264459290622e-10</v>
      </c>
      <c r="IQ138">
        <v>-0.103101814204982</v>
      </c>
      <c r="IR138">
        <v>-0.017656537129445</v>
      </c>
      <c r="IS138">
        <v>0.00217271289782075</v>
      </c>
      <c r="IT138">
        <v>-2.34727275410467e-05</v>
      </c>
      <c r="IU138">
        <v>4</v>
      </c>
      <c r="IV138">
        <v>2183</v>
      </c>
      <c r="IW138">
        <v>1</v>
      </c>
      <c r="IX138">
        <v>27</v>
      </c>
      <c r="IY138">
        <v>29322712</v>
      </c>
      <c r="IZ138">
        <v>29322712</v>
      </c>
      <c r="JA138">
        <v>0.996094</v>
      </c>
      <c r="JB138">
        <v>2.63428</v>
      </c>
      <c r="JC138">
        <v>1.54785</v>
      </c>
      <c r="JD138">
        <v>2.31445</v>
      </c>
      <c r="JE138">
        <v>1.64673</v>
      </c>
      <c r="JF138">
        <v>2.37061</v>
      </c>
      <c r="JG138">
        <v>34.4864</v>
      </c>
      <c r="JH138">
        <v>24.2188</v>
      </c>
      <c r="JI138">
        <v>18</v>
      </c>
      <c r="JJ138">
        <v>499.608</v>
      </c>
      <c r="JK138">
        <v>396.421</v>
      </c>
      <c r="JL138">
        <v>31.0198</v>
      </c>
      <c r="JM138">
        <v>28.7246</v>
      </c>
      <c r="JN138">
        <v>30.0002</v>
      </c>
      <c r="JO138">
        <v>28.7063</v>
      </c>
      <c r="JP138">
        <v>28.6571</v>
      </c>
      <c r="JQ138">
        <v>19.9668</v>
      </c>
      <c r="JR138">
        <v>21.1758</v>
      </c>
      <c r="JS138">
        <v>52.7218</v>
      </c>
      <c r="JT138">
        <v>30.9939</v>
      </c>
      <c r="JU138">
        <v>420</v>
      </c>
      <c r="JV138">
        <v>23.8713</v>
      </c>
      <c r="JW138">
        <v>96.5541</v>
      </c>
      <c r="JX138">
        <v>94.4998</v>
      </c>
    </row>
    <row r="139" spans="1:284">
      <c r="A139">
        <v>123</v>
      </c>
      <c r="B139">
        <v>1759362724</v>
      </c>
      <c r="C139">
        <v>1681.90000009537</v>
      </c>
      <c r="D139" t="s">
        <v>674</v>
      </c>
      <c r="E139" t="s">
        <v>675</v>
      </c>
      <c r="F139">
        <v>5</v>
      </c>
      <c r="G139" t="s">
        <v>669</v>
      </c>
      <c r="H139" t="s">
        <v>419</v>
      </c>
      <c r="I139">
        <v>1759362721</v>
      </c>
      <c r="J139">
        <f>(K139)/1000</f>
        <v>0</v>
      </c>
      <c r="K139">
        <f>1000*DK139*AI139*(DG139-DH139)/(100*CZ139*(1000-AI139*DG139))</f>
        <v>0</v>
      </c>
      <c r="L139">
        <f>DK139*AI139*(DF139-DE139*(1000-AI139*DH139)/(1000-AI139*DG139))/(100*CZ139)</f>
        <v>0</v>
      </c>
      <c r="M139">
        <f>DE139 - IF(AI139&gt;1, L139*CZ139*100.0/(AK139), 0)</f>
        <v>0</v>
      </c>
      <c r="N139">
        <f>((T139-J139/2)*M139-L139)/(T139+J139/2)</f>
        <v>0</v>
      </c>
      <c r="O139">
        <f>N139*(DL139+DM139)/1000.0</f>
        <v>0</v>
      </c>
      <c r="P139">
        <f>(DE139 - IF(AI139&gt;1, L139*CZ139*100.0/(AK139), 0))*(DL139+DM139)/1000.0</f>
        <v>0</v>
      </c>
      <c r="Q139">
        <f>2.0/((1/S139-1/R139)+SIGN(S139)*SQRT((1/S139-1/R139)*(1/S139-1/R139) + 4*DA139/((DA139+1)*(DA139+1))*(2*1/S139*1/R139-1/R139*1/R139)))</f>
        <v>0</v>
      </c>
      <c r="R139">
        <f>IF(LEFT(DB139,1)&lt;&gt;"0",IF(LEFT(DB139,1)="1",3.0,DC139),$D$5+$E$5*(DS139*DL139/($K$5*1000))+$F$5*(DS139*DL139/($K$5*1000))*MAX(MIN(CZ139,$J$5),$I$5)*MAX(MIN(CZ139,$J$5),$I$5)+$G$5*MAX(MIN(CZ139,$J$5),$I$5)*(DS139*DL139/($K$5*1000))+$H$5*(DS139*DL139/($K$5*1000))*(DS139*DL139/($K$5*1000)))</f>
        <v>0</v>
      </c>
      <c r="S139">
        <f>J139*(1000-(1000*0.61365*exp(17.502*W139/(240.97+W139))/(DL139+DM139)+DG139)/2)/(1000*0.61365*exp(17.502*W139/(240.97+W139))/(DL139+DM139)-DG139)</f>
        <v>0</v>
      </c>
      <c r="T139">
        <f>1/((DA139+1)/(Q139/1.6)+1/(R139/1.37)) + DA139/((DA139+1)/(Q139/1.6) + DA139/(R139/1.37))</f>
        <v>0</v>
      </c>
      <c r="U139">
        <f>(CV139*CY139)</f>
        <v>0</v>
      </c>
      <c r="V139">
        <f>(DN139+(U139+2*0.95*5.67E-8*(((DN139+$B$7)+273)^4-(DN139+273)^4)-44100*J139)/(1.84*29.3*R139+8*0.95*5.67E-8*(DN139+273)^3))</f>
        <v>0</v>
      </c>
      <c r="W139">
        <f>($C$7*DO139+$D$7*DP139+$E$7*V139)</f>
        <v>0</v>
      </c>
      <c r="X139">
        <f>0.61365*exp(17.502*W139/(240.97+W139))</f>
        <v>0</v>
      </c>
      <c r="Y139">
        <f>(Z139/AA139*100)</f>
        <v>0</v>
      </c>
      <c r="Z139">
        <f>DG139*(DL139+DM139)/1000</f>
        <v>0</v>
      </c>
      <c r="AA139">
        <f>0.61365*exp(17.502*DN139/(240.97+DN139))</f>
        <v>0</v>
      </c>
      <c r="AB139">
        <f>(X139-DG139*(DL139+DM139)/1000)</f>
        <v>0</v>
      </c>
      <c r="AC139">
        <f>(-J139*44100)</f>
        <v>0</v>
      </c>
      <c r="AD139">
        <f>2*29.3*R139*0.92*(DN139-W139)</f>
        <v>0</v>
      </c>
      <c r="AE139">
        <f>2*0.95*5.67E-8*(((DN139+$B$7)+273)^4-(W139+273)^4)</f>
        <v>0</v>
      </c>
      <c r="AF139">
        <f>U139+AE139+AC139+AD139</f>
        <v>0</v>
      </c>
      <c r="AG139">
        <v>4</v>
      </c>
      <c r="AH139">
        <v>1</v>
      </c>
      <c r="AI139">
        <f>IF(AG139*$H$13&gt;=AK139,1.0,(AK139/(AK139-AG139*$H$13)))</f>
        <v>0</v>
      </c>
      <c r="AJ139">
        <f>(AI139-1)*100</f>
        <v>0</v>
      </c>
      <c r="AK139">
        <f>MAX(0,($B$13+$C$13*DS139)/(1+$D$13*DS139)*DL139/(DN139+273)*$E$13)</f>
        <v>0</v>
      </c>
      <c r="AL139" t="s">
        <v>420</v>
      </c>
      <c r="AM139" t="s">
        <v>420</v>
      </c>
      <c r="AN139">
        <v>0</v>
      </c>
      <c r="AO139">
        <v>0</v>
      </c>
      <c r="AP139">
        <f>1-AN139/AO139</f>
        <v>0</v>
      </c>
      <c r="AQ139">
        <v>0</v>
      </c>
      <c r="AR139" t="s">
        <v>420</v>
      </c>
      <c r="AS139" t="s">
        <v>420</v>
      </c>
      <c r="AT139">
        <v>0</v>
      </c>
      <c r="AU139">
        <v>0</v>
      </c>
      <c r="AV139">
        <f>1-AT139/AU139</f>
        <v>0</v>
      </c>
      <c r="AW139">
        <v>0.5</v>
      </c>
      <c r="AX139">
        <f>CW139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420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CV139">
        <f>$B$11*DT139+$C$11*DU139+$F$11*EF139*(1-EI139)</f>
        <v>0</v>
      </c>
      <c r="CW139">
        <f>CV139*CX139</f>
        <v>0</v>
      </c>
      <c r="CX139">
        <f>($B$11*$D$9+$C$11*$D$9+$F$11*((ES139+EK139)/MAX(ES139+EK139+ET139, 0.1)*$I$9+ET139/MAX(ES139+EK139+ET139, 0.1)*$J$9))/($B$11+$C$11+$F$11)</f>
        <v>0</v>
      </c>
      <c r="CY139">
        <f>($B$11*$K$9+$C$11*$K$9+$F$11*((ES139+EK139)/MAX(ES139+EK139+ET139, 0.1)*$P$9+ET139/MAX(ES139+EK139+ET139, 0.1)*$Q$9))/($B$11+$C$11+$F$11)</f>
        <v>0</v>
      </c>
      <c r="CZ139">
        <v>3.21</v>
      </c>
      <c r="DA139">
        <v>0.5</v>
      </c>
      <c r="DB139" t="s">
        <v>421</v>
      </c>
      <c r="DC139">
        <v>2</v>
      </c>
      <c r="DD139">
        <v>1759362721</v>
      </c>
      <c r="DE139">
        <v>420.149333333333</v>
      </c>
      <c r="DF139">
        <v>420.007333333333</v>
      </c>
      <c r="DG139">
        <v>23.9181666666667</v>
      </c>
      <c r="DH139">
        <v>23.8131333333333</v>
      </c>
      <c r="DI139">
        <v>418.169333333333</v>
      </c>
      <c r="DJ139">
        <v>23.5391</v>
      </c>
      <c r="DK139">
        <v>500.006666666667</v>
      </c>
      <c r="DL139">
        <v>90.3200333333333</v>
      </c>
      <c r="DM139">
        <v>0.0340998666666667</v>
      </c>
      <c r="DN139">
        <v>30.3321</v>
      </c>
      <c r="DO139">
        <v>30.0219333333333</v>
      </c>
      <c r="DP139">
        <v>999.9</v>
      </c>
      <c r="DQ139">
        <v>0</v>
      </c>
      <c r="DR139">
        <v>0</v>
      </c>
      <c r="DS139">
        <v>10010.4066666667</v>
      </c>
      <c r="DT139">
        <v>0</v>
      </c>
      <c r="DU139">
        <v>0.386148</v>
      </c>
      <c r="DV139">
        <v>0.141815233333333</v>
      </c>
      <c r="DW139">
        <v>430.444666666667</v>
      </c>
      <c r="DX139">
        <v>430.253333333333</v>
      </c>
      <c r="DY139">
        <v>0.104965666666667</v>
      </c>
      <c r="DZ139">
        <v>420.007333333333</v>
      </c>
      <c r="EA139">
        <v>23.8131333333333</v>
      </c>
      <c r="EB139">
        <v>2.16028666666667</v>
      </c>
      <c r="EC139">
        <v>2.15080666666667</v>
      </c>
      <c r="ED139">
        <v>18.6708</v>
      </c>
      <c r="EE139">
        <v>18.6005333333333</v>
      </c>
      <c r="EF139">
        <v>0.00500059</v>
      </c>
      <c r="EG139">
        <v>0</v>
      </c>
      <c r="EH139">
        <v>0</v>
      </c>
      <c r="EI139">
        <v>0</v>
      </c>
      <c r="EJ139">
        <v>357.133333333333</v>
      </c>
      <c r="EK139">
        <v>0.00500059</v>
      </c>
      <c r="EL139">
        <v>-2.16666666666667</v>
      </c>
      <c r="EM139">
        <v>0.766666666666667</v>
      </c>
      <c r="EN139">
        <v>35.2706666666667</v>
      </c>
      <c r="EO139">
        <v>38.9373333333333</v>
      </c>
      <c r="EP139">
        <v>36.833</v>
      </c>
      <c r="EQ139">
        <v>38.9163333333333</v>
      </c>
      <c r="ER139">
        <v>37.833</v>
      </c>
      <c r="ES139">
        <v>0</v>
      </c>
      <c r="ET139">
        <v>0</v>
      </c>
      <c r="EU139">
        <v>0</v>
      </c>
      <c r="EV139">
        <v>1759362724.9</v>
      </c>
      <c r="EW139">
        <v>0</v>
      </c>
      <c r="EX139">
        <v>365.042307692308</v>
      </c>
      <c r="EY139">
        <v>-20.9470080399281</v>
      </c>
      <c r="EZ139">
        <v>23.5179483909866</v>
      </c>
      <c r="FA139">
        <v>-13.0653846153846</v>
      </c>
      <c r="FB139">
        <v>15</v>
      </c>
      <c r="FC139">
        <v>0</v>
      </c>
      <c r="FD139" t="s">
        <v>422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0.14161225</v>
      </c>
      <c r="FQ139">
        <v>-0.073720664661654</v>
      </c>
      <c r="FR139">
        <v>0.0424248103996647</v>
      </c>
      <c r="FS139">
        <v>1</v>
      </c>
      <c r="FT139">
        <v>364.591176470588</v>
      </c>
      <c r="FU139">
        <v>-0.0932006720384366</v>
      </c>
      <c r="FV139">
        <v>6.43393428476098</v>
      </c>
      <c r="FW139">
        <v>-1</v>
      </c>
      <c r="FX139">
        <v>0.11055365</v>
      </c>
      <c r="FY139">
        <v>-0.0484583007518796</v>
      </c>
      <c r="FZ139">
        <v>0.00553568225492576</v>
      </c>
      <c r="GA139">
        <v>1</v>
      </c>
      <c r="GB139">
        <v>2</v>
      </c>
      <c r="GC139">
        <v>2</v>
      </c>
      <c r="GD139" t="s">
        <v>449</v>
      </c>
      <c r="GE139">
        <v>3.13299</v>
      </c>
      <c r="GF139">
        <v>2.71209</v>
      </c>
      <c r="GG139">
        <v>0.0892623</v>
      </c>
      <c r="GH139">
        <v>0.0897009</v>
      </c>
      <c r="GI139">
        <v>0.102413</v>
      </c>
      <c r="GJ139">
        <v>0.102853</v>
      </c>
      <c r="GK139">
        <v>34270.1</v>
      </c>
      <c r="GL139">
        <v>36687.2</v>
      </c>
      <c r="GM139">
        <v>34047.7</v>
      </c>
      <c r="GN139">
        <v>36493.2</v>
      </c>
      <c r="GO139">
        <v>43164.1</v>
      </c>
      <c r="GP139">
        <v>46999.5</v>
      </c>
      <c r="GQ139">
        <v>53117.8</v>
      </c>
      <c r="GR139">
        <v>58326</v>
      </c>
      <c r="GS139">
        <v>1.94018</v>
      </c>
      <c r="GT139">
        <v>1.77905</v>
      </c>
      <c r="GU139">
        <v>0.0842661</v>
      </c>
      <c r="GV139">
        <v>0</v>
      </c>
      <c r="GW139">
        <v>28.6463</v>
      </c>
      <c r="GX139">
        <v>999.9</v>
      </c>
      <c r="GY139">
        <v>58.222</v>
      </c>
      <c r="GZ139">
        <v>30.766</v>
      </c>
      <c r="HA139">
        <v>28.6931</v>
      </c>
      <c r="HB139">
        <v>54.92</v>
      </c>
      <c r="HC139">
        <v>44.3149</v>
      </c>
      <c r="HD139">
        <v>1</v>
      </c>
      <c r="HE139">
        <v>0.105127</v>
      </c>
      <c r="HF139">
        <v>-1.29592</v>
      </c>
      <c r="HG139">
        <v>20.129</v>
      </c>
      <c r="HH139">
        <v>5.19842</v>
      </c>
      <c r="HI139">
        <v>12.0041</v>
      </c>
      <c r="HJ139">
        <v>4.9754</v>
      </c>
      <c r="HK139">
        <v>3.294</v>
      </c>
      <c r="HL139">
        <v>9999</v>
      </c>
      <c r="HM139">
        <v>9999</v>
      </c>
      <c r="HN139">
        <v>999.9</v>
      </c>
      <c r="HO139">
        <v>9999</v>
      </c>
      <c r="HP139">
        <v>1.86325</v>
      </c>
      <c r="HQ139">
        <v>1.86813</v>
      </c>
      <c r="HR139">
        <v>1.86787</v>
      </c>
      <c r="HS139">
        <v>1.86905</v>
      </c>
      <c r="HT139">
        <v>1.86985</v>
      </c>
      <c r="HU139">
        <v>1.86596</v>
      </c>
      <c r="HV139">
        <v>1.86699</v>
      </c>
      <c r="HW139">
        <v>1.86844</v>
      </c>
      <c r="HX139">
        <v>5</v>
      </c>
      <c r="HY139">
        <v>0</v>
      </c>
      <c r="HZ139">
        <v>0</v>
      </c>
      <c r="IA139">
        <v>0</v>
      </c>
      <c r="IB139" t="s">
        <v>424</v>
      </c>
      <c r="IC139" t="s">
        <v>425</v>
      </c>
      <c r="ID139" t="s">
        <v>426</v>
      </c>
      <c r="IE139" t="s">
        <v>426</v>
      </c>
      <c r="IF139" t="s">
        <v>426</v>
      </c>
      <c r="IG139" t="s">
        <v>426</v>
      </c>
      <c r="IH139">
        <v>0</v>
      </c>
      <c r="II139">
        <v>100</v>
      </c>
      <c r="IJ139">
        <v>100</v>
      </c>
      <c r="IK139">
        <v>1.98</v>
      </c>
      <c r="IL139">
        <v>0.3791</v>
      </c>
      <c r="IM139">
        <v>0.591063205497763</v>
      </c>
      <c r="IN139">
        <v>0.00362635438953289</v>
      </c>
      <c r="IO139">
        <v>-8.50754122937555e-07</v>
      </c>
      <c r="IP139">
        <v>2.87264459290622e-10</v>
      </c>
      <c r="IQ139">
        <v>-0.103101814204982</v>
      </c>
      <c r="IR139">
        <v>-0.017656537129445</v>
      </c>
      <c r="IS139">
        <v>0.00217271289782075</v>
      </c>
      <c r="IT139">
        <v>-2.34727275410467e-05</v>
      </c>
      <c r="IU139">
        <v>4</v>
      </c>
      <c r="IV139">
        <v>2183</v>
      </c>
      <c r="IW139">
        <v>1</v>
      </c>
      <c r="IX139">
        <v>27</v>
      </c>
      <c r="IY139">
        <v>29322712.1</v>
      </c>
      <c r="IZ139">
        <v>29322712.1</v>
      </c>
      <c r="JA139">
        <v>0.996094</v>
      </c>
      <c r="JB139">
        <v>2.63916</v>
      </c>
      <c r="JC139">
        <v>1.54785</v>
      </c>
      <c r="JD139">
        <v>2.31323</v>
      </c>
      <c r="JE139">
        <v>1.64673</v>
      </c>
      <c r="JF139">
        <v>2.33032</v>
      </c>
      <c r="JG139">
        <v>34.4864</v>
      </c>
      <c r="JH139">
        <v>24.2101</v>
      </c>
      <c r="JI139">
        <v>18</v>
      </c>
      <c r="JJ139">
        <v>499.74</v>
      </c>
      <c r="JK139">
        <v>396.394</v>
      </c>
      <c r="JL139">
        <v>31.012</v>
      </c>
      <c r="JM139">
        <v>28.7246</v>
      </c>
      <c r="JN139">
        <v>30.0002</v>
      </c>
      <c r="JO139">
        <v>28.7063</v>
      </c>
      <c r="JP139">
        <v>28.6571</v>
      </c>
      <c r="JQ139">
        <v>19.9648</v>
      </c>
      <c r="JR139">
        <v>21.1758</v>
      </c>
      <c r="JS139">
        <v>52.7218</v>
      </c>
      <c r="JT139">
        <v>30.9939</v>
      </c>
      <c r="JU139">
        <v>420</v>
      </c>
      <c r="JV139">
        <v>23.8725</v>
      </c>
      <c r="JW139">
        <v>96.5544</v>
      </c>
      <c r="JX139">
        <v>94.4998</v>
      </c>
    </row>
    <row r="140" spans="1:284">
      <c r="A140">
        <v>124</v>
      </c>
      <c r="B140">
        <v>1759362726</v>
      </c>
      <c r="C140">
        <v>1683.90000009537</v>
      </c>
      <c r="D140" t="s">
        <v>676</v>
      </c>
      <c r="E140" t="s">
        <v>677</v>
      </c>
      <c r="F140">
        <v>5</v>
      </c>
      <c r="G140" t="s">
        <v>669</v>
      </c>
      <c r="H140" t="s">
        <v>419</v>
      </c>
      <c r="I140">
        <v>1759362723</v>
      </c>
      <c r="J140">
        <f>(K140)/1000</f>
        <v>0</v>
      </c>
      <c r="K140">
        <f>1000*DK140*AI140*(DG140-DH140)/(100*CZ140*(1000-AI140*DG140))</f>
        <v>0</v>
      </c>
      <c r="L140">
        <f>DK140*AI140*(DF140-DE140*(1000-AI140*DH140)/(1000-AI140*DG140))/(100*CZ140)</f>
        <v>0</v>
      </c>
      <c r="M140">
        <f>DE140 - IF(AI140&gt;1, L140*CZ140*100.0/(AK140), 0)</f>
        <v>0</v>
      </c>
      <c r="N140">
        <f>((T140-J140/2)*M140-L140)/(T140+J140/2)</f>
        <v>0</v>
      </c>
      <c r="O140">
        <f>N140*(DL140+DM140)/1000.0</f>
        <v>0</v>
      </c>
      <c r="P140">
        <f>(DE140 - IF(AI140&gt;1, L140*CZ140*100.0/(AK140), 0))*(DL140+DM140)/1000.0</f>
        <v>0</v>
      </c>
      <c r="Q140">
        <f>2.0/((1/S140-1/R140)+SIGN(S140)*SQRT((1/S140-1/R140)*(1/S140-1/R140) + 4*DA140/((DA140+1)*(DA140+1))*(2*1/S140*1/R140-1/R140*1/R140)))</f>
        <v>0</v>
      </c>
      <c r="R140">
        <f>IF(LEFT(DB140,1)&lt;&gt;"0",IF(LEFT(DB140,1)="1",3.0,DC140),$D$5+$E$5*(DS140*DL140/($K$5*1000))+$F$5*(DS140*DL140/($K$5*1000))*MAX(MIN(CZ140,$J$5),$I$5)*MAX(MIN(CZ140,$J$5),$I$5)+$G$5*MAX(MIN(CZ140,$J$5),$I$5)*(DS140*DL140/($K$5*1000))+$H$5*(DS140*DL140/($K$5*1000))*(DS140*DL140/($K$5*1000)))</f>
        <v>0</v>
      </c>
      <c r="S140">
        <f>J140*(1000-(1000*0.61365*exp(17.502*W140/(240.97+W140))/(DL140+DM140)+DG140)/2)/(1000*0.61365*exp(17.502*W140/(240.97+W140))/(DL140+DM140)-DG140)</f>
        <v>0</v>
      </c>
      <c r="T140">
        <f>1/((DA140+1)/(Q140/1.6)+1/(R140/1.37)) + DA140/((DA140+1)/(Q140/1.6) + DA140/(R140/1.37))</f>
        <v>0</v>
      </c>
      <c r="U140">
        <f>(CV140*CY140)</f>
        <v>0</v>
      </c>
      <c r="V140">
        <f>(DN140+(U140+2*0.95*5.67E-8*(((DN140+$B$7)+273)^4-(DN140+273)^4)-44100*J140)/(1.84*29.3*R140+8*0.95*5.67E-8*(DN140+273)^3))</f>
        <v>0</v>
      </c>
      <c r="W140">
        <f>($C$7*DO140+$D$7*DP140+$E$7*V140)</f>
        <v>0</v>
      </c>
      <c r="X140">
        <f>0.61365*exp(17.502*W140/(240.97+W140))</f>
        <v>0</v>
      </c>
      <c r="Y140">
        <f>(Z140/AA140*100)</f>
        <v>0</v>
      </c>
      <c r="Z140">
        <f>DG140*(DL140+DM140)/1000</f>
        <v>0</v>
      </c>
      <c r="AA140">
        <f>0.61365*exp(17.502*DN140/(240.97+DN140))</f>
        <v>0</v>
      </c>
      <c r="AB140">
        <f>(X140-DG140*(DL140+DM140)/1000)</f>
        <v>0</v>
      </c>
      <c r="AC140">
        <f>(-J140*44100)</f>
        <v>0</v>
      </c>
      <c r="AD140">
        <f>2*29.3*R140*0.92*(DN140-W140)</f>
        <v>0</v>
      </c>
      <c r="AE140">
        <f>2*0.95*5.67E-8*(((DN140+$B$7)+273)^4-(W140+273)^4)</f>
        <v>0</v>
      </c>
      <c r="AF140">
        <f>U140+AE140+AC140+AD140</f>
        <v>0</v>
      </c>
      <c r="AG140">
        <v>4</v>
      </c>
      <c r="AH140">
        <v>1</v>
      </c>
      <c r="AI140">
        <f>IF(AG140*$H$13&gt;=AK140,1.0,(AK140/(AK140-AG140*$H$13)))</f>
        <v>0</v>
      </c>
      <c r="AJ140">
        <f>(AI140-1)*100</f>
        <v>0</v>
      </c>
      <c r="AK140">
        <f>MAX(0,($B$13+$C$13*DS140)/(1+$D$13*DS140)*DL140/(DN140+273)*$E$13)</f>
        <v>0</v>
      </c>
      <c r="AL140" t="s">
        <v>420</v>
      </c>
      <c r="AM140" t="s">
        <v>420</v>
      </c>
      <c r="AN140">
        <v>0</v>
      </c>
      <c r="AO140">
        <v>0</v>
      </c>
      <c r="AP140">
        <f>1-AN140/AO140</f>
        <v>0</v>
      </c>
      <c r="AQ140">
        <v>0</v>
      </c>
      <c r="AR140" t="s">
        <v>420</v>
      </c>
      <c r="AS140" t="s">
        <v>420</v>
      </c>
      <c r="AT140">
        <v>0</v>
      </c>
      <c r="AU140">
        <v>0</v>
      </c>
      <c r="AV140">
        <f>1-AT140/AU140</f>
        <v>0</v>
      </c>
      <c r="AW140">
        <v>0.5</v>
      </c>
      <c r="AX140">
        <f>CW140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420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CV140">
        <f>$B$11*DT140+$C$11*DU140+$F$11*EF140*(1-EI140)</f>
        <v>0</v>
      </c>
      <c r="CW140">
        <f>CV140*CX140</f>
        <v>0</v>
      </c>
      <c r="CX140">
        <f>($B$11*$D$9+$C$11*$D$9+$F$11*((ES140+EK140)/MAX(ES140+EK140+ET140, 0.1)*$I$9+ET140/MAX(ES140+EK140+ET140, 0.1)*$J$9))/($B$11+$C$11+$F$11)</f>
        <v>0</v>
      </c>
      <c r="CY140">
        <f>($B$11*$K$9+$C$11*$K$9+$F$11*((ES140+EK140)/MAX(ES140+EK140+ET140, 0.1)*$P$9+ET140/MAX(ES140+EK140+ET140, 0.1)*$Q$9))/($B$11+$C$11+$F$11)</f>
        <v>0</v>
      </c>
      <c r="CZ140">
        <v>3.21</v>
      </c>
      <c r="DA140">
        <v>0.5</v>
      </c>
      <c r="DB140" t="s">
        <v>421</v>
      </c>
      <c r="DC140">
        <v>2</v>
      </c>
      <c r="DD140">
        <v>1759362723</v>
      </c>
      <c r="DE140">
        <v>420.168</v>
      </c>
      <c r="DF140">
        <v>419.990666666667</v>
      </c>
      <c r="DG140">
        <v>23.9204</v>
      </c>
      <c r="DH140">
        <v>23.8137666666667</v>
      </c>
      <c r="DI140">
        <v>418.188</v>
      </c>
      <c r="DJ140">
        <v>23.5412333333333</v>
      </c>
      <c r="DK140">
        <v>499.996</v>
      </c>
      <c r="DL140">
        <v>90.3203</v>
      </c>
      <c r="DM140">
        <v>0.0341346333333333</v>
      </c>
      <c r="DN140">
        <v>30.3324333333333</v>
      </c>
      <c r="DO140">
        <v>30.0191</v>
      </c>
      <c r="DP140">
        <v>999.9</v>
      </c>
      <c r="DQ140">
        <v>0</v>
      </c>
      <c r="DR140">
        <v>0</v>
      </c>
      <c r="DS140">
        <v>10004.16</v>
      </c>
      <c r="DT140">
        <v>0</v>
      </c>
      <c r="DU140">
        <v>0.386148</v>
      </c>
      <c r="DV140">
        <v>0.177134333333333</v>
      </c>
      <c r="DW140">
        <v>430.464666666667</v>
      </c>
      <c r="DX140">
        <v>430.236333333333</v>
      </c>
      <c r="DY140">
        <v>0.106582</v>
      </c>
      <c r="DZ140">
        <v>419.990666666667</v>
      </c>
      <c r="EA140">
        <v>23.8137666666667</v>
      </c>
      <c r="EB140">
        <v>2.16049333333333</v>
      </c>
      <c r="EC140">
        <v>2.15087</v>
      </c>
      <c r="ED140">
        <v>18.6723333333333</v>
      </c>
      <c r="EE140">
        <v>18.601</v>
      </c>
      <c r="EF140">
        <v>0.00500059</v>
      </c>
      <c r="EG140">
        <v>0</v>
      </c>
      <c r="EH140">
        <v>0</v>
      </c>
      <c r="EI140">
        <v>0</v>
      </c>
      <c r="EJ140">
        <v>361.566666666667</v>
      </c>
      <c r="EK140">
        <v>0.00500059</v>
      </c>
      <c r="EL140">
        <v>-4.86666666666667</v>
      </c>
      <c r="EM140">
        <v>0.2</v>
      </c>
      <c r="EN140">
        <v>35.2913333333333</v>
      </c>
      <c r="EO140">
        <v>38.9996666666667</v>
      </c>
      <c r="EP140">
        <v>36.854</v>
      </c>
      <c r="EQ140">
        <v>38.9786666666667</v>
      </c>
      <c r="ER140">
        <v>37.854</v>
      </c>
      <c r="ES140">
        <v>0</v>
      </c>
      <c r="ET140">
        <v>0</v>
      </c>
      <c r="EU140">
        <v>0</v>
      </c>
      <c r="EV140">
        <v>1759362727.3</v>
      </c>
      <c r="EW140">
        <v>0</v>
      </c>
      <c r="EX140">
        <v>365.842307692308</v>
      </c>
      <c r="EY140">
        <v>-14.273504026941</v>
      </c>
      <c r="EZ140">
        <v>34.6905981158288</v>
      </c>
      <c r="FA140">
        <v>-13.0346153846154</v>
      </c>
      <c r="FB140">
        <v>15</v>
      </c>
      <c r="FC140">
        <v>0</v>
      </c>
      <c r="FD140" t="s">
        <v>422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0.1432892</v>
      </c>
      <c r="FQ140">
        <v>0.0275565834586464</v>
      </c>
      <c r="FR140">
        <v>0.0436872584287456</v>
      </c>
      <c r="FS140">
        <v>1</v>
      </c>
      <c r="FT140">
        <v>364.497058823529</v>
      </c>
      <c r="FU140">
        <v>-2.11917462048117</v>
      </c>
      <c r="FV140">
        <v>6.76254760966682</v>
      </c>
      <c r="FW140">
        <v>-1</v>
      </c>
      <c r="FX140">
        <v>0.1095992</v>
      </c>
      <c r="FY140">
        <v>-0.0449236691729326</v>
      </c>
      <c r="FZ140">
        <v>0.00536389535319249</v>
      </c>
      <c r="GA140">
        <v>1</v>
      </c>
      <c r="GB140">
        <v>2</v>
      </c>
      <c r="GC140">
        <v>2</v>
      </c>
      <c r="GD140" t="s">
        <v>449</v>
      </c>
      <c r="GE140">
        <v>3.133</v>
      </c>
      <c r="GF140">
        <v>2.71217</v>
      </c>
      <c r="GG140">
        <v>0.089264</v>
      </c>
      <c r="GH140">
        <v>0.0896985</v>
      </c>
      <c r="GI140">
        <v>0.102419</v>
      </c>
      <c r="GJ140">
        <v>0.102851</v>
      </c>
      <c r="GK140">
        <v>34270.1</v>
      </c>
      <c r="GL140">
        <v>36687.2</v>
      </c>
      <c r="GM140">
        <v>34047.7</v>
      </c>
      <c r="GN140">
        <v>36493.1</v>
      </c>
      <c r="GO140">
        <v>43163.9</v>
      </c>
      <c r="GP140">
        <v>46999.4</v>
      </c>
      <c r="GQ140">
        <v>53118</v>
      </c>
      <c r="GR140">
        <v>58325.8</v>
      </c>
      <c r="GS140">
        <v>1.94023</v>
      </c>
      <c r="GT140">
        <v>1.77915</v>
      </c>
      <c r="GU140">
        <v>0.0842102</v>
      </c>
      <c r="GV140">
        <v>0</v>
      </c>
      <c r="GW140">
        <v>28.6475</v>
      </c>
      <c r="GX140">
        <v>999.9</v>
      </c>
      <c r="GY140">
        <v>58.222</v>
      </c>
      <c r="GZ140">
        <v>30.776</v>
      </c>
      <c r="HA140">
        <v>28.7129</v>
      </c>
      <c r="HB140">
        <v>54.93</v>
      </c>
      <c r="HC140">
        <v>44.387</v>
      </c>
      <c r="HD140">
        <v>1</v>
      </c>
      <c r="HE140">
        <v>0.105221</v>
      </c>
      <c r="HF140">
        <v>-1.26807</v>
      </c>
      <c r="HG140">
        <v>20.1292</v>
      </c>
      <c r="HH140">
        <v>5.19857</v>
      </c>
      <c r="HI140">
        <v>12.0041</v>
      </c>
      <c r="HJ140">
        <v>4.9754</v>
      </c>
      <c r="HK140">
        <v>3.294</v>
      </c>
      <c r="HL140">
        <v>9999</v>
      </c>
      <c r="HM140">
        <v>9999</v>
      </c>
      <c r="HN140">
        <v>999.9</v>
      </c>
      <c r="HO140">
        <v>9999</v>
      </c>
      <c r="HP140">
        <v>1.86325</v>
      </c>
      <c r="HQ140">
        <v>1.86813</v>
      </c>
      <c r="HR140">
        <v>1.86786</v>
      </c>
      <c r="HS140">
        <v>1.86905</v>
      </c>
      <c r="HT140">
        <v>1.86987</v>
      </c>
      <c r="HU140">
        <v>1.86595</v>
      </c>
      <c r="HV140">
        <v>1.867</v>
      </c>
      <c r="HW140">
        <v>1.86844</v>
      </c>
      <c r="HX140">
        <v>5</v>
      </c>
      <c r="HY140">
        <v>0</v>
      </c>
      <c r="HZ140">
        <v>0</v>
      </c>
      <c r="IA140">
        <v>0</v>
      </c>
      <c r="IB140" t="s">
        <v>424</v>
      </c>
      <c r="IC140" t="s">
        <v>425</v>
      </c>
      <c r="ID140" t="s">
        <v>426</v>
      </c>
      <c r="IE140" t="s">
        <v>426</v>
      </c>
      <c r="IF140" t="s">
        <v>426</v>
      </c>
      <c r="IG140" t="s">
        <v>426</v>
      </c>
      <c r="IH140">
        <v>0</v>
      </c>
      <c r="II140">
        <v>100</v>
      </c>
      <c r="IJ140">
        <v>100</v>
      </c>
      <c r="IK140">
        <v>1.98</v>
      </c>
      <c r="IL140">
        <v>0.3792</v>
      </c>
      <c r="IM140">
        <v>0.591063205497763</v>
      </c>
      <c r="IN140">
        <v>0.00362635438953289</v>
      </c>
      <c r="IO140">
        <v>-8.50754122937555e-07</v>
      </c>
      <c r="IP140">
        <v>2.87264459290622e-10</v>
      </c>
      <c r="IQ140">
        <v>-0.103101814204982</v>
      </c>
      <c r="IR140">
        <v>-0.017656537129445</v>
      </c>
      <c r="IS140">
        <v>0.00217271289782075</v>
      </c>
      <c r="IT140">
        <v>-2.34727275410467e-05</v>
      </c>
      <c r="IU140">
        <v>4</v>
      </c>
      <c r="IV140">
        <v>2183</v>
      </c>
      <c r="IW140">
        <v>1</v>
      </c>
      <c r="IX140">
        <v>27</v>
      </c>
      <c r="IY140">
        <v>29322712.1</v>
      </c>
      <c r="IZ140">
        <v>29322712.1</v>
      </c>
      <c r="JA140">
        <v>0.996094</v>
      </c>
      <c r="JB140">
        <v>2.6416</v>
      </c>
      <c r="JC140">
        <v>1.54785</v>
      </c>
      <c r="JD140">
        <v>2.31323</v>
      </c>
      <c r="JE140">
        <v>1.64673</v>
      </c>
      <c r="JF140">
        <v>2.29004</v>
      </c>
      <c r="JG140">
        <v>34.4864</v>
      </c>
      <c r="JH140">
        <v>24.2101</v>
      </c>
      <c r="JI140">
        <v>18</v>
      </c>
      <c r="JJ140">
        <v>499.772</v>
      </c>
      <c r="JK140">
        <v>396.448</v>
      </c>
      <c r="JL140">
        <v>31.0032</v>
      </c>
      <c r="JM140">
        <v>28.7246</v>
      </c>
      <c r="JN140">
        <v>30.0002</v>
      </c>
      <c r="JO140">
        <v>28.7063</v>
      </c>
      <c r="JP140">
        <v>28.6571</v>
      </c>
      <c r="JQ140">
        <v>19.966</v>
      </c>
      <c r="JR140">
        <v>21.1758</v>
      </c>
      <c r="JS140">
        <v>52.7218</v>
      </c>
      <c r="JT140">
        <v>30.9939</v>
      </c>
      <c r="JU140">
        <v>420</v>
      </c>
      <c r="JV140">
        <v>23.8705</v>
      </c>
      <c r="JW140">
        <v>96.5546</v>
      </c>
      <c r="JX140">
        <v>94.4995</v>
      </c>
    </row>
    <row r="141" spans="1:284">
      <c r="A141">
        <v>125</v>
      </c>
      <c r="B141">
        <v>1759362728</v>
      </c>
      <c r="C141">
        <v>1685.90000009537</v>
      </c>
      <c r="D141" t="s">
        <v>678</v>
      </c>
      <c r="E141" t="s">
        <v>679</v>
      </c>
      <c r="F141">
        <v>5</v>
      </c>
      <c r="G141" t="s">
        <v>669</v>
      </c>
      <c r="H141" t="s">
        <v>419</v>
      </c>
      <c r="I141">
        <v>1759362725</v>
      </c>
      <c r="J141">
        <f>(K141)/1000</f>
        <v>0</v>
      </c>
      <c r="K141">
        <f>1000*DK141*AI141*(DG141-DH141)/(100*CZ141*(1000-AI141*DG141))</f>
        <v>0</v>
      </c>
      <c r="L141">
        <f>DK141*AI141*(DF141-DE141*(1000-AI141*DH141)/(1000-AI141*DG141))/(100*CZ141)</f>
        <v>0</v>
      </c>
      <c r="M141">
        <f>DE141 - IF(AI141&gt;1, L141*CZ141*100.0/(AK141), 0)</f>
        <v>0</v>
      </c>
      <c r="N141">
        <f>((T141-J141/2)*M141-L141)/(T141+J141/2)</f>
        <v>0</v>
      </c>
      <c r="O141">
        <f>N141*(DL141+DM141)/1000.0</f>
        <v>0</v>
      </c>
      <c r="P141">
        <f>(DE141 - IF(AI141&gt;1, L141*CZ141*100.0/(AK141), 0))*(DL141+DM141)/1000.0</f>
        <v>0</v>
      </c>
      <c r="Q141">
        <f>2.0/((1/S141-1/R141)+SIGN(S141)*SQRT((1/S141-1/R141)*(1/S141-1/R141) + 4*DA141/((DA141+1)*(DA141+1))*(2*1/S141*1/R141-1/R141*1/R141)))</f>
        <v>0</v>
      </c>
      <c r="R141">
        <f>IF(LEFT(DB141,1)&lt;&gt;"0",IF(LEFT(DB141,1)="1",3.0,DC141),$D$5+$E$5*(DS141*DL141/($K$5*1000))+$F$5*(DS141*DL141/($K$5*1000))*MAX(MIN(CZ141,$J$5),$I$5)*MAX(MIN(CZ141,$J$5),$I$5)+$G$5*MAX(MIN(CZ141,$J$5),$I$5)*(DS141*DL141/($K$5*1000))+$H$5*(DS141*DL141/($K$5*1000))*(DS141*DL141/($K$5*1000)))</f>
        <v>0</v>
      </c>
      <c r="S141">
        <f>J141*(1000-(1000*0.61365*exp(17.502*W141/(240.97+W141))/(DL141+DM141)+DG141)/2)/(1000*0.61365*exp(17.502*W141/(240.97+W141))/(DL141+DM141)-DG141)</f>
        <v>0</v>
      </c>
      <c r="T141">
        <f>1/((DA141+1)/(Q141/1.6)+1/(R141/1.37)) + DA141/((DA141+1)/(Q141/1.6) + DA141/(R141/1.37))</f>
        <v>0</v>
      </c>
      <c r="U141">
        <f>(CV141*CY141)</f>
        <v>0</v>
      </c>
      <c r="V141">
        <f>(DN141+(U141+2*0.95*5.67E-8*(((DN141+$B$7)+273)^4-(DN141+273)^4)-44100*J141)/(1.84*29.3*R141+8*0.95*5.67E-8*(DN141+273)^3))</f>
        <v>0</v>
      </c>
      <c r="W141">
        <f>($C$7*DO141+$D$7*DP141+$E$7*V141)</f>
        <v>0</v>
      </c>
      <c r="X141">
        <f>0.61365*exp(17.502*W141/(240.97+W141))</f>
        <v>0</v>
      </c>
      <c r="Y141">
        <f>(Z141/AA141*100)</f>
        <v>0</v>
      </c>
      <c r="Z141">
        <f>DG141*(DL141+DM141)/1000</f>
        <v>0</v>
      </c>
      <c r="AA141">
        <f>0.61365*exp(17.502*DN141/(240.97+DN141))</f>
        <v>0</v>
      </c>
      <c r="AB141">
        <f>(X141-DG141*(DL141+DM141)/1000)</f>
        <v>0</v>
      </c>
      <c r="AC141">
        <f>(-J141*44100)</f>
        <v>0</v>
      </c>
      <c r="AD141">
        <f>2*29.3*R141*0.92*(DN141-W141)</f>
        <v>0</v>
      </c>
      <c r="AE141">
        <f>2*0.95*5.67E-8*(((DN141+$B$7)+273)^4-(W141+273)^4)</f>
        <v>0</v>
      </c>
      <c r="AF141">
        <f>U141+AE141+AC141+AD141</f>
        <v>0</v>
      </c>
      <c r="AG141">
        <v>3</v>
      </c>
      <c r="AH141">
        <v>1</v>
      </c>
      <c r="AI141">
        <f>IF(AG141*$H$13&gt;=AK141,1.0,(AK141/(AK141-AG141*$H$13)))</f>
        <v>0</v>
      </c>
      <c r="AJ141">
        <f>(AI141-1)*100</f>
        <v>0</v>
      </c>
      <c r="AK141">
        <f>MAX(0,($B$13+$C$13*DS141)/(1+$D$13*DS141)*DL141/(DN141+273)*$E$13)</f>
        <v>0</v>
      </c>
      <c r="AL141" t="s">
        <v>420</v>
      </c>
      <c r="AM141" t="s">
        <v>420</v>
      </c>
      <c r="AN141">
        <v>0</v>
      </c>
      <c r="AO141">
        <v>0</v>
      </c>
      <c r="AP141">
        <f>1-AN141/AO141</f>
        <v>0</v>
      </c>
      <c r="AQ141">
        <v>0</v>
      </c>
      <c r="AR141" t="s">
        <v>420</v>
      </c>
      <c r="AS141" t="s">
        <v>420</v>
      </c>
      <c r="AT141">
        <v>0</v>
      </c>
      <c r="AU141">
        <v>0</v>
      </c>
      <c r="AV141">
        <f>1-AT141/AU141</f>
        <v>0</v>
      </c>
      <c r="AW141">
        <v>0.5</v>
      </c>
      <c r="AX141">
        <f>CW141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420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CV141">
        <f>$B$11*DT141+$C$11*DU141+$F$11*EF141*(1-EI141)</f>
        <v>0</v>
      </c>
      <c r="CW141">
        <f>CV141*CX141</f>
        <v>0</v>
      </c>
      <c r="CX141">
        <f>($B$11*$D$9+$C$11*$D$9+$F$11*((ES141+EK141)/MAX(ES141+EK141+ET141, 0.1)*$I$9+ET141/MAX(ES141+EK141+ET141, 0.1)*$J$9))/($B$11+$C$11+$F$11)</f>
        <v>0</v>
      </c>
      <c r="CY141">
        <f>($B$11*$K$9+$C$11*$K$9+$F$11*((ES141+EK141)/MAX(ES141+EK141+ET141, 0.1)*$P$9+ET141/MAX(ES141+EK141+ET141, 0.1)*$Q$9))/($B$11+$C$11+$F$11)</f>
        <v>0</v>
      </c>
      <c r="CZ141">
        <v>3.21</v>
      </c>
      <c r="DA141">
        <v>0.5</v>
      </c>
      <c r="DB141" t="s">
        <v>421</v>
      </c>
      <c r="DC141">
        <v>2</v>
      </c>
      <c r="DD141">
        <v>1759362725</v>
      </c>
      <c r="DE141">
        <v>420.170333333333</v>
      </c>
      <c r="DF141">
        <v>419.982</v>
      </c>
      <c r="DG141">
        <v>23.9216666666667</v>
      </c>
      <c r="DH141">
        <v>23.8139333333333</v>
      </c>
      <c r="DI141">
        <v>418.190666666667</v>
      </c>
      <c r="DJ141">
        <v>23.5424666666667</v>
      </c>
      <c r="DK141">
        <v>500.008</v>
      </c>
      <c r="DL141">
        <v>90.3205333333333</v>
      </c>
      <c r="DM141">
        <v>0.0341720333333333</v>
      </c>
      <c r="DN141">
        <v>30.3325333333333</v>
      </c>
      <c r="DO141">
        <v>30.0200333333333</v>
      </c>
      <c r="DP141">
        <v>999.9</v>
      </c>
      <c r="DQ141">
        <v>0</v>
      </c>
      <c r="DR141">
        <v>0</v>
      </c>
      <c r="DS141">
        <v>9998.12666666667</v>
      </c>
      <c r="DT141">
        <v>0</v>
      </c>
      <c r="DU141">
        <v>0.386148</v>
      </c>
      <c r="DV141">
        <v>0.188202</v>
      </c>
      <c r="DW141">
        <v>430.467666666667</v>
      </c>
      <c r="DX141">
        <v>430.227333333333</v>
      </c>
      <c r="DY141">
        <v>0.107714333333333</v>
      </c>
      <c r="DZ141">
        <v>419.982</v>
      </c>
      <c r="EA141">
        <v>23.8139333333333</v>
      </c>
      <c r="EB141">
        <v>2.16061333333333</v>
      </c>
      <c r="EC141">
        <v>2.15088666666667</v>
      </c>
      <c r="ED141">
        <v>18.6732</v>
      </c>
      <c r="EE141">
        <v>18.6011333333333</v>
      </c>
      <c r="EF141">
        <v>0.00500059</v>
      </c>
      <c r="EG141">
        <v>0</v>
      </c>
      <c r="EH141">
        <v>0</v>
      </c>
      <c r="EI141">
        <v>0</v>
      </c>
      <c r="EJ141">
        <v>367.433333333333</v>
      </c>
      <c r="EK141">
        <v>0.00500059</v>
      </c>
      <c r="EL141">
        <v>-10.6333333333333</v>
      </c>
      <c r="EM141">
        <v>-0.4</v>
      </c>
      <c r="EN141">
        <v>35.2913333333333</v>
      </c>
      <c r="EO141">
        <v>39.0623333333333</v>
      </c>
      <c r="EP141">
        <v>36.8956666666667</v>
      </c>
      <c r="EQ141">
        <v>39.0203333333333</v>
      </c>
      <c r="ER141">
        <v>37.8956666666667</v>
      </c>
      <c r="ES141">
        <v>0</v>
      </c>
      <c r="ET141">
        <v>0</v>
      </c>
      <c r="EU141">
        <v>0</v>
      </c>
      <c r="EV141">
        <v>1759362729.1</v>
      </c>
      <c r="EW141">
        <v>0</v>
      </c>
      <c r="EX141">
        <v>365.844</v>
      </c>
      <c r="EY141">
        <v>8.04615429867931</v>
      </c>
      <c r="EZ141">
        <v>36.4999995735975</v>
      </c>
      <c r="FA141">
        <v>-12.28</v>
      </c>
      <c r="FB141">
        <v>15</v>
      </c>
      <c r="FC141">
        <v>0</v>
      </c>
      <c r="FD141" t="s">
        <v>422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0.1454834</v>
      </c>
      <c r="FQ141">
        <v>0.151151711278196</v>
      </c>
      <c r="FR141">
        <v>0.0453709575179982</v>
      </c>
      <c r="FS141">
        <v>1</v>
      </c>
      <c r="FT141">
        <v>365.076470588235</v>
      </c>
      <c r="FU141">
        <v>3.15049682855305</v>
      </c>
      <c r="FV141">
        <v>6.78909414487371</v>
      </c>
      <c r="FW141">
        <v>-1</v>
      </c>
      <c r="FX141">
        <v>0.10890465</v>
      </c>
      <c r="FY141">
        <v>-0.0369789022556392</v>
      </c>
      <c r="FZ141">
        <v>0.00507380764589081</v>
      </c>
      <c r="GA141">
        <v>1</v>
      </c>
      <c r="GB141">
        <v>2</v>
      </c>
      <c r="GC141">
        <v>2</v>
      </c>
      <c r="GD141" t="s">
        <v>449</v>
      </c>
      <c r="GE141">
        <v>3.13269</v>
      </c>
      <c r="GF141">
        <v>2.712</v>
      </c>
      <c r="GG141">
        <v>0.0892604</v>
      </c>
      <c r="GH141">
        <v>0.0896948</v>
      </c>
      <c r="GI141">
        <v>0.102422</v>
      </c>
      <c r="GJ141">
        <v>0.102852</v>
      </c>
      <c r="GK141">
        <v>34269.9</v>
      </c>
      <c r="GL141">
        <v>36687.3</v>
      </c>
      <c r="GM141">
        <v>34047.4</v>
      </c>
      <c r="GN141">
        <v>36493.1</v>
      </c>
      <c r="GO141">
        <v>43163.5</v>
      </c>
      <c r="GP141">
        <v>46999.3</v>
      </c>
      <c r="GQ141">
        <v>53117.7</v>
      </c>
      <c r="GR141">
        <v>58325.7</v>
      </c>
      <c r="GS141">
        <v>1.94002</v>
      </c>
      <c r="GT141">
        <v>1.77908</v>
      </c>
      <c r="GU141">
        <v>0.0844337</v>
      </c>
      <c r="GV141">
        <v>0</v>
      </c>
      <c r="GW141">
        <v>28.6486</v>
      </c>
      <c r="GX141">
        <v>999.9</v>
      </c>
      <c r="GY141">
        <v>58.222</v>
      </c>
      <c r="GZ141">
        <v>30.776</v>
      </c>
      <c r="HA141">
        <v>28.7122</v>
      </c>
      <c r="HB141">
        <v>54.91</v>
      </c>
      <c r="HC141">
        <v>44.6715</v>
      </c>
      <c r="HD141">
        <v>1</v>
      </c>
      <c r="HE141">
        <v>0.105224</v>
      </c>
      <c r="HF141">
        <v>-1.28311</v>
      </c>
      <c r="HG141">
        <v>20.1291</v>
      </c>
      <c r="HH141">
        <v>5.19857</v>
      </c>
      <c r="HI141">
        <v>12.0046</v>
      </c>
      <c r="HJ141">
        <v>4.97505</v>
      </c>
      <c r="HK141">
        <v>3.294</v>
      </c>
      <c r="HL141">
        <v>9999</v>
      </c>
      <c r="HM141">
        <v>9999</v>
      </c>
      <c r="HN141">
        <v>999.9</v>
      </c>
      <c r="HO141">
        <v>9999</v>
      </c>
      <c r="HP141">
        <v>1.86325</v>
      </c>
      <c r="HQ141">
        <v>1.86813</v>
      </c>
      <c r="HR141">
        <v>1.86787</v>
      </c>
      <c r="HS141">
        <v>1.86905</v>
      </c>
      <c r="HT141">
        <v>1.86985</v>
      </c>
      <c r="HU141">
        <v>1.86594</v>
      </c>
      <c r="HV141">
        <v>1.86701</v>
      </c>
      <c r="HW141">
        <v>1.86844</v>
      </c>
      <c r="HX141">
        <v>5</v>
      </c>
      <c r="HY141">
        <v>0</v>
      </c>
      <c r="HZ141">
        <v>0</v>
      </c>
      <c r="IA141">
        <v>0</v>
      </c>
      <c r="IB141" t="s">
        <v>424</v>
      </c>
      <c r="IC141" t="s">
        <v>425</v>
      </c>
      <c r="ID141" t="s">
        <v>426</v>
      </c>
      <c r="IE141" t="s">
        <v>426</v>
      </c>
      <c r="IF141" t="s">
        <v>426</v>
      </c>
      <c r="IG141" t="s">
        <v>426</v>
      </c>
      <c r="IH141">
        <v>0</v>
      </c>
      <c r="II141">
        <v>100</v>
      </c>
      <c r="IJ141">
        <v>100</v>
      </c>
      <c r="IK141">
        <v>1.979</v>
      </c>
      <c r="IL141">
        <v>0.3792</v>
      </c>
      <c r="IM141">
        <v>0.591063205497763</v>
      </c>
      <c r="IN141">
        <v>0.00362635438953289</v>
      </c>
      <c r="IO141">
        <v>-8.50754122937555e-07</v>
      </c>
      <c r="IP141">
        <v>2.87264459290622e-10</v>
      </c>
      <c r="IQ141">
        <v>-0.103101814204982</v>
      </c>
      <c r="IR141">
        <v>-0.017656537129445</v>
      </c>
      <c r="IS141">
        <v>0.00217271289782075</v>
      </c>
      <c r="IT141">
        <v>-2.34727275410467e-05</v>
      </c>
      <c r="IU141">
        <v>4</v>
      </c>
      <c r="IV141">
        <v>2183</v>
      </c>
      <c r="IW141">
        <v>1</v>
      </c>
      <c r="IX141">
        <v>27</v>
      </c>
      <c r="IY141">
        <v>29322712.1</v>
      </c>
      <c r="IZ141">
        <v>29322712.1</v>
      </c>
      <c r="JA141">
        <v>0.996094</v>
      </c>
      <c r="JB141">
        <v>2.63916</v>
      </c>
      <c r="JC141">
        <v>1.54785</v>
      </c>
      <c r="JD141">
        <v>2.31323</v>
      </c>
      <c r="JE141">
        <v>1.64673</v>
      </c>
      <c r="JF141">
        <v>2.38159</v>
      </c>
      <c r="JG141">
        <v>34.4864</v>
      </c>
      <c r="JH141">
        <v>24.2188</v>
      </c>
      <c r="JI141">
        <v>18</v>
      </c>
      <c r="JJ141">
        <v>499.64</v>
      </c>
      <c r="JK141">
        <v>396.411</v>
      </c>
      <c r="JL141">
        <v>30.9928</v>
      </c>
      <c r="JM141">
        <v>28.7256</v>
      </c>
      <c r="JN141">
        <v>30.0002</v>
      </c>
      <c r="JO141">
        <v>28.7063</v>
      </c>
      <c r="JP141">
        <v>28.6578</v>
      </c>
      <c r="JQ141">
        <v>19.9657</v>
      </c>
      <c r="JR141">
        <v>21.1758</v>
      </c>
      <c r="JS141">
        <v>52.7218</v>
      </c>
      <c r="JT141">
        <v>30.9742</v>
      </c>
      <c r="JU141">
        <v>420</v>
      </c>
      <c r="JV141">
        <v>23.875</v>
      </c>
      <c r="JW141">
        <v>96.5539</v>
      </c>
      <c r="JX141">
        <v>94.4994</v>
      </c>
    </row>
    <row r="142" spans="1:284">
      <c r="A142">
        <v>126</v>
      </c>
      <c r="B142">
        <v>1759362730</v>
      </c>
      <c r="C142">
        <v>1687.90000009537</v>
      </c>
      <c r="D142" t="s">
        <v>680</v>
      </c>
      <c r="E142" t="s">
        <v>681</v>
      </c>
      <c r="F142">
        <v>5</v>
      </c>
      <c r="G142" t="s">
        <v>669</v>
      </c>
      <c r="H142" t="s">
        <v>419</v>
      </c>
      <c r="I142">
        <v>1759362727</v>
      </c>
      <c r="J142">
        <f>(K142)/1000</f>
        <v>0</v>
      </c>
      <c r="K142">
        <f>1000*DK142*AI142*(DG142-DH142)/(100*CZ142*(1000-AI142*DG142))</f>
        <v>0</v>
      </c>
      <c r="L142">
        <f>DK142*AI142*(DF142-DE142*(1000-AI142*DH142)/(1000-AI142*DG142))/(100*CZ142)</f>
        <v>0</v>
      </c>
      <c r="M142">
        <f>DE142 - IF(AI142&gt;1, L142*CZ142*100.0/(AK142), 0)</f>
        <v>0</v>
      </c>
      <c r="N142">
        <f>((T142-J142/2)*M142-L142)/(T142+J142/2)</f>
        <v>0</v>
      </c>
      <c r="O142">
        <f>N142*(DL142+DM142)/1000.0</f>
        <v>0</v>
      </c>
      <c r="P142">
        <f>(DE142 - IF(AI142&gt;1, L142*CZ142*100.0/(AK142), 0))*(DL142+DM142)/1000.0</f>
        <v>0</v>
      </c>
      <c r="Q142">
        <f>2.0/((1/S142-1/R142)+SIGN(S142)*SQRT((1/S142-1/R142)*(1/S142-1/R142) + 4*DA142/((DA142+1)*(DA142+1))*(2*1/S142*1/R142-1/R142*1/R142)))</f>
        <v>0</v>
      </c>
      <c r="R142">
        <f>IF(LEFT(DB142,1)&lt;&gt;"0",IF(LEFT(DB142,1)="1",3.0,DC142),$D$5+$E$5*(DS142*DL142/($K$5*1000))+$F$5*(DS142*DL142/($K$5*1000))*MAX(MIN(CZ142,$J$5),$I$5)*MAX(MIN(CZ142,$J$5),$I$5)+$G$5*MAX(MIN(CZ142,$J$5),$I$5)*(DS142*DL142/($K$5*1000))+$H$5*(DS142*DL142/($K$5*1000))*(DS142*DL142/($K$5*1000)))</f>
        <v>0</v>
      </c>
      <c r="S142">
        <f>J142*(1000-(1000*0.61365*exp(17.502*W142/(240.97+W142))/(DL142+DM142)+DG142)/2)/(1000*0.61365*exp(17.502*W142/(240.97+W142))/(DL142+DM142)-DG142)</f>
        <v>0</v>
      </c>
      <c r="T142">
        <f>1/((DA142+1)/(Q142/1.6)+1/(R142/1.37)) + DA142/((DA142+1)/(Q142/1.6) + DA142/(R142/1.37))</f>
        <v>0</v>
      </c>
      <c r="U142">
        <f>(CV142*CY142)</f>
        <v>0</v>
      </c>
      <c r="V142">
        <f>(DN142+(U142+2*0.95*5.67E-8*(((DN142+$B$7)+273)^4-(DN142+273)^4)-44100*J142)/(1.84*29.3*R142+8*0.95*5.67E-8*(DN142+273)^3))</f>
        <v>0</v>
      </c>
      <c r="W142">
        <f>($C$7*DO142+$D$7*DP142+$E$7*V142)</f>
        <v>0</v>
      </c>
      <c r="X142">
        <f>0.61365*exp(17.502*W142/(240.97+W142))</f>
        <v>0</v>
      </c>
      <c r="Y142">
        <f>(Z142/AA142*100)</f>
        <v>0</v>
      </c>
      <c r="Z142">
        <f>DG142*(DL142+DM142)/1000</f>
        <v>0</v>
      </c>
      <c r="AA142">
        <f>0.61365*exp(17.502*DN142/(240.97+DN142))</f>
        <v>0</v>
      </c>
      <c r="AB142">
        <f>(X142-DG142*(DL142+DM142)/1000)</f>
        <v>0</v>
      </c>
      <c r="AC142">
        <f>(-J142*44100)</f>
        <v>0</v>
      </c>
      <c r="AD142">
        <f>2*29.3*R142*0.92*(DN142-W142)</f>
        <v>0</v>
      </c>
      <c r="AE142">
        <f>2*0.95*5.67E-8*(((DN142+$B$7)+273)^4-(W142+273)^4)</f>
        <v>0</v>
      </c>
      <c r="AF142">
        <f>U142+AE142+AC142+AD142</f>
        <v>0</v>
      </c>
      <c r="AG142">
        <v>3</v>
      </c>
      <c r="AH142">
        <v>1</v>
      </c>
      <c r="AI142">
        <f>IF(AG142*$H$13&gt;=AK142,1.0,(AK142/(AK142-AG142*$H$13)))</f>
        <v>0</v>
      </c>
      <c r="AJ142">
        <f>(AI142-1)*100</f>
        <v>0</v>
      </c>
      <c r="AK142">
        <f>MAX(0,($B$13+$C$13*DS142)/(1+$D$13*DS142)*DL142/(DN142+273)*$E$13)</f>
        <v>0</v>
      </c>
      <c r="AL142" t="s">
        <v>420</v>
      </c>
      <c r="AM142" t="s">
        <v>420</v>
      </c>
      <c r="AN142">
        <v>0</v>
      </c>
      <c r="AO142">
        <v>0</v>
      </c>
      <c r="AP142">
        <f>1-AN142/AO142</f>
        <v>0</v>
      </c>
      <c r="AQ142">
        <v>0</v>
      </c>
      <c r="AR142" t="s">
        <v>420</v>
      </c>
      <c r="AS142" t="s">
        <v>420</v>
      </c>
      <c r="AT142">
        <v>0</v>
      </c>
      <c r="AU142">
        <v>0</v>
      </c>
      <c r="AV142">
        <f>1-AT142/AU142</f>
        <v>0</v>
      </c>
      <c r="AW142">
        <v>0.5</v>
      </c>
      <c r="AX142">
        <f>CW142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420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CV142">
        <f>$B$11*DT142+$C$11*DU142+$F$11*EF142*(1-EI142)</f>
        <v>0</v>
      </c>
      <c r="CW142">
        <f>CV142*CX142</f>
        <v>0</v>
      </c>
      <c r="CX142">
        <f>($B$11*$D$9+$C$11*$D$9+$F$11*((ES142+EK142)/MAX(ES142+EK142+ET142, 0.1)*$I$9+ET142/MAX(ES142+EK142+ET142, 0.1)*$J$9))/($B$11+$C$11+$F$11)</f>
        <v>0</v>
      </c>
      <c r="CY142">
        <f>($B$11*$K$9+$C$11*$K$9+$F$11*((ES142+EK142)/MAX(ES142+EK142+ET142, 0.1)*$P$9+ET142/MAX(ES142+EK142+ET142, 0.1)*$Q$9))/($B$11+$C$11+$F$11)</f>
        <v>0</v>
      </c>
      <c r="CZ142">
        <v>3.21</v>
      </c>
      <c r="DA142">
        <v>0.5</v>
      </c>
      <c r="DB142" t="s">
        <v>421</v>
      </c>
      <c r="DC142">
        <v>2</v>
      </c>
      <c r="DD142">
        <v>1759362727</v>
      </c>
      <c r="DE142">
        <v>420.165</v>
      </c>
      <c r="DF142">
        <v>419.979666666667</v>
      </c>
      <c r="DG142">
        <v>23.9222333333333</v>
      </c>
      <c r="DH142">
        <v>23.8141333333333</v>
      </c>
      <c r="DI142">
        <v>418.185333333333</v>
      </c>
      <c r="DJ142">
        <v>23.5430333333333</v>
      </c>
      <c r="DK142">
        <v>500.010333333333</v>
      </c>
      <c r="DL142">
        <v>90.3206666666667</v>
      </c>
      <c r="DM142">
        <v>0.034026</v>
      </c>
      <c r="DN142">
        <v>30.3325333333333</v>
      </c>
      <c r="DO142">
        <v>30.0211</v>
      </c>
      <c r="DP142">
        <v>999.9</v>
      </c>
      <c r="DQ142">
        <v>0</v>
      </c>
      <c r="DR142">
        <v>0</v>
      </c>
      <c r="DS142">
        <v>9999.59333333333</v>
      </c>
      <c r="DT142">
        <v>0</v>
      </c>
      <c r="DU142">
        <v>0.386148</v>
      </c>
      <c r="DV142">
        <v>0.185536666666667</v>
      </c>
      <c r="DW142">
        <v>430.462666666667</v>
      </c>
      <c r="DX142">
        <v>430.224666666667</v>
      </c>
      <c r="DY142">
        <v>0.108109</v>
      </c>
      <c r="DZ142">
        <v>419.979666666667</v>
      </c>
      <c r="EA142">
        <v>23.8141333333333</v>
      </c>
      <c r="EB142">
        <v>2.16067</v>
      </c>
      <c r="EC142">
        <v>2.15090666666667</v>
      </c>
      <c r="ED142">
        <v>18.6736333333333</v>
      </c>
      <c r="EE142">
        <v>18.6012666666667</v>
      </c>
      <c r="EF142">
        <v>0.00500059</v>
      </c>
      <c r="EG142">
        <v>0</v>
      </c>
      <c r="EH142">
        <v>0</v>
      </c>
      <c r="EI142">
        <v>0</v>
      </c>
      <c r="EJ142">
        <v>371.233333333333</v>
      </c>
      <c r="EK142">
        <v>0.00500059</v>
      </c>
      <c r="EL142">
        <v>-14.8</v>
      </c>
      <c r="EM142">
        <v>-0.933333333333333</v>
      </c>
      <c r="EN142">
        <v>35.312</v>
      </c>
      <c r="EO142">
        <v>39.104</v>
      </c>
      <c r="EP142">
        <v>36.9163333333333</v>
      </c>
      <c r="EQ142">
        <v>39.1036666666667</v>
      </c>
      <c r="ER142">
        <v>37.9163333333333</v>
      </c>
      <c r="ES142">
        <v>0</v>
      </c>
      <c r="ET142">
        <v>0</v>
      </c>
      <c r="EU142">
        <v>0</v>
      </c>
      <c r="EV142">
        <v>1759362730.9</v>
      </c>
      <c r="EW142">
        <v>0</v>
      </c>
      <c r="EX142">
        <v>365.934615384615</v>
      </c>
      <c r="EY142">
        <v>-2.20512783435931</v>
      </c>
      <c r="EZ142">
        <v>20.9264951198477</v>
      </c>
      <c r="FA142">
        <v>-12.9807692307692</v>
      </c>
      <c r="FB142">
        <v>15</v>
      </c>
      <c r="FC142">
        <v>0</v>
      </c>
      <c r="FD142" t="s">
        <v>422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0.154257175</v>
      </c>
      <c r="FQ142">
        <v>0.137392064661654</v>
      </c>
      <c r="FR142">
        <v>0.0440684588914438</v>
      </c>
      <c r="FS142">
        <v>1</v>
      </c>
      <c r="FT142">
        <v>365.655882352941</v>
      </c>
      <c r="FU142">
        <v>6.95645557553773</v>
      </c>
      <c r="FV142">
        <v>6.85579150518959</v>
      </c>
      <c r="FW142">
        <v>-1</v>
      </c>
      <c r="FX142">
        <v>0.1083532</v>
      </c>
      <c r="FY142">
        <v>-0.0254614736842105</v>
      </c>
      <c r="FZ142">
        <v>0.00471518172078235</v>
      </c>
      <c r="GA142">
        <v>1</v>
      </c>
      <c r="GB142">
        <v>2</v>
      </c>
      <c r="GC142">
        <v>2</v>
      </c>
      <c r="GD142" t="s">
        <v>449</v>
      </c>
      <c r="GE142">
        <v>3.13286</v>
      </c>
      <c r="GF142">
        <v>2.71154</v>
      </c>
      <c r="GG142">
        <v>0.0892574</v>
      </c>
      <c r="GH142">
        <v>0.0896963</v>
      </c>
      <c r="GI142">
        <v>0.10242</v>
      </c>
      <c r="GJ142">
        <v>0.102852</v>
      </c>
      <c r="GK142">
        <v>34269.8</v>
      </c>
      <c r="GL142">
        <v>36687.2</v>
      </c>
      <c r="GM142">
        <v>34047.2</v>
      </c>
      <c r="GN142">
        <v>36493</v>
      </c>
      <c r="GO142">
        <v>43163.4</v>
      </c>
      <c r="GP142">
        <v>46999.2</v>
      </c>
      <c r="GQ142">
        <v>53117.3</v>
      </c>
      <c r="GR142">
        <v>58325.7</v>
      </c>
      <c r="GS142">
        <v>1.94023</v>
      </c>
      <c r="GT142">
        <v>1.77885</v>
      </c>
      <c r="GU142">
        <v>0.0840612</v>
      </c>
      <c r="GV142">
        <v>0</v>
      </c>
      <c r="GW142">
        <v>28.6486</v>
      </c>
      <c r="GX142">
        <v>999.9</v>
      </c>
      <c r="GY142">
        <v>58.222</v>
      </c>
      <c r="GZ142">
        <v>30.766</v>
      </c>
      <c r="HA142">
        <v>28.6926</v>
      </c>
      <c r="HB142">
        <v>54.47</v>
      </c>
      <c r="HC142">
        <v>44.355</v>
      </c>
      <c r="HD142">
        <v>1</v>
      </c>
      <c r="HE142">
        <v>0.105249</v>
      </c>
      <c r="HF142">
        <v>-1.27264</v>
      </c>
      <c r="HG142">
        <v>20.1291</v>
      </c>
      <c r="HH142">
        <v>5.19842</v>
      </c>
      <c r="HI142">
        <v>12.0049</v>
      </c>
      <c r="HJ142">
        <v>4.9749</v>
      </c>
      <c r="HK142">
        <v>3.294</v>
      </c>
      <c r="HL142">
        <v>9999</v>
      </c>
      <c r="HM142">
        <v>9999</v>
      </c>
      <c r="HN142">
        <v>999.9</v>
      </c>
      <c r="HO142">
        <v>9999</v>
      </c>
      <c r="HP142">
        <v>1.86325</v>
      </c>
      <c r="HQ142">
        <v>1.86813</v>
      </c>
      <c r="HR142">
        <v>1.86787</v>
      </c>
      <c r="HS142">
        <v>1.86905</v>
      </c>
      <c r="HT142">
        <v>1.86985</v>
      </c>
      <c r="HU142">
        <v>1.86594</v>
      </c>
      <c r="HV142">
        <v>1.867</v>
      </c>
      <c r="HW142">
        <v>1.86844</v>
      </c>
      <c r="HX142">
        <v>5</v>
      </c>
      <c r="HY142">
        <v>0</v>
      </c>
      <c r="HZ142">
        <v>0</v>
      </c>
      <c r="IA142">
        <v>0</v>
      </c>
      <c r="IB142" t="s">
        <v>424</v>
      </c>
      <c r="IC142" t="s">
        <v>425</v>
      </c>
      <c r="ID142" t="s">
        <v>426</v>
      </c>
      <c r="IE142" t="s">
        <v>426</v>
      </c>
      <c r="IF142" t="s">
        <v>426</v>
      </c>
      <c r="IG142" t="s">
        <v>426</v>
      </c>
      <c r="IH142">
        <v>0</v>
      </c>
      <c r="II142">
        <v>100</v>
      </c>
      <c r="IJ142">
        <v>100</v>
      </c>
      <c r="IK142">
        <v>1.98</v>
      </c>
      <c r="IL142">
        <v>0.3792</v>
      </c>
      <c r="IM142">
        <v>0.591063205497763</v>
      </c>
      <c r="IN142">
        <v>0.00362635438953289</v>
      </c>
      <c r="IO142">
        <v>-8.50754122937555e-07</v>
      </c>
      <c r="IP142">
        <v>2.87264459290622e-10</v>
      </c>
      <c r="IQ142">
        <v>-0.103101814204982</v>
      </c>
      <c r="IR142">
        <v>-0.017656537129445</v>
      </c>
      <c r="IS142">
        <v>0.00217271289782075</v>
      </c>
      <c r="IT142">
        <v>-2.34727275410467e-05</v>
      </c>
      <c r="IU142">
        <v>4</v>
      </c>
      <c r="IV142">
        <v>2183</v>
      </c>
      <c r="IW142">
        <v>1</v>
      </c>
      <c r="IX142">
        <v>27</v>
      </c>
      <c r="IY142">
        <v>29322712.2</v>
      </c>
      <c r="IZ142">
        <v>29322712.2</v>
      </c>
      <c r="JA142">
        <v>0.996094</v>
      </c>
      <c r="JB142">
        <v>2.63428</v>
      </c>
      <c r="JC142">
        <v>1.54785</v>
      </c>
      <c r="JD142">
        <v>2.31323</v>
      </c>
      <c r="JE142">
        <v>1.64673</v>
      </c>
      <c r="JF142">
        <v>2.37183</v>
      </c>
      <c r="JG142">
        <v>34.4864</v>
      </c>
      <c r="JH142">
        <v>24.2188</v>
      </c>
      <c r="JI142">
        <v>18</v>
      </c>
      <c r="JJ142">
        <v>499.772</v>
      </c>
      <c r="JK142">
        <v>396.293</v>
      </c>
      <c r="JL142">
        <v>30.9837</v>
      </c>
      <c r="JM142">
        <v>28.7268</v>
      </c>
      <c r="JN142">
        <v>30.0002</v>
      </c>
      <c r="JO142">
        <v>28.7063</v>
      </c>
      <c r="JP142">
        <v>28.6584</v>
      </c>
      <c r="JQ142">
        <v>19.9665</v>
      </c>
      <c r="JR142">
        <v>21.1758</v>
      </c>
      <c r="JS142">
        <v>52.7218</v>
      </c>
      <c r="JT142">
        <v>30.9742</v>
      </c>
      <c r="JU142">
        <v>420</v>
      </c>
      <c r="JV142">
        <v>23.8748</v>
      </c>
      <c r="JW142">
        <v>96.5534</v>
      </c>
      <c r="JX142">
        <v>94.4993</v>
      </c>
    </row>
    <row r="143" spans="1:284">
      <c r="A143">
        <v>127</v>
      </c>
      <c r="B143">
        <v>1759362732</v>
      </c>
      <c r="C143">
        <v>1689.90000009537</v>
      </c>
      <c r="D143" t="s">
        <v>682</v>
      </c>
      <c r="E143" t="s">
        <v>683</v>
      </c>
      <c r="F143">
        <v>5</v>
      </c>
      <c r="G143" t="s">
        <v>669</v>
      </c>
      <c r="H143" t="s">
        <v>419</v>
      </c>
      <c r="I143">
        <v>1759362729</v>
      </c>
      <c r="J143">
        <f>(K143)/1000</f>
        <v>0</v>
      </c>
      <c r="K143">
        <f>1000*DK143*AI143*(DG143-DH143)/(100*CZ143*(1000-AI143*DG143))</f>
        <v>0</v>
      </c>
      <c r="L143">
        <f>DK143*AI143*(DF143-DE143*(1000-AI143*DH143)/(1000-AI143*DG143))/(100*CZ143)</f>
        <v>0</v>
      </c>
      <c r="M143">
        <f>DE143 - IF(AI143&gt;1, L143*CZ143*100.0/(AK143), 0)</f>
        <v>0</v>
      </c>
      <c r="N143">
        <f>((T143-J143/2)*M143-L143)/(T143+J143/2)</f>
        <v>0</v>
      </c>
      <c r="O143">
        <f>N143*(DL143+DM143)/1000.0</f>
        <v>0</v>
      </c>
      <c r="P143">
        <f>(DE143 - IF(AI143&gt;1, L143*CZ143*100.0/(AK143), 0))*(DL143+DM143)/1000.0</f>
        <v>0</v>
      </c>
      <c r="Q143">
        <f>2.0/((1/S143-1/R143)+SIGN(S143)*SQRT((1/S143-1/R143)*(1/S143-1/R143) + 4*DA143/((DA143+1)*(DA143+1))*(2*1/S143*1/R143-1/R143*1/R143)))</f>
        <v>0</v>
      </c>
      <c r="R143">
        <f>IF(LEFT(DB143,1)&lt;&gt;"0",IF(LEFT(DB143,1)="1",3.0,DC143),$D$5+$E$5*(DS143*DL143/($K$5*1000))+$F$5*(DS143*DL143/($K$5*1000))*MAX(MIN(CZ143,$J$5),$I$5)*MAX(MIN(CZ143,$J$5),$I$5)+$G$5*MAX(MIN(CZ143,$J$5),$I$5)*(DS143*DL143/($K$5*1000))+$H$5*(DS143*DL143/($K$5*1000))*(DS143*DL143/($K$5*1000)))</f>
        <v>0</v>
      </c>
      <c r="S143">
        <f>J143*(1000-(1000*0.61365*exp(17.502*W143/(240.97+W143))/(DL143+DM143)+DG143)/2)/(1000*0.61365*exp(17.502*W143/(240.97+W143))/(DL143+DM143)-DG143)</f>
        <v>0</v>
      </c>
      <c r="T143">
        <f>1/((DA143+1)/(Q143/1.6)+1/(R143/1.37)) + DA143/((DA143+1)/(Q143/1.6) + DA143/(R143/1.37))</f>
        <v>0</v>
      </c>
      <c r="U143">
        <f>(CV143*CY143)</f>
        <v>0</v>
      </c>
      <c r="V143">
        <f>(DN143+(U143+2*0.95*5.67E-8*(((DN143+$B$7)+273)^4-(DN143+273)^4)-44100*J143)/(1.84*29.3*R143+8*0.95*5.67E-8*(DN143+273)^3))</f>
        <v>0</v>
      </c>
      <c r="W143">
        <f>($C$7*DO143+$D$7*DP143+$E$7*V143)</f>
        <v>0</v>
      </c>
      <c r="X143">
        <f>0.61365*exp(17.502*W143/(240.97+W143))</f>
        <v>0</v>
      </c>
      <c r="Y143">
        <f>(Z143/AA143*100)</f>
        <v>0</v>
      </c>
      <c r="Z143">
        <f>DG143*(DL143+DM143)/1000</f>
        <v>0</v>
      </c>
      <c r="AA143">
        <f>0.61365*exp(17.502*DN143/(240.97+DN143))</f>
        <v>0</v>
      </c>
      <c r="AB143">
        <f>(X143-DG143*(DL143+DM143)/1000)</f>
        <v>0</v>
      </c>
      <c r="AC143">
        <f>(-J143*44100)</f>
        <v>0</v>
      </c>
      <c r="AD143">
        <f>2*29.3*R143*0.92*(DN143-W143)</f>
        <v>0</v>
      </c>
      <c r="AE143">
        <f>2*0.95*5.67E-8*(((DN143+$B$7)+273)^4-(W143+273)^4)</f>
        <v>0</v>
      </c>
      <c r="AF143">
        <f>U143+AE143+AC143+AD143</f>
        <v>0</v>
      </c>
      <c r="AG143">
        <v>4</v>
      </c>
      <c r="AH143">
        <v>1</v>
      </c>
      <c r="AI143">
        <f>IF(AG143*$H$13&gt;=AK143,1.0,(AK143/(AK143-AG143*$H$13)))</f>
        <v>0</v>
      </c>
      <c r="AJ143">
        <f>(AI143-1)*100</f>
        <v>0</v>
      </c>
      <c r="AK143">
        <f>MAX(0,($B$13+$C$13*DS143)/(1+$D$13*DS143)*DL143/(DN143+273)*$E$13)</f>
        <v>0</v>
      </c>
      <c r="AL143" t="s">
        <v>420</v>
      </c>
      <c r="AM143" t="s">
        <v>420</v>
      </c>
      <c r="AN143">
        <v>0</v>
      </c>
      <c r="AO143">
        <v>0</v>
      </c>
      <c r="AP143">
        <f>1-AN143/AO143</f>
        <v>0</v>
      </c>
      <c r="AQ143">
        <v>0</v>
      </c>
      <c r="AR143" t="s">
        <v>420</v>
      </c>
      <c r="AS143" t="s">
        <v>420</v>
      </c>
      <c r="AT143">
        <v>0</v>
      </c>
      <c r="AU143">
        <v>0</v>
      </c>
      <c r="AV143">
        <f>1-AT143/AU143</f>
        <v>0</v>
      </c>
      <c r="AW143">
        <v>0.5</v>
      </c>
      <c r="AX143">
        <f>CW143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420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CV143">
        <f>$B$11*DT143+$C$11*DU143+$F$11*EF143*(1-EI143)</f>
        <v>0</v>
      </c>
      <c r="CW143">
        <f>CV143*CX143</f>
        <v>0</v>
      </c>
      <c r="CX143">
        <f>($B$11*$D$9+$C$11*$D$9+$F$11*((ES143+EK143)/MAX(ES143+EK143+ET143, 0.1)*$I$9+ET143/MAX(ES143+EK143+ET143, 0.1)*$J$9))/($B$11+$C$11+$F$11)</f>
        <v>0</v>
      </c>
      <c r="CY143">
        <f>($B$11*$K$9+$C$11*$K$9+$F$11*((ES143+EK143)/MAX(ES143+EK143+ET143, 0.1)*$P$9+ET143/MAX(ES143+EK143+ET143, 0.1)*$Q$9))/($B$11+$C$11+$F$11)</f>
        <v>0</v>
      </c>
      <c r="CZ143">
        <v>3.21</v>
      </c>
      <c r="DA143">
        <v>0.5</v>
      </c>
      <c r="DB143" t="s">
        <v>421</v>
      </c>
      <c r="DC143">
        <v>2</v>
      </c>
      <c r="DD143">
        <v>1759362729</v>
      </c>
      <c r="DE143">
        <v>420.159333333333</v>
      </c>
      <c r="DF143">
        <v>419.984333333333</v>
      </c>
      <c r="DG143">
        <v>23.9223666666667</v>
      </c>
      <c r="DH143">
        <v>23.8141333333333</v>
      </c>
      <c r="DI143">
        <v>418.18</v>
      </c>
      <c r="DJ143">
        <v>23.5432</v>
      </c>
      <c r="DK143">
        <v>500.029333333333</v>
      </c>
      <c r="DL143">
        <v>90.3209666666667</v>
      </c>
      <c r="DM143">
        <v>0.0335928333333333</v>
      </c>
      <c r="DN143">
        <v>30.3326333333333</v>
      </c>
      <c r="DO143">
        <v>30.0201</v>
      </c>
      <c r="DP143">
        <v>999.9</v>
      </c>
      <c r="DQ143">
        <v>0</v>
      </c>
      <c r="DR143">
        <v>0</v>
      </c>
      <c r="DS143">
        <v>10024.4</v>
      </c>
      <c r="DT143">
        <v>0</v>
      </c>
      <c r="DU143">
        <v>0.386148</v>
      </c>
      <c r="DV143">
        <v>0.175211333333333</v>
      </c>
      <c r="DW143">
        <v>430.457333333333</v>
      </c>
      <c r="DX143">
        <v>430.229666666667</v>
      </c>
      <c r="DY143">
        <v>0.108248</v>
      </c>
      <c r="DZ143">
        <v>419.984333333333</v>
      </c>
      <c r="EA143">
        <v>23.8141333333333</v>
      </c>
      <c r="EB143">
        <v>2.16069</v>
      </c>
      <c r="EC143">
        <v>2.15091333333333</v>
      </c>
      <c r="ED143">
        <v>18.6738</v>
      </c>
      <c r="EE143">
        <v>18.6013333333333</v>
      </c>
      <c r="EF143">
        <v>0.00500059</v>
      </c>
      <c r="EG143">
        <v>0</v>
      </c>
      <c r="EH143">
        <v>0</v>
      </c>
      <c r="EI143">
        <v>0</v>
      </c>
      <c r="EJ143">
        <v>368.4</v>
      </c>
      <c r="EK143">
        <v>0.00500059</v>
      </c>
      <c r="EL143">
        <v>-17.0333333333333</v>
      </c>
      <c r="EM143">
        <v>-0.9</v>
      </c>
      <c r="EN143">
        <v>35.312</v>
      </c>
      <c r="EO143">
        <v>39.1456666666667</v>
      </c>
      <c r="EP143">
        <v>36.937</v>
      </c>
      <c r="EQ143">
        <v>39.1453333333333</v>
      </c>
      <c r="ER143">
        <v>37.958</v>
      </c>
      <c r="ES143">
        <v>0</v>
      </c>
      <c r="ET143">
        <v>0</v>
      </c>
      <c r="EU143">
        <v>0</v>
      </c>
      <c r="EV143">
        <v>1759362733.3</v>
      </c>
      <c r="EW143">
        <v>0</v>
      </c>
      <c r="EX143">
        <v>365.288461538462</v>
      </c>
      <c r="EY143">
        <v>20.461538721849</v>
      </c>
      <c r="EZ143">
        <v>-0.721367900410431</v>
      </c>
      <c r="FA143">
        <v>-11.4730769230769</v>
      </c>
      <c r="FB143">
        <v>15</v>
      </c>
      <c r="FC143">
        <v>0</v>
      </c>
      <c r="FD143" t="s">
        <v>422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0.16089776</v>
      </c>
      <c r="FQ143">
        <v>0.0724986315789475</v>
      </c>
      <c r="FR143">
        <v>0.0411394402928066</v>
      </c>
      <c r="FS143">
        <v>1</v>
      </c>
      <c r="FT143">
        <v>365.5</v>
      </c>
      <c r="FU143">
        <v>5.90985502239487</v>
      </c>
      <c r="FV143">
        <v>6.45805470619716</v>
      </c>
      <c r="FW143">
        <v>-1</v>
      </c>
      <c r="FX143">
        <v>0.1076775</v>
      </c>
      <c r="FY143">
        <v>-0.0130128721804512</v>
      </c>
      <c r="FZ143">
        <v>0.00419286613785845</v>
      </c>
      <c r="GA143">
        <v>1</v>
      </c>
      <c r="GB143">
        <v>2</v>
      </c>
      <c r="GC143">
        <v>2</v>
      </c>
      <c r="GD143" t="s">
        <v>449</v>
      </c>
      <c r="GE143">
        <v>3.13303</v>
      </c>
      <c r="GF143">
        <v>2.71164</v>
      </c>
      <c r="GG143">
        <v>0.0892584</v>
      </c>
      <c r="GH143">
        <v>0.0897051</v>
      </c>
      <c r="GI143">
        <v>0.102419</v>
      </c>
      <c r="GJ143">
        <v>0.102851</v>
      </c>
      <c r="GK143">
        <v>34269.8</v>
      </c>
      <c r="GL143">
        <v>36686.8</v>
      </c>
      <c r="GM143">
        <v>34047.3</v>
      </c>
      <c r="GN143">
        <v>36493</v>
      </c>
      <c r="GO143">
        <v>43163.5</v>
      </c>
      <c r="GP143">
        <v>46999.2</v>
      </c>
      <c r="GQ143">
        <v>53117.4</v>
      </c>
      <c r="GR143">
        <v>58325.5</v>
      </c>
      <c r="GS143">
        <v>1.94042</v>
      </c>
      <c r="GT143">
        <v>1.7789</v>
      </c>
      <c r="GU143">
        <v>0.0838935</v>
      </c>
      <c r="GV143">
        <v>0</v>
      </c>
      <c r="GW143">
        <v>28.6494</v>
      </c>
      <c r="GX143">
        <v>999.9</v>
      </c>
      <c r="GY143">
        <v>58.247</v>
      </c>
      <c r="GZ143">
        <v>30.776</v>
      </c>
      <c r="HA143">
        <v>28.7253</v>
      </c>
      <c r="HB143">
        <v>54.66</v>
      </c>
      <c r="HC143">
        <v>44.2468</v>
      </c>
      <c r="HD143">
        <v>1</v>
      </c>
      <c r="HE143">
        <v>0.105231</v>
      </c>
      <c r="HF143">
        <v>-1.28714</v>
      </c>
      <c r="HG143">
        <v>20.1291</v>
      </c>
      <c r="HH143">
        <v>5.19827</v>
      </c>
      <c r="HI143">
        <v>12.0047</v>
      </c>
      <c r="HJ143">
        <v>4.9754</v>
      </c>
      <c r="HK143">
        <v>3.294</v>
      </c>
      <c r="HL143">
        <v>9999</v>
      </c>
      <c r="HM143">
        <v>9999</v>
      </c>
      <c r="HN143">
        <v>999.9</v>
      </c>
      <c r="HO143">
        <v>9999</v>
      </c>
      <c r="HP143">
        <v>1.86325</v>
      </c>
      <c r="HQ143">
        <v>1.86813</v>
      </c>
      <c r="HR143">
        <v>1.86786</v>
      </c>
      <c r="HS143">
        <v>1.86905</v>
      </c>
      <c r="HT143">
        <v>1.86985</v>
      </c>
      <c r="HU143">
        <v>1.86594</v>
      </c>
      <c r="HV143">
        <v>1.86698</v>
      </c>
      <c r="HW143">
        <v>1.86844</v>
      </c>
      <c r="HX143">
        <v>5</v>
      </c>
      <c r="HY143">
        <v>0</v>
      </c>
      <c r="HZ143">
        <v>0</v>
      </c>
      <c r="IA143">
        <v>0</v>
      </c>
      <c r="IB143" t="s">
        <v>424</v>
      </c>
      <c r="IC143" t="s">
        <v>425</v>
      </c>
      <c r="ID143" t="s">
        <v>426</v>
      </c>
      <c r="IE143" t="s">
        <v>426</v>
      </c>
      <c r="IF143" t="s">
        <v>426</v>
      </c>
      <c r="IG143" t="s">
        <v>426</v>
      </c>
      <c r="IH143">
        <v>0</v>
      </c>
      <c r="II143">
        <v>100</v>
      </c>
      <c r="IJ143">
        <v>100</v>
      </c>
      <c r="IK143">
        <v>1.98</v>
      </c>
      <c r="IL143">
        <v>0.3792</v>
      </c>
      <c r="IM143">
        <v>0.591063205497763</v>
      </c>
      <c r="IN143">
        <v>0.00362635438953289</v>
      </c>
      <c r="IO143">
        <v>-8.50754122937555e-07</v>
      </c>
      <c r="IP143">
        <v>2.87264459290622e-10</v>
      </c>
      <c r="IQ143">
        <v>-0.103101814204982</v>
      </c>
      <c r="IR143">
        <v>-0.017656537129445</v>
      </c>
      <c r="IS143">
        <v>0.00217271289782075</v>
      </c>
      <c r="IT143">
        <v>-2.34727275410467e-05</v>
      </c>
      <c r="IU143">
        <v>4</v>
      </c>
      <c r="IV143">
        <v>2183</v>
      </c>
      <c r="IW143">
        <v>1</v>
      </c>
      <c r="IX143">
        <v>27</v>
      </c>
      <c r="IY143">
        <v>29322712.2</v>
      </c>
      <c r="IZ143">
        <v>29322712.2</v>
      </c>
      <c r="JA143">
        <v>0.996094</v>
      </c>
      <c r="JB143">
        <v>2.64648</v>
      </c>
      <c r="JC143">
        <v>1.54785</v>
      </c>
      <c r="JD143">
        <v>2.31445</v>
      </c>
      <c r="JE143">
        <v>1.64673</v>
      </c>
      <c r="JF143">
        <v>2.2876</v>
      </c>
      <c r="JG143">
        <v>34.4864</v>
      </c>
      <c r="JH143">
        <v>24.2101</v>
      </c>
      <c r="JI143">
        <v>18</v>
      </c>
      <c r="JJ143">
        <v>499.903</v>
      </c>
      <c r="JK143">
        <v>396.324</v>
      </c>
      <c r="JL143">
        <v>30.9741</v>
      </c>
      <c r="JM143">
        <v>28.7271</v>
      </c>
      <c r="JN143">
        <v>30.0002</v>
      </c>
      <c r="JO143">
        <v>28.7063</v>
      </c>
      <c r="JP143">
        <v>28.6589</v>
      </c>
      <c r="JQ143">
        <v>19.9647</v>
      </c>
      <c r="JR143">
        <v>21.1758</v>
      </c>
      <c r="JS143">
        <v>52.7218</v>
      </c>
      <c r="JT143">
        <v>30.9552</v>
      </c>
      <c r="JU143">
        <v>420</v>
      </c>
      <c r="JV143">
        <v>23.8729</v>
      </c>
      <c r="JW143">
        <v>96.5535</v>
      </c>
      <c r="JX143">
        <v>94.4992</v>
      </c>
    </row>
    <row r="144" spans="1:284">
      <c r="A144">
        <v>128</v>
      </c>
      <c r="B144">
        <v>1759362734</v>
      </c>
      <c r="C144">
        <v>1691.90000009537</v>
      </c>
      <c r="D144" t="s">
        <v>684</v>
      </c>
      <c r="E144" t="s">
        <v>685</v>
      </c>
      <c r="F144">
        <v>5</v>
      </c>
      <c r="G144" t="s">
        <v>669</v>
      </c>
      <c r="H144" t="s">
        <v>419</v>
      </c>
      <c r="I144">
        <v>1759362731</v>
      </c>
      <c r="J144">
        <f>(K144)/1000</f>
        <v>0</v>
      </c>
      <c r="K144">
        <f>1000*DK144*AI144*(DG144-DH144)/(100*CZ144*(1000-AI144*DG144))</f>
        <v>0</v>
      </c>
      <c r="L144">
        <f>DK144*AI144*(DF144-DE144*(1000-AI144*DH144)/(1000-AI144*DG144))/(100*CZ144)</f>
        <v>0</v>
      </c>
      <c r="M144">
        <f>DE144 - IF(AI144&gt;1, L144*CZ144*100.0/(AK144), 0)</f>
        <v>0</v>
      </c>
      <c r="N144">
        <f>((T144-J144/2)*M144-L144)/(T144+J144/2)</f>
        <v>0</v>
      </c>
      <c r="O144">
        <f>N144*(DL144+DM144)/1000.0</f>
        <v>0</v>
      </c>
      <c r="P144">
        <f>(DE144 - IF(AI144&gt;1, L144*CZ144*100.0/(AK144), 0))*(DL144+DM144)/1000.0</f>
        <v>0</v>
      </c>
      <c r="Q144">
        <f>2.0/((1/S144-1/R144)+SIGN(S144)*SQRT((1/S144-1/R144)*(1/S144-1/R144) + 4*DA144/((DA144+1)*(DA144+1))*(2*1/S144*1/R144-1/R144*1/R144)))</f>
        <v>0</v>
      </c>
      <c r="R144">
        <f>IF(LEFT(DB144,1)&lt;&gt;"0",IF(LEFT(DB144,1)="1",3.0,DC144),$D$5+$E$5*(DS144*DL144/($K$5*1000))+$F$5*(DS144*DL144/($K$5*1000))*MAX(MIN(CZ144,$J$5),$I$5)*MAX(MIN(CZ144,$J$5),$I$5)+$G$5*MAX(MIN(CZ144,$J$5),$I$5)*(DS144*DL144/($K$5*1000))+$H$5*(DS144*DL144/($K$5*1000))*(DS144*DL144/($K$5*1000)))</f>
        <v>0</v>
      </c>
      <c r="S144">
        <f>J144*(1000-(1000*0.61365*exp(17.502*W144/(240.97+W144))/(DL144+DM144)+DG144)/2)/(1000*0.61365*exp(17.502*W144/(240.97+W144))/(DL144+DM144)-DG144)</f>
        <v>0</v>
      </c>
      <c r="T144">
        <f>1/((DA144+1)/(Q144/1.6)+1/(R144/1.37)) + DA144/((DA144+1)/(Q144/1.6) + DA144/(R144/1.37))</f>
        <v>0</v>
      </c>
      <c r="U144">
        <f>(CV144*CY144)</f>
        <v>0</v>
      </c>
      <c r="V144">
        <f>(DN144+(U144+2*0.95*5.67E-8*(((DN144+$B$7)+273)^4-(DN144+273)^4)-44100*J144)/(1.84*29.3*R144+8*0.95*5.67E-8*(DN144+273)^3))</f>
        <v>0</v>
      </c>
      <c r="W144">
        <f>($C$7*DO144+$D$7*DP144+$E$7*V144)</f>
        <v>0</v>
      </c>
      <c r="X144">
        <f>0.61365*exp(17.502*W144/(240.97+W144))</f>
        <v>0</v>
      </c>
      <c r="Y144">
        <f>(Z144/AA144*100)</f>
        <v>0</v>
      </c>
      <c r="Z144">
        <f>DG144*(DL144+DM144)/1000</f>
        <v>0</v>
      </c>
      <c r="AA144">
        <f>0.61365*exp(17.502*DN144/(240.97+DN144))</f>
        <v>0</v>
      </c>
      <c r="AB144">
        <f>(X144-DG144*(DL144+DM144)/1000)</f>
        <v>0</v>
      </c>
      <c r="AC144">
        <f>(-J144*44100)</f>
        <v>0</v>
      </c>
      <c r="AD144">
        <f>2*29.3*R144*0.92*(DN144-W144)</f>
        <v>0</v>
      </c>
      <c r="AE144">
        <f>2*0.95*5.67E-8*(((DN144+$B$7)+273)^4-(W144+273)^4)</f>
        <v>0</v>
      </c>
      <c r="AF144">
        <f>U144+AE144+AC144+AD144</f>
        <v>0</v>
      </c>
      <c r="AG144">
        <v>3</v>
      </c>
      <c r="AH144">
        <v>1</v>
      </c>
      <c r="AI144">
        <f>IF(AG144*$H$13&gt;=AK144,1.0,(AK144/(AK144-AG144*$H$13)))</f>
        <v>0</v>
      </c>
      <c r="AJ144">
        <f>(AI144-1)*100</f>
        <v>0</v>
      </c>
      <c r="AK144">
        <f>MAX(0,($B$13+$C$13*DS144)/(1+$D$13*DS144)*DL144/(DN144+273)*$E$13)</f>
        <v>0</v>
      </c>
      <c r="AL144" t="s">
        <v>420</v>
      </c>
      <c r="AM144" t="s">
        <v>420</v>
      </c>
      <c r="AN144">
        <v>0</v>
      </c>
      <c r="AO144">
        <v>0</v>
      </c>
      <c r="AP144">
        <f>1-AN144/AO144</f>
        <v>0</v>
      </c>
      <c r="AQ144">
        <v>0</v>
      </c>
      <c r="AR144" t="s">
        <v>420</v>
      </c>
      <c r="AS144" t="s">
        <v>420</v>
      </c>
      <c r="AT144">
        <v>0</v>
      </c>
      <c r="AU144">
        <v>0</v>
      </c>
      <c r="AV144">
        <f>1-AT144/AU144</f>
        <v>0</v>
      </c>
      <c r="AW144">
        <v>0.5</v>
      </c>
      <c r="AX144">
        <f>CW144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420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CV144">
        <f>$B$11*DT144+$C$11*DU144+$F$11*EF144*(1-EI144)</f>
        <v>0</v>
      </c>
      <c r="CW144">
        <f>CV144*CX144</f>
        <v>0</v>
      </c>
      <c r="CX144">
        <f>($B$11*$D$9+$C$11*$D$9+$F$11*((ES144+EK144)/MAX(ES144+EK144+ET144, 0.1)*$I$9+ET144/MAX(ES144+EK144+ET144, 0.1)*$J$9))/($B$11+$C$11+$F$11)</f>
        <v>0</v>
      </c>
      <c r="CY144">
        <f>($B$11*$K$9+$C$11*$K$9+$F$11*((ES144+EK144)/MAX(ES144+EK144+ET144, 0.1)*$P$9+ET144/MAX(ES144+EK144+ET144, 0.1)*$Q$9))/($B$11+$C$11+$F$11)</f>
        <v>0</v>
      </c>
      <c r="CZ144">
        <v>3.21</v>
      </c>
      <c r="DA144">
        <v>0.5</v>
      </c>
      <c r="DB144" t="s">
        <v>421</v>
      </c>
      <c r="DC144">
        <v>2</v>
      </c>
      <c r="DD144">
        <v>1759362731</v>
      </c>
      <c r="DE144">
        <v>420.15</v>
      </c>
      <c r="DF144">
        <v>420.011</v>
      </c>
      <c r="DG144">
        <v>23.9220666666667</v>
      </c>
      <c r="DH144">
        <v>23.8138</v>
      </c>
      <c r="DI144">
        <v>418.170333333333</v>
      </c>
      <c r="DJ144">
        <v>23.5429333333333</v>
      </c>
      <c r="DK144">
        <v>500.073333333333</v>
      </c>
      <c r="DL144">
        <v>90.3212666666667</v>
      </c>
      <c r="DM144">
        <v>0.0332650666666667</v>
      </c>
      <c r="DN144">
        <v>30.3322</v>
      </c>
      <c r="DO144">
        <v>30.0184666666667</v>
      </c>
      <c r="DP144">
        <v>999.9</v>
      </c>
      <c r="DQ144">
        <v>0</v>
      </c>
      <c r="DR144">
        <v>0</v>
      </c>
      <c r="DS144">
        <v>10037.7333333333</v>
      </c>
      <c r="DT144">
        <v>0</v>
      </c>
      <c r="DU144">
        <v>0.386148</v>
      </c>
      <c r="DV144">
        <v>0.138905666666667</v>
      </c>
      <c r="DW144">
        <v>430.447333333333</v>
      </c>
      <c r="DX144">
        <v>430.257</v>
      </c>
      <c r="DY144">
        <v>0.108287666666667</v>
      </c>
      <c r="DZ144">
        <v>420.011</v>
      </c>
      <c r="EA144">
        <v>23.8138</v>
      </c>
      <c r="EB144">
        <v>2.16067</v>
      </c>
      <c r="EC144">
        <v>2.15089</v>
      </c>
      <c r="ED144">
        <v>18.6736666666667</v>
      </c>
      <c r="EE144">
        <v>18.6011666666667</v>
      </c>
      <c r="EF144">
        <v>0.00500059</v>
      </c>
      <c r="EG144">
        <v>0</v>
      </c>
      <c r="EH144">
        <v>0</v>
      </c>
      <c r="EI144">
        <v>0</v>
      </c>
      <c r="EJ144">
        <v>365.266666666667</v>
      </c>
      <c r="EK144">
        <v>0.00500059</v>
      </c>
      <c r="EL144">
        <v>-10.5666666666667</v>
      </c>
      <c r="EM144">
        <v>-0.233333333333333</v>
      </c>
      <c r="EN144">
        <v>35.333</v>
      </c>
      <c r="EO144">
        <v>39.1873333333333</v>
      </c>
      <c r="EP144">
        <v>36.937</v>
      </c>
      <c r="EQ144">
        <v>39.208</v>
      </c>
      <c r="ER144">
        <v>37.979</v>
      </c>
      <c r="ES144">
        <v>0</v>
      </c>
      <c r="ET144">
        <v>0</v>
      </c>
      <c r="EU144">
        <v>0</v>
      </c>
      <c r="EV144">
        <v>1759362735.1</v>
      </c>
      <c r="EW144">
        <v>0</v>
      </c>
      <c r="EX144">
        <v>366.076</v>
      </c>
      <c r="EY144">
        <v>18.9615387169563</v>
      </c>
      <c r="EZ144">
        <v>-0.738461752238841</v>
      </c>
      <c r="FA144">
        <v>-11.056</v>
      </c>
      <c r="FB144">
        <v>15</v>
      </c>
      <c r="FC144">
        <v>0</v>
      </c>
      <c r="FD144" t="s">
        <v>422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0.15355221</v>
      </c>
      <c r="FQ144">
        <v>0.12323617443609</v>
      </c>
      <c r="FR144">
        <v>0.0384684302459679</v>
      </c>
      <c r="FS144">
        <v>1</v>
      </c>
      <c r="FT144">
        <v>365.826470588235</v>
      </c>
      <c r="FU144">
        <v>2.20168082952069</v>
      </c>
      <c r="FV144">
        <v>6.06762424791127</v>
      </c>
      <c r="FW144">
        <v>-1</v>
      </c>
      <c r="FX144">
        <v>0.106872</v>
      </c>
      <c r="FY144">
        <v>0.00445263157894735</v>
      </c>
      <c r="FZ144">
        <v>0.00312886514570379</v>
      </c>
      <c r="GA144">
        <v>1</v>
      </c>
      <c r="GB144">
        <v>2</v>
      </c>
      <c r="GC144">
        <v>2</v>
      </c>
      <c r="GD144" t="s">
        <v>449</v>
      </c>
      <c r="GE144">
        <v>3.13282</v>
      </c>
      <c r="GF144">
        <v>2.71163</v>
      </c>
      <c r="GG144">
        <v>0.0892612</v>
      </c>
      <c r="GH144">
        <v>0.0897127</v>
      </c>
      <c r="GI144">
        <v>0.102417</v>
      </c>
      <c r="GJ144">
        <v>0.102851</v>
      </c>
      <c r="GK144">
        <v>34269.9</v>
      </c>
      <c r="GL144">
        <v>36686.6</v>
      </c>
      <c r="GM144">
        <v>34047.4</v>
      </c>
      <c r="GN144">
        <v>36493.1</v>
      </c>
      <c r="GO144">
        <v>43163.6</v>
      </c>
      <c r="GP144">
        <v>46999.2</v>
      </c>
      <c r="GQ144">
        <v>53117.4</v>
      </c>
      <c r="GR144">
        <v>58325.6</v>
      </c>
      <c r="GS144">
        <v>1.94035</v>
      </c>
      <c r="GT144">
        <v>1.77903</v>
      </c>
      <c r="GU144">
        <v>0.0838749</v>
      </c>
      <c r="GV144">
        <v>0</v>
      </c>
      <c r="GW144">
        <v>28.6506</v>
      </c>
      <c r="GX144">
        <v>999.9</v>
      </c>
      <c r="GY144">
        <v>58.222</v>
      </c>
      <c r="GZ144">
        <v>30.796</v>
      </c>
      <c r="HA144">
        <v>28.7439</v>
      </c>
      <c r="HB144">
        <v>54.61</v>
      </c>
      <c r="HC144">
        <v>44.5994</v>
      </c>
      <c r="HD144">
        <v>1</v>
      </c>
      <c r="HE144">
        <v>0.105236</v>
      </c>
      <c r="HF144">
        <v>-1.2781</v>
      </c>
      <c r="HG144">
        <v>20.1292</v>
      </c>
      <c r="HH144">
        <v>5.19842</v>
      </c>
      <c r="HI144">
        <v>12.0044</v>
      </c>
      <c r="HJ144">
        <v>4.97565</v>
      </c>
      <c r="HK144">
        <v>3.294</v>
      </c>
      <c r="HL144">
        <v>9999</v>
      </c>
      <c r="HM144">
        <v>9999</v>
      </c>
      <c r="HN144">
        <v>999.9</v>
      </c>
      <c r="HO144">
        <v>9999</v>
      </c>
      <c r="HP144">
        <v>1.86325</v>
      </c>
      <c r="HQ144">
        <v>1.86813</v>
      </c>
      <c r="HR144">
        <v>1.86785</v>
      </c>
      <c r="HS144">
        <v>1.86905</v>
      </c>
      <c r="HT144">
        <v>1.86983</v>
      </c>
      <c r="HU144">
        <v>1.86594</v>
      </c>
      <c r="HV144">
        <v>1.86695</v>
      </c>
      <c r="HW144">
        <v>1.86843</v>
      </c>
      <c r="HX144">
        <v>5</v>
      </c>
      <c r="HY144">
        <v>0</v>
      </c>
      <c r="HZ144">
        <v>0</v>
      </c>
      <c r="IA144">
        <v>0</v>
      </c>
      <c r="IB144" t="s">
        <v>424</v>
      </c>
      <c r="IC144" t="s">
        <v>425</v>
      </c>
      <c r="ID144" t="s">
        <v>426</v>
      </c>
      <c r="IE144" t="s">
        <v>426</v>
      </c>
      <c r="IF144" t="s">
        <v>426</v>
      </c>
      <c r="IG144" t="s">
        <v>426</v>
      </c>
      <c r="IH144">
        <v>0</v>
      </c>
      <c r="II144">
        <v>100</v>
      </c>
      <c r="IJ144">
        <v>100</v>
      </c>
      <c r="IK144">
        <v>1.98</v>
      </c>
      <c r="IL144">
        <v>0.3791</v>
      </c>
      <c r="IM144">
        <v>0.591063205497763</v>
      </c>
      <c r="IN144">
        <v>0.00362635438953289</v>
      </c>
      <c r="IO144">
        <v>-8.50754122937555e-07</v>
      </c>
      <c r="IP144">
        <v>2.87264459290622e-10</v>
      </c>
      <c r="IQ144">
        <v>-0.103101814204982</v>
      </c>
      <c r="IR144">
        <v>-0.017656537129445</v>
      </c>
      <c r="IS144">
        <v>0.00217271289782075</v>
      </c>
      <c r="IT144">
        <v>-2.34727275410467e-05</v>
      </c>
      <c r="IU144">
        <v>4</v>
      </c>
      <c r="IV144">
        <v>2183</v>
      </c>
      <c r="IW144">
        <v>1</v>
      </c>
      <c r="IX144">
        <v>27</v>
      </c>
      <c r="IY144">
        <v>29322712.2</v>
      </c>
      <c r="IZ144">
        <v>29322712.2</v>
      </c>
      <c r="JA144">
        <v>0.996094</v>
      </c>
      <c r="JB144">
        <v>2.6416</v>
      </c>
      <c r="JC144">
        <v>1.54785</v>
      </c>
      <c r="JD144">
        <v>2.31323</v>
      </c>
      <c r="JE144">
        <v>1.64673</v>
      </c>
      <c r="JF144">
        <v>2.34985</v>
      </c>
      <c r="JG144">
        <v>34.4864</v>
      </c>
      <c r="JH144">
        <v>24.2188</v>
      </c>
      <c r="JI144">
        <v>18</v>
      </c>
      <c r="JJ144">
        <v>499.855</v>
      </c>
      <c r="JK144">
        <v>396.396</v>
      </c>
      <c r="JL144">
        <v>30.9664</v>
      </c>
      <c r="JM144">
        <v>28.7271</v>
      </c>
      <c r="JN144">
        <v>30.0002</v>
      </c>
      <c r="JO144">
        <v>28.7065</v>
      </c>
      <c r="JP144">
        <v>28.6595</v>
      </c>
      <c r="JQ144">
        <v>19.9642</v>
      </c>
      <c r="JR144">
        <v>21.1758</v>
      </c>
      <c r="JS144">
        <v>52.7218</v>
      </c>
      <c r="JT144">
        <v>30.9552</v>
      </c>
      <c r="JU144">
        <v>420</v>
      </c>
      <c r="JV144">
        <v>23.8742</v>
      </c>
      <c r="JW144">
        <v>96.5537</v>
      </c>
      <c r="JX144">
        <v>94.4993</v>
      </c>
    </row>
    <row r="145" spans="1:284">
      <c r="A145">
        <v>129</v>
      </c>
      <c r="B145">
        <v>1759362736</v>
      </c>
      <c r="C145">
        <v>1693.90000009537</v>
      </c>
      <c r="D145" t="s">
        <v>686</v>
      </c>
      <c r="E145" t="s">
        <v>687</v>
      </c>
      <c r="F145">
        <v>5</v>
      </c>
      <c r="G145" t="s">
        <v>669</v>
      </c>
      <c r="H145" t="s">
        <v>419</v>
      </c>
      <c r="I145">
        <v>1759362733</v>
      </c>
      <c r="J145">
        <f>(K145)/1000</f>
        <v>0</v>
      </c>
      <c r="K145">
        <f>1000*DK145*AI145*(DG145-DH145)/(100*CZ145*(1000-AI145*DG145))</f>
        <v>0</v>
      </c>
      <c r="L145">
        <f>DK145*AI145*(DF145-DE145*(1000-AI145*DH145)/(1000-AI145*DG145))/(100*CZ145)</f>
        <v>0</v>
      </c>
      <c r="M145">
        <f>DE145 - IF(AI145&gt;1, L145*CZ145*100.0/(AK145), 0)</f>
        <v>0</v>
      </c>
      <c r="N145">
        <f>((T145-J145/2)*M145-L145)/(T145+J145/2)</f>
        <v>0</v>
      </c>
      <c r="O145">
        <f>N145*(DL145+DM145)/1000.0</f>
        <v>0</v>
      </c>
      <c r="P145">
        <f>(DE145 - IF(AI145&gt;1, L145*CZ145*100.0/(AK145), 0))*(DL145+DM145)/1000.0</f>
        <v>0</v>
      </c>
      <c r="Q145">
        <f>2.0/((1/S145-1/R145)+SIGN(S145)*SQRT((1/S145-1/R145)*(1/S145-1/R145) + 4*DA145/((DA145+1)*(DA145+1))*(2*1/S145*1/R145-1/R145*1/R145)))</f>
        <v>0</v>
      </c>
      <c r="R145">
        <f>IF(LEFT(DB145,1)&lt;&gt;"0",IF(LEFT(DB145,1)="1",3.0,DC145),$D$5+$E$5*(DS145*DL145/($K$5*1000))+$F$5*(DS145*DL145/($K$5*1000))*MAX(MIN(CZ145,$J$5),$I$5)*MAX(MIN(CZ145,$J$5),$I$5)+$G$5*MAX(MIN(CZ145,$J$5),$I$5)*(DS145*DL145/($K$5*1000))+$H$5*(DS145*DL145/($K$5*1000))*(DS145*DL145/($K$5*1000)))</f>
        <v>0</v>
      </c>
      <c r="S145">
        <f>J145*(1000-(1000*0.61365*exp(17.502*W145/(240.97+W145))/(DL145+DM145)+DG145)/2)/(1000*0.61365*exp(17.502*W145/(240.97+W145))/(DL145+DM145)-DG145)</f>
        <v>0</v>
      </c>
      <c r="T145">
        <f>1/((DA145+1)/(Q145/1.6)+1/(R145/1.37)) + DA145/((DA145+1)/(Q145/1.6) + DA145/(R145/1.37))</f>
        <v>0</v>
      </c>
      <c r="U145">
        <f>(CV145*CY145)</f>
        <v>0</v>
      </c>
      <c r="V145">
        <f>(DN145+(U145+2*0.95*5.67E-8*(((DN145+$B$7)+273)^4-(DN145+273)^4)-44100*J145)/(1.84*29.3*R145+8*0.95*5.67E-8*(DN145+273)^3))</f>
        <v>0</v>
      </c>
      <c r="W145">
        <f>($C$7*DO145+$D$7*DP145+$E$7*V145)</f>
        <v>0</v>
      </c>
      <c r="X145">
        <f>0.61365*exp(17.502*W145/(240.97+W145))</f>
        <v>0</v>
      </c>
      <c r="Y145">
        <f>(Z145/AA145*100)</f>
        <v>0</v>
      </c>
      <c r="Z145">
        <f>DG145*(DL145+DM145)/1000</f>
        <v>0</v>
      </c>
      <c r="AA145">
        <f>0.61365*exp(17.502*DN145/(240.97+DN145))</f>
        <v>0</v>
      </c>
      <c r="AB145">
        <f>(X145-DG145*(DL145+DM145)/1000)</f>
        <v>0</v>
      </c>
      <c r="AC145">
        <f>(-J145*44100)</f>
        <v>0</v>
      </c>
      <c r="AD145">
        <f>2*29.3*R145*0.92*(DN145-W145)</f>
        <v>0</v>
      </c>
      <c r="AE145">
        <f>2*0.95*5.67E-8*(((DN145+$B$7)+273)^4-(W145+273)^4)</f>
        <v>0</v>
      </c>
      <c r="AF145">
        <f>U145+AE145+AC145+AD145</f>
        <v>0</v>
      </c>
      <c r="AG145">
        <v>3</v>
      </c>
      <c r="AH145">
        <v>1</v>
      </c>
      <c r="AI145">
        <f>IF(AG145*$H$13&gt;=AK145,1.0,(AK145/(AK145-AG145*$H$13)))</f>
        <v>0</v>
      </c>
      <c r="AJ145">
        <f>(AI145-1)*100</f>
        <v>0</v>
      </c>
      <c r="AK145">
        <f>MAX(0,($B$13+$C$13*DS145)/(1+$D$13*DS145)*DL145/(DN145+273)*$E$13)</f>
        <v>0</v>
      </c>
      <c r="AL145" t="s">
        <v>420</v>
      </c>
      <c r="AM145" t="s">
        <v>420</v>
      </c>
      <c r="AN145">
        <v>0</v>
      </c>
      <c r="AO145">
        <v>0</v>
      </c>
      <c r="AP145">
        <f>1-AN145/AO145</f>
        <v>0</v>
      </c>
      <c r="AQ145">
        <v>0</v>
      </c>
      <c r="AR145" t="s">
        <v>420</v>
      </c>
      <c r="AS145" t="s">
        <v>420</v>
      </c>
      <c r="AT145">
        <v>0</v>
      </c>
      <c r="AU145">
        <v>0</v>
      </c>
      <c r="AV145">
        <f>1-AT145/AU145</f>
        <v>0</v>
      </c>
      <c r="AW145">
        <v>0.5</v>
      </c>
      <c r="AX145">
        <f>CW145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420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CV145">
        <f>$B$11*DT145+$C$11*DU145+$F$11*EF145*(1-EI145)</f>
        <v>0</v>
      </c>
      <c r="CW145">
        <f>CV145*CX145</f>
        <v>0</v>
      </c>
      <c r="CX145">
        <f>($B$11*$D$9+$C$11*$D$9+$F$11*((ES145+EK145)/MAX(ES145+EK145+ET145, 0.1)*$I$9+ET145/MAX(ES145+EK145+ET145, 0.1)*$J$9))/($B$11+$C$11+$F$11)</f>
        <v>0</v>
      </c>
      <c r="CY145">
        <f>($B$11*$K$9+$C$11*$K$9+$F$11*((ES145+EK145)/MAX(ES145+EK145+ET145, 0.1)*$P$9+ET145/MAX(ES145+EK145+ET145, 0.1)*$Q$9))/($B$11+$C$11+$F$11)</f>
        <v>0</v>
      </c>
      <c r="CZ145">
        <v>3.21</v>
      </c>
      <c r="DA145">
        <v>0.5</v>
      </c>
      <c r="DB145" t="s">
        <v>421</v>
      </c>
      <c r="DC145">
        <v>2</v>
      </c>
      <c r="DD145">
        <v>1759362733</v>
      </c>
      <c r="DE145">
        <v>420.148333333333</v>
      </c>
      <c r="DF145">
        <v>420.034666666667</v>
      </c>
      <c r="DG145">
        <v>23.9214</v>
      </c>
      <c r="DH145">
        <v>23.8133</v>
      </c>
      <c r="DI145">
        <v>418.169</v>
      </c>
      <c r="DJ145">
        <v>23.5423</v>
      </c>
      <c r="DK145">
        <v>500.075333333333</v>
      </c>
      <c r="DL145">
        <v>90.3214</v>
      </c>
      <c r="DM145">
        <v>0.0333186</v>
      </c>
      <c r="DN145">
        <v>30.3307666666667</v>
      </c>
      <c r="DO145">
        <v>30.0153333333333</v>
      </c>
      <c r="DP145">
        <v>999.9</v>
      </c>
      <c r="DQ145">
        <v>0</v>
      </c>
      <c r="DR145">
        <v>0</v>
      </c>
      <c r="DS145">
        <v>10016.06</v>
      </c>
      <c r="DT145">
        <v>0</v>
      </c>
      <c r="DU145">
        <v>0.386148</v>
      </c>
      <c r="DV145">
        <v>0.113667666666667</v>
      </c>
      <c r="DW145">
        <v>430.445333333333</v>
      </c>
      <c r="DX145">
        <v>430.281</v>
      </c>
      <c r="DY145">
        <v>0.108111666666667</v>
      </c>
      <c r="DZ145">
        <v>420.034666666667</v>
      </c>
      <c r="EA145">
        <v>23.8133</v>
      </c>
      <c r="EB145">
        <v>2.16061333333333</v>
      </c>
      <c r="EC145">
        <v>2.15085</v>
      </c>
      <c r="ED145">
        <v>18.6732333333333</v>
      </c>
      <c r="EE145">
        <v>18.6008666666667</v>
      </c>
      <c r="EF145">
        <v>0.00500059</v>
      </c>
      <c r="EG145">
        <v>0</v>
      </c>
      <c r="EH145">
        <v>0</v>
      </c>
      <c r="EI145">
        <v>0</v>
      </c>
      <c r="EJ145">
        <v>367.633333333333</v>
      </c>
      <c r="EK145">
        <v>0.00500059</v>
      </c>
      <c r="EL145">
        <v>-8.66666666666667</v>
      </c>
      <c r="EM145">
        <v>0.2</v>
      </c>
      <c r="EN145">
        <v>35.354</v>
      </c>
      <c r="EO145">
        <v>39.2496666666667</v>
      </c>
      <c r="EP145">
        <v>36.958</v>
      </c>
      <c r="EQ145">
        <v>39.2496666666667</v>
      </c>
      <c r="ER145">
        <v>38</v>
      </c>
      <c r="ES145">
        <v>0</v>
      </c>
      <c r="ET145">
        <v>0</v>
      </c>
      <c r="EU145">
        <v>0</v>
      </c>
      <c r="EV145">
        <v>1759362736.9</v>
      </c>
      <c r="EW145">
        <v>0</v>
      </c>
      <c r="EX145">
        <v>365.969230769231</v>
      </c>
      <c r="EY145">
        <v>7.5145299181244</v>
      </c>
      <c r="EZ145">
        <v>-2.12991472432782</v>
      </c>
      <c r="FA145">
        <v>-10.6115384615385</v>
      </c>
      <c r="FB145">
        <v>15</v>
      </c>
      <c r="FC145">
        <v>0</v>
      </c>
      <c r="FD145" t="s">
        <v>422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0.142997715</v>
      </c>
      <c r="FQ145">
        <v>0.0734851263157895</v>
      </c>
      <c r="FR145">
        <v>0.0419619427195915</v>
      </c>
      <c r="FS145">
        <v>1</v>
      </c>
      <c r="FT145">
        <v>366.047058823529</v>
      </c>
      <c r="FU145">
        <v>5.0297939316746</v>
      </c>
      <c r="FV145">
        <v>6.19915721473576</v>
      </c>
      <c r="FW145">
        <v>-1</v>
      </c>
      <c r="FX145">
        <v>0.1064007</v>
      </c>
      <c r="FY145">
        <v>0.019260992481203</v>
      </c>
      <c r="FZ145">
        <v>0.00239442845163517</v>
      </c>
      <c r="GA145">
        <v>1</v>
      </c>
      <c r="GB145">
        <v>2</v>
      </c>
      <c r="GC145">
        <v>2</v>
      </c>
      <c r="GD145" t="s">
        <v>449</v>
      </c>
      <c r="GE145">
        <v>3.13273</v>
      </c>
      <c r="GF145">
        <v>2.71132</v>
      </c>
      <c r="GG145">
        <v>0.0892589</v>
      </c>
      <c r="GH145">
        <v>0.0897025</v>
      </c>
      <c r="GI145">
        <v>0.102417</v>
      </c>
      <c r="GJ145">
        <v>0.102851</v>
      </c>
      <c r="GK145">
        <v>34269.9</v>
      </c>
      <c r="GL145">
        <v>36687</v>
      </c>
      <c r="GM145">
        <v>34047.3</v>
      </c>
      <c r="GN145">
        <v>36493.1</v>
      </c>
      <c r="GO145">
        <v>43163.6</v>
      </c>
      <c r="GP145">
        <v>46999.4</v>
      </c>
      <c r="GQ145">
        <v>53117.4</v>
      </c>
      <c r="GR145">
        <v>58325.8</v>
      </c>
      <c r="GS145">
        <v>1.94018</v>
      </c>
      <c r="GT145">
        <v>1.77912</v>
      </c>
      <c r="GU145">
        <v>0.0832602</v>
      </c>
      <c r="GV145">
        <v>0</v>
      </c>
      <c r="GW145">
        <v>28.6512</v>
      </c>
      <c r="GX145">
        <v>999.9</v>
      </c>
      <c r="GY145">
        <v>58.222</v>
      </c>
      <c r="GZ145">
        <v>30.776</v>
      </c>
      <c r="HA145">
        <v>28.7113</v>
      </c>
      <c r="HB145">
        <v>54.65</v>
      </c>
      <c r="HC145">
        <v>44.4271</v>
      </c>
      <c r="HD145">
        <v>1</v>
      </c>
      <c r="HE145">
        <v>0.10534</v>
      </c>
      <c r="HF145">
        <v>-1.26117</v>
      </c>
      <c r="HG145">
        <v>20.1293</v>
      </c>
      <c r="HH145">
        <v>5.19857</v>
      </c>
      <c r="HI145">
        <v>12.0043</v>
      </c>
      <c r="HJ145">
        <v>4.9755</v>
      </c>
      <c r="HK145">
        <v>3.294</v>
      </c>
      <c r="HL145">
        <v>9999</v>
      </c>
      <c r="HM145">
        <v>9999</v>
      </c>
      <c r="HN145">
        <v>999.9</v>
      </c>
      <c r="HO145">
        <v>9999</v>
      </c>
      <c r="HP145">
        <v>1.86325</v>
      </c>
      <c r="HQ145">
        <v>1.86813</v>
      </c>
      <c r="HR145">
        <v>1.86784</v>
      </c>
      <c r="HS145">
        <v>1.86905</v>
      </c>
      <c r="HT145">
        <v>1.86983</v>
      </c>
      <c r="HU145">
        <v>1.86594</v>
      </c>
      <c r="HV145">
        <v>1.86697</v>
      </c>
      <c r="HW145">
        <v>1.86843</v>
      </c>
      <c r="HX145">
        <v>5</v>
      </c>
      <c r="HY145">
        <v>0</v>
      </c>
      <c r="HZ145">
        <v>0</v>
      </c>
      <c r="IA145">
        <v>0</v>
      </c>
      <c r="IB145" t="s">
        <v>424</v>
      </c>
      <c r="IC145" t="s">
        <v>425</v>
      </c>
      <c r="ID145" t="s">
        <v>426</v>
      </c>
      <c r="IE145" t="s">
        <v>426</v>
      </c>
      <c r="IF145" t="s">
        <v>426</v>
      </c>
      <c r="IG145" t="s">
        <v>426</v>
      </c>
      <c r="IH145">
        <v>0</v>
      </c>
      <c r="II145">
        <v>100</v>
      </c>
      <c r="IJ145">
        <v>100</v>
      </c>
      <c r="IK145">
        <v>1.98</v>
      </c>
      <c r="IL145">
        <v>0.3791</v>
      </c>
      <c r="IM145">
        <v>0.591063205497763</v>
      </c>
      <c r="IN145">
        <v>0.00362635438953289</v>
      </c>
      <c r="IO145">
        <v>-8.50754122937555e-07</v>
      </c>
      <c r="IP145">
        <v>2.87264459290622e-10</v>
      </c>
      <c r="IQ145">
        <v>-0.103101814204982</v>
      </c>
      <c r="IR145">
        <v>-0.017656537129445</v>
      </c>
      <c r="IS145">
        <v>0.00217271289782075</v>
      </c>
      <c r="IT145">
        <v>-2.34727275410467e-05</v>
      </c>
      <c r="IU145">
        <v>4</v>
      </c>
      <c r="IV145">
        <v>2183</v>
      </c>
      <c r="IW145">
        <v>1</v>
      </c>
      <c r="IX145">
        <v>27</v>
      </c>
      <c r="IY145">
        <v>29322712.3</v>
      </c>
      <c r="IZ145">
        <v>29322712.3</v>
      </c>
      <c r="JA145">
        <v>0.996094</v>
      </c>
      <c r="JB145">
        <v>2.63794</v>
      </c>
      <c r="JC145">
        <v>1.54785</v>
      </c>
      <c r="JD145">
        <v>2.31323</v>
      </c>
      <c r="JE145">
        <v>1.64673</v>
      </c>
      <c r="JF145">
        <v>2.37061</v>
      </c>
      <c r="JG145">
        <v>34.4864</v>
      </c>
      <c r="JH145">
        <v>24.2188</v>
      </c>
      <c r="JI145">
        <v>18</v>
      </c>
      <c r="JJ145">
        <v>499.75</v>
      </c>
      <c r="JK145">
        <v>396.45</v>
      </c>
      <c r="JL145">
        <v>30.9595</v>
      </c>
      <c r="JM145">
        <v>28.7271</v>
      </c>
      <c r="JN145">
        <v>30.0002</v>
      </c>
      <c r="JO145">
        <v>28.7077</v>
      </c>
      <c r="JP145">
        <v>28.6595</v>
      </c>
      <c r="JQ145">
        <v>19.9652</v>
      </c>
      <c r="JR145">
        <v>21.1758</v>
      </c>
      <c r="JS145">
        <v>52.7218</v>
      </c>
      <c r="JT145">
        <v>30.9552</v>
      </c>
      <c r="JU145">
        <v>420</v>
      </c>
      <c r="JV145">
        <v>23.8732</v>
      </c>
      <c r="JW145">
        <v>96.5537</v>
      </c>
      <c r="JX145">
        <v>94.4995</v>
      </c>
    </row>
    <row r="146" spans="1:284">
      <c r="A146">
        <v>130</v>
      </c>
      <c r="B146">
        <v>1759362738</v>
      </c>
      <c r="C146">
        <v>1695.90000009537</v>
      </c>
      <c r="D146" t="s">
        <v>688</v>
      </c>
      <c r="E146" t="s">
        <v>689</v>
      </c>
      <c r="F146">
        <v>5</v>
      </c>
      <c r="G146" t="s">
        <v>669</v>
      </c>
      <c r="H146" t="s">
        <v>419</v>
      </c>
      <c r="I146">
        <v>1759362735</v>
      </c>
      <c r="J146">
        <f>(K146)/1000</f>
        <v>0</v>
      </c>
      <c r="K146">
        <f>1000*DK146*AI146*(DG146-DH146)/(100*CZ146*(1000-AI146*DG146))</f>
        <v>0</v>
      </c>
      <c r="L146">
        <f>DK146*AI146*(DF146-DE146*(1000-AI146*DH146)/(1000-AI146*DG146))/(100*CZ146)</f>
        <v>0</v>
      </c>
      <c r="M146">
        <f>DE146 - IF(AI146&gt;1, L146*CZ146*100.0/(AK146), 0)</f>
        <v>0</v>
      </c>
      <c r="N146">
        <f>((T146-J146/2)*M146-L146)/(T146+J146/2)</f>
        <v>0</v>
      </c>
      <c r="O146">
        <f>N146*(DL146+DM146)/1000.0</f>
        <v>0</v>
      </c>
      <c r="P146">
        <f>(DE146 - IF(AI146&gt;1, L146*CZ146*100.0/(AK146), 0))*(DL146+DM146)/1000.0</f>
        <v>0</v>
      </c>
      <c r="Q146">
        <f>2.0/((1/S146-1/R146)+SIGN(S146)*SQRT((1/S146-1/R146)*(1/S146-1/R146) + 4*DA146/((DA146+1)*(DA146+1))*(2*1/S146*1/R146-1/R146*1/R146)))</f>
        <v>0</v>
      </c>
      <c r="R146">
        <f>IF(LEFT(DB146,1)&lt;&gt;"0",IF(LEFT(DB146,1)="1",3.0,DC146),$D$5+$E$5*(DS146*DL146/($K$5*1000))+$F$5*(DS146*DL146/($K$5*1000))*MAX(MIN(CZ146,$J$5),$I$5)*MAX(MIN(CZ146,$J$5),$I$5)+$G$5*MAX(MIN(CZ146,$J$5),$I$5)*(DS146*DL146/($K$5*1000))+$H$5*(DS146*DL146/($K$5*1000))*(DS146*DL146/($K$5*1000)))</f>
        <v>0</v>
      </c>
      <c r="S146">
        <f>J146*(1000-(1000*0.61365*exp(17.502*W146/(240.97+W146))/(DL146+DM146)+DG146)/2)/(1000*0.61365*exp(17.502*W146/(240.97+W146))/(DL146+DM146)-DG146)</f>
        <v>0</v>
      </c>
      <c r="T146">
        <f>1/((DA146+1)/(Q146/1.6)+1/(R146/1.37)) + DA146/((DA146+1)/(Q146/1.6) + DA146/(R146/1.37))</f>
        <v>0</v>
      </c>
      <c r="U146">
        <f>(CV146*CY146)</f>
        <v>0</v>
      </c>
      <c r="V146">
        <f>(DN146+(U146+2*0.95*5.67E-8*(((DN146+$B$7)+273)^4-(DN146+273)^4)-44100*J146)/(1.84*29.3*R146+8*0.95*5.67E-8*(DN146+273)^3))</f>
        <v>0</v>
      </c>
      <c r="W146">
        <f>($C$7*DO146+$D$7*DP146+$E$7*V146)</f>
        <v>0</v>
      </c>
      <c r="X146">
        <f>0.61365*exp(17.502*W146/(240.97+W146))</f>
        <v>0</v>
      </c>
      <c r="Y146">
        <f>(Z146/AA146*100)</f>
        <v>0</v>
      </c>
      <c r="Z146">
        <f>DG146*(DL146+DM146)/1000</f>
        <v>0</v>
      </c>
      <c r="AA146">
        <f>0.61365*exp(17.502*DN146/(240.97+DN146))</f>
        <v>0</v>
      </c>
      <c r="AB146">
        <f>(X146-DG146*(DL146+DM146)/1000)</f>
        <v>0</v>
      </c>
      <c r="AC146">
        <f>(-J146*44100)</f>
        <v>0</v>
      </c>
      <c r="AD146">
        <f>2*29.3*R146*0.92*(DN146-W146)</f>
        <v>0</v>
      </c>
      <c r="AE146">
        <f>2*0.95*5.67E-8*(((DN146+$B$7)+273)^4-(W146+273)^4)</f>
        <v>0</v>
      </c>
      <c r="AF146">
        <f>U146+AE146+AC146+AD146</f>
        <v>0</v>
      </c>
      <c r="AG146">
        <v>3</v>
      </c>
      <c r="AH146">
        <v>1</v>
      </c>
      <c r="AI146">
        <f>IF(AG146*$H$13&gt;=AK146,1.0,(AK146/(AK146-AG146*$H$13)))</f>
        <v>0</v>
      </c>
      <c r="AJ146">
        <f>(AI146-1)*100</f>
        <v>0</v>
      </c>
      <c r="AK146">
        <f>MAX(0,($B$13+$C$13*DS146)/(1+$D$13*DS146)*DL146/(DN146+273)*$E$13)</f>
        <v>0</v>
      </c>
      <c r="AL146" t="s">
        <v>420</v>
      </c>
      <c r="AM146" t="s">
        <v>420</v>
      </c>
      <c r="AN146">
        <v>0</v>
      </c>
      <c r="AO146">
        <v>0</v>
      </c>
      <c r="AP146">
        <f>1-AN146/AO146</f>
        <v>0</v>
      </c>
      <c r="AQ146">
        <v>0</v>
      </c>
      <c r="AR146" t="s">
        <v>420</v>
      </c>
      <c r="AS146" t="s">
        <v>420</v>
      </c>
      <c r="AT146">
        <v>0</v>
      </c>
      <c r="AU146">
        <v>0</v>
      </c>
      <c r="AV146">
        <f>1-AT146/AU146</f>
        <v>0</v>
      </c>
      <c r="AW146">
        <v>0.5</v>
      </c>
      <c r="AX146">
        <f>CW146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420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CV146">
        <f>$B$11*DT146+$C$11*DU146+$F$11*EF146*(1-EI146)</f>
        <v>0</v>
      </c>
      <c r="CW146">
        <f>CV146*CX146</f>
        <v>0</v>
      </c>
      <c r="CX146">
        <f>($B$11*$D$9+$C$11*$D$9+$F$11*((ES146+EK146)/MAX(ES146+EK146+ET146, 0.1)*$I$9+ET146/MAX(ES146+EK146+ET146, 0.1)*$J$9))/($B$11+$C$11+$F$11)</f>
        <v>0</v>
      </c>
      <c r="CY146">
        <f>($B$11*$K$9+$C$11*$K$9+$F$11*((ES146+EK146)/MAX(ES146+EK146+ET146, 0.1)*$P$9+ET146/MAX(ES146+EK146+ET146, 0.1)*$Q$9))/($B$11+$C$11+$F$11)</f>
        <v>0</v>
      </c>
      <c r="CZ146">
        <v>3.21</v>
      </c>
      <c r="DA146">
        <v>0.5</v>
      </c>
      <c r="DB146" t="s">
        <v>421</v>
      </c>
      <c r="DC146">
        <v>2</v>
      </c>
      <c r="DD146">
        <v>1759362735</v>
      </c>
      <c r="DE146">
        <v>420.144</v>
      </c>
      <c r="DF146">
        <v>420.035</v>
      </c>
      <c r="DG146">
        <v>23.9210333333333</v>
      </c>
      <c r="DH146">
        <v>23.8133</v>
      </c>
      <c r="DI146">
        <v>418.164333333333</v>
      </c>
      <c r="DJ146">
        <v>23.5419333333333</v>
      </c>
      <c r="DK146">
        <v>500.031</v>
      </c>
      <c r="DL146">
        <v>90.3211333333333</v>
      </c>
      <c r="DM146">
        <v>0.0335243666666667</v>
      </c>
      <c r="DN146">
        <v>30.3291333333333</v>
      </c>
      <c r="DO146">
        <v>30.0128</v>
      </c>
      <c r="DP146">
        <v>999.9</v>
      </c>
      <c r="DQ146">
        <v>0</v>
      </c>
      <c r="DR146">
        <v>0</v>
      </c>
      <c r="DS146">
        <v>9988.33333333333</v>
      </c>
      <c r="DT146">
        <v>0</v>
      </c>
      <c r="DU146">
        <v>0.386148</v>
      </c>
      <c r="DV146">
        <v>0.109141</v>
      </c>
      <c r="DW146">
        <v>430.440666666667</v>
      </c>
      <c r="DX146">
        <v>430.281</v>
      </c>
      <c r="DY146">
        <v>0.107753333333333</v>
      </c>
      <c r="DZ146">
        <v>420.035</v>
      </c>
      <c r="EA146">
        <v>23.8133</v>
      </c>
      <c r="EB146">
        <v>2.16057333333333</v>
      </c>
      <c r="EC146">
        <v>2.15084</v>
      </c>
      <c r="ED146">
        <v>18.6729333333333</v>
      </c>
      <c r="EE146">
        <v>18.6008</v>
      </c>
      <c r="EF146">
        <v>0.00500059</v>
      </c>
      <c r="EG146">
        <v>0</v>
      </c>
      <c r="EH146">
        <v>0</v>
      </c>
      <c r="EI146">
        <v>0</v>
      </c>
      <c r="EJ146">
        <v>365.433333333333</v>
      </c>
      <c r="EK146">
        <v>0.00500059</v>
      </c>
      <c r="EL146">
        <v>-4.06666666666667</v>
      </c>
      <c r="EM146">
        <v>0.0666666666666667</v>
      </c>
      <c r="EN146">
        <v>35.375</v>
      </c>
      <c r="EO146">
        <v>39.2913333333333</v>
      </c>
      <c r="EP146">
        <v>36.979</v>
      </c>
      <c r="EQ146">
        <v>39.333</v>
      </c>
      <c r="ER146">
        <v>38.0206666666667</v>
      </c>
      <c r="ES146">
        <v>0</v>
      </c>
      <c r="ET146">
        <v>0</v>
      </c>
      <c r="EU146">
        <v>0</v>
      </c>
      <c r="EV146">
        <v>1759362739.3</v>
      </c>
      <c r="EW146">
        <v>0</v>
      </c>
      <c r="EX146">
        <v>366.657692307692</v>
      </c>
      <c r="EY146">
        <v>-2.94358962990109</v>
      </c>
      <c r="EZ146">
        <v>8.00341827630056</v>
      </c>
      <c r="FA146">
        <v>-10.6038461538462</v>
      </c>
      <c r="FB146">
        <v>15</v>
      </c>
      <c r="FC146">
        <v>0</v>
      </c>
      <c r="FD146" t="s">
        <v>422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0.144306885</v>
      </c>
      <c r="FQ146">
        <v>-0.0268484345864663</v>
      </c>
      <c r="FR146">
        <v>0.0406370144159518</v>
      </c>
      <c r="FS146">
        <v>1</v>
      </c>
      <c r="FT146">
        <v>365.385294117647</v>
      </c>
      <c r="FU146">
        <v>10.339190242338</v>
      </c>
      <c r="FV146">
        <v>5.71093545200996</v>
      </c>
      <c r="FW146">
        <v>-1</v>
      </c>
      <c r="FX146">
        <v>0.1066288</v>
      </c>
      <c r="FY146">
        <v>0.0190959699248122</v>
      </c>
      <c r="FZ146">
        <v>0.00229965842246191</v>
      </c>
      <c r="GA146">
        <v>1</v>
      </c>
      <c r="GB146">
        <v>2</v>
      </c>
      <c r="GC146">
        <v>2</v>
      </c>
      <c r="GD146" t="s">
        <v>449</v>
      </c>
      <c r="GE146">
        <v>3.13284</v>
      </c>
      <c r="GF146">
        <v>2.71138</v>
      </c>
      <c r="GG146">
        <v>0.0892535</v>
      </c>
      <c r="GH146">
        <v>0.0896959</v>
      </c>
      <c r="GI146">
        <v>0.102417</v>
      </c>
      <c r="GJ146">
        <v>0.102849</v>
      </c>
      <c r="GK146">
        <v>34269.9</v>
      </c>
      <c r="GL146">
        <v>36687.3</v>
      </c>
      <c r="GM146">
        <v>34047.2</v>
      </c>
      <c r="GN146">
        <v>36493.1</v>
      </c>
      <c r="GO146">
        <v>43163.6</v>
      </c>
      <c r="GP146">
        <v>46999.5</v>
      </c>
      <c r="GQ146">
        <v>53117.5</v>
      </c>
      <c r="GR146">
        <v>58325.8</v>
      </c>
      <c r="GS146">
        <v>1.94023</v>
      </c>
      <c r="GT146">
        <v>1.77925</v>
      </c>
      <c r="GU146">
        <v>0.0833347</v>
      </c>
      <c r="GV146">
        <v>0</v>
      </c>
      <c r="GW146">
        <v>28.6524</v>
      </c>
      <c r="GX146">
        <v>999.9</v>
      </c>
      <c r="GY146">
        <v>58.222</v>
      </c>
      <c r="GZ146">
        <v>30.776</v>
      </c>
      <c r="HA146">
        <v>28.7146</v>
      </c>
      <c r="HB146">
        <v>54.81</v>
      </c>
      <c r="HC146">
        <v>44.2708</v>
      </c>
      <c r="HD146">
        <v>1</v>
      </c>
      <c r="HE146">
        <v>0.105407</v>
      </c>
      <c r="HF146">
        <v>-1.28036</v>
      </c>
      <c r="HG146">
        <v>20.1292</v>
      </c>
      <c r="HH146">
        <v>5.19842</v>
      </c>
      <c r="HI146">
        <v>12.0046</v>
      </c>
      <c r="HJ146">
        <v>4.9754</v>
      </c>
      <c r="HK146">
        <v>3.294</v>
      </c>
      <c r="HL146">
        <v>9999</v>
      </c>
      <c r="HM146">
        <v>9999</v>
      </c>
      <c r="HN146">
        <v>999.9</v>
      </c>
      <c r="HO146">
        <v>9999</v>
      </c>
      <c r="HP146">
        <v>1.86325</v>
      </c>
      <c r="HQ146">
        <v>1.86813</v>
      </c>
      <c r="HR146">
        <v>1.86784</v>
      </c>
      <c r="HS146">
        <v>1.86905</v>
      </c>
      <c r="HT146">
        <v>1.86984</v>
      </c>
      <c r="HU146">
        <v>1.86592</v>
      </c>
      <c r="HV146">
        <v>1.86699</v>
      </c>
      <c r="HW146">
        <v>1.86843</v>
      </c>
      <c r="HX146">
        <v>5</v>
      </c>
      <c r="HY146">
        <v>0</v>
      </c>
      <c r="HZ146">
        <v>0</v>
      </c>
      <c r="IA146">
        <v>0</v>
      </c>
      <c r="IB146" t="s">
        <v>424</v>
      </c>
      <c r="IC146" t="s">
        <v>425</v>
      </c>
      <c r="ID146" t="s">
        <v>426</v>
      </c>
      <c r="IE146" t="s">
        <v>426</v>
      </c>
      <c r="IF146" t="s">
        <v>426</v>
      </c>
      <c r="IG146" t="s">
        <v>426</v>
      </c>
      <c r="IH146">
        <v>0</v>
      </c>
      <c r="II146">
        <v>100</v>
      </c>
      <c r="IJ146">
        <v>100</v>
      </c>
      <c r="IK146">
        <v>1.979</v>
      </c>
      <c r="IL146">
        <v>0.3792</v>
      </c>
      <c r="IM146">
        <v>0.591063205497763</v>
      </c>
      <c r="IN146">
        <v>0.00362635438953289</v>
      </c>
      <c r="IO146">
        <v>-8.50754122937555e-07</v>
      </c>
      <c r="IP146">
        <v>2.87264459290622e-10</v>
      </c>
      <c r="IQ146">
        <v>-0.103101814204982</v>
      </c>
      <c r="IR146">
        <v>-0.017656537129445</v>
      </c>
      <c r="IS146">
        <v>0.00217271289782075</v>
      </c>
      <c r="IT146">
        <v>-2.34727275410467e-05</v>
      </c>
      <c r="IU146">
        <v>4</v>
      </c>
      <c r="IV146">
        <v>2183</v>
      </c>
      <c r="IW146">
        <v>1</v>
      </c>
      <c r="IX146">
        <v>27</v>
      </c>
      <c r="IY146">
        <v>29322712.3</v>
      </c>
      <c r="IZ146">
        <v>29322712.3</v>
      </c>
      <c r="JA146">
        <v>0.996094</v>
      </c>
      <c r="JB146">
        <v>2.65137</v>
      </c>
      <c r="JC146">
        <v>1.54785</v>
      </c>
      <c r="JD146">
        <v>2.31323</v>
      </c>
      <c r="JE146">
        <v>1.64551</v>
      </c>
      <c r="JF146">
        <v>2.26196</v>
      </c>
      <c r="JG146">
        <v>34.4864</v>
      </c>
      <c r="JH146">
        <v>24.2101</v>
      </c>
      <c r="JI146">
        <v>18</v>
      </c>
      <c r="JJ146">
        <v>499.793</v>
      </c>
      <c r="JK146">
        <v>396.519</v>
      </c>
      <c r="JL146">
        <v>30.9516</v>
      </c>
      <c r="JM146">
        <v>28.7274</v>
      </c>
      <c r="JN146">
        <v>30.0002</v>
      </c>
      <c r="JO146">
        <v>28.7088</v>
      </c>
      <c r="JP146">
        <v>28.6595</v>
      </c>
      <c r="JQ146">
        <v>19.9651</v>
      </c>
      <c r="JR146">
        <v>21.1758</v>
      </c>
      <c r="JS146">
        <v>52.7218</v>
      </c>
      <c r="JT146">
        <v>30.9426</v>
      </c>
      <c r="JU146">
        <v>420</v>
      </c>
      <c r="JV146">
        <v>23.8733</v>
      </c>
      <c r="JW146">
        <v>96.5535</v>
      </c>
      <c r="JX146">
        <v>94.4995</v>
      </c>
    </row>
    <row r="147" spans="1:284">
      <c r="A147">
        <v>131</v>
      </c>
      <c r="B147">
        <v>1759362740</v>
      </c>
      <c r="C147">
        <v>1697.90000009537</v>
      </c>
      <c r="D147" t="s">
        <v>690</v>
      </c>
      <c r="E147" t="s">
        <v>691</v>
      </c>
      <c r="F147">
        <v>5</v>
      </c>
      <c r="G147" t="s">
        <v>669</v>
      </c>
      <c r="H147" t="s">
        <v>419</v>
      </c>
      <c r="I147">
        <v>1759362737</v>
      </c>
      <c r="J147">
        <f>(K147)/1000</f>
        <v>0</v>
      </c>
      <c r="K147">
        <f>1000*DK147*AI147*(DG147-DH147)/(100*CZ147*(1000-AI147*DG147))</f>
        <v>0</v>
      </c>
      <c r="L147">
        <f>DK147*AI147*(DF147-DE147*(1000-AI147*DH147)/(1000-AI147*DG147))/(100*CZ147)</f>
        <v>0</v>
      </c>
      <c r="M147">
        <f>DE147 - IF(AI147&gt;1, L147*CZ147*100.0/(AK147), 0)</f>
        <v>0</v>
      </c>
      <c r="N147">
        <f>((T147-J147/2)*M147-L147)/(T147+J147/2)</f>
        <v>0</v>
      </c>
      <c r="O147">
        <f>N147*(DL147+DM147)/1000.0</f>
        <v>0</v>
      </c>
      <c r="P147">
        <f>(DE147 - IF(AI147&gt;1, L147*CZ147*100.0/(AK147), 0))*(DL147+DM147)/1000.0</f>
        <v>0</v>
      </c>
      <c r="Q147">
        <f>2.0/((1/S147-1/R147)+SIGN(S147)*SQRT((1/S147-1/R147)*(1/S147-1/R147) + 4*DA147/((DA147+1)*(DA147+1))*(2*1/S147*1/R147-1/R147*1/R147)))</f>
        <v>0</v>
      </c>
      <c r="R147">
        <f>IF(LEFT(DB147,1)&lt;&gt;"0",IF(LEFT(DB147,1)="1",3.0,DC147),$D$5+$E$5*(DS147*DL147/($K$5*1000))+$F$5*(DS147*DL147/($K$5*1000))*MAX(MIN(CZ147,$J$5),$I$5)*MAX(MIN(CZ147,$J$5),$I$5)+$G$5*MAX(MIN(CZ147,$J$5),$I$5)*(DS147*DL147/($K$5*1000))+$H$5*(DS147*DL147/($K$5*1000))*(DS147*DL147/($K$5*1000)))</f>
        <v>0</v>
      </c>
      <c r="S147">
        <f>J147*(1000-(1000*0.61365*exp(17.502*W147/(240.97+W147))/(DL147+DM147)+DG147)/2)/(1000*0.61365*exp(17.502*W147/(240.97+W147))/(DL147+DM147)-DG147)</f>
        <v>0</v>
      </c>
      <c r="T147">
        <f>1/((DA147+1)/(Q147/1.6)+1/(R147/1.37)) + DA147/((DA147+1)/(Q147/1.6) + DA147/(R147/1.37))</f>
        <v>0</v>
      </c>
      <c r="U147">
        <f>(CV147*CY147)</f>
        <v>0</v>
      </c>
      <c r="V147">
        <f>(DN147+(U147+2*0.95*5.67E-8*(((DN147+$B$7)+273)^4-(DN147+273)^4)-44100*J147)/(1.84*29.3*R147+8*0.95*5.67E-8*(DN147+273)^3))</f>
        <v>0</v>
      </c>
      <c r="W147">
        <f>($C$7*DO147+$D$7*DP147+$E$7*V147)</f>
        <v>0</v>
      </c>
      <c r="X147">
        <f>0.61365*exp(17.502*W147/(240.97+W147))</f>
        <v>0</v>
      </c>
      <c r="Y147">
        <f>(Z147/AA147*100)</f>
        <v>0</v>
      </c>
      <c r="Z147">
        <f>DG147*(DL147+DM147)/1000</f>
        <v>0</v>
      </c>
      <c r="AA147">
        <f>0.61365*exp(17.502*DN147/(240.97+DN147))</f>
        <v>0</v>
      </c>
      <c r="AB147">
        <f>(X147-DG147*(DL147+DM147)/1000)</f>
        <v>0</v>
      </c>
      <c r="AC147">
        <f>(-J147*44100)</f>
        <v>0</v>
      </c>
      <c r="AD147">
        <f>2*29.3*R147*0.92*(DN147-W147)</f>
        <v>0</v>
      </c>
      <c r="AE147">
        <f>2*0.95*5.67E-8*(((DN147+$B$7)+273)^4-(W147+273)^4)</f>
        <v>0</v>
      </c>
      <c r="AF147">
        <f>U147+AE147+AC147+AD147</f>
        <v>0</v>
      </c>
      <c r="AG147">
        <v>3</v>
      </c>
      <c r="AH147">
        <v>1</v>
      </c>
      <c r="AI147">
        <f>IF(AG147*$H$13&gt;=AK147,1.0,(AK147/(AK147-AG147*$H$13)))</f>
        <v>0</v>
      </c>
      <c r="AJ147">
        <f>(AI147-1)*100</f>
        <v>0</v>
      </c>
      <c r="AK147">
        <f>MAX(0,($B$13+$C$13*DS147)/(1+$D$13*DS147)*DL147/(DN147+273)*$E$13)</f>
        <v>0</v>
      </c>
      <c r="AL147" t="s">
        <v>420</v>
      </c>
      <c r="AM147" t="s">
        <v>420</v>
      </c>
      <c r="AN147">
        <v>0</v>
      </c>
      <c r="AO147">
        <v>0</v>
      </c>
      <c r="AP147">
        <f>1-AN147/AO147</f>
        <v>0</v>
      </c>
      <c r="AQ147">
        <v>0</v>
      </c>
      <c r="AR147" t="s">
        <v>420</v>
      </c>
      <c r="AS147" t="s">
        <v>420</v>
      </c>
      <c r="AT147">
        <v>0</v>
      </c>
      <c r="AU147">
        <v>0</v>
      </c>
      <c r="AV147">
        <f>1-AT147/AU147</f>
        <v>0</v>
      </c>
      <c r="AW147">
        <v>0.5</v>
      </c>
      <c r="AX147">
        <f>CW147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420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CV147">
        <f>$B$11*DT147+$C$11*DU147+$F$11*EF147*(1-EI147)</f>
        <v>0</v>
      </c>
      <c r="CW147">
        <f>CV147*CX147</f>
        <v>0</v>
      </c>
      <c r="CX147">
        <f>($B$11*$D$9+$C$11*$D$9+$F$11*((ES147+EK147)/MAX(ES147+EK147+ET147, 0.1)*$I$9+ET147/MAX(ES147+EK147+ET147, 0.1)*$J$9))/($B$11+$C$11+$F$11)</f>
        <v>0</v>
      </c>
      <c r="CY147">
        <f>($B$11*$K$9+$C$11*$K$9+$F$11*((ES147+EK147)/MAX(ES147+EK147+ET147, 0.1)*$P$9+ET147/MAX(ES147+EK147+ET147, 0.1)*$Q$9))/($B$11+$C$11+$F$11)</f>
        <v>0</v>
      </c>
      <c r="CZ147">
        <v>3.21</v>
      </c>
      <c r="DA147">
        <v>0.5</v>
      </c>
      <c r="DB147" t="s">
        <v>421</v>
      </c>
      <c r="DC147">
        <v>2</v>
      </c>
      <c r="DD147">
        <v>1759362737</v>
      </c>
      <c r="DE147">
        <v>420.142</v>
      </c>
      <c r="DF147">
        <v>420.002666666667</v>
      </c>
      <c r="DG147">
        <v>23.9214666666667</v>
      </c>
      <c r="DH147">
        <v>23.8135666666667</v>
      </c>
      <c r="DI147">
        <v>418.162666666667</v>
      </c>
      <c r="DJ147">
        <v>23.5423333333333</v>
      </c>
      <c r="DK147">
        <v>499.994</v>
      </c>
      <c r="DL147">
        <v>90.3201666666667</v>
      </c>
      <c r="DM147">
        <v>0.0336937</v>
      </c>
      <c r="DN147">
        <v>30.3280333333333</v>
      </c>
      <c r="DO147">
        <v>30.0109</v>
      </c>
      <c r="DP147">
        <v>999.9</v>
      </c>
      <c r="DQ147">
        <v>0</v>
      </c>
      <c r="DR147">
        <v>0</v>
      </c>
      <c r="DS147">
        <v>9968.33333333333</v>
      </c>
      <c r="DT147">
        <v>0</v>
      </c>
      <c r="DU147">
        <v>0.386148</v>
      </c>
      <c r="DV147">
        <v>0.139892666666667</v>
      </c>
      <c r="DW147">
        <v>430.439</v>
      </c>
      <c r="DX147">
        <v>430.247666666667</v>
      </c>
      <c r="DY147">
        <v>0.107915333333333</v>
      </c>
      <c r="DZ147">
        <v>420.002666666667</v>
      </c>
      <c r="EA147">
        <v>23.8135666666667</v>
      </c>
      <c r="EB147">
        <v>2.16059</v>
      </c>
      <c r="EC147">
        <v>2.15084333333333</v>
      </c>
      <c r="ED147">
        <v>18.6730666666667</v>
      </c>
      <c r="EE147">
        <v>18.6008</v>
      </c>
      <c r="EF147">
        <v>0.00500059</v>
      </c>
      <c r="EG147">
        <v>0</v>
      </c>
      <c r="EH147">
        <v>0</v>
      </c>
      <c r="EI147">
        <v>0</v>
      </c>
      <c r="EJ147">
        <v>368.033333333333</v>
      </c>
      <c r="EK147">
        <v>0.00500059</v>
      </c>
      <c r="EL147">
        <v>-9.13333333333333</v>
      </c>
      <c r="EM147">
        <v>-0.466666666666667</v>
      </c>
      <c r="EN147">
        <v>35.375</v>
      </c>
      <c r="EO147">
        <v>39.333</v>
      </c>
      <c r="EP147">
        <v>37.0206666666667</v>
      </c>
      <c r="EQ147">
        <v>39.3953333333333</v>
      </c>
      <c r="ER147">
        <v>38.0413333333333</v>
      </c>
      <c r="ES147">
        <v>0</v>
      </c>
      <c r="ET147">
        <v>0</v>
      </c>
      <c r="EU147">
        <v>0</v>
      </c>
      <c r="EV147">
        <v>1759362741.1</v>
      </c>
      <c r="EW147">
        <v>0</v>
      </c>
      <c r="EX147">
        <v>366.056</v>
      </c>
      <c r="EY147">
        <v>-11.2769227659909</v>
      </c>
      <c r="EZ147">
        <v>-0.246154310294205</v>
      </c>
      <c r="FA147">
        <v>-11.524</v>
      </c>
      <c r="FB147">
        <v>15</v>
      </c>
      <c r="FC147">
        <v>0</v>
      </c>
      <c r="FD147" t="s">
        <v>422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0.14907524</v>
      </c>
      <c r="FQ147">
        <v>-0.124828339849624</v>
      </c>
      <c r="FR147">
        <v>0.0371596961679909</v>
      </c>
      <c r="FS147">
        <v>1</v>
      </c>
      <c r="FT147">
        <v>365.45</v>
      </c>
      <c r="FU147">
        <v>16.2857143490974</v>
      </c>
      <c r="FV147">
        <v>5.9554349868295</v>
      </c>
      <c r="FW147">
        <v>-1</v>
      </c>
      <c r="FX147">
        <v>0.10724615</v>
      </c>
      <c r="FY147">
        <v>0.0109326766917294</v>
      </c>
      <c r="FZ147">
        <v>0.00159339917393602</v>
      </c>
      <c r="GA147">
        <v>1</v>
      </c>
      <c r="GB147">
        <v>2</v>
      </c>
      <c r="GC147">
        <v>2</v>
      </c>
      <c r="GD147" t="s">
        <v>449</v>
      </c>
      <c r="GE147">
        <v>3.13272</v>
      </c>
      <c r="GF147">
        <v>2.71169</v>
      </c>
      <c r="GG147">
        <v>0.0892548</v>
      </c>
      <c r="GH147">
        <v>0.0896966</v>
      </c>
      <c r="GI147">
        <v>0.102412</v>
      </c>
      <c r="GJ147">
        <v>0.102847</v>
      </c>
      <c r="GK147">
        <v>34270</v>
      </c>
      <c r="GL147">
        <v>36687.2</v>
      </c>
      <c r="GM147">
        <v>34047.3</v>
      </c>
      <c r="GN147">
        <v>36493.1</v>
      </c>
      <c r="GO147">
        <v>43163.8</v>
      </c>
      <c r="GP147">
        <v>46999.6</v>
      </c>
      <c r="GQ147">
        <v>53117.4</v>
      </c>
      <c r="GR147">
        <v>58325.8</v>
      </c>
      <c r="GS147">
        <v>1.94007</v>
      </c>
      <c r="GT147">
        <v>1.77938</v>
      </c>
      <c r="GU147">
        <v>0.0836514</v>
      </c>
      <c r="GV147">
        <v>0</v>
      </c>
      <c r="GW147">
        <v>28.6535</v>
      </c>
      <c r="GX147">
        <v>999.9</v>
      </c>
      <c r="GY147">
        <v>58.222</v>
      </c>
      <c r="GZ147">
        <v>30.796</v>
      </c>
      <c r="HA147">
        <v>28.7484</v>
      </c>
      <c r="HB147">
        <v>54.55</v>
      </c>
      <c r="HC147">
        <v>44.5633</v>
      </c>
      <c r="HD147">
        <v>1</v>
      </c>
      <c r="HE147">
        <v>0.105536</v>
      </c>
      <c r="HF147">
        <v>-1.28179</v>
      </c>
      <c r="HG147">
        <v>20.1292</v>
      </c>
      <c r="HH147">
        <v>5.19857</v>
      </c>
      <c r="HI147">
        <v>12.0044</v>
      </c>
      <c r="HJ147">
        <v>4.9756</v>
      </c>
      <c r="HK147">
        <v>3.294</v>
      </c>
      <c r="HL147">
        <v>9999</v>
      </c>
      <c r="HM147">
        <v>9999</v>
      </c>
      <c r="HN147">
        <v>999.9</v>
      </c>
      <c r="HO147">
        <v>9999</v>
      </c>
      <c r="HP147">
        <v>1.86325</v>
      </c>
      <c r="HQ147">
        <v>1.86813</v>
      </c>
      <c r="HR147">
        <v>1.86786</v>
      </c>
      <c r="HS147">
        <v>1.86905</v>
      </c>
      <c r="HT147">
        <v>1.86985</v>
      </c>
      <c r="HU147">
        <v>1.86594</v>
      </c>
      <c r="HV147">
        <v>1.86697</v>
      </c>
      <c r="HW147">
        <v>1.86843</v>
      </c>
      <c r="HX147">
        <v>5</v>
      </c>
      <c r="HY147">
        <v>0</v>
      </c>
      <c r="HZ147">
        <v>0</v>
      </c>
      <c r="IA147">
        <v>0</v>
      </c>
      <c r="IB147" t="s">
        <v>424</v>
      </c>
      <c r="IC147" t="s">
        <v>425</v>
      </c>
      <c r="ID147" t="s">
        <v>426</v>
      </c>
      <c r="IE147" t="s">
        <v>426</v>
      </c>
      <c r="IF147" t="s">
        <v>426</v>
      </c>
      <c r="IG147" t="s">
        <v>426</v>
      </c>
      <c r="IH147">
        <v>0</v>
      </c>
      <c r="II147">
        <v>100</v>
      </c>
      <c r="IJ147">
        <v>100</v>
      </c>
      <c r="IK147">
        <v>1.98</v>
      </c>
      <c r="IL147">
        <v>0.3792</v>
      </c>
      <c r="IM147">
        <v>0.591063205497763</v>
      </c>
      <c r="IN147">
        <v>0.00362635438953289</v>
      </c>
      <c r="IO147">
        <v>-8.50754122937555e-07</v>
      </c>
      <c r="IP147">
        <v>2.87264459290622e-10</v>
      </c>
      <c r="IQ147">
        <v>-0.103101814204982</v>
      </c>
      <c r="IR147">
        <v>-0.017656537129445</v>
      </c>
      <c r="IS147">
        <v>0.00217271289782075</v>
      </c>
      <c r="IT147">
        <v>-2.34727275410467e-05</v>
      </c>
      <c r="IU147">
        <v>4</v>
      </c>
      <c r="IV147">
        <v>2183</v>
      </c>
      <c r="IW147">
        <v>1</v>
      </c>
      <c r="IX147">
        <v>27</v>
      </c>
      <c r="IY147">
        <v>29322712.3</v>
      </c>
      <c r="IZ147">
        <v>29322712.3</v>
      </c>
      <c r="JA147">
        <v>0.996094</v>
      </c>
      <c r="JB147">
        <v>2.63794</v>
      </c>
      <c r="JC147">
        <v>1.54785</v>
      </c>
      <c r="JD147">
        <v>2.31323</v>
      </c>
      <c r="JE147">
        <v>1.64673</v>
      </c>
      <c r="JF147">
        <v>2.35718</v>
      </c>
      <c r="JG147">
        <v>34.4864</v>
      </c>
      <c r="JH147">
        <v>24.2188</v>
      </c>
      <c r="JI147">
        <v>18</v>
      </c>
      <c r="JJ147">
        <v>499.695</v>
      </c>
      <c r="JK147">
        <v>396.587</v>
      </c>
      <c r="JL147">
        <v>30.9452</v>
      </c>
      <c r="JM147">
        <v>28.7287</v>
      </c>
      <c r="JN147">
        <v>30.0001</v>
      </c>
      <c r="JO147">
        <v>28.7088</v>
      </c>
      <c r="JP147">
        <v>28.6595</v>
      </c>
      <c r="JQ147">
        <v>19.9648</v>
      </c>
      <c r="JR147">
        <v>21.1758</v>
      </c>
      <c r="JS147">
        <v>52.7218</v>
      </c>
      <c r="JT147">
        <v>30.9426</v>
      </c>
      <c r="JU147">
        <v>420</v>
      </c>
      <c r="JV147">
        <v>23.88</v>
      </c>
      <c r="JW147">
        <v>96.5535</v>
      </c>
      <c r="JX147">
        <v>94.4995</v>
      </c>
    </row>
    <row r="148" spans="1:284">
      <c r="A148">
        <v>132</v>
      </c>
      <c r="B148">
        <v>1759362742</v>
      </c>
      <c r="C148">
        <v>1699.90000009537</v>
      </c>
      <c r="D148" t="s">
        <v>692</v>
      </c>
      <c r="E148" t="s">
        <v>693</v>
      </c>
      <c r="F148">
        <v>5</v>
      </c>
      <c r="G148" t="s">
        <v>669</v>
      </c>
      <c r="H148" t="s">
        <v>419</v>
      </c>
      <c r="I148">
        <v>1759362739</v>
      </c>
      <c r="J148">
        <f>(K148)/1000</f>
        <v>0</v>
      </c>
      <c r="K148">
        <f>1000*DK148*AI148*(DG148-DH148)/(100*CZ148*(1000-AI148*DG148))</f>
        <v>0</v>
      </c>
      <c r="L148">
        <f>DK148*AI148*(DF148-DE148*(1000-AI148*DH148)/(1000-AI148*DG148))/(100*CZ148)</f>
        <v>0</v>
      </c>
      <c r="M148">
        <f>DE148 - IF(AI148&gt;1, L148*CZ148*100.0/(AK148), 0)</f>
        <v>0</v>
      </c>
      <c r="N148">
        <f>((T148-J148/2)*M148-L148)/(T148+J148/2)</f>
        <v>0</v>
      </c>
      <c r="O148">
        <f>N148*(DL148+DM148)/1000.0</f>
        <v>0</v>
      </c>
      <c r="P148">
        <f>(DE148 - IF(AI148&gt;1, L148*CZ148*100.0/(AK148), 0))*(DL148+DM148)/1000.0</f>
        <v>0</v>
      </c>
      <c r="Q148">
        <f>2.0/((1/S148-1/R148)+SIGN(S148)*SQRT((1/S148-1/R148)*(1/S148-1/R148) + 4*DA148/((DA148+1)*(DA148+1))*(2*1/S148*1/R148-1/R148*1/R148)))</f>
        <v>0</v>
      </c>
      <c r="R148">
        <f>IF(LEFT(DB148,1)&lt;&gt;"0",IF(LEFT(DB148,1)="1",3.0,DC148),$D$5+$E$5*(DS148*DL148/($K$5*1000))+$F$5*(DS148*DL148/($K$5*1000))*MAX(MIN(CZ148,$J$5),$I$5)*MAX(MIN(CZ148,$J$5),$I$5)+$G$5*MAX(MIN(CZ148,$J$5),$I$5)*(DS148*DL148/($K$5*1000))+$H$5*(DS148*DL148/($K$5*1000))*(DS148*DL148/($K$5*1000)))</f>
        <v>0</v>
      </c>
      <c r="S148">
        <f>J148*(1000-(1000*0.61365*exp(17.502*W148/(240.97+W148))/(DL148+DM148)+DG148)/2)/(1000*0.61365*exp(17.502*W148/(240.97+W148))/(DL148+DM148)-DG148)</f>
        <v>0</v>
      </c>
      <c r="T148">
        <f>1/((DA148+1)/(Q148/1.6)+1/(R148/1.37)) + DA148/((DA148+1)/(Q148/1.6) + DA148/(R148/1.37))</f>
        <v>0</v>
      </c>
      <c r="U148">
        <f>(CV148*CY148)</f>
        <v>0</v>
      </c>
      <c r="V148">
        <f>(DN148+(U148+2*0.95*5.67E-8*(((DN148+$B$7)+273)^4-(DN148+273)^4)-44100*J148)/(1.84*29.3*R148+8*0.95*5.67E-8*(DN148+273)^3))</f>
        <v>0</v>
      </c>
      <c r="W148">
        <f>($C$7*DO148+$D$7*DP148+$E$7*V148)</f>
        <v>0</v>
      </c>
      <c r="X148">
        <f>0.61365*exp(17.502*W148/(240.97+W148))</f>
        <v>0</v>
      </c>
      <c r="Y148">
        <f>(Z148/AA148*100)</f>
        <v>0</v>
      </c>
      <c r="Z148">
        <f>DG148*(DL148+DM148)/1000</f>
        <v>0</v>
      </c>
      <c r="AA148">
        <f>0.61365*exp(17.502*DN148/(240.97+DN148))</f>
        <v>0</v>
      </c>
      <c r="AB148">
        <f>(X148-DG148*(DL148+DM148)/1000)</f>
        <v>0</v>
      </c>
      <c r="AC148">
        <f>(-J148*44100)</f>
        <v>0</v>
      </c>
      <c r="AD148">
        <f>2*29.3*R148*0.92*(DN148-W148)</f>
        <v>0</v>
      </c>
      <c r="AE148">
        <f>2*0.95*5.67E-8*(((DN148+$B$7)+273)^4-(W148+273)^4)</f>
        <v>0</v>
      </c>
      <c r="AF148">
        <f>U148+AE148+AC148+AD148</f>
        <v>0</v>
      </c>
      <c r="AG148">
        <v>4</v>
      </c>
      <c r="AH148">
        <v>1</v>
      </c>
      <c r="AI148">
        <f>IF(AG148*$H$13&gt;=AK148,1.0,(AK148/(AK148-AG148*$H$13)))</f>
        <v>0</v>
      </c>
      <c r="AJ148">
        <f>(AI148-1)*100</f>
        <v>0</v>
      </c>
      <c r="AK148">
        <f>MAX(0,($B$13+$C$13*DS148)/(1+$D$13*DS148)*DL148/(DN148+273)*$E$13)</f>
        <v>0</v>
      </c>
      <c r="AL148" t="s">
        <v>420</v>
      </c>
      <c r="AM148" t="s">
        <v>420</v>
      </c>
      <c r="AN148">
        <v>0</v>
      </c>
      <c r="AO148">
        <v>0</v>
      </c>
      <c r="AP148">
        <f>1-AN148/AO148</f>
        <v>0</v>
      </c>
      <c r="AQ148">
        <v>0</v>
      </c>
      <c r="AR148" t="s">
        <v>420</v>
      </c>
      <c r="AS148" t="s">
        <v>420</v>
      </c>
      <c r="AT148">
        <v>0</v>
      </c>
      <c r="AU148">
        <v>0</v>
      </c>
      <c r="AV148">
        <f>1-AT148/AU148</f>
        <v>0</v>
      </c>
      <c r="AW148">
        <v>0.5</v>
      </c>
      <c r="AX148">
        <f>CW148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420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CV148">
        <f>$B$11*DT148+$C$11*DU148+$F$11*EF148*(1-EI148)</f>
        <v>0</v>
      </c>
      <c r="CW148">
        <f>CV148*CX148</f>
        <v>0</v>
      </c>
      <c r="CX148">
        <f>($B$11*$D$9+$C$11*$D$9+$F$11*((ES148+EK148)/MAX(ES148+EK148+ET148, 0.1)*$I$9+ET148/MAX(ES148+EK148+ET148, 0.1)*$J$9))/($B$11+$C$11+$F$11)</f>
        <v>0</v>
      </c>
      <c r="CY148">
        <f>($B$11*$K$9+$C$11*$K$9+$F$11*((ES148+EK148)/MAX(ES148+EK148+ET148, 0.1)*$P$9+ET148/MAX(ES148+EK148+ET148, 0.1)*$Q$9))/($B$11+$C$11+$F$11)</f>
        <v>0</v>
      </c>
      <c r="CZ148">
        <v>3.21</v>
      </c>
      <c r="DA148">
        <v>0.5</v>
      </c>
      <c r="DB148" t="s">
        <v>421</v>
      </c>
      <c r="DC148">
        <v>2</v>
      </c>
      <c r="DD148">
        <v>1759362739</v>
      </c>
      <c r="DE148">
        <v>420.143666666667</v>
      </c>
      <c r="DF148">
        <v>419.980333333333</v>
      </c>
      <c r="DG148">
        <v>23.9220666666667</v>
      </c>
      <c r="DH148">
        <v>23.8137333333333</v>
      </c>
      <c r="DI148">
        <v>418.164</v>
      </c>
      <c r="DJ148">
        <v>23.5429</v>
      </c>
      <c r="DK148">
        <v>499.961</v>
      </c>
      <c r="DL148">
        <v>90.3185333333333</v>
      </c>
      <c r="DM148">
        <v>0.0337171</v>
      </c>
      <c r="DN148">
        <v>30.3272666666667</v>
      </c>
      <c r="DO148">
        <v>30.0126333333333</v>
      </c>
      <c r="DP148">
        <v>999.9</v>
      </c>
      <c r="DQ148">
        <v>0</v>
      </c>
      <c r="DR148">
        <v>0</v>
      </c>
      <c r="DS148">
        <v>9979.77333333333</v>
      </c>
      <c r="DT148">
        <v>0</v>
      </c>
      <c r="DU148">
        <v>0.386148</v>
      </c>
      <c r="DV148">
        <v>0.163849</v>
      </c>
      <c r="DW148">
        <v>430.441</v>
      </c>
      <c r="DX148">
        <v>430.225</v>
      </c>
      <c r="DY148">
        <v>0.108347666666667</v>
      </c>
      <c r="DZ148">
        <v>419.980333333333</v>
      </c>
      <c r="EA148">
        <v>23.8137333333333</v>
      </c>
      <c r="EB148">
        <v>2.16060333333333</v>
      </c>
      <c r="EC148">
        <v>2.15081666666667</v>
      </c>
      <c r="ED148">
        <v>18.6731666666667</v>
      </c>
      <c r="EE148">
        <v>18.6006333333333</v>
      </c>
      <c r="EF148">
        <v>0.00500059</v>
      </c>
      <c r="EG148">
        <v>0</v>
      </c>
      <c r="EH148">
        <v>0</v>
      </c>
      <c r="EI148">
        <v>0</v>
      </c>
      <c r="EJ148">
        <v>365.366666666667</v>
      </c>
      <c r="EK148">
        <v>0.00500059</v>
      </c>
      <c r="EL148">
        <v>-7</v>
      </c>
      <c r="EM148">
        <v>-1</v>
      </c>
      <c r="EN148">
        <v>35.3956666666667</v>
      </c>
      <c r="EO148">
        <v>39.3746666666667</v>
      </c>
      <c r="EP148">
        <v>37.0413333333333</v>
      </c>
      <c r="EQ148">
        <v>39.458</v>
      </c>
      <c r="ER148">
        <v>38.083</v>
      </c>
      <c r="ES148">
        <v>0</v>
      </c>
      <c r="ET148">
        <v>0</v>
      </c>
      <c r="EU148">
        <v>0</v>
      </c>
      <c r="EV148">
        <v>1759362742.9</v>
      </c>
      <c r="EW148">
        <v>0</v>
      </c>
      <c r="EX148">
        <v>366.457692307692</v>
      </c>
      <c r="EY148">
        <v>-4.91965774588021</v>
      </c>
      <c r="EZ148">
        <v>-4.1880346564068</v>
      </c>
      <c r="FA148">
        <v>-11.6038461538462</v>
      </c>
      <c r="FB148">
        <v>15</v>
      </c>
      <c r="FC148">
        <v>0</v>
      </c>
      <c r="FD148" t="s">
        <v>422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0.153359955</v>
      </c>
      <c r="FQ148">
        <v>-0.180392945864661</v>
      </c>
      <c r="FR148">
        <v>0.0339447384081609</v>
      </c>
      <c r="FS148">
        <v>1</v>
      </c>
      <c r="FT148">
        <v>365.708823529412</v>
      </c>
      <c r="FU148">
        <v>2.99006889964776</v>
      </c>
      <c r="FV148">
        <v>6.09485644511051</v>
      </c>
      <c r="FW148">
        <v>-1</v>
      </c>
      <c r="FX148">
        <v>0.1077232</v>
      </c>
      <c r="FY148">
        <v>0.00577335338345862</v>
      </c>
      <c r="FZ148">
        <v>0.00110061848975928</v>
      </c>
      <c r="GA148">
        <v>1</v>
      </c>
      <c r="GB148">
        <v>2</v>
      </c>
      <c r="GC148">
        <v>2</v>
      </c>
      <c r="GD148" t="s">
        <v>449</v>
      </c>
      <c r="GE148">
        <v>3.13274</v>
      </c>
      <c r="GF148">
        <v>2.71186</v>
      </c>
      <c r="GG148">
        <v>0.0892567</v>
      </c>
      <c r="GH148">
        <v>0.089696</v>
      </c>
      <c r="GI148">
        <v>0.10241</v>
      </c>
      <c r="GJ148">
        <v>0.102845</v>
      </c>
      <c r="GK148">
        <v>34270</v>
      </c>
      <c r="GL148">
        <v>36687.1</v>
      </c>
      <c r="GM148">
        <v>34047.4</v>
      </c>
      <c r="GN148">
        <v>36492.9</v>
      </c>
      <c r="GO148">
        <v>43163.9</v>
      </c>
      <c r="GP148">
        <v>46999.6</v>
      </c>
      <c r="GQ148">
        <v>53117.4</v>
      </c>
      <c r="GR148">
        <v>58325.6</v>
      </c>
      <c r="GS148">
        <v>1.9399</v>
      </c>
      <c r="GT148">
        <v>1.77912</v>
      </c>
      <c r="GU148">
        <v>0.0836141</v>
      </c>
      <c r="GV148">
        <v>0</v>
      </c>
      <c r="GW148">
        <v>28.6535</v>
      </c>
      <c r="GX148">
        <v>999.9</v>
      </c>
      <c r="GY148">
        <v>58.222</v>
      </c>
      <c r="GZ148">
        <v>30.776</v>
      </c>
      <c r="HA148">
        <v>28.7101</v>
      </c>
      <c r="HB148">
        <v>54.74</v>
      </c>
      <c r="HC148">
        <v>44.5473</v>
      </c>
      <c r="HD148">
        <v>1</v>
      </c>
      <c r="HE148">
        <v>0.105605</v>
      </c>
      <c r="HF148">
        <v>-1.29617</v>
      </c>
      <c r="HG148">
        <v>20.1291</v>
      </c>
      <c r="HH148">
        <v>5.19857</v>
      </c>
      <c r="HI148">
        <v>12.0041</v>
      </c>
      <c r="HJ148">
        <v>4.97555</v>
      </c>
      <c r="HK148">
        <v>3.294</v>
      </c>
      <c r="HL148">
        <v>9999</v>
      </c>
      <c r="HM148">
        <v>9999</v>
      </c>
      <c r="HN148">
        <v>999.9</v>
      </c>
      <c r="HO148">
        <v>9999</v>
      </c>
      <c r="HP148">
        <v>1.86326</v>
      </c>
      <c r="HQ148">
        <v>1.86813</v>
      </c>
      <c r="HR148">
        <v>1.86788</v>
      </c>
      <c r="HS148">
        <v>1.86905</v>
      </c>
      <c r="HT148">
        <v>1.86985</v>
      </c>
      <c r="HU148">
        <v>1.86596</v>
      </c>
      <c r="HV148">
        <v>1.86699</v>
      </c>
      <c r="HW148">
        <v>1.86844</v>
      </c>
      <c r="HX148">
        <v>5</v>
      </c>
      <c r="HY148">
        <v>0</v>
      </c>
      <c r="HZ148">
        <v>0</v>
      </c>
      <c r="IA148">
        <v>0</v>
      </c>
      <c r="IB148" t="s">
        <v>424</v>
      </c>
      <c r="IC148" t="s">
        <v>425</v>
      </c>
      <c r="ID148" t="s">
        <v>426</v>
      </c>
      <c r="IE148" t="s">
        <v>426</v>
      </c>
      <c r="IF148" t="s">
        <v>426</v>
      </c>
      <c r="IG148" t="s">
        <v>426</v>
      </c>
      <c r="IH148">
        <v>0</v>
      </c>
      <c r="II148">
        <v>100</v>
      </c>
      <c r="IJ148">
        <v>100</v>
      </c>
      <c r="IK148">
        <v>1.98</v>
      </c>
      <c r="IL148">
        <v>0.3791</v>
      </c>
      <c r="IM148">
        <v>0.591063205497763</v>
      </c>
      <c r="IN148">
        <v>0.00362635438953289</v>
      </c>
      <c r="IO148">
        <v>-8.50754122937555e-07</v>
      </c>
      <c r="IP148">
        <v>2.87264459290622e-10</v>
      </c>
      <c r="IQ148">
        <v>-0.103101814204982</v>
      </c>
      <c r="IR148">
        <v>-0.017656537129445</v>
      </c>
      <c r="IS148">
        <v>0.00217271289782075</v>
      </c>
      <c r="IT148">
        <v>-2.34727275410467e-05</v>
      </c>
      <c r="IU148">
        <v>4</v>
      </c>
      <c r="IV148">
        <v>2183</v>
      </c>
      <c r="IW148">
        <v>1</v>
      </c>
      <c r="IX148">
        <v>27</v>
      </c>
      <c r="IY148">
        <v>29322712.4</v>
      </c>
      <c r="IZ148">
        <v>29322712.4</v>
      </c>
      <c r="JA148">
        <v>0.996094</v>
      </c>
      <c r="JB148">
        <v>2.6355</v>
      </c>
      <c r="JC148">
        <v>1.54785</v>
      </c>
      <c r="JD148">
        <v>2.31323</v>
      </c>
      <c r="JE148">
        <v>1.64551</v>
      </c>
      <c r="JF148">
        <v>2.3584</v>
      </c>
      <c r="JG148">
        <v>34.4864</v>
      </c>
      <c r="JH148">
        <v>24.2188</v>
      </c>
      <c r="JI148">
        <v>18</v>
      </c>
      <c r="JJ148">
        <v>499.58</v>
      </c>
      <c r="JK148">
        <v>396.451</v>
      </c>
      <c r="JL148">
        <v>30.9392</v>
      </c>
      <c r="JM148">
        <v>28.7296</v>
      </c>
      <c r="JN148">
        <v>30.0001</v>
      </c>
      <c r="JO148">
        <v>28.7088</v>
      </c>
      <c r="JP148">
        <v>28.6595</v>
      </c>
      <c r="JQ148">
        <v>19.9642</v>
      </c>
      <c r="JR148">
        <v>21.1758</v>
      </c>
      <c r="JS148">
        <v>52.7218</v>
      </c>
      <c r="JT148">
        <v>30.9282</v>
      </c>
      <c r="JU148">
        <v>420</v>
      </c>
      <c r="JV148">
        <v>23.8785</v>
      </c>
      <c r="JW148">
        <v>96.5537</v>
      </c>
      <c r="JX148">
        <v>94.4991</v>
      </c>
    </row>
    <row r="149" spans="1:284">
      <c r="A149">
        <v>133</v>
      </c>
      <c r="B149">
        <v>1759362744</v>
      </c>
      <c r="C149">
        <v>1701.90000009537</v>
      </c>
      <c r="D149" t="s">
        <v>694</v>
      </c>
      <c r="E149" t="s">
        <v>695</v>
      </c>
      <c r="F149">
        <v>5</v>
      </c>
      <c r="G149" t="s">
        <v>669</v>
      </c>
      <c r="H149" t="s">
        <v>419</v>
      </c>
      <c r="I149">
        <v>1759362741</v>
      </c>
      <c r="J149">
        <f>(K149)/1000</f>
        <v>0</v>
      </c>
      <c r="K149">
        <f>1000*DK149*AI149*(DG149-DH149)/(100*CZ149*(1000-AI149*DG149))</f>
        <v>0</v>
      </c>
      <c r="L149">
        <f>DK149*AI149*(DF149-DE149*(1000-AI149*DH149)/(1000-AI149*DG149))/(100*CZ149)</f>
        <v>0</v>
      </c>
      <c r="M149">
        <f>DE149 - IF(AI149&gt;1, L149*CZ149*100.0/(AK149), 0)</f>
        <v>0</v>
      </c>
      <c r="N149">
        <f>((T149-J149/2)*M149-L149)/(T149+J149/2)</f>
        <v>0</v>
      </c>
      <c r="O149">
        <f>N149*(DL149+DM149)/1000.0</f>
        <v>0</v>
      </c>
      <c r="P149">
        <f>(DE149 - IF(AI149&gt;1, L149*CZ149*100.0/(AK149), 0))*(DL149+DM149)/1000.0</f>
        <v>0</v>
      </c>
      <c r="Q149">
        <f>2.0/((1/S149-1/R149)+SIGN(S149)*SQRT((1/S149-1/R149)*(1/S149-1/R149) + 4*DA149/((DA149+1)*(DA149+1))*(2*1/S149*1/R149-1/R149*1/R149)))</f>
        <v>0</v>
      </c>
      <c r="R149">
        <f>IF(LEFT(DB149,1)&lt;&gt;"0",IF(LEFT(DB149,1)="1",3.0,DC149),$D$5+$E$5*(DS149*DL149/($K$5*1000))+$F$5*(DS149*DL149/($K$5*1000))*MAX(MIN(CZ149,$J$5),$I$5)*MAX(MIN(CZ149,$J$5),$I$5)+$G$5*MAX(MIN(CZ149,$J$5),$I$5)*(DS149*DL149/($K$5*1000))+$H$5*(DS149*DL149/($K$5*1000))*(DS149*DL149/($K$5*1000)))</f>
        <v>0</v>
      </c>
      <c r="S149">
        <f>J149*(1000-(1000*0.61365*exp(17.502*W149/(240.97+W149))/(DL149+DM149)+DG149)/2)/(1000*0.61365*exp(17.502*W149/(240.97+W149))/(DL149+DM149)-DG149)</f>
        <v>0</v>
      </c>
      <c r="T149">
        <f>1/((DA149+1)/(Q149/1.6)+1/(R149/1.37)) + DA149/((DA149+1)/(Q149/1.6) + DA149/(R149/1.37))</f>
        <v>0</v>
      </c>
      <c r="U149">
        <f>(CV149*CY149)</f>
        <v>0</v>
      </c>
      <c r="V149">
        <f>(DN149+(U149+2*0.95*5.67E-8*(((DN149+$B$7)+273)^4-(DN149+273)^4)-44100*J149)/(1.84*29.3*R149+8*0.95*5.67E-8*(DN149+273)^3))</f>
        <v>0</v>
      </c>
      <c r="W149">
        <f>($C$7*DO149+$D$7*DP149+$E$7*V149)</f>
        <v>0</v>
      </c>
      <c r="X149">
        <f>0.61365*exp(17.502*W149/(240.97+W149))</f>
        <v>0</v>
      </c>
      <c r="Y149">
        <f>(Z149/AA149*100)</f>
        <v>0</v>
      </c>
      <c r="Z149">
        <f>DG149*(DL149+DM149)/1000</f>
        <v>0</v>
      </c>
      <c r="AA149">
        <f>0.61365*exp(17.502*DN149/(240.97+DN149))</f>
        <v>0</v>
      </c>
      <c r="AB149">
        <f>(X149-DG149*(DL149+DM149)/1000)</f>
        <v>0</v>
      </c>
      <c r="AC149">
        <f>(-J149*44100)</f>
        <v>0</v>
      </c>
      <c r="AD149">
        <f>2*29.3*R149*0.92*(DN149-W149)</f>
        <v>0</v>
      </c>
      <c r="AE149">
        <f>2*0.95*5.67E-8*(((DN149+$B$7)+273)^4-(W149+273)^4)</f>
        <v>0</v>
      </c>
      <c r="AF149">
        <f>U149+AE149+AC149+AD149</f>
        <v>0</v>
      </c>
      <c r="AG149">
        <v>4</v>
      </c>
      <c r="AH149">
        <v>1</v>
      </c>
      <c r="AI149">
        <f>IF(AG149*$H$13&gt;=AK149,1.0,(AK149/(AK149-AG149*$H$13)))</f>
        <v>0</v>
      </c>
      <c r="AJ149">
        <f>(AI149-1)*100</f>
        <v>0</v>
      </c>
      <c r="AK149">
        <f>MAX(0,($B$13+$C$13*DS149)/(1+$D$13*DS149)*DL149/(DN149+273)*$E$13)</f>
        <v>0</v>
      </c>
      <c r="AL149" t="s">
        <v>420</v>
      </c>
      <c r="AM149" t="s">
        <v>420</v>
      </c>
      <c r="AN149">
        <v>0</v>
      </c>
      <c r="AO149">
        <v>0</v>
      </c>
      <c r="AP149">
        <f>1-AN149/AO149</f>
        <v>0</v>
      </c>
      <c r="AQ149">
        <v>0</v>
      </c>
      <c r="AR149" t="s">
        <v>420</v>
      </c>
      <c r="AS149" t="s">
        <v>420</v>
      </c>
      <c r="AT149">
        <v>0</v>
      </c>
      <c r="AU149">
        <v>0</v>
      </c>
      <c r="AV149">
        <f>1-AT149/AU149</f>
        <v>0</v>
      </c>
      <c r="AW149">
        <v>0.5</v>
      </c>
      <c r="AX149">
        <f>CW149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420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CV149">
        <f>$B$11*DT149+$C$11*DU149+$F$11*EF149*(1-EI149)</f>
        <v>0</v>
      </c>
      <c r="CW149">
        <f>CV149*CX149</f>
        <v>0</v>
      </c>
      <c r="CX149">
        <f>($B$11*$D$9+$C$11*$D$9+$F$11*((ES149+EK149)/MAX(ES149+EK149+ET149, 0.1)*$I$9+ET149/MAX(ES149+EK149+ET149, 0.1)*$J$9))/($B$11+$C$11+$F$11)</f>
        <v>0</v>
      </c>
      <c r="CY149">
        <f>($B$11*$K$9+$C$11*$K$9+$F$11*((ES149+EK149)/MAX(ES149+EK149+ET149, 0.1)*$P$9+ET149/MAX(ES149+EK149+ET149, 0.1)*$Q$9))/($B$11+$C$11+$F$11)</f>
        <v>0</v>
      </c>
      <c r="CZ149">
        <v>3.21</v>
      </c>
      <c r="DA149">
        <v>0.5</v>
      </c>
      <c r="DB149" t="s">
        <v>421</v>
      </c>
      <c r="DC149">
        <v>2</v>
      </c>
      <c r="DD149">
        <v>1759362741</v>
      </c>
      <c r="DE149">
        <v>420.147333333333</v>
      </c>
      <c r="DF149">
        <v>419.99</v>
      </c>
      <c r="DG149">
        <v>23.9218666666667</v>
      </c>
      <c r="DH149">
        <v>23.8138</v>
      </c>
      <c r="DI149">
        <v>418.167666666667</v>
      </c>
      <c r="DJ149">
        <v>23.5427</v>
      </c>
      <c r="DK149">
        <v>499.969</v>
      </c>
      <c r="DL149">
        <v>90.3172</v>
      </c>
      <c r="DM149">
        <v>0.0337496333333333</v>
      </c>
      <c r="DN149">
        <v>30.3262666666667</v>
      </c>
      <c r="DO149">
        <v>30.0146333333333</v>
      </c>
      <c r="DP149">
        <v>999.9</v>
      </c>
      <c r="DQ149">
        <v>0</v>
      </c>
      <c r="DR149">
        <v>0</v>
      </c>
      <c r="DS149">
        <v>9998.73333333333</v>
      </c>
      <c r="DT149">
        <v>0</v>
      </c>
      <c r="DU149">
        <v>0.386148</v>
      </c>
      <c r="DV149">
        <v>0.157633666666667</v>
      </c>
      <c r="DW149">
        <v>430.444333333333</v>
      </c>
      <c r="DX149">
        <v>430.235333333333</v>
      </c>
      <c r="DY149">
        <v>0.108102</v>
      </c>
      <c r="DZ149">
        <v>419.99</v>
      </c>
      <c r="EA149">
        <v>23.8138</v>
      </c>
      <c r="EB149">
        <v>2.16055666666667</v>
      </c>
      <c r="EC149">
        <v>2.15079333333333</v>
      </c>
      <c r="ED149">
        <v>18.6728</v>
      </c>
      <c r="EE149">
        <v>18.6004333333333</v>
      </c>
      <c r="EF149">
        <v>0.00500059</v>
      </c>
      <c r="EG149">
        <v>0</v>
      </c>
      <c r="EH149">
        <v>0</v>
      </c>
      <c r="EI149">
        <v>0</v>
      </c>
      <c r="EJ149">
        <v>367.533333333333</v>
      </c>
      <c r="EK149">
        <v>0.00500059</v>
      </c>
      <c r="EL149">
        <v>-14.1666666666667</v>
      </c>
      <c r="EM149">
        <v>-1.2</v>
      </c>
      <c r="EN149">
        <v>35.4163333333333</v>
      </c>
      <c r="EO149">
        <v>39.4163333333333</v>
      </c>
      <c r="EP149">
        <v>37.062</v>
      </c>
      <c r="EQ149">
        <v>39.4996666666667</v>
      </c>
      <c r="ER149">
        <v>38.104</v>
      </c>
      <c r="ES149">
        <v>0</v>
      </c>
      <c r="ET149">
        <v>0</v>
      </c>
      <c r="EU149">
        <v>0</v>
      </c>
      <c r="EV149">
        <v>1759362745.3</v>
      </c>
      <c r="EW149">
        <v>0</v>
      </c>
      <c r="EX149">
        <v>366.542307692308</v>
      </c>
      <c r="EY149">
        <v>5.20683802767033</v>
      </c>
      <c r="EZ149">
        <v>-17.1521369456281</v>
      </c>
      <c r="FA149">
        <v>-12.6192307692308</v>
      </c>
      <c r="FB149">
        <v>15</v>
      </c>
      <c r="FC149">
        <v>0</v>
      </c>
      <c r="FD149" t="s">
        <v>422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0.154286155</v>
      </c>
      <c r="FQ149">
        <v>-0.135386648120301</v>
      </c>
      <c r="FR149">
        <v>0.0342723154822734</v>
      </c>
      <c r="FS149">
        <v>1</v>
      </c>
      <c r="FT149">
        <v>366.294117647059</v>
      </c>
      <c r="FU149">
        <v>1.26814384963803</v>
      </c>
      <c r="FV149">
        <v>6.08121220387121</v>
      </c>
      <c r="FW149">
        <v>-1</v>
      </c>
      <c r="FX149">
        <v>0.10797505</v>
      </c>
      <c r="FY149">
        <v>0.00212476691729331</v>
      </c>
      <c r="FZ149">
        <v>0.000861666146195845</v>
      </c>
      <c r="GA149">
        <v>1</v>
      </c>
      <c r="GB149">
        <v>2</v>
      </c>
      <c r="GC149">
        <v>2</v>
      </c>
      <c r="GD149" t="s">
        <v>449</v>
      </c>
      <c r="GE149">
        <v>3.13309</v>
      </c>
      <c r="GF149">
        <v>2.71194</v>
      </c>
      <c r="GG149">
        <v>0.0892574</v>
      </c>
      <c r="GH149">
        <v>0.0896895</v>
      </c>
      <c r="GI149">
        <v>0.102415</v>
      </c>
      <c r="GJ149">
        <v>0.102846</v>
      </c>
      <c r="GK149">
        <v>34270</v>
      </c>
      <c r="GL149">
        <v>36687.2</v>
      </c>
      <c r="GM149">
        <v>34047.4</v>
      </c>
      <c r="GN149">
        <v>36492.8</v>
      </c>
      <c r="GO149">
        <v>43163.9</v>
      </c>
      <c r="GP149">
        <v>46999.6</v>
      </c>
      <c r="GQ149">
        <v>53117.6</v>
      </c>
      <c r="GR149">
        <v>58325.7</v>
      </c>
      <c r="GS149">
        <v>1.94015</v>
      </c>
      <c r="GT149">
        <v>1.77903</v>
      </c>
      <c r="GU149">
        <v>0.0832789</v>
      </c>
      <c r="GV149">
        <v>0</v>
      </c>
      <c r="GW149">
        <v>28.6535</v>
      </c>
      <c r="GX149">
        <v>999.9</v>
      </c>
      <c r="GY149">
        <v>58.198</v>
      </c>
      <c r="GZ149">
        <v>30.766</v>
      </c>
      <c r="HA149">
        <v>28.6835</v>
      </c>
      <c r="HB149">
        <v>54.45</v>
      </c>
      <c r="HC149">
        <v>44.2468</v>
      </c>
      <c r="HD149">
        <v>1</v>
      </c>
      <c r="HE149">
        <v>0.105498</v>
      </c>
      <c r="HF149">
        <v>-1.28845</v>
      </c>
      <c r="HG149">
        <v>20.1291</v>
      </c>
      <c r="HH149">
        <v>5.19842</v>
      </c>
      <c r="HI149">
        <v>12.0041</v>
      </c>
      <c r="HJ149">
        <v>4.9754</v>
      </c>
      <c r="HK149">
        <v>3.294</v>
      </c>
      <c r="HL149">
        <v>9999</v>
      </c>
      <c r="HM149">
        <v>9999</v>
      </c>
      <c r="HN149">
        <v>999.9</v>
      </c>
      <c r="HO149">
        <v>9999</v>
      </c>
      <c r="HP149">
        <v>1.86326</v>
      </c>
      <c r="HQ149">
        <v>1.86813</v>
      </c>
      <c r="HR149">
        <v>1.86786</v>
      </c>
      <c r="HS149">
        <v>1.86905</v>
      </c>
      <c r="HT149">
        <v>1.86984</v>
      </c>
      <c r="HU149">
        <v>1.86596</v>
      </c>
      <c r="HV149">
        <v>1.86697</v>
      </c>
      <c r="HW149">
        <v>1.86844</v>
      </c>
      <c r="HX149">
        <v>5</v>
      </c>
      <c r="HY149">
        <v>0</v>
      </c>
      <c r="HZ149">
        <v>0</v>
      </c>
      <c r="IA149">
        <v>0</v>
      </c>
      <c r="IB149" t="s">
        <v>424</v>
      </c>
      <c r="IC149" t="s">
        <v>425</v>
      </c>
      <c r="ID149" t="s">
        <v>426</v>
      </c>
      <c r="IE149" t="s">
        <v>426</v>
      </c>
      <c r="IF149" t="s">
        <v>426</v>
      </c>
      <c r="IG149" t="s">
        <v>426</v>
      </c>
      <c r="IH149">
        <v>0</v>
      </c>
      <c r="II149">
        <v>100</v>
      </c>
      <c r="IJ149">
        <v>100</v>
      </c>
      <c r="IK149">
        <v>1.98</v>
      </c>
      <c r="IL149">
        <v>0.3791</v>
      </c>
      <c r="IM149">
        <v>0.591063205497763</v>
      </c>
      <c r="IN149">
        <v>0.00362635438953289</v>
      </c>
      <c r="IO149">
        <v>-8.50754122937555e-07</v>
      </c>
      <c r="IP149">
        <v>2.87264459290622e-10</v>
      </c>
      <c r="IQ149">
        <v>-0.103101814204982</v>
      </c>
      <c r="IR149">
        <v>-0.017656537129445</v>
      </c>
      <c r="IS149">
        <v>0.00217271289782075</v>
      </c>
      <c r="IT149">
        <v>-2.34727275410467e-05</v>
      </c>
      <c r="IU149">
        <v>4</v>
      </c>
      <c r="IV149">
        <v>2183</v>
      </c>
      <c r="IW149">
        <v>1</v>
      </c>
      <c r="IX149">
        <v>27</v>
      </c>
      <c r="IY149">
        <v>29322712.4</v>
      </c>
      <c r="IZ149">
        <v>29322712.4</v>
      </c>
      <c r="JA149">
        <v>0.996094</v>
      </c>
      <c r="JB149">
        <v>2.64404</v>
      </c>
      <c r="JC149">
        <v>1.54785</v>
      </c>
      <c r="JD149">
        <v>2.31323</v>
      </c>
      <c r="JE149">
        <v>1.64551</v>
      </c>
      <c r="JF149">
        <v>2.27173</v>
      </c>
      <c r="JG149">
        <v>34.4864</v>
      </c>
      <c r="JH149">
        <v>24.2101</v>
      </c>
      <c r="JI149">
        <v>18</v>
      </c>
      <c r="JJ149">
        <v>499.744</v>
      </c>
      <c r="JK149">
        <v>396.396</v>
      </c>
      <c r="JL149">
        <v>30.9347</v>
      </c>
      <c r="JM149">
        <v>28.7296</v>
      </c>
      <c r="JN149">
        <v>30.0001</v>
      </c>
      <c r="JO149">
        <v>28.7088</v>
      </c>
      <c r="JP149">
        <v>28.6595</v>
      </c>
      <c r="JQ149">
        <v>19.9677</v>
      </c>
      <c r="JR149">
        <v>20.9043</v>
      </c>
      <c r="JS149">
        <v>52.7218</v>
      </c>
      <c r="JT149">
        <v>30.9282</v>
      </c>
      <c r="JU149">
        <v>420</v>
      </c>
      <c r="JV149">
        <v>23.8739</v>
      </c>
      <c r="JW149">
        <v>96.5539</v>
      </c>
      <c r="JX149">
        <v>94.4991</v>
      </c>
    </row>
    <row r="150" spans="1:284">
      <c r="A150">
        <v>134</v>
      </c>
      <c r="B150">
        <v>1759362746</v>
      </c>
      <c r="C150">
        <v>1703.90000009537</v>
      </c>
      <c r="D150" t="s">
        <v>696</v>
      </c>
      <c r="E150" t="s">
        <v>697</v>
      </c>
      <c r="F150">
        <v>5</v>
      </c>
      <c r="G150" t="s">
        <v>669</v>
      </c>
      <c r="H150" t="s">
        <v>419</v>
      </c>
      <c r="I150">
        <v>1759362743</v>
      </c>
      <c r="J150">
        <f>(K150)/1000</f>
        <v>0</v>
      </c>
      <c r="K150">
        <f>1000*DK150*AI150*(DG150-DH150)/(100*CZ150*(1000-AI150*DG150))</f>
        <v>0</v>
      </c>
      <c r="L150">
        <f>DK150*AI150*(DF150-DE150*(1000-AI150*DH150)/(1000-AI150*DG150))/(100*CZ150)</f>
        <v>0</v>
      </c>
      <c r="M150">
        <f>DE150 - IF(AI150&gt;1, L150*CZ150*100.0/(AK150), 0)</f>
        <v>0</v>
      </c>
      <c r="N150">
        <f>((T150-J150/2)*M150-L150)/(T150+J150/2)</f>
        <v>0</v>
      </c>
      <c r="O150">
        <f>N150*(DL150+DM150)/1000.0</f>
        <v>0</v>
      </c>
      <c r="P150">
        <f>(DE150 - IF(AI150&gt;1, L150*CZ150*100.0/(AK150), 0))*(DL150+DM150)/1000.0</f>
        <v>0</v>
      </c>
      <c r="Q150">
        <f>2.0/((1/S150-1/R150)+SIGN(S150)*SQRT((1/S150-1/R150)*(1/S150-1/R150) + 4*DA150/((DA150+1)*(DA150+1))*(2*1/S150*1/R150-1/R150*1/R150)))</f>
        <v>0</v>
      </c>
      <c r="R150">
        <f>IF(LEFT(DB150,1)&lt;&gt;"0",IF(LEFT(DB150,1)="1",3.0,DC150),$D$5+$E$5*(DS150*DL150/($K$5*1000))+$F$5*(DS150*DL150/($K$5*1000))*MAX(MIN(CZ150,$J$5),$I$5)*MAX(MIN(CZ150,$J$5),$I$5)+$G$5*MAX(MIN(CZ150,$J$5),$I$5)*(DS150*DL150/($K$5*1000))+$H$5*(DS150*DL150/($K$5*1000))*(DS150*DL150/($K$5*1000)))</f>
        <v>0</v>
      </c>
      <c r="S150">
        <f>J150*(1000-(1000*0.61365*exp(17.502*W150/(240.97+W150))/(DL150+DM150)+DG150)/2)/(1000*0.61365*exp(17.502*W150/(240.97+W150))/(DL150+DM150)-DG150)</f>
        <v>0</v>
      </c>
      <c r="T150">
        <f>1/((DA150+1)/(Q150/1.6)+1/(R150/1.37)) + DA150/((DA150+1)/(Q150/1.6) + DA150/(R150/1.37))</f>
        <v>0</v>
      </c>
      <c r="U150">
        <f>(CV150*CY150)</f>
        <v>0</v>
      </c>
      <c r="V150">
        <f>(DN150+(U150+2*0.95*5.67E-8*(((DN150+$B$7)+273)^4-(DN150+273)^4)-44100*J150)/(1.84*29.3*R150+8*0.95*5.67E-8*(DN150+273)^3))</f>
        <v>0</v>
      </c>
      <c r="W150">
        <f>($C$7*DO150+$D$7*DP150+$E$7*V150)</f>
        <v>0</v>
      </c>
      <c r="X150">
        <f>0.61365*exp(17.502*W150/(240.97+W150))</f>
        <v>0</v>
      </c>
      <c r="Y150">
        <f>(Z150/AA150*100)</f>
        <v>0</v>
      </c>
      <c r="Z150">
        <f>DG150*(DL150+DM150)/1000</f>
        <v>0</v>
      </c>
      <c r="AA150">
        <f>0.61365*exp(17.502*DN150/(240.97+DN150))</f>
        <v>0</v>
      </c>
      <c r="AB150">
        <f>(X150-DG150*(DL150+DM150)/1000)</f>
        <v>0</v>
      </c>
      <c r="AC150">
        <f>(-J150*44100)</f>
        <v>0</v>
      </c>
      <c r="AD150">
        <f>2*29.3*R150*0.92*(DN150-W150)</f>
        <v>0</v>
      </c>
      <c r="AE150">
        <f>2*0.95*5.67E-8*(((DN150+$B$7)+273)^4-(W150+273)^4)</f>
        <v>0</v>
      </c>
      <c r="AF150">
        <f>U150+AE150+AC150+AD150</f>
        <v>0</v>
      </c>
      <c r="AG150">
        <v>4</v>
      </c>
      <c r="AH150">
        <v>1</v>
      </c>
      <c r="AI150">
        <f>IF(AG150*$H$13&gt;=AK150,1.0,(AK150/(AK150-AG150*$H$13)))</f>
        <v>0</v>
      </c>
      <c r="AJ150">
        <f>(AI150-1)*100</f>
        <v>0</v>
      </c>
      <c r="AK150">
        <f>MAX(0,($B$13+$C$13*DS150)/(1+$D$13*DS150)*DL150/(DN150+273)*$E$13)</f>
        <v>0</v>
      </c>
      <c r="AL150" t="s">
        <v>420</v>
      </c>
      <c r="AM150" t="s">
        <v>420</v>
      </c>
      <c r="AN150">
        <v>0</v>
      </c>
      <c r="AO150">
        <v>0</v>
      </c>
      <c r="AP150">
        <f>1-AN150/AO150</f>
        <v>0</v>
      </c>
      <c r="AQ150">
        <v>0</v>
      </c>
      <c r="AR150" t="s">
        <v>420</v>
      </c>
      <c r="AS150" t="s">
        <v>420</v>
      </c>
      <c r="AT150">
        <v>0</v>
      </c>
      <c r="AU150">
        <v>0</v>
      </c>
      <c r="AV150">
        <f>1-AT150/AU150</f>
        <v>0</v>
      </c>
      <c r="AW150">
        <v>0.5</v>
      </c>
      <c r="AX150">
        <f>CW150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420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CV150">
        <f>$B$11*DT150+$C$11*DU150+$F$11*EF150*(1-EI150)</f>
        <v>0</v>
      </c>
      <c r="CW150">
        <f>CV150*CX150</f>
        <v>0</v>
      </c>
      <c r="CX150">
        <f>($B$11*$D$9+$C$11*$D$9+$F$11*((ES150+EK150)/MAX(ES150+EK150+ET150, 0.1)*$I$9+ET150/MAX(ES150+EK150+ET150, 0.1)*$J$9))/($B$11+$C$11+$F$11)</f>
        <v>0</v>
      </c>
      <c r="CY150">
        <f>($B$11*$K$9+$C$11*$K$9+$F$11*((ES150+EK150)/MAX(ES150+EK150+ET150, 0.1)*$P$9+ET150/MAX(ES150+EK150+ET150, 0.1)*$Q$9))/($B$11+$C$11+$F$11)</f>
        <v>0</v>
      </c>
      <c r="CZ150">
        <v>3.21</v>
      </c>
      <c r="DA150">
        <v>0.5</v>
      </c>
      <c r="DB150" t="s">
        <v>421</v>
      </c>
      <c r="DC150">
        <v>2</v>
      </c>
      <c r="DD150">
        <v>1759362743</v>
      </c>
      <c r="DE150">
        <v>420.154333333333</v>
      </c>
      <c r="DF150">
        <v>419.985666666667</v>
      </c>
      <c r="DG150">
        <v>23.9213333333333</v>
      </c>
      <c r="DH150">
        <v>23.8136666666667</v>
      </c>
      <c r="DI150">
        <v>418.174333333333</v>
      </c>
      <c r="DJ150">
        <v>23.5422</v>
      </c>
      <c r="DK150">
        <v>500.038333333333</v>
      </c>
      <c r="DL150">
        <v>90.3168666666667</v>
      </c>
      <c r="DM150">
        <v>0.0336568666666667</v>
      </c>
      <c r="DN150">
        <v>30.3252666666667</v>
      </c>
      <c r="DO150">
        <v>30.0123666666667</v>
      </c>
      <c r="DP150">
        <v>999.9</v>
      </c>
      <c r="DQ150">
        <v>0</v>
      </c>
      <c r="DR150">
        <v>0</v>
      </c>
      <c r="DS150">
        <v>10017.5</v>
      </c>
      <c r="DT150">
        <v>0</v>
      </c>
      <c r="DU150">
        <v>0.386148</v>
      </c>
      <c r="DV150">
        <v>0.168518</v>
      </c>
      <c r="DW150">
        <v>430.451</v>
      </c>
      <c r="DX150">
        <v>430.231333333333</v>
      </c>
      <c r="DY150">
        <v>0.107709666666667</v>
      </c>
      <c r="DZ150">
        <v>419.985666666667</v>
      </c>
      <c r="EA150">
        <v>23.8136666666667</v>
      </c>
      <c r="EB150">
        <v>2.16050333333333</v>
      </c>
      <c r="EC150">
        <v>2.15077333333333</v>
      </c>
      <c r="ED150">
        <v>18.6723666666667</v>
      </c>
      <c r="EE150">
        <v>18.6002666666667</v>
      </c>
      <c r="EF150">
        <v>0.00500059</v>
      </c>
      <c r="EG150">
        <v>0</v>
      </c>
      <c r="EH150">
        <v>0</v>
      </c>
      <c r="EI150">
        <v>0</v>
      </c>
      <c r="EJ150">
        <v>365.166666666667</v>
      </c>
      <c r="EK150">
        <v>0.00500059</v>
      </c>
      <c r="EL150">
        <v>-12.9666666666667</v>
      </c>
      <c r="EM150">
        <v>-0.366666666666667</v>
      </c>
      <c r="EN150">
        <v>35.437</v>
      </c>
      <c r="EO150">
        <v>39.458</v>
      </c>
      <c r="EP150">
        <v>37.083</v>
      </c>
      <c r="EQ150">
        <v>39.5623333333333</v>
      </c>
      <c r="ER150">
        <v>38.125</v>
      </c>
      <c r="ES150">
        <v>0</v>
      </c>
      <c r="ET150">
        <v>0</v>
      </c>
      <c r="EU150">
        <v>0</v>
      </c>
      <c r="EV150">
        <v>1759362747.1</v>
      </c>
      <c r="EW150">
        <v>0</v>
      </c>
      <c r="EX150">
        <v>367.144</v>
      </c>
      <c r="EY150">
        <v>6.18461566577941</v>
      </c>
      <c r="EZ150">
        <v>-43.3230769858088</v>
      </c>
      <c r="FA150">
        <v>-12.94</v>
      </c>
      <c r="FB150">
        <v>15</v>
      </c>
      <c r="FC150">
        <v>0</v>
      </c>
      <c r="FD150" t="s">
        <v>422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0.152896055</v>
      </c>
      <c r="FQ150">
        <v>-0.0628777037593984</v>
      </c>
      <c r="FR150">
        <v>0.0357875601017655</v>
      </c>
      <c r="FS150">
        <v>1</v>
      </c>
      <c r="FT150">
        <v>366.911764705882</v>
      </c>
      <c r="FU150">
        <v>-4.26890737548895</v>
      </c>
      <c r="FV150">
        <v>5.78826219505944</v>
      </c>
      <c r="FW150">
        <v>-1</v>
      </c>
      <c r="FX150">
        <v>0.10808175</v>
      </c>
      <c r="FY150">
        <v>-0.00205628571428554</v>
      </c>
      <c r="FZ150">
        <v>0.000779579494022257</v>
      </c>
      <c r="GA150">
        <v>1</v>
      </c>
      <c r="GB150">
        <v>2</v>
      </c>
      <c r="GC150">
        <v>2</v>
      </c>
      <c r="GD150" t="s">
        <v>449</v>
      </c>
      <c r="GE150">
        <v>3.13294</v>
      </c>
      <c r="GF150">
        <v>2.71172</v>
      </c>
      <c r="GG150">
        <v>0.0892525</v>
      </c>
      <c r="GH150">
        <v>0.0896825</v>
      </c>
      <c r="GI150">
        <v>0.102414</v>
      </c>
      <c r="GJ150">
        <v>0.102845</v>
      </c>
      <c r="GK150">
        <v>34270</v>
      </c>
      <c r="GL150">
        <v>36687.6</v>
      </c>
      <c r="GM150">
        <v>34047.2</v>
      </c>
      <c r="GN150">
        <v>36492.9</v>
      </c>
      <c r="GO150">
        <v>43163.7</v>
      </c>
      <c r="GP150">
        <v>46999.7</v>
      </c>
      <c r="GQ150">
        <v>53117.3</v>
      </c>
      <c r="GR150">
        <v>58325.8</v>
      </c>
      <c r="GS150">
        <v>1.93988</v>
      </c>
      <c r="GT150">
        <v>1.77935</v>
      </c>
      <c r="GU150">
        <v>0.0830553</v>
      </c>
      <c r="GV150">
        <v>0</v>
      </c>
      <c r="GW150">
        <v>28.6535</v>
      </c>
      <c r="GX150">
        <v>999.9</v>
      </c>
      <c r="GY150">
        <v>58.222</v>
      </c>
      <c r="GZ150">
        <v>30.776</v>
      </c>
      <c r="HA150">
        <v>28.7139</v>
      </c>
      <c r="HB150">
        <v>54.79</v>
      </c>
      <c r="HC150">
        <v>44.4792</v>
      </c>
      <c r="HD150">
        <v>1</v>
      </c>
      <c r="HE150">
        <v>0.105559</v>
      </c>
      <c r="HF150">
        <v>-1.27815</v>
      </c>
      <c r="HG150">
        <v>20.1292</v>
      </c>
      <c r="HH150">
        <v>5.19842</v>
      </c>
      <c r="HI150">
        <v>12.0046</v>
      </c>
      <c r="HJ150">
        <v>4.9755</v>
      </c>
      <c r="HK150">
        <v>3.294</v>
      </c>
      <c r="HL150">
        <v>9999</v>
      </c>
      <c r="HM150">
        <v>9999</v>
      </c>
      <c r="HN150">
        <v>999.9</v>
      </c>
      <c r="HO150">
        <v>9999</v>
      </c>
      <c r="HP150">
        <v>1.86326</v>
      </c>
      <c r="HQ150">
        <v>1.86813</v>
      </c>
      <c r="HR150">
        <v>1.86788</v>
      </c>
      <c r="HS150">
        <v>1.86905</v>
      </c>
      <c r="HT150">
        <v>1.86984</v>
      </c>
      <c r="HU150">
        <v>1.86596</v>
      </c>
      <c r="HV150">
        <v>1.86694</v>
      </c>
      <c r="HW150">
        <v>1.86844</v>
      </c>
      <c r="HX150">
        <v>5</v>
      </c>
      <c r="HY150">
        <v>0</v>
      </c>
      <c r="HZ150">
        <v>0</v>
      </c>
      <c r="IA150">
        <v>0</v>
      </c>
      <c r="IB150" t="s">
        <v>424</v>
      </c>
      <c r="IC150" t="s">
        <v>425</v>
      </c>
      <c r="ID150" t="s">
        <v>426</v>
      </c>
      <c r="IE150" t="s">
        <v>426</v>
      </c>
      <c r="IF150" t="s">
        <v>426</v>
      </c>
      <c r="IG150" t="s">
        <v>426</v>
      </c>
      <c r="IH150">
        <v>0</v>
      </c>
      <c r="II150">
        <v>100</v>
      </c>
      <c r="IJ150">
        <v>100</v>
      </c>
      <c r="IK150">
        <v>1.98</v>
      </c>
      <c r="IL150">
        <v>0.3792</v>
      </c>
      <c r="IM150">
        <v>0.591063205497763</v>
      </c>
      <c r="IN150">
        <v>0.00362635438953289</v>
      </c>
      <c r="IO150">
        <v>-8.50754122937555e-07</v>
      </c>
      <c r="IP150">
        <v>2.87264459290622e-10</v>
      </c>
      <c r="IQ150">
        <v>-0.103101814204982</v>
      </c>
      <c r="IR150">
        <v>-0.017656537129445</v>
      </c>
      <c r="IS150">
        <v>0.00217271289782075</v>
      </c>
      <c r="IT150">
        <v>-2.34727275410467e-05</v>
      </c>
      <c r="IU150">
        <v>4</v>
      </c>
      <c r="IV150">
        <v>2183</v>
      </c>
      <c r="IW150">
        <v>1</v>
      </c>
      <c r="IX150">
        <v>27</v>
      </c>
      <c r="IY150">
        <v>29322712.4</v>
      </c>
      <c r="IZ150">
        <v>29322712.4</v>
      </c>
      <c r="JA150">
        <v>0.996094</v>
      </c>
      <c r="JB150">
        <v>2.6416</v>
      </c>
      <c r="JC150">
        <v>1.54785</v>
      </c>
      <c r="JD150">
        <v>2.31323</v>
      </c>
      <c r="JE150">
        <v>1.64673</v>
      </c>
      <c r="JF150">
        <v>2.34131</v>
      </c>
      <c r="JG150">
        <v>34.4864</v>
      </c>
      <c r="JH150">
        <v>24.2188</v>
      </c>
      <c r="JI150">
        <v>18</v>
      </c>
      <c r="JJ150">
        <v>499.563</v>
      </c>
      <c r="JK150">
        <v>396.573</v>
      </c>
      <c r="JL150">
        <v>30.9296</v>
      </c>
      <c r="JM150">
        <v>28.7296</v>
      </c>
      <c r="JN150">
        <v>30.0001</v>
      </c>
      <c r="JO150">
        <v>28.7088</v>
      </c>
      <c r="JP150">
        <v>28.6595</v>
      </c>
      <c r="JQ150">
        <v>19.9682</v>
      </c>
      <c r="JR150">
        <v>20.9043</v>
      </c>
      <c r="JS150">
        <v>52.7218</v>
      </c>
      <c r="JT150">
        <v>30.9282</v>
      </c>
      <c r="JU150">
        <v>420</v>
      </c>
      <c r="JV150">
        <v>23.8769</v>
      </c>
      <c r="JW150">
        <v>96.5534</v>
      </c>
      <c r="JX150">
        <v>94.4993</v>
      </c>
    </row>
    <row r="151" spans="1:284">
      <c r="A151">
        <v>135</v>
      </c>
      <c r="B151">
        <v>1759362748</v>
      </c>
      <c r="C151">
        <v>1705.90000009537</v>
      </c>
      <c r="D151" t="s">
        <v>698</v>
      </c>
      <c r="E151" t="s">
        <v>699</v>
      </c>
      <c r="F151">
        <v>5</v>
      </c>
      <c r="G151" t="s">
        <v>669</v>
      </c>
      <c r="H151" t="s">
        <v>419</v>
      </c>
      <c r="I151">
        <v>1759362745</v>
      </c>
      <c r="J151">
        <f>(K151)/1000</f>
        <v>0</v>
      </c>
      <c r="K151">
        <f>1000*DK151*AI151*(DG151-DH151)/(100*CZ151*(1000-AI151*DG151))</f>
        <v>0</v>
      </c>
      <c r="L151">
        <f>DK151*AI151*(DF151-DE151*(1000-AI151*DH151)/(1000-AI151*DG151))/(100*CZ151)</f>
        <v>0</v>
      </c>
      <c r="M151">
        <f>DE151 - IF(AI151&gt;1, L151*CZ151*100.0/(AK151), 0)</f>
        <v>0</v>
      </c>
      <c r="N151">
        <f>((T151-J151/2)*M151-L151)/(T151+J151/2)</f>
        <v>0</v>
      </c>
      <c r="O151">
        <f>N151*(DL151+DM151)/1000.0</f>
        <v>0</v>
      </c>
      <c r="P151">
        <f>(DE151 - IF(AI151&gt;1, L151*CZ151*100.0/(AK151), 0))*(DL151+DM151)/1000.0</f>
        <v>0</v>
      </c>
      <c r="Q151">
        <f>2.0/((1/S151-1/R151)+SIGN(S151)*SQRT((1/S151-1/R151)*(1/S151-1/R151) + 4*DA151/((DA151+1)*(DA151+1))*(2*1/S151*1/R151-1/R151*1/R151)))</f>
        <v>0</v>
      </c>
      <c r="R151">
        <f>IF(LEFT(DB151,1)&lt;&gt;"0",IF(LEFT(DB151,1)="1",3.0,DC151),$D$5+$E$5*(DS151*DL151/($K$5*1000))+$F$5*(DS151*DL151/($K$5*1000))*MAX(MIN(CZ151,$J$5),$I$5)*MAX(MIN(CZ151,$J$5),$I$5)+$G$5*MAX(MIN(CZ151,$J$5),$I$5)*(DS151*DL151/($K$5*1000))+$H$5*(DS151*DL151/($K$5*1000))*(DS151*DL151/($K$5*1000)))</f>
        <v>0</v>
      </c>
      <c r="S151">
        <f>J151*(1000-(1000*0.61365*exp(17.502*W151/(240.97+W151))/(DL151+DM151)+DG151)/2)/(1000*0.61365*exp(17.502*W151/(240.97+W151))/(DL151+DM151)-DG151)</f>
        <v>0</v>
      </c>
      <c r="T151">
        <f>1/((DA151+1)/(Q151/1.6)+1/(R151/1.37)) + DA151/((DA151+1)/(Q151/1.6) + DA151/(R151/1.37))</f>
        <v>0</v>
      </c>
      <c r="U151">
        <f>(CV151*CY151)</f>
        <v>0</v>
      </c>
      <c r="V151">
        <f>(DN151+(U151+2*0.95*5.67E-8*(((DN151+$B$7)+273)^4-(DN151+273)^4)-44100*J151)/(1.84*29.3*R151+8*0.95*5.67E-8*(DN151+273)^3))</f>
        <v>0</v>
      </c>
      <c r="W151">
        <f>($C$7*DO151+$D$7*DP151+$E$7*V151)</f>
        <v>0</v>
      </c>
      <c r="X151">
        <f>0.61365*exp(17.502*W151/(240.97+W151))</f>
        <v>0</v>
      </c>
      <c r="Y151">
        <f>(Z151/AA151*100)</f>
        <v>0</v>
      </c>
      <c r="Z151">
        <f>DG151*(DL151+DM151)/1000</f>
        <v>0</v>
      </c>
      <c r="AA151">
        <f>0.61365*exp(17.502*DN151/(240.97+DN151))</f>
        <v>0</v>
      </c>
      <c r="AB151">
        <f>(X151-DG151*(DL151+DM151)/1000)</f>
        <v>0</v>
      </c>
      <c r="AC151">
        <f>(-J151*44100)</f>
        <v>0</v>
      </c>
      <c r="AD151">
        <f>2*29.3*R151*0.92*(DN151-W151)</f>
        <v>0</v>
      </c>
      <c r="AE151">
        <f>2*0.95*5.67E-8*(((DN151+$B$7)+273)^4-(W151+273)^4)</f>
        <v>0</v>
      </c>
      <c r="AF151">
        <f>U151+AE151+AC151+AD151</f>
        <v>0</v>
      </c>
      <c r="AG151">
        <v>4</v>
      </c>
      <c r="AH151">
        <v>1</v>
      </c>
      <c r="AI151">
        <f>IF(AG151*$H$13&gt;=AK151,1.0,(AK151/(AK151-AG151*$H$13)))</f>
        <v>0</v>
      </c>
      <c r="AJ151">
        <f>(AI151-1)*100</f>
        <v>0</v>
      </c>
      <c r="AK151">
        <f>MAX(0,($B$13+$C$13*DS151)/(1+$D$13*DS151)*DL151/(DN151+273)*$E$13)</f>
        <v>0</v>
      </c>
      <c r="AL151" t="s">
        <v>420</v>
      </c>
      <c r="AM151" t="s">
        <v>420</v>
      </c>
      <c r="AN151">
        <v>0</v>
      </c>
      <c r="AO151">
        <v>0</v>
      </c>
      <c r="AP151">
        <f>1-AN151/AO151</f>
        <v>0</v>
      </c>
      <c r="AQ151">
        <v>0</v>
      </c>
      <c r="AR151" t="s">
        <v>420</v>
      </c>
      <c r="AS151" t="s">
        <v>420</v>
      </c>
      <c r="AT151">
        <v>0</v>
      </c>
      <c r="AU151">
        <v>0</v>
      </c>
      <c r="AV151">
        <f>1-AT151/AU151</f>
        <v>0</v>
      </c>
      <c r="AW151">
        <v>0.5</v>
      </c>
      <c r="AX151">
        <f>CW151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420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CV151">
        <f>$B$11*DT151+$C$11*DU151+$F$11*EF151*(1-EI151)</f>
        <v>0</v>
      </c>
      <c r="CW151">
        <f>CV151*CX151</f>
        <v>0</v>
      </c>
      <c r="CX151">
        <f>($B$11*$D$9+$C$11*$D$9+$F$11*((ES151+EK151)/MAX(ES151+EK151+ET151, 0.1)*$I$9+ET151/MAX(ES151+EK151+ET151, 0.1)*$J$9))/($B$11+$C$11+$F$11)</f>
        <v>0</v>
      </c>
      <c r="CY151">
        <f>($B$11*$K$9+$C$11*$K$9+$F$11*((ES151+EK151)/MAX(ES151+EK151+ET151, 0.1)*$P$9+ET151/MAX(ES151+EK151+ET151, 0.1)*$Q$9))/($B$11+$C$11+$F$11)</f>
        <v>0</v>
      </c>
      <c r="CZ151">
        <v>3.21</v>
      </c>
      <c r="DA151">
        <v>0.5</v>
      </c>
      <c r="DB151" t="s">
        <v>421</v>
      </c>
      <c r="DC151">
        <v>2</v>
      </c>
      <c r="DD151">
        <v>1759362745</v>
      </c>
      <c r="DE151">
        <v>420.151</v>
      </c>
      <c r="DF151">
        <v>419.965333333333</v>
      </c>
      <c r="DG151">
        <v>23.9211666666667</v>
      </c>
      <c r="DH151">
        <v>23.8144666666667</v>
      </c>
      <c r="DI151">
        <v>418.171333333333</v>
      </c>
      <c r="DJ151">
        <v>23.5420333333333</v>
      </c>
      <c r="DK151">
        <v>500.076666666667</v>
      </c>
      <c r="DL151">
        <v>90.3171333333333</v>
      </c>
      <c r="DM151">
        <v>0.0335769666666667</v>
      </c>
      <c r="DN151">
        <v>30.3248</v>
      </c>
      <c r="DO151">
        <v>30.0093333333333</v>
      </c>
      <c r="DP151">
        <v>999.9</v>
      </c>
      <c r="DQ151">
        <v>0</v>
      </c>
      <c r="DR151">
        <v>0</v>
      </c>
      <c r="DS151">
        <v>10021.2666666667</v>
      </c>
      <c r="DT151">
        <v>0</v>
      </c>
      <c r="DU151">
        <v>0.386148</v>
      </c>
      <c r="DV151">
        <v>0.185475666666667</v>
      </c>
      <c r="DW151">
        <v>430.447333333333</v>
      </c>
      <c r="DX151">
        <v>430.211</v>
      </c>
      <c r="DY151">
        <v>0.106758666666667</v>
      </c>
      <c r="DZ151">
        <v>419.965333333333</v>
      </c>
      <c r="EA151">
        <v>23.8144666666667</v>
      </c>
      <c r="EB151">
        <v>2.16049666666667</v>
      </c>
      <c r="EC151">
        <v>2.15085333333333</v>
      </c>
      <c r="ED151">
        <v>18.6723333333333</v>
      </c>
      <c r="EE151">
        <v>18.6008333333333</v>
      </c>
      <c r="EF151">
        <v>0.00500059</v>
      </c>
      <c r="EG151">
        <v>0</v>
      </c>
      <c r="EH151">
        <v>0</v>
      </c>
      <c r="EI151">
        <v>0</v>
      </c>
      <c r="EJ151">
        <v>367.066666666667</v>
      </c>
      <c r="EK151">
        <v>0.00500059</v>
      </c>
      <c r="EL151">
        <v>-16.6666666666667</v>
      </c>
      <c r="EM151">
        <v>-0.466666666666667</v>
      </c>
      <c r="EN151">
        <v>35.437</v>
      </c>
      <c r="EO151">
        <v>39.4996666666667</v>
      </c>
      <c r="EP151">
        <v>37.104</v>
      </c>
      <c r="EQ151">
        <v>39.6246666666667</v>
      </c>
      <c r="ER151">
        <v>38.1456666666667</v>
      </c>
      <c r="ES151">
        <v>0</v>
      </c>
      <c r="ET151">
        <v>0</v>
      </c>
      <c r="EU151">
        <v>0</v>
      </c>
      <c r="EV151">
        <v>1759362748.9</v>
      </c>
      <c r="EW151">
        <v>0</v>
      </c>
      <c r="EX151">
        <v>367</v>
      </c>
      <c r="EY151">
        <v>11.3299147043485</v>
      </c>
      <c r="EZ151">
        <v>-48.991452996887</v>
      </c>
      <c r="FA151">
        <v>-13.6</v>
      </c>
      <c r="FB151">
        <v>15</v>
      </c>
      <c r="FC151">
        <v>0</v>
      </c>
      <c r="FD151" t="s">
        <v>422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0.155029205</v>
      </c>
      <c r="FQ151">
        <v>0.104860578947369</v>
      </c>
      <c r="FR151">
        <v>0.0385401899621483</v>
      </c>
      <c r="FS151">
        <v>1</v>
      </c>
      <c r="FT151">
        <v>366.694117647059</v>
      </c>
      <c r="FU151">
        <v>7.61497342002812</v>
      </c>
      <c r="FV151">
        <v>5.98591194961237</v>
      </c>
      <c r="FW151">
        <v>-1</v>
      </c>
      <c r="FX151">
        <v>0.1081317</v>
      </c>
      <c r="FY151">
        <v>-0.00166375939849622</v>
      </c>
      <c r="FZ151">
        <v>0.000779369751786659</v>
      </c>
      <c r="GA151">
        <v>1</v>
      </c>
      <c r="GB151">
        <v>2</v>
      </c>
      <c r="GC151">
        <v>2</v>
      </c>
      <c r="GD151" t="s">
        <v>449</v>
      </c>
      <c r="GE151">
        <v>3.13272</v>
      </c>
      <c r="GF151">
        <v>2.71152</v>
      </c>
      <c r="GG151">
        <v>0.089253</v>
      </c>
      <c r="GH151">
        <v>0.0896928</v>
      </c>
      <c r="GI151">
        <v>0.102414</v>
      </c>
      <c r="GJ151">
        <v>0.102878</v>
      </c>
      <c r="GK151">
        <v>34270</v>
      </c>
      <c r="GL151">
        <v>36687.2</v>
      </c>
      <c r="GM151">
        <v>34047.2</v>
      </c>
      <c r="GN151">
        <v>36493</v>
      </c>
      <c r="GO151">
        <v>43163.6</v>
      </c>
      <c r="GP151">
        <v>46997.9</v>
      </c>
      <c r="GQ151">
        <v>53117.2</v>
      </c>
      <c r="GR151">
        <v>58325.7</v>
      </c>
      <c r="GS151">
        <v>1.93948</v>
      </c>
      <c r="GT151">
        <v>1.7793</v>
      </c>
      <c r="GU151">
        <v>0.0831671</v>
      </c>
      <c r="GV151">
        <v>0</v>
      </c>
      <c r="GW151">
        <v>28.6537</v>
      </c>
      <c r="GX151">
        <v>999.9</v>
      </c>
      <c r="GY151">
        <v>58.222</v>
      </c>
      <c r="GZ151">
        <v>30.776</v>
      </c>
      <c r="HA151">
        <v>28.7111</v>
      </c>
      <c r="HB151">
        <v>55.07</v>
      </c>
      <c r="HC151">
        <v>44.5753</v>
      </c>
      <c r="HD151">
        <v>1</v>
      </c>
      <c r="HE151">
        <v>0.105681</v>
      </c>
      <c r="HF151">
        <v>-1.29525</v>
      </c>
      <c r="HG151">
        <v>20.129</v>
      </c>
      <c r="HH151">
        <v>5.19842</v>
      </c>
      <c r="HI151">
        <v>12.0046</v>
      </c>
      <c r="HJ151">
        <v>4.97545</v>
      </c>
      <c r="HK151">
        <v>3.294</v>
      </c>
      <c r="HL151">
        <v>9999</v>
      </c>
      <c r="HM151">
        <v>9999</v>
      </c>
      <c r="HN151">
        <v>999.9</v>
      </c>
      <c r="HO151">
        <v>9999</v>
      </c>
      <c r="HP151">
        <v>1.86326</v>
      </c>
      <c r="HQ151">
        <v>1.86813</v>
      </c>
      <c r="HR151">
        <v>1.86788</v>
      </c>
      <c r="HS151">
        <v>1.86905</v>
      </c>
      <c r="HT151">
        <v>1.86984</v>
      </c>
      <c r="HU151">
        <v>1.86596</v>
      </c>
      <c r="HV151">
        <v>1.86694</v>
      </c>
      <c r="HW151">
        <v>1.86844</v>
      </c>
      <c r="HX151">
        <v>5</v>
      </c>
      <c r="HY151">
        <v>0</v>
      </c>
      <c r="HZ151">
        <v>0</v>
      </c>
      <c r="IA151">
        <v>0</v>
      </c>
      <c r="IB151" t="s">
        <v>424</v>
      </c>
      <c r="IC151" t="s">
        <v>425</v>
      </c>
      <c r="ID151" t="s">
        <v>426</v>
      </c>
      <c r="IE151" t="s">
        <v>426</v>
      </c>
      <c r="IF151" t="s">
        <v>426</v>
      </c>
      <c r="IG151" t="s">
        <v>426</v>
      </c>
      <c r="IH151">
        <v>0</v>
      </c>
      <c r="II151">
        <v>100</v>
      </c>
      <c r="IJ151">
        <v>100</v>
      </c>
      <c r="IK151">
        <v>1.98</v>
      </c>
      <c r="IL151">
        <v>0.3792</v>
      </c>
      <c r="IM151">
        <v>0.591063205497763</v>
      </c>
      <c r="IN151">
        <v>0.00362635438953289</v>
      </c>
      <c r="IO151">
        <v>-8.50754122937555e-07</v>
      </c>
      <c r="IP151">
        <v>2.87264459290622e-10</v>
      </c>
      <c r="IQ151">
        <v>-0.103101814204982</v>
      </c>
      <c r="IR151">
        <v>-0.017656537129445</v>
      </c>
      <c r="IS151">
        <v>0.00217271289782075</v>
      </c>
      <c r="IT151">
        <v>-2.34727275410467e-05</v>
      </c>
      <c r="IU151">
        <v>4</v>
      </c>
      <c r="IV151">
        <v>2183</v>
      </c>
      <c r="IW151">
        <v>1</v>
      </c>
      <c r="IX151">
        <v>27</v>
      </c>
      <c r="IY151">
        <v>29322712.5</v>
      </c>
      <c r="IZ151">
        <v>29322712.5</v>
      </c>
      <c r="JA151">
        <v>0.996094</v>
      </c>
      <c r="JB151">
        <v>2.63794</v>
      </c>
      <c r="JC151">
        <v>1.54785</v>
      </c>
      <c r="JD151">
        <v>2.31445</v>
      </c>
      <c r="JE151">
        <v>1.64673</v>
      </c>
      <c r="JF151">
        <v>2.38647</v>
      </c>
      <c r="JG151">
        <v>34.4864</v>
      </c>
      <c r="JH151">
        <v>24.2188</v>
      </c>
      <c r="JI151">
        <v>18</v>
      </c>
      <c r="JJ151">
        <v>499.301</v>
      </c>
      <c r="JK151">
        <v>396.546</v>
      </c>
      <c r="JL151">
        <v>30.924</v>
      </c>
      <c r="JM151">
        <v>28.7296</v>
      </c>
      <c r="JN151">
        <v>30.0001</v>
      </c>
      <c r="JO151">
        <v>28.7088</v>
      </c>
      <c r="JP151">
        <v>28.6596</v>
      </c>
      <c r="JQ151">
        <v>19.9666</v>
      </c>
      <c r="JR151">
        <v>20.9043</v>
      </c>
      <c r="JS151">
        <v>52.7218</v>
      </c>
      <c r="JT151">
        <v>30.9192</v>
      </c>
      <c r="JU151">
        <v>420</v>
      </c>
      <c r="JV151">
        <v>23.8764</v>
      </c>
      <c r="JW151">
        <v>96.5532</v>
      </c>
      <c r="JX151">
        <v>94.4992</v>
      </c>
    </row>
    <row r="152" spans="1:284">
      <c r="A152">
        <v>136</v>
      </c>
      <c r="B152">
        <v>1759362750</v>
      </c>
      <c r="C152">
        <v>1707.90000009537</v>
      </c>
      <c r="D152" t="s">
        <v>700</v>
      </c>
      <c r="E152" t="s">
        <v>701</v>
      </c>
      <c r="F152">
        <v>5</v>
      </c>
      <c r="G152" t="s">
        <v>669</v>
      </c>
      <c r="H152" t="s">
        <v>419</v>
      </c>
      <c r="I152">
        <v>1759362747</v>
      </c>
      <c r="J152">
        <f>(K152)/1000</f>
        <v>0</v>
      </c>
      <c r="K152">
        <f>1000*DK152*AI152*(DG152-DH152)/(100*CZ152*(1000-AI152*DG152))</f>
        <v>0</v>
      </c>
      <c r="L152">
        <f>DK152*AI152*(DF152-DE152*(1000-AI152*DH152)/(1000-AI152*DG152))/(100*CZ152)</f>
        <v>0</v>
      </c>
      <c r="M152">
        <f>DE152 - IF(AI152&gt;1, L152*CZ152*100.0/(AK152), 0)</f>
        <v>0</v>
      </c>
      <c r="N152">
        <f>((T152-J152/2)*M152-L152)/(T152+J152/2)</f>
        <v>0</v>
      </c>
      <c r="O152">
        <f>N152*(DL152+DM152)/1000.0</f>
        <v>0</v>
      </c>
      <c r="P152">
        <f>(DE152 - IF(AI152&gt;1, L152*CZ152*100.0/(AK152), 0))*(DL152+DM152)/1000.0</f>
        <v>0</v>
      </c>
      <c r="Q152">
        <f>2.0/((1/S152-1/R152)+SIGN(S152)*SQRT((1/S152-1/R152)*(1/S152-1/R152) + 4*DA152/((DA152+1)*(DA152+1))*(2*1/S152*1/R152-1/R152*1/R152)))</f>
        <v>0</v>
      </c>
      <c r="R152">
        <f>IF(LEFT(DB152,1)&lt;&gt;"0",IF(LEFT(DB152,1)="1",3.0,DC152),$D$5+$E$5*(DS152*DL152/($K$5*1000))+$F$5*(DS152*DL152/($K$5*1000))*MAX(MIN(CZ152,$J$5),$I$5)*MAX(MIN(CZ152,$J$5),$I$5)+$G$5*MAX(MIN(CZ152,$J$5),$I$5)*(DS152*DL152/($K$5*1000))+$H$5*(DS152*DL152/($K$5*1000))*(DS152*DL152/($K$5*1000)))</f>
        <v>0</v>
      </c>
      <c r="S152">
        <f>J152*(1000-(1000*0.61365*exp(17.502*W152/(240.97+W152))/(DL152+DM152)+DG152)/2)/(1000*0.61365*exp(17.502*W152/(240.97+W152))/(DL152+DM152)-DG152)</f>
        <v>0</v>
      </c>
      <c r="T152">
        <f>1/((DA152+1)/(Q152/1.6)+1/(R152/1.37)) + DA152/((DA152+1)/(Q152/1.6) + DA152/(R152/1.37))</f>
        <v>0</v>
      </c>
      <c r="U152">
        <f>(CV152*CY152)</f>
        <v>0</v>
      </c>
      <c r="V152">
        <f>(DN152+(U152+2*0.95*5.67E-8*(((DN152+$B$7)+273)^4-(DN152+273)^4)-44100*J152)/(1.84*29.3*R152+8*0.95*5.67E-8*(DN152+273)^3))</f>
        <v>0</v>
      </c>
      <c r="W152">
        <f>($C$7*DO152+$D$7*DP152+$E$7*V152)</f>
        <v>0</v>
      </c>
      <c r="X152">
        <f>0.61365*exp(17.502*W152/(240.97+W152))</f>
        <v>0</v>
      </c>
      <c r="Y152">
        <f>(Z152/AA152*100)</f>
        <v>0</v>
      </c>
      <c r="Z152">
        <f>DG152*(DL152+DM152)/1000</f>
        <v>0</v>
      </c>
      <c r="AA152">
        <f>0.61365*exp(17.502*DN152/(240.97+DN152))</f>
        <v>0</v>
      </c>
      <c r="AB152">
        <f>(X152-DG152*(DL152+DM152)/1000)</f>
        <v>0</v>
      </c>
      <c r="AC152">
        <f>(-J152*44100)</f>
        <v>0</v>
      </c>
      <c r="AD152">
        <f>2*29.3*R152*0.92*(DN152-W152)</f>
        <v>0</v>
      </c>
      <c r="AE152">
        <f>2*0.95*5.67E-8*(((DN152+$B$7)+273)^4-(W152+273)^4)</f>
        <v>0</v>
      </c>
      <c r="AF152">
        <f>U152+AE152+AC152+AD152</f>
        <v>0</v>
      </c>
      <c r="AG152">
        <v>4</v>
      </c>
      <c r="AH152">
        <v>1</v>
      </c>
      <c r="AI152">
        <f>IF(AG152*$H$13&gt;=AK152,1.0,(AK152/(AK152-AG152*$H$13)))</f>
        <v>0</v>
      </c>
      <c r="AJ152">
        <f>(AI152-1)*100</f>
        <v>0</v>
      </c>
      <c r="AK152">
        <f>MAX(0,($B$13+$C$13*DS152)/(1+$D$13*DS152)*DL152/(DN152+273)*$E$13)</f>
        <v>0</v>
      </c>
      <c r="AL152" t="s">
        <v>420</v>
      </c>
      <c r="AM152" t="s">
        <v>420</v>
      </c>
      <c r="AN152">
        <v>0</v>
      </c>
      <c r="AO152">
        <v>0</v>
      </c>
      <c r="AP152">
        <f>1-AN152/AO152</f>
        <v>0</v>
      </c>
      <c r="AQ152">
        <v>0</v>
      </c>
      <c r="AR152" t="s">
        <v>420</v>
      </c>
      <c r="AS152" t="s">
        <v>420</v>
      </c>
      <c r="AT152">
        <v>0</v>
      </c>
      <c r="AU152">
        <v>0</v>
      </c>
      <c r="AV152">
        <f>1-AT152/AU152</f>
        <v>0</v>
      </c>
      <c r="AW152">
        <v>0.5</v>
      </c>
      <c r="AX152">
        <f>CW152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420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CV152">
        <f>$B$11*DT152+$C$11*DU152+$F$11*EF152*(1-EI152)</f>
        <v>0</v>
      </c>
      <c r="CW152">
        <f>CV152*CX152</f>
        <v>0</v>
      </c>
      <c r="CX152">
        <f>($B$11*$D$9+$C$11*$D$9+$F$11*((ES152+EK152)/MAX(ES152+EK152+ET152, 0.1)*$I$9+ET152/MAX(ES152+EK152+ET152, 0.1)*$J$9))/($B$11+$C$11+$F$11)</f>
        <v>0</v>
      </c>
      <c r="CY152">
        <f>($B$11*$K$9+$C$11*$K$9+$F$11*((ES152+EK152)/MAX(ES152+EK152+ET152, 0.1)*$P$9+ET152/MAX(ES152+EK152+ET152, 0.1)*$Q$9))/($B$11+$C$11+$F$11)</f>
        <v>0</v>
      </c>
      <c r="CZ152">
        <v>3.21</v>
      </c>
      <c r="DA152">
        <v>0.5</v>
      </c>
      <c r="DB152" t="s">
        <v>421</v>
      </c>
      <c r="DC152">
        <v>2</v>
      </c>
      <c r="DD152">
        <v>1759362747</v>
      </c>
      <c r="DE152">
        <v>420.146333333333</v>
      </c>
      <c r="DF152">
        <v>419.961666666667</v>
      </c>
      <c r="DG152">
        <v>23.9220666666667</v>
      </c>
      <c r="DH152">
        <v>23.8218666666667</v>
      </c>
      <c r="DI152">
        <v>418.166666666667</v>
      </c>
      <c r="DJ152">
        <v>23.5429</v>
      </c>
      <c r="DK152">
        <v>500.037333333333</v>
      </c>
      <c r="DL152">
        <v>90.3177333333334</v>
      </c>
      <c r="DM152">
        <v>0.0337189666666667</v>
      </c>
      <c r="DN152">
        <v>30.3249</v>
      </c>
      <c r="DO152">
        <v>30.0079666666667</v>
      </c>
      <c r="DP152">
        <v>999.9</v>
      </c>
      <c r="DQ152">
        <v>0</v>
      </c>
      <c r="DR152">
        <v>0</v>
      </c>
      <c r="DS152">
        <v>9996.26666666667</v>
      </c>
      <c r="DT152">
        <v>0</v>
      </c>
      <c r="DU152">
        <v>0.386148</v>
      </c>
      <c r="DV152">
        <v>0.184417666666667</v>
      </c>
      <c r="DW152">
        <v>430.443</v>
      </c>
      <c r="DX152">
        <v>430.210666666667</v>
      </c>
      <c r="DY152">
        <v>0.1002516</v>
      </c>
      <c r="DZ152">
        <v>419.961666666667</v>
      </c>
      <c r="EA152">
        <v>23.8218666666667</v>
      </c>
      <c r="EB152">
        <v>2.16059</v>
      </c>
      <c r="EC152">
        <v>2.15153666666667</v>
      </c>
      <c r="ED152">
        <v>18.6730333333333</v>
      </c>
      <c r="EE152">
        <v>18.6059</v>
      </c>
      <c r="EF152">
        <v>0.00500059</v>
      </c>
      <c r="EG152">
        <v>0</v>
      </c>
      <c r="EH152">
        <v>0</v>
      </c>
      <c r="EI152">
        <v>0</v>
      </c>
      <c r="EJ152">
        <v>370.1</v>
      </c>
      <c r="EK152">
        <v>0.00500059</v>
      </c>
      <c r="EL152">
        <v>-12.9666666666667</v>
      </c>
      <c r="EM152">
        <v>0.333333333333333</v>
      </c>
      <c r="EN152">
        <v>35.437</v>
      </c>
      <c r="EO152">
        <v>39.5413333333333</v>
      </c>
      <c r="EP152">
        <v>37.1456666666667</v>
      </c>
      <c r="EQ152">
        <v>39.6873333333333</v>
      </c>
      <c r="ER152">
        <v>38.1663333333333</v>
      </c>
      <c r="ES152">
        <v>0</v>
      </c>
      <c r="ET152">
        <v>0</v>
      </c>
      <c r="EU152">
        <v>0</v>
      </c>
      <c r="EV152">
        <v>1759362751.3</v>
      </c>
      <c r="EW152">
        <v>0</v>
      </c>
      <c r="EX152">
        <v>366.588461538462</v>
      </c>
      <c r="EY152">
        <v>-2.13675202125697</v>
      </c>
      <c r="EZ152">
        <v>-12.1367524220161</v>
      </c>
      <c r="FA152">
        <v>-13.9615384615385</v>
      </c>
      <c r="FB152">
        <v>15</v>
      </c>
      <c r="FC152">
        <v>0</v>
      </c>
      <c r="FD152" t="s">
        <v>422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0.155630455</v>
      </c>
      <c r="FQ152">
        <v>0.235030741353384</v>
      </c>
      <c r="FR152">
        <v>0.0406415305936363</v>
      </c>
      <c r="FS152">
        <v>1</v>
      </c>
      <c r="FT152">
        <v>366.694117647059</v>
      </c>
      <c r="FU152">
        <v>10.0259740958712</v>
      </c>
      <c r="FV152">
        <v>5.76403357424145</v>
      </c>
      <c r="FW152">
        <v>-1</v>
      </c>
      <c r="FX152">
        <v>0.107419075</v>
      </c>
      <c r="FY152">
        <v>-0.0102639473684211</v>
      </c>
      <c r="FZ152">
        <v>0.00231950415107949</v>
      </c>
      <c r="GA152">
        <v>1</v>
      </c>
      <c r="GB152">
        <v>2</v>
      </c>
      <c r="GC152">
        <v>2</v>
      </c>
      <c r="GD152" t="s">
        <v>449</v>
      </c>
      <c r="GE152">
        <v>3.13276</v>
      </c>
      <c r="GF152">
        <v>2.71188</v>
      </c>
      <c r="GG152">
        <v>0.0892581</v>
      </c>
      <c r="GH152">
        <v>0.0897051</v>
      </c>
      <c r="GI152">
        <v>0.102425</v>
      </c>
      <c r="GJ152">
        <v>0.10296</v>
      </c>
      <c r="GK152">
        <v>34269.7</v>
      </c>
      <c r="GL152">
        <v>36686.6</v>
      </c>
      <c r="GM152">
        <v>34047.2</v>
      </c>
      <c r="GN152">
        <v>36492.9</v>
      </c>
      <c r="GO152">
        <v>43163</v>
      </c>
      <c r="GP152">
        <v>46993.3</v>
      </c>
      <c r="GQ152">
        <v>53117.2</v>
      </c>
      <c r="GR152">
        <v>58325.4</v>
      </c>
      <c r="GS152">
        <v>1.93943</v>
      </c>
      <c r="GT152">
        <v>1.77938</v>
      </c>
      <c r="GU152">
        <v>0.0832416</v>
      </c>
      <c r="GV152">
        <v>0</v>
      </c>
      <c r="GW152">
        <v>28.6549</v>
      </c>
      <c r="GX152">
        <v>999.9</v>
      </c>
      <c r="GY152">
        <v>58.222</v>
      </c>
      <c r="GZ152">
        <v>30.796</v>
      </c>
      <c r="HA152">
        <v>28.7478</v>
      </c>
      <c r="HB152">
        <v>54.93</v>
      </c>
      <c r="HC152">
        <v>44.351</v>
      </c>
      <c r="HD152">
        <v>1</v>
      </c>
      <c r="HE152">
        <v>0.105686</v>
      </c>
      <c r="HF152">
        <v>-1.29564</v>
      </c>
      <c r="HG152">
        <v>20.129</v>
      </c>
      <c r="HH152">
        <v>5.19857</v>
      </c>
      <c r="HI152">
        <v>12.0044</v>
      </c>
      <c r="HJ152">
        <v>4.97545</v>
      </c>
      <c r="HK152">
        <v>3.294</v>
      </c>
      <c r="HL152">
        <v>9999</v>
      </c>
      <c r="HM152">
        <v>9999</v>
      </c>
      <c r="HN152">
        <v>999.9</v>
      </c>
      <c r="HO152">
        <v>9999</v>
      </c>
      <c r="HP152">
        <v>1.86325</v>
      </c>
      <c r="HQ152">
        <v>1.86813</v>
      </c>
      <c r="HR152">
        <v>1.86785</v>
      </c>
      <c r="HS152">
        <v>1.86905</v>
      </c>
      <c r="HT152">
        <v>1.86982</v>
      </c>
      <c r="HU152">
        <v>1.86594</v>
      </c>
      <c r="HV152">
        <v>1.86697</v>
      </c>
      <c r="HW152">
        <v>1.86844</v>
      </c>
      <c r="HX152">
        <v>5</v>
      </c>
      <c r="HY152">
        <v>0</v>
      </c>
      <c r="HZ152">
        <v>0</v>
      </c>
      <c r="IA152">
        <v>0</v>
      </c>
      <c r="IB152" t="s">
        <v>424</v>
      </c>
      <c r="IC152" t="s">
        <v>425</v>
      </c>
      <c r="ID152" t="s">
        <v>426</v>
      </c>
      <c r="IE152" t="s">
        <v>426</v>
      </c>
      <c r="IF152" t="s">
        <v>426</v>
      </c>
      <c r="IG152" t="s">
        <v>426</v>
      </c>
      <c r="IH152">
        <v>0</v>
      </c>
      <c r="II152">
        <v>100</v>
      </c>
      <c r="IJ152">
        <v>100</v>
      </c>
      <c r="IK152">
        <v>1.98</v>
      </c>
      <c r="IL152">
        <v>0.3793</v>
      </c>
      <c r="IM152">
        <v>0.591063205497763</v>
      </c>
      <c r="IN152">
        <v>0.00362635438953289</v>
      </c>
      <c r="IO152">
        <v>-8.50754122937555e-07</v>
      </c>
      <c r="IP152">
        <v>2.87264459290622e-10</v>
      </c>
      <c r="IQ152">
        <v>-0.103101814204982</v>
      </c>
      <c r="IR152">
        <v>-0.017656537129445</v>
      </c>
      <c r="IS152">
        <v>0.00217271289782075</v>
      </c>
      <c r="IT152">
        <v>-2.34727275410467e-05</v>
      </c>
      <c r="IU152">
        <v>4</v>
      </c>
      <c r="IV152">
        <v>2183</v>
      </c>
      <c r="IW152">
        <v>1</v>
      </c>
      <c r="IX152">
        <v>27</v>
      </c>
      <c r="IY152">
        <v>29322712.5</v>
      </c>
      <c r="IZ152">
        <v>29322712.5</v>
      </c>
      <c r="JA152">
        <v>0.996094</v>
      </c>
      <c r="JB152">
        <v>2.6416</v>
      </c>
      <c r="JC152">
        <v>1.54785</v>
      </c>
      <c r="JD152">
        <v>2.31445</v>
      </c>
      <c r="JE152">
        <v>1.64673</v>
      </c>
      <c r="JF152">
        <v>2.28882</v>
      </c>
      <c r="JG152">
        <v>34.4864</v>
      </c>
      <c r="JH152">
        <v>24.2101</v>
      </c>
      <c r="JI152">
        <v>18</v>
      </c>
      <c r="JJ152">
        <v>499.268</v>
      </c>
      <c r="JK152">
        <v>396.595</v>
      </c>
      <c r="JL152">
        <v>30.9201</v>
      </c>
      <c r="JM152">
        <v>28.7299</v>
      </c>
      <c r="JN152">
        <v>30.0001</v>
      </c>
      <c r="JO152">
        <v>28.7088</v>
      </c>
      <c r="JP152">
        <v>28.6608</v>
      </c>
      <c r="JQ152">
        <v>19.9666</v>
      </c>
      <c r="JR152">
        <v>20.9043</v>
      </c>
      <c r="JS152">
        <v>52.7218</v>
      </c>
      <c r="JT152">
        <v>30.9192</v>
      </c>
      <c r="JU152">
        <v>420</v>
      </c>
      <c r="JV152">
        <v>23.8745</v>
      </c>
      <c r="JW152">
        <v>96.5532</v>
      </c>
      <c r="JX152">
        <v>94.4989</v>
      </c>
    </row>
    <row r="153" spans="1:284">
      <c r="A153">
        <v>137</v>
      </c>
      <c r="B153">
        <v>1759362752</v>
      </c>
      <c r="C153">
        <v>1709.90000009537</v>
      </c>
      <c r="D153" t="s">
        <v>702</v>
      </c>
      <c r="E153" t="s">
        <v>703</v>
      </c>
      <c r="F153">
        <v>5</v>
      </c>
      <c r="G153" t="s">
        <v>669</v>
      </c>
      <c r="H153" t="s">
        <v>419</v>
      </c>
      <c r="I153">
        <v>1759362749</v>
      </c>
      <c r="J153">
        <f>(K153)/1000</f>
        <v>0</v>
      </c>
      <c r="K153">
        <f>1000*DK153*AI153*(DG153-DH153)/(100*CZ153*(1000-AI153*DG153))</f>
        <v>0</v>
      </c>
      <c r="L153">
        <f>DK153*AI153*(DF153-DE153*(1000-AI153*DH153)/(1000-AI153*DG153))/(100*CZ153)</f>
        <v>0</v>
      </c>
      <c r="M153">
        <f>DE153 - IF(AI153&gt;1, L153*CZ153*100.0/(AK153), 0)</f>
        <v>0</v>
      </c>
      <c r="N153">
        <f>((T153-J153/2)*M153-L153)/(T153+J153/2)</f>
        <v>0</v>
      </c>
      <c r="O153">
        <f>N153*(DL153+DM153)/1000.0</f>
        <v>0</v>
      </c>
      <c r="P153">
        <f>(DE153 - IF(AI153&gt;1, L153*CZ153*100.0/(AK153), 0))*(DL153+DM153)/1000.0</f>
        <v>0</v>
      </c>
      <c r="Q153">
        <f>2.0/((1/S153-1/R153)+SIGN(S153)*SQRT((1/S153-1/R153)*(1/S153-1/R153) + 4*DA153/((DA153+1)*(DA153+1))*(2*1/S153*1/R153-1/R153*1/R153)))</f>
        <v>0</v>
      </c>
      <c r="R153">
        <f>IF(LEFT(DB153,1)&lt;&gt;"0",IF(LEFT(DB153,1)="1",3.0,DC153),$D$5+$E$5*(DS153*DL153/($K$5*1000))+$F$5*(DS153*DL153/($K$5*1000))*MAX(MIN(CZ153,$J$5),$I$5)*MAX(MIN(CZ153,$J$5),$I$5)+$G$5*MAX(MIN(CZ153,$J$5),$I$5)*(DS153*DL153/($K$5*1000))+$H$5*(DS153*DL153/($K$5*1000))*(DS153*DL153/($K$5*1000)))</f>
        <v>0</v>
      </c>
      <c r="S153">
        <f>J153*(1000-(1000*0.61365*exp(17.502*W153/(240.97+W153))/(DL153+DM153)+DG153)/2)/(1000*0.61365*exp(17.502*W153/(240.97+W153))/(DL153+DM153)-DG153)</f>
        <v>0</v>
      </c>
      <c r="T153">
        <f>1/((DA153+1)/(Q153/1.6)+1/(R153/1.37)) + DA153/((DA153+1)/(Q153/1.6) + DA153/(R153/1.37))</f>
        <v>0</v>
      </c>
      <c r="U153">
        <f>(CV153*CY153)</f>
        <v>0</v>
      </c>
      <c r="V153">
        <f>(DN153+(U153+2*0.95*5.67E-8*(((DN153+$B$7)+273)^4-(DN153+273)^4)-44100*J153)/(1.84*29.3*R153+8*0.95*5.67E-8*(DN153+273)^3))</f>
        <v>0</v>
      </c>
      <c r="W153">
        <f>($C$7*DO153+$D$7*DP153+$E$7*V153)</f>
        <v>0</v>
      </c>
      <c r="X153">
        <f>0.61365*exp(17.502*W153/(240.97+W153))</f>
        <v>0</v>
      </c>
      <c r="Y153">
        <f>(Z153/AA153*100)</f>
        <v>0</v>
      </c>
      <c r="Z153">
        <f>DG153*(DL153+DM153)/1000</f>
        <v>0</v>
      </c>
      <c r="AA153">
        <f>0.61365*exp(17.502*DN153/(240.97+DN153))</f>
        <v>0</v>
      </c>
      <c r="AB153">
        <f>(X153-DG153*(DL153+DM153)/1000)</f>
        <v>0</v>
      </c>
      <c r="AC153">
        <f>(-J153*44100)</f>
        <v>0</v>
      </c>
      <c r="AD153">
        <f>2*29.3*R153*0.92*(DN153-W153)</f>
        <v>0</v>
      </c>
      <c r="AE153">
        <f>2*0.95*5.67E-8*(((DN153+$B$7)+273)^4-(W153+273)^4)</f>
        <v>0</v>
      </c>
      <c r="AF153">
        <f>U153+AE153+AC153+AD153</f>
        <v>0</v>
      </c>
      <c r="AG153">
        <v>4</v>
      </c>
      <c r="AH153">
        <v>1</v>
      </c>
      <c r="AI153">
        <f>IF(AG153*$H$13&gt;=AK153,1.0,(AK153/(AK153-AG153*$H$13)))</f>
        <v>0</v>
      </c>
      <c r="AJ153">
        <f>(AI153-1)*100</f>
        <v>0</v>
      </c>
      <c r="AK153">
        <f>MAX(0,($B$13+$C$13*DS153)/(1+$D$13*DS153)*DL153/(DN153+273)*$E$13)</f>
        <v>0</v>
      </c>
      <c r="AL153" t="s">
        <v>420</v>
      </c>
      <c r="AM153" t="s">
        <v>420</v>
      </c>
      <c r="AN153">
        <v>0</v>
      </c>
      <c r="AO153">
        <v>0</v>
      </c>
      <c r="AP153">
        <f>1-AN153/AO153</f>
        <v>0</v>
      </c>
      <c r="AQ153">
        <v>0</v>
      </c>
      <c r="AR153" t="s">
        <v>420</v>
      </c>
      <c r="AS153" t="s">
        <v>420</v>
      </c>
      <c r="AT153">
        <v>0</v>
      </c>
      <c r="AU153">
        <v>0</v>
      </c>
      <c r="AV153">
        <f>1-AT153/AU153</f>
        <v>0</v>
      </c>
      <c r="AW153">
        <v>0.5</v>
      </c>
      <c r="AX153">
        <f>CW153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420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CV153">
        <f>$B$11*DT153+$C$11*DU153+$F$11*EF153*(1-EI153)</f>
        <v>0</v>
      </c>
      <c r="CW153">
        <f>CV153*CX153</f>
        <v>0</v>
      </c>
      <c r="CX153">
        <f>($B$11*$D$9+$C$11*$D$9+$F$11*((ES153+EK153)/MAX(ES153+EK153+ET153, 0.1)*$I$9+ET153/MAX(ES153+EK153+ET153, 0.1)*$J$9))/($B$11+$C$11+$F$11)</f>
        <v>0</v>
      </c>
      <c r="CY153">
        <f>($B$11*$K$9+$C$11*$K$9+$F$11*((ES153+EK153)/MAX(ES153+EK153+ET153, 0.1)*$P$9+ET153/MAX(ES153+EK153+ET153, 0.1)*$Q$9))/($B$11+$C$11+$F$11)</f>
        <v>0</v>
      </c>
      <c r="CZ153">
        <v>3.21</v>
      </c>
      <c r="DA153">
        <v>0.5</v>
      </c>
      <c r="DB153" t="s">
        <v>421</v>
      </c>
      <c r="DC153">
        <v>2</v>
      </c>
      <c r="DD153">
        <v>1759362749</v>
      </c>
      <c r="DE153">
        <v>420.144333333333</v>
      </c>
      <c r="DF153">
        <v>419.984333333333</v>
      </c>
      <c r="DG153">
        <v>23.9244</v>
      </c>
      <c r="DH153">
        <v>23.8377666666667</v>
      </c>
      <c r="DI153">
        <v>418.165</v>
      </c>
      <c r="DJ153">
        <v>23.5451333333333</v>
      </c>
      <c r="DK153">
        <v>499.958333333333</v>
      </c>
      <c r="DL153">
        <v>90.3185666666667</v>
      </c>
      <c r="DM153">
        <v>0.0339336666666667</v>
      </c>
      <c r="DN153">
        <v>30.3248</v>
      </c>
      <c r="DO153">
        <v>30.0100333333333</v>
      </c>
      <c r="DP153">
        <v>999.9</v>
      </c>
      <c r="DQ153">
        <v>0</v>
      </c>
      <c r="DR153">
        <v>0</v>
      </c>
      <c r="DS153">
        <v>9976.25</v>
      </c>
      <c r="DT153">
        <v>0</v>
      </c>
      <c r="DU153">
        <v>0.386148</v>
      </c>
      <c r="DV153">
        <v>0.160034333333333</v>
      </c>
      <c r="DW153">
        <v>430.442333333333</v>
      </c>
      <c r="DX153">
        <v>430.240666666667</v>
      </c>
      <c r="DY153">
        <v>0.0866624333333333</v>
      </c>
      <c r="DZ153">
        <v>419.984333333333</v>
      </c>
      <c r="EA153">
        <v>23.8377666666667</v>
      </c>
      <c r="EB153">
        <v>2.16082</v>
      </c>
      <c r="EC153">
        <v>2.15299333333333</v>
      </c>
      <c r="ED153">
        <v>18.6747333333333</v>
      </c>
      <c r="EE153">
        <v>18.6167333333333</v>
      </c>
      <c r="EF153">
        <v>0.00500059</v>
      </c>
      <c r="EG153">
        <v>0</v>
      </c>
      <c r="EH153">
        <v>0</v>
      </c>
      <c r="EI153">
        <v>0</v>
      </c>
      <c r="EJ153">
        <v>371.6</v>
      </c>
      <c r="EK153">
        <v>0.00500059</v>
      </c>
      <c r="EL153">
        <v>-11.1333333333333</v>
      </c>
      <c r="EM153">
        <v>-0.2</v>
      </c>
      <c r="EN153">
        <v>35.458</v>
      </c>
      <c r="EO153">
        <v>39.583</v>
      </c>
      <c r="EP153">
        <v>37.1663333333333</v>
      </c>
      <c r="EQ153">
        <v>39.7496666666667</v>
      </c>
      <c r="ER153">
        <v>38.187</v>
      </c>
      <c r="ES153">
        <v>0</v>
      </c>
      <c r="ET153">
        <v>0</v>
      </c>
      <c r="EU153">
        <v>0</v>
      </c>
      <c r="EV153">
        <v>1759362753.1</v>
      </c>
      <c r="EW153">
        <v>0</v>
      </c>
      <c r="EX153">
        <v>367.056</v>
      </c>
      <c r="EY153">
        <v>4.77692329081662</v>
      </c>
      <c r="EZ153">
        <v>10.8846152350982</v>
      </c>
      <c r="FA153">
        <v>-13.908</v>
      </c>
      <c r="FB153">
        <v>15</v>
      </c>
      <c r="FC153">
        <v>0</v>
      </c>
      <c r="FD153" t="s">
        <v>422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0.150112905</v>
      </c>
      <c r="FQ153">
        <v>0.210513866165414</v>
      </c>
      <c r="FR153">
        <v>0.0414671420574348</v>
      </c>
      <c r="FS153">
        <v>1</v>
      </c>
      <c r="FT153">
        <v>366.467647058823</v>
      </c>
      <c r="FU153">
        <v>0.576012276583142</v>
      </c>
      <c r="FV153">
        <v>6.72832994698034</v>
      </c>
      <c r="FW153">
        <v>-1</v>
      </c>
      <c r="FX153">
        <v>0.104686545</v>
      </c>
      <c r="FY153">
        <v>-0.052797135338346</v>
      </c>
      <c r="FZ153">
        <v>0.00851087487133226</v>
      </c>
      <c r="GA153">
        <v>1</v>
      </c>
      <c r="GB153">
        <v>2</v>
      </c>
      <c r="GC153">
        <v>2</v>
      </c>
      <c r="GD153" t="s">
        <v>449</v>
      </c>
      <c r="GE153">
        <v>3.13273</v>
      </c>
      <c r="GF153">
        <v>2.71215</v>
      </c>
      <c r="GG153">
        <v>0.0892567</v>
      </c>
      <c r="GH153">
        <v>0.0897007</v>
      </c>
      <c r="GI153">
        <v>0.102449</v>
      </c>
      <c r="GJ153">
        <v>0.103014</v>
      </c>
      <c r="GK153">
        <v>34269.6</v>
      </c>
      <c r="GL153">
        <v>36686.6</v>
      </c>
      <c r="GM153">
        <v>34046.9</v>
      </c>
      <c r="GN153">
        <v>36492.7</v>
      </c>
      <c r="GO153">
        <v>43161.7</v>
      </c>
      <c r="GP153">
        <v>46990.2</v>
      </c>
      <c r="GQ153">
        <v>53117</v>
      </c>
      <c r="GR153">
        <v>58325.2</v>
      </c>
      <c r="GS153">
        <v>1.93955</v>
      </c>
      <c r="GT153">
        <v>1.77953</v>
      </c>
      <c r="GU153">
        <v>0.0832416</v>
      </c>
      <c r="GV153">
        <v>0</v>
      </c>
      <c r="GW153">
        <v>28.6559</v>
      </c>
      <c r="GX153">
        <v>999.9</v>
      </c>
      <c r="GY153">
        <v>58.222</v>
      </c>
      <c r="GZ153">
        <v>30.776</v>
      </c>
      <c r="HA153">
        <v>28.7087</v>
      </c>
      <c r="HB153">
        <v>54.52</v>
      </c>
      <c r="HC153">
        <v>44.399</v>
      </c>
      <c r="HD153">
        <v>1</v>
      </c>
      <c r="HE153">
        <v>0.105671</v>
      </c>
      <c r="HF153">
        <v>-1.3044</v>
      </c>
      <c r="HG153">
        <v>20.129</v>
      </c>
      <c r="HH153">
        <v>5.19857</v>
      </c>
      <c r="HI153">
        <v>12.0044</v>
      </c>
      <c r="HJ153">
        <v>4.9755</v>
      </c>
      <c r="HK153">
        <v>3.294</v>
      </c>
      <c r="HL153">
        <v>9999</v>
      </c>
      <c r="HM153">
        <v>9999</v>
      </c>
      <c r="HN153">
        <v>999.9</v>
      </c>
      <c r="HO153">
        <v>9999</v>
      </c>
      <c r="HP153">
        <v>1.86325</v>
      </c>
      <c r="HQ153">
        <v>1.86813</v>
      </c>
      <c r="HR153">
        <v>1.86785</v>
      </c>
      <c r="HS153">
        <v>1.86905</v>
      </c>
      <c r="HT153">
        <v>1.86982</v>
      </c>
      <c r="HU153">
        <v>1.86595</v>
      </c>
      <c r="HV153">
        <v>1.86698</v>
      </c>
      <c r="HW153">
        <v>1.86843</v>
      </c>
      <c r="HX153">
        <v>5</v>
      </c>
      <c r="HY153">
        <v>0</v>
      </c>
      <c r="HZ153">
        <v>0</v>
      </c>
      <c r="IA153">
        <v>0</v>
      </c>
      <c r="IB153" t="s">
        <v>424</v>
      </c>
      <c r="IC153" t="s">
        <v>425</v>
      </c>
      <c r="ID153" t="s">
        <v>426</v>
      </c>
      <c r="IE153" t="s">
        <v>426</v>
      </c>
      <c r="IF153" t="s">
        <v>426</v>
      </c>
      <c r="IG153" t="s">
        <v>426</v>
      </c>
      <c r="IH153">
        <v>0</v>
      </c>
      <c r="II153">
        <v>100</v>
      </c>
      <c r="IJ153">
        <v>100</v>
      </c>
      <c r="IK153">
        <v>1.98</v>
      </c>
      <c r="IL153">
        <v>0.3797</v>
      </c>
      <c r="IM153">
        <v>0.591063205497763</v>
      </c>
      <c r="IN153">
        <v>0.00362635438953289</v>
      </c>
      <c r="IO153">
        <v>-8.50754122937555e-07</v>
      </c>
      <c r="IP153">
        <v>2.87264459290622e-10</v>
      </c>
      <c r="IQ153">
        <v>-0.103101814204982</v>
      </c>
      <c r="IR153">
        <v>-0.017656537129445</v>
      </c>
      <c r="IS153">
        <v>0.00217271289782075</v>
      </c>
      <c r="IT153">
        <v>-2.34727275410467e-05</v>
      </c>
      <c r="IU153">
        <v>4</v>
      </c>
      <c r="IV153">
        <v>2183</v>
      </c>
      <c r="IW153">
        <v>1</v>
      </c>
      <c r="IX153">
        <v>27</v>
      </c>
      <c r="IY153">
        <v>29322712.5</v>
      </c>
      <c r="IZ153">
        <v>29322712.5</v>
      </c>
      <c r="JA153">
        <v>0.996094</v>
      </c>
      <c r="JB153">
        <v>2.64404</v>
      </c>
      <c r="JC153">
        <v>1.54785</v>
      </c>
      <c r="JD153">
        <v>2.31323</v>
      </c>
      <c r="JE153">
        <v>1.64673</v>
      </c>
      <c r="JF153">
        <v>2.34131</v>
      </c>
      <c r="JG153">
        <v>34.4864</v>
      </c>
      <c r="JH153">
        <v>24.2101</v>
      </c>
      <c r="JI153">
        <v>18</v>
      </c>
      <c r="JJ153">
        <v>499.35</v>
      </c>
      <c r="JK153">
        <v>396.685</v>
      </c>
      <c r="JL153">
        <v>30.9164</v>
      </c>
      <c r="JM153">
        <v>28.7311</v>
      </c>
      <c r="JN153">
        <v>30.0001</v>
      </c>
      <c r="JO153">
        <v>28.7088</v>
      </c>
      <c r="JP153">
        <v>28.6619</v>
      </c>
      <c r="JQ153">
        <v>19.9654</v>
      </c>
      <c r="JR153">
        <v>20.9043</v>
      </c>
      <c r="JS153">
        <v>52.7218</v>
      </c>
      <c r="JT153">
        <v>30.9085</v>
      </c>
      <c r="JU153">
        <v>420</v>
      </c>
      <c r="JV153">
        <v>23.8745</v>
      </c>
      <c r="JW153">
        <v>96.5528</v>
      </c>
      <c r="JX153">
        <v>94.4985</v>
      </c>
    </row>
    <row r="154" spans="1:284">
      <c r="A154">
        <v>138</v>
      </c>
      <c r="B154">
        <v>1759362754</v>
      </c>
      <c r="C154">
        <v>1711.90000009537</v>
      </c>
      <c r="D154" t="s">
        <v>704</v>
      </c>
      <c r="E154" t="s">
        <v>705</v>
      </c>
      <c r="F154">
        <v>5</v>
      </c>
      <c r="G154" t="s">
        <v>669</v>
      </c>
      <c r="H154" t="s">
        <v>419</v>
      </c>
      <c r="I154">
        <v>1759362751</v>
      </c>
      <c r="J154">
        <f>(K154)/1000</f>
        <v>0</v>
      </c>
      <c r="K154">
        <f>1000*DK154*AI154*(DG154-DH154)/(100*CZ154*(1000-AI154*DG154))</f>
        <v>0</v>
      </c>
      <c r="L154">
        <f>DK154*AI154*(DF154-DE154*(1000-AI154*DH154)/(1000-AI154*DG154))/(100*CZ154)</f>
        <v>0</v>
      </c>
      <c r="M154">
        <f>DE154 - IF(AI154&gt;1, L154*CZ154*100.0/(AK154), 0)</f>
        <v>0</v>
      </c>
      <c r="N154">
        <f>((T154-J154/2)*M154-L154)/(T154+J154/2)</f>
        <v>0</v>
      </c>
      <c r="O154">
        <f>N154*(DL154+DM154)/1000.0</f>
        <v>0</v>
      </c>
      <c r="P154">
        <f>(DE154 - IF(AI154&gt;1, L154*CZ154*100.0/(AK154), 0))*(DL154+DM154)/1000.0</f>
        <v>0</v>
      </c>
      <c r="Q154">
        <f>2.0/((1/S154-1/R154)+SIGN(S154)*SQRT((1/S154-1/R154)*(1/S154-1/R154) + 4*DA154/((DA154+1)*(DA154+1))*(2*1/S154*1/R154-1/R154*1/R154)))</f>
        <v>0</v>
      </c>
      <c r="R154">
        <f>IF(LEFT(DB154,1)&lt;&gt;"0",IF(LEFT(DB154,1)="1",3.0,DC154),$D$5+$E$5*(DS154*DL154/($K$5*1000))+$F$5*(DS154*DL154/($K$5*1000))*MAX(MIN(CZ154,$J$5),$I$5)*MAX(MIN(CZ154,$J$5),$I$5)+$G$5*MAX(MIN(CZ154,$J$5),$I$5)*(DS154*DL154/($K$5*1000))+$H$5*(DS154*DL154/($K$5*1000))*(DS154*DL154/($K$5*1000)))</f>
        <v>0</v>
      </c>
      <c r="S154">
        <f>J154*(1000-(1000*0.61365*exp(17.502*W154/(240.97+W154))/(DL154+DM154)+DG154)/2)/(1000*0.61365*exp(17.502*W154/(240.97+W154))/(DL154+DM154)-DG154)</f>
        <v>0</v>
      </c>
      <c r="T154">
        <f>1/((DA154+1)/(Q154/1.6)+1/(R154/1.37)) + DA154/((DA154+1)/(Q154/1.6) + DA154/(R154/1.37))</f>
        <v>0</v>
      </c>
      <c r="U154">
        <f>(CV154*CY154)</f>
        <v>0</v>
      </c>
      <c r="V154">
        <f>(DN154+(U154+2*0.95*5.67E-8*(((DN154+$B$7)+273)^4-(DN154+273)^4)-44100*J154)/(1.84*29.3*R154+8*0.95*5.67E-8*(DN154+273)^3))</f>
        <v>0</v>
      </c>
      <c r="W154">
        <f>($C$7*DO154+$D$7*DP154+$E$7*V154)</f>
        <v>0</v>
      </c>
      <c r="X154">
        <f>0.61365*exp(17.502*W154/(240.97+W154))</f>
        <v>0</v>
      </c>
      <c r="Y154">
        <f>(Z154/AA154*100)</f>
        <v>0</v>
      </c>
      <c r="Z154">
        <f>DG154*(DL154+DM154)/1000</f>
        <v>0</v>
      </c>
      <c r="AA154">
        <f>0.61365*exp(17.502*DN154/(240.97+DN154))</f>
        <v>0</v>
      </c>
      <c r="AB154">
        <f>(X154-DG154*(DL154+DM154)/1000)</f>
        <v>0</v>
      </c>
      <c r="AC154">
        <f>(-J154*44100)</f>
        <v>0</v>
      </c>
      <c r="AD154">
        <f>2*29.3*R154*0.92*(DN154-W154)</f>
        <v>0</v>
      </c>
      <c r="AE154">
        <f>2*0.95*5.67E-8*(((DN154+$B$7)+273)^4-(W154+273)^4)</f>
        <v>0</v>
      </c>
      <c r="AF154">
        <f>U154+AE154+AC154+AD154</f>
        <v>0</v>
      </c>
      <c r="AG154">
        <v>4</v>
      </c>
      <c r="AH154">
        <v>1</v>
      </c>
      <c r="AI154">
        <f>IF(AG154*$H$13&gt;=AK154,1.0,(AK154/(AK154-AG154*$H$13)))</f>
        <v>0</v>
      </c>
      <c r="AJ154">
        <f>(AI154-1)*100</f>
        <v>0</v>
      </c>
      <c r="AK154">
        <f>MAX(0,($B$13+$C$13*DS154)/(1+$D$13*DS154)*DL154/(DN154+273)*$E$13)</f>
        <v>0</v>
      </c>
      <c r="AL154" t="s">
        <v>420</v>
      </c>
      <c r="AM154" t="s">
        <v>420</v>
      </c>
      <c r="AN154">
        <v>0</v>
      </c>
      <c r="AO154">
        <v>0</v>
      </c>
      <c r="AP154">
        <f>1-AN154/AO154</f>
        <v>0</v>
      </c>
      <c r="AQ154">
        <v>0</v>
      </c>
      <c r="AR154" t="s">
        <v>420</v>
      </c>
      <c r="AS154" t="s">
        <v>420</v>
      </c>
      <c r="AT154">
        <v>0</v>
      </c>
      <c r="AU154">
        <v>0</v>
      </c>
      <c r="AV154">
        <f>1-AT154/AU154</f>
        <v>0</v>
      </c>
      <c r="AW154">
        <v>0.5</v>
      </c>
      <c r="AX154">
        <f>CW154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420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CV154">
        <f>$B$11*DT154+$C$11*DU154+$F$11*EF154*(1-EI154)</f>
        <v>0</v>
      </c>
      <c r="CW154">
        <f>CV154*CX154</f>
        <v>0</v>
      </c>
      <c r="CX154">
        <f>($B$11*$D$9+$C$11*$D$9+$F$11*((ES154+EK154)/MAX(ES154+EK154+ET154, 0.1)*$I$9+ET154/MAX(ES154+EK154+ET154, 0.1)*$J$9))/($B$11+$C$11+$F$11)</f>
        <v>0</v>
      </c>
      <c r="CY154">
        <f>($B$11*$K$9+$C$11*$K$9+$F$11*((ES154+EK154)/MAX(ES154+EK154+ET154, 0.1)*$P$9+ET154/MAX(ES154+EK154+ET154, 0.1)*$Q$9))/($B$11+$C$11+$F$11)</f>
        <v>0</v>
      </c>
      <c r="CZ154">
        <v>3.21</v>
      </c>
      <c r="DA154">
        <v>0.5</v>
      </c>
      <c r="DB154" t="s">
        <v>421</v>
      </c>
      <c r="DC154">
        <v>2</v>
      </c>
      <c r="DD154">
        <v>1759362751</v>
      </c>
      <c r="DE154">
        <v>420.148666666667</v>
      </c>
      <c r="DF154">
        <v>420.004333333333</v>
      </c>
      <c r="DG154">
        <v>23.9295333333333</v>
      </c>
      <c r="DH154">
        <v>23.8560666666667</v>
      </c>
      <c r="DI154">
        <v>418.169333333333</v>
      </c>
      <c r="DJ154">
        <v>23.5500333333333</v>
      </c>
      <c r="DK154">
        <v>499.949</v>
      </c>
      <c r="DL154">
        <v>90.3190666666667</v>
      </c>
      <c r="DM154">
        <v>0.0340205333333333</v>
      </c>
      <c r="DN154">
        <v>30.3239333333333</v>
      </c>
      <c r="DO154">
        <v>30.0113666666667</v>
      </c>
      <c r="DP154">
        <v>999.9</v>
      </c>
      <c r="DQ154">
        <v>0</v>
      </c>
      <c r="DR154">
        <v>0</v>
      </c>
      <c r="DS154">
        <v>9982.48333333333</v>
      </c>
      <c r="DT154">
        <v>0</v>
      </c>
      <c r="DU154">
        <v>0.386148</v>
      </c>
      <c r="DV154">
        <v>0.144480333333333</v>
      </c>
      <c r="DW154">
        <v>430.449333333333</v>
      </c>
      <c r="DX154">
        <v>430.269</v>
      </c>
      <c r="DY154">
        <v>0.0734812333333333</v>
      </c>
      <c r="DZ154">
        <v>420.004333333333</v>
      </c>
      <c r="EA154">
        <v>23.8560666666667</v>
      </c>
      <c r="EB154">
        <v>2.16129333333333</v>
      </c>
      <c r="EC154">
        <v>2.15465666666667</v>
      </c>
      <c r="ED154">
        <v>18.6782333333333</v>
      </c>
      <c r="EE154">
        <v>18.6291</v>
      </c>
      <c r="EF154">
        <v>0.00500059</v>
      </c>
      <c r="EG154">
        <v>0</v>
      </c>
      <c r="EH154">
        <v>0</v>
      </c>
      <c r="EI154">
        <v>0</v>
      </c>
      <c r="EJ154">
        <v>370.233333333333</v>
      </c>
      <c r="EK154">
        <v>0.00500059</v>
      </c>
      <c r="EL154">
        <v>-12.0333333333333</v>
      </c>
      <c r="EM154">
        <v>-0.533333333333333</v>
      </c>
      <c r="EN154">
        <v>35.479</v>
      </c>
      <c r="EO154">
        <v>39.604</v>
      </c>
      <c r="EP154">
        <v>37.187</v>
      </c>
      <c r="EQ154">
        <v>39.8123333333333</v>
      </c>
      <c r="ER154">
        <v>38.208</v>
      </c>
      <c r="ES154">
        <v>0</v>
      </c>
      <c r="ET154">
        <v>0</v>
      </c>
      <c r="EU154">
        <v>0</v>
      </c>
      <c r="EV154">
        <v>1759362754.9</v>
      </c>
      <c r="EW154">
        <v>0</v>
      </c>
      <c r="EX154">
        <v>366.7</v>
      </c>
      <c r="EY154">
        <v>0.738461709090266</v>
      </c>
      <c r="EZ154">
        <v>16.9777777753534</v>
      </c>
      <c r="FA154">
        <v>-14.3769230769231</v>
      </c>
      <c r="FB154">
        <v>15</v>
      </c>
      <c r="FC154">
        <v>0</v>
      </c>
      <c r="FD154" t="s">
        <v>422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0.149668905</v>
      </c>
      <c r="FQ154">
        <v>0.152701006015038</v>
      </c>
      <c r="FR154">
        <v>0.0411412831284037</v>
      </c>
      <c r="FS154">
        <v>1</v>
      </c>
      <c r="FT154">
        <v>366.811764705882</v>
      </c>
      <c r="FU154">
        <v>4.1894576575093</v>
      </c>
      <c r="FV154">
        <v>6.66777874231002</v>
      </c>
      <c r="FW154">
        <v>-1</v>
      </c>
      <c r="FX154">
        <v>0.100506135</v>
      </c>
      <c r="FY154">
        <v>-0.108547980451128</v>
      </c>
      <c r="FZ154">
        <v>0.0141937338181775</v>
      </c>
      <c r="GA154">
        <v>0</v>
      </c>
      <c r="GB154">
        <v>1</v>
      </c>
      <c r="GC154">
        <v>2</v>
      </c>
      <c r="GD154" t="s">
        <v>423</v>
      </c>
      <c r="GE154">
        <v>3.13284</v>
      </c>
      <c r="GF154">
        <v>2.71193</v>
      </c>
      <c r="GG154">
        <v>0.0892551</v>
      </c>
      <c r="GH154">
        <v>0.0896949</v>
      </c>
      <c r="GI154">
        <v>0.102478</v>
      </c>
      <c r="GJ154">
        <v>0.103029</v>
      </c>
      <c r="GK154">
        <v>34269.5</v>
      </c>
      <c r="GL154">
        <v>36686.8</v>
      </c>
      <c r="GM154">
        <v>34046.9</v>
      </c>
      <c r="GN154">
        <v>36492.6</v>
      </c>
      <c r="GO154">
        <v>43160.2</v>
      </c>
      <c r="GP154">
        <v>46989.4</v>
      </c>
      <c r="GQ154">
        <v>53116.9</v>
      </c>
      <c r="GR154">
        <v>58325.1</v>
      </c>
      <c r="GS154">
        <v>1.9398</v>
      </c>
      <c r="GT154">
        <v>1.77922</v>
      </c>
      <c r="GU154">
        <v>0.0830367</v>
      </c>
      <c r="GV154">
        <v>0</v>
      </c>
      <c r="GW154">
        <v>28.6551</v>
      </c>
      <c r="GX154">
        <v>999.9</v>
      </c>
      <c r="GY154">
        <v>58.222</v>
      </c>
      <c r="GZ154">
        <v>30.776</v>
      </c>
      <c r="HA154">
        <v>28.7134</v>
      </c>
      <c r="HB154">
        <v>54.74</v>
      </c>
      <c r="HC154">
        <v>44.5713</v>
      </c>
      <c r="HD154">
        <v>1</v>
      </c>
      <c r="HE154">
        <v>0.105671</v>
      </c>
      <c r="HF154">
        <v>-1.29484</v>
      </c>
      <c r="HG154">
        <v>20.129</v>
      </c>
      <c r="HH154">
        <v>5.19857</v>
      </c>
      <c r="HI154">
        <v>12.0047</v>
      </c>
      <c r="HJ154">
        <v>4.97545</v>
      </c>
      <c r="HK154">
        <v>3.294</v>
      </c>
      <c r="HL154">
        <v>9999</v>
      </c>
      <c r="HM154">
        <v>9999</v>
      </c>
      <c r="HN154">
        <v>999.9</v>
      </c>
      <c r="HO154">
        <v>9999</v>
      </c>
      <c r="HP154">
        <v>1.86327</v>
      </c>
      <c r="HQ154">
        <v>1.86813</v>
      </c>
      <c r="HR154">
        <v>1.86786</v>
      </c>
      <c r="HS154">
        <v>1.86905</v>
      </c>
      <c r="HT154">
        <v>1.86983</v>
      </c>
      <c r="HU154">
        <v>1.86596</v>
      </c>
      <c r="HV154">
        <v>1.86699</v>
      </c>
      <c r="HW154">
        <v>1.86844</v>
      </c>
      <c r="HX154">
        <v>5</v>
      </c>
      <c r="HY154">
        <v>0</v>
      </c>
      <c r="HZ154">
        <v>0</v>
      </c>
      <c r="IA154">
        <v>0</v>
      </c>
      <c r="IB154" t="s">
        <v>424</v>
      </c>
      <c r="IC154" t="s">
        <v>425</v>
      </c>
      <c r="ID154" t="s">
        <v>426</v>
      </c>
      <c r="IE154" t="s">
        <v>426</v>
      </c>
      <c r="IF154" t="s">
        <v>426</v>
      </c>
      <c r="IG154" t="s">
        <v>426</v>
      </c>
      <c r="IH154">
        <v>0</v>
      </c>
      <c r="II154">
        <v>100</v>
      </c>
      <c r="IJ154">
        <v>100</v>
      </c>
      <c r="IK154">
        <v>1.979</v>
      </c>
      <c r="IL154">
        <v>0.3801</v>
      </c>
      <c r="IM154">
        <v>0.591063205497763</v>
      </c>
      <c r="IN154">
        <v>0.00362635438953289</v>
      </c>
      <c r="IO154">
        <v>-8.50754122937555e-07</v>
      </c>
      <c r="IP154">
        <v>2.87264459290622e-10</v>
      </c>
      <c r="IQ154">
        <v>-0.103101814204982</v>
      </c>
      <c r="IR154">
        <v>-0.017656537129445</v>
      </c>
      <c r="IS154">
        <v>0.00217271289782075</v>
      </c>
      <c r="IT154">
        <v>-2.34727275410467e-05</v>
      </c>
      <c r="IU154">
        <v>4</v>
      </c>
      <c r="IV154">
        <v>2183</v>
      </c>
      <c r="IW154">
        <v>1</v>
      </c>
      <c r="IX154">
        <v>27</v>
      </c>
      <c r="IY154">
        <v>29322712.6</v>
      </c>
      <c r="IZ154">
        <v>29322712.6</v>
      </c>
      <c r="JA154">
        <v>0.996094</v>
      </c>
      <c r="JB154">
        <v>2.63916</v>
      </c>
      <c r="JC154">
        <v>1.54785</v>
      </c>
      <c r="JD154">
        <v>2.31445</v>
      </c>
      <c r="JE154">
        <v>1.64673</v>
      </c>
      <c r="JF154">
        <v>2.37183</v>
      </c>
      <c r="JG154">
        <v>34.4864</v>
      </c>
      <c r="JH154">
        <v>24.2188</v>
      </c>
      <c r="JI154">
        <v>18</v>
      </c>
      <c r="JJ154">
        <v>499.52</v>
      </c>
      <c r="JK154">
        <v>396.521</v>
      </c>
      <c r="JL154">
        <v>30.9138</v>
      </c>
      <c r="JM154">
        <v>28.7321</v>
      </c>
      <c r="JN154">
        <v>30.0001</v>
      </c>
      <c r="JO154">
        <v>28.7096</v>
      </c>
      <c r="JP154">
        <v>28.6619</v>
      </c>
      <c r="JQ154">
        <v>19.966</v>
      </c>
      <c r="JR154">
        <v>20.9043</v>
      </c>
      <c r="JS154">
        <v>52.7218</v>
      </c>
      <c r="JT154">
        <v>30.9085</v>
      </c>
      <c r="JU154">
        <v>420</v>
      </c>
      <c r="JV154">
        <v>23.8745</v>
      </c>
      <c r="JW154">
        <v>96.5525</v>
      </c>
      <c r="JX154">
        <v>94.4983</v>
      </c>
    </row>
    <row r="155" spans="1:284">
      <c r="A155">
        <v>139</v>
      </c>
      <c r="B155">
        <v>1759362756</v>
      </c>
      <c r="C155">
        <v>1713.90000009537</v>
      </c>
      <c r="D155" t="s">
        <v>706</v>
      </c>
      <c r="E155" t="s">
        <v>707</v>
      </c>
      <c r="F155">
        <v>5</v>
      </c>
      <c r="G155" t="s">
        <v>669</v>
      </c>
      <c r="H155" t="s">
        <v>419</v>
      </c>
      <c r="I155">
        <v>1759362753</v>
      </c>
      <c r="J155">
        <f>(K155)/1000</f>
        <v>0</v>
      </c>
      <c r="K155">
        <f>1000*DK155*AI155*(DG155-DH155)/(100*CZ155*(1000-AI155*DG155))</f>
        <v>0</v>
      </c>
      <c r="L155">
        <f>DK155*AI155*(DF155-DE155*(1000-AI155*DH155)/(1000-AI155*DG155))/(100*CZ155)</f>
        <v>0</v>
      </c>
      <c r="M155">
        <f>DE155 - IF(AI155&gt;1, L155*CZ155*100.0/(AK155), 0)</f>
        <v>0</v>
      </c>
      <c r="N155">
        <f>((T155-J155/2)*M155-L155)/(T155+J155/2)</f>
        <v>0</v>
      </c>
      <c r="O155">
        <f>N155*(DL155+DM155)/1000.0</f>
        <v>0</v>
      </c>
      <c r="P155">
        <f>(DE155 - IF(AI155&gt;1, L155*CZ155*100.0/(AK155), 0))*(DL155+DM155)/1000.0</f>
        <v>0</v>
      </c>
      <c r="Q155">
        <f>2.0/((1/S155-1/R155)+SIGN(S155)*SQRT((1/S155-1/R155)*(1/S155-1/R155) + 4*DA155/((DA155+1)*(DA155+1))*(2*1/S155*1/R155-1/R155*1/R155)))</f>
        <v>0</v>
      </c>
      <c r="R155">
        <f>IF(LEFT(DB155,1)&lt;&gt;"0",IF(LEFT(DB155,1)="1",3.0,DC155),$D$5+$E$5*(DS155*DL155/($K$5*1000))+$F$5*(DS155*DL155/($K$5*1000))*MAX(MIN(CZ155,$J$5),$I$5)*MAX(MIN(CZ155,$J$5),$I$5)+$G$5*MAX(MIN(CZ155,$J$5),$I$5)*(DS155*DL155/($K$5*1000))+$H$5*(DS155*DL155/($K$5*1000))*(DS155*DL155/($K$5*1000)))</f>
        <v>0</v>
      </c>
      <c r="S155">
        <f>J155*(1000-(1000*0.61365*exp(17.502*W155/(240.97+W155))/(DL155+DM155)+DG155)/2)/(1000*0.61365*exp(17.502*W155/(240.97+W155))/(DL155+DM155)-DG155)</f>
        <v>0</v>
      </c>
      <c r="T155">
        <f>1/((DA155+1)/(Q155/1.6)+1/(R155/1.37)) + DA155/((DA155+1)/(Q155/1.6) + DA155/(R155/1.37))</f>
        <v>0</v>
      </c>
      <c r="U155">
        <f>(CV155*CY155)</f>
        <v>0</v>
      </c>
      <c r="V155">
        <f>(DN155+(U155+2*0.95*5.67E-8*(((DN155+$B$7)+273)^4-(DN155+273)^4)-44100*J155)/(1.84*29.3*R155+8*0.95*5.67E-8*(DN155+273)^3))</f>
        <v>0</v>
      </c>
      <c r="W155">
        <f>($C$7*DO155+$D$7*DP155+$E$7*V155)</f>
        <v>0</v>
      </c>
      <c r="X155">
        <f>0.61365*exp(17.502*W155/(240.97+W155))</f>
        <v>0</v>
      </c>
      <c r="Y155">
        <f>(Z155/AA155*100)</f>
        <v>0</v>
      </c>
      <c r="Z155">
        <f>DG155*(DL155+DM155)/1000</f>
        <v>0</v>
      </c>
      <c r="AA155">
        <f>0.61365*exp(17.502*DN155/(240.97+DN155))</f>
        <v>0</v>
      </c>
      <c r="AB155">
        <f>(X155-DG155*(DL155+DM155)/1000)</f>
        <v>0</v>
      </c>
      <c r="AC155">
        <f>(-J155*44100)</f>
        <v>0</v>
      </c>
      <c r="AD155">
        <f>2*29.3*R155*0.92*(DN155-W155)</f>
        <v>0</v>
      </c>
      <c r="AE155">
        <f>2*0.95*5.67E-8*(((DN155+$B$7)+273)^4-(W155+273)^4)</f>
        <v>0</v>
      </c>
      <c r="AF155">
        <f>U155+AE155+AC155+AD155</f>
        <v>0</v>
      </c>
      <c r="AG155">
        <v>4</v>
      </c>
      <c r="AH155">
        <v>1</v>
      </c>
      <c r="AI155">
        <f>IF(AG155*$H$13&gt;=AK155,1.0,(AK155/(AK155-AG155*$H$13)))</f>
        <v>0</v>
      </c>
      <c r="AJ155">
        <f>(AI155-1)*100</f>
        <v>0</v>
      </c>
      <c r="AK155">
        <f>MAX(0,($B$13+$C$13*DS155)/(1+$D$13*DS155)*DL155/(DN155+273)*$E$13)</f>
        <v>0</v>
      </c>
      <c r="AL155" t="s">
        <v>420</v>
      </c>
      <c r="AM155" t="s">
        <v>420</v>
      </c>
      <c r="AN155">
        <v>0</v>
      </c>
      <c r="AO155">
        <v>0</v>
      </c>
      <c r="AP155">
        <f>1-AN155/AO155</f>
        <v>0</v>
      </c>
      <c r="AQ155">
        <v>0</v>
      </c>
      <c r="AR155" t="s">
        <v>420</v>
      </c>
      <c r="AS155" t="s">
        <v>420</v>
      </c>
      <c r="AT155">
        <v>0</v>
      </c>
      <c r="AU155">
        <v>0</v>
      </c>
      <c r="AV155">
        <f>1-AT155/AU155</f>
        <v>0</v>
      </c>
      <c r="AW155">
        <v>0.5</v>
      </c>
      <c r="AX155">
        <f>CW155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420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CV155">
        <f>$B$11*DT155+$C$11*DU155+$F$11*EF155*(1-EI155)</f>
        <v>0</v>
      </c>
      <c r="CW155">
        <f>CV155*CX155</f>
        <v>0</v>
      </c>
      <c r="CX155">
        <f>($B$11*$D$9+$C$11*$D$9+$F$11*((ES155+EK155)/MAX(ES155+EK155+ET155, 0.1)*$I$9+ET155/MAX(ES155+EK155+ET155, 0.1)*$J$9))/($B$11+$C$11+$F$11)</f>
        <v>0</v>
      </c>
      <c r="CY155">
        <f>($B$11*$K$9+$C$11*$K$9+$F$11*((ES155+EK155)/MAX(ES155+EK155+ET155, 0.1)*$P$9+ET155/MAX(ES155+EK155+ET155, 0.1)*$Q$9))/($B$11+$C$11+$F$11)</f>
        <v>0</v>
      </c>
      <c r="CZ155">
        <v>3.21</v>
      </c>
      <c r="DA155">
        <v>0.5</v>
      </c>
      <c r="DB155" t="s">
        <v>421</v>
      </c>
      <c r="DC155">
        <v>2</v>
      </c>
      <c r="DD155">
        <v>1759362753</v>
      </c>
      <c r="DE155">
        <v>420.152333333333</v>
      </c>
      <c r="DF155">
        <v>419.998333333333</v>
      </c>
      <c r="DG155">
        <v>23.9376333333333</v>
      </c>
      <c r="DH155">
        <v>23.8687666666667</v>
      </c>
      <c r="DI155">
        <v>418.173</v>
      </c>
      <c r="DJ155">
        <v>23.5577666666667</v>
      </c>
      <c r="DK155">
        <v>499.989333333333</v>
      </c>
      <c r="DL155">
        <v>90.3189</v>
      </c>
      <c r="DM155">
        <v>0.0338682</v>
      </c>
      <c r="DN155">
        <v>30.3224333333333</v>
      </c>
      <c r="DO155">
        <v>30.0096333333333</v>
      </c>
      <c r="DP155">
        <v>999.9</v>
      </c>
      <c r="DQ155">
        <v>0</v>
      </c>
      <c r="DR155">
        <v>0</v>
      </c>
      <c r="DS155">
        <v>10007.4833333333</v>
      </c>
      <c r="DT155">
        <v>0</v>
      </c>
      <c r="DU155">
        <v>0.386148</v>
      </c>
      <c r="DV155">
        <v>0.154398666666667</v>
      </c>
      <c r="DW155">
        <v>430.456666666667</v>
      </c>
      <c r="DX155">
        <v>430.268</v>
      </c>
      <c r="DY155">
        <v>0.0688368333333333</v>
      </c>
      <c r="DZ155">
        <v>419.998333333333</v>
      </c>
      <c r="EA155">
        <v>23.8687666666667</v>
      </c>
      <c r="EB155">
        <v>2.16202</v>
      </c>
      <c r="EC155">
        <v>2.1558</v>
      </c>
      <c r="ED155">
        <v>18.6836</v>
      </c>
      <c r="EE155">
        <v>18.6376</v>
      </c>
      <c r="EF155">
        <v>0.00500059</v>
      </c>
      <c r="EG155">
        <v>0</v>
      </c>
      <c r="EH155">
        <v>0</v>
      </c>
      <c r="EI155">
        <v>0</v>
      </c>
      <c r="EJ155">
        <v>364.566666666667</v>
      </c>
      <c r="EK155">
        <v>0.00500059</v>
      </c>
      <c r="EL155">
        <v>-9.63333333333333</v>
      </c>
      <c r="EM155">
        <v>-0.633333333333333</v>
      </c>
      <c r="EN155">
        <v>35.5</v>
      </c>
      <c r="EO155">
        <v>39.6456666666667</v>
      </c>
      <c r="EP155">
        <v>37.208</v>
      </c>
      <c r="EQ155">
        <v>39.8746666666667</v>
      </c>
      <c r="ER155">
        <v>38.229</v>
      </c>
      <c r="ES155">
        <v>0</v>
      </c>
      <c r="ET155">
        <v>0</v>
      </c>
      <c r="EU155">
        <v>0</v>
      </c>
      <c r="EV155">
        <v>1759362757.3</v>
      </c>
      <c r="EW155">
        <v>0</v>
      </c>
      <c r="EX155">
        <v>366.111538461538</v>
      </c>
      <c r="EY155">
        <v>-29.4803418551213</v>
      </c>
      <c r="EZ155">
        <v>32.5094015941188</v>
      </c>
      <c r="FA155">
        <v>-13.3423076923077</v>
      </c>
      <c r="FB155">
        <v>15</v>
      </c>
      <c r="FC155">
        <v>0</v>
      </c>
      <c r="FD155" t="s">
        <v>422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0.1587265</v>
      </c>
      <c r="FQ155">
        <v>0.0514556390977443</v>
      </c>
      <c r="FR155">
        <v>0.0347021444402216</v>
      </c>
      <c r="FS155">
        <v>1</v>
      </c>
      <c r="FT155">
        <v>366.417647058823</v>
      </c>
      <c r="FU155">
        <v>4.90145153405345</v>
      </c>
      <c r="FV155">
        <v>6.55772874007256</v>
      </c>
      <c r="FW155">
        <v>-1</v>
      </c>
      <c r="FX155">
        <v>0.09647265</v>
      </c>
      <c r="FY155">
        <v>-0.14550590075188</v>
      </c>
      <c r="FZ155">
        <v>0.0168760366972077</v>
      </c>
      <c r="GA155">
        <v>0</v>
      </c>
      <c r="GB155">
        <v>1</v>
      </c>
      <c r="GC155">
        <v>2</v>
      </c>
      <c r="GD155" t="s">
        <v>423</v>
      </c>
      <c r="GE155">
        <v>3.13292</v>
      </c>
      <c r="GF155">
        <v>2.71178</v>
      </c>
      <c r="GG155">
        <v>0.0892571</v>
      </c>
      <c r="GH155">
        <v>0.0896961</v>
      </c>
      <c r="GI155">
        <v>0.102503</v>
      </c>
      <c r="GJ155">
        <v>0.103038</v>
      </c>
      <c r="GK155">
        <v>34269.4</v>
      </c>
      <c r="GL155">
        <v>36686.6</v>
      </c>
      <c r="GM155">
        <v>34046.8</v>
      </c>
      <c r="GN155">
        <v>36492.5</v>
      </c>
      <c r="GO155">
        <v>43159.1</v>
      </c>
      <c r="GP155">
        <v>46988.6</v>
      </c>
      <c r="GQ155">
        <v>53117</v>
      </c>
      <c r="GR155">
        <v>58324.7</v>
      </c>
      <c r="GS155">
        <v>1.93995</v>
      </c>
      <c r="GT155">
        <v>1.77903</v>
      </c>
      <c r="GU155">
        <v>0.0829995</v>
      </c>
      <c r="GV155">
        <v>0</v>
      </c>
      <c r="GW155">
        <v>28.6539</v>
      </c>
      <c r="GX155">
        <v>999.9</v>
      </c>
      <c r="GY155">
        <v>58.222</v>
      </c>
      <c r="GZ155">
        <v>30.776</v>
      </c>
      <c r="HA155">
        <v>28.7101</v>
      </c>
      <c r="HB155">
        <v>54.66</v>
      </c>
      <c r="HC155">
        <v>44.5152</v>
      </c>
      <c r="HD155">
        <v>1</v>
      </c>
      <c r="HE155">
        <v>0.105762</v>
      </c>
      <c r="HF155">
        <v>-1.28228</v>
      </c>
      <c r="HG155">
        <v>20.129</v>
      </c>
      <c r="HH155">
        <v>5.19857</v>
      </c>
      <c r="HI155">
        <v>12.0049</v>
      </c>
      <c r="HJ155">
        <v>4.97555</v>
      </c>
      <c r="HK155">
        <v>3.294</v>
      </c>
      <c r="HL155">
        <v>9999</v>
      </c>
      <c r="HM155">
        <v>9999</v>
      </c>
      <c r="HN155">
        <v>999.9</v>
      </c>
      <c r="HO155">
        <v>9999</v>
      </c>
      <c r="HP155">
        <v>1.86326</v>
      </c>
      <c r="HQ155">
        <v>1.86813</v>
      </c>
      <c r="HR155">
        <v>1.86787</v>
      </c>
      <c r="HS155">
        <v>1.86905</v>
      </c>
      <c r="HT155">
        <v>1.86983</v>
      </c>
      <c r="HU155">
        <v>1.86596</v>
      </c>
      <c r="HV155">
        <v>1.86699</v>
      </c>
      <c r="HW155">
        <v>1.86844</v>
      </c>
      <c r="HX155">
        <v>5</v>
      </c>
      <c r="HY155">
        <v>0</v>
      </c>
      <c r="HZ155">
        <v>0</v>
      </c>
      <c r="IA155">
        <v>0</v>
      </c>
      <c r="IB155" t="s">
        <v>424</v>
      </c>
      <c r="IC155" t="s">
        <v>425</v>
      </c>
      <c r="ID155" t="s">
        <v>426</v>
      </c>
      <c r="IE155" t="s">
        <v>426</v>
      </c>
      <c r="IF155" t="s">
        <v>426</v>
      </c>
      <c r="IG155" t="s">
        <v>426</v>
      </c>
      <c r="IH155">
        <v>0</v>
      </c>
      <c r="II155">
        <v>100</v>
      </c>
      <c r="IJ155">
        <v>100</v>
      </c>
      <c r="IK155">
        <v>1.979</v>
      </c>
      <c r="IL155">
        <v>0.3805</v>
      </c>
      <c r="IM155">
        <v>0.591063205497763</v>
      </c>
      <c r="IN155">
        <v>0.00362635438953289</v>
      </c>
      <c r="IO155">
        <v>-8.50754122937555e-07</v>
      </c>
      <c r="IP155">
        <v>2.87264459290622e-10</v>
      </c>
      <c r="IQ155">
        <v>-0.103101814204982</v>
      </c>
      <c r="IR155">
        <v>-0.017656537129445</v>
      </c>
      <c r="IS155">
        <v>0.00217271289782075</v>
      </c>
      <c r="IT155">
        <v>-2.34727275410467e-05</v>
      </c>
      <c r="IU155">
        <v>4</v>
      </c>
      <c r="IV155">
        <v>2183</v>
      </c>
      <c r="IW155">
        <v>1</v>
      </c>
      <c r="IX155">
        <v>27</v>
      </c>
      <c r="IY155">
        <v>29322712.6</v>
      </c>
      <c r="IZ155">
        <v>29322712.6</v>
      </c>
      <c r="JA155">
        <v>0.996094</v>
      </c>
      <c r="JB155">
        <v>2.63794</v>
      </c>
      <c r="JC155">
        <v>1.54785</v>
      </c>
      <c r="JD155">
        <v>2.31445</v>
      </c>
      <c r="JE155">
        <v>1.64673</v>
      </c>
      <c r="JF155">
        <v>2.35474</v>
      </c>
      <c r="JG155">
        <v>34.4864</v>
      </c>
      <c r="JH155">
        <v>24.2188</v>
      </c>
      <c r="JI155">
        <v>18</v>
      </c>
      <c r="JJ155">
        <v>499.63</v>
      </c>
      <c r="JK155">
        <v>396.412</v>
      </c>
      <c r="JL155">
        <v>30.9107</v>
      </c>
      <c r="JM155">
        <v>28.7321</v>
      </c>
      <c r="JN155">
        <v>30.0002</v>
      </c>
      <c r="JO155">
        <v>28.7108</v>
      </c>
      <c r="JP155">
        <v>28.6619</v>
      </c>
      <c r="JQ155">
        <v>19.9668</v>
      </c>
      <c r="JR155">
        <v>20.9043</v>
      </c>
      <c r="JS155">
        <v>52.7218</v>
      </c>
      <c r="JT155">
        <v>30.9085</v>
      </c>
      <c r="JU155">
        <v>420</v>
      </c>
      <c r="JV155">
        <v>23.8745</v>
      </c>
      <c r="JW155">
        <v>96.5526</v>
      </c>
      <c r="JX155">
        <v>94.4978</v>
      </c>
    </row>
    <row r="156" spans="1:284">
      <c r="A156">
        <v>140</v>
      </c>
      <c r="B156">
        <v>1759362758</v>
      </c>
      <c r="C156">
        <v>1715.90000009537</v>
      </c>
      <c r="D156" t="s">
        <v>708</v>
      </c>
      <c r="E156" t="s">
        <v>709</v>
      </c>
      <c r="F156">
        <v>5</v>
      </c>
      <c r="G156" t="s">
        <v>669</v>
      </c>
      <c r="H156" t="s">
        <v>419</v>
      </c>
      <c r="I156">
        <v>1759362755</v>
      </c>
      <c r="J156">
        <f>(K156)/1000</f>
        <v>0</v>
      </c>
      <c r="K156">
        <f>1000*DK156*AI156*(DG156-DH156)/(100*CZ156*(1000-AI156*DG156))</f>
        <v>0</v>
      </c>
      <c r="L156">
        <f>DK156*AI156*(DF156-DE156*(1000-AI156*DH156)/(1000-AI156*DG156))/(100*CZ156)</f>
        <v>0</v>
      </c>
      <c r="M156">
        <f>DE156 - IF(AI156&gt;1, L156*CZ156*100.0/(AK156), 0)</f>
        <v>0</v>
      </c>
      <c r="N156">
        <f>((T156-J156/2)*M156-L156)/(T156+J156/2)</f>
        <v>0</v>
      </c>
      <c r="O156">
        <f>N156*(DL156+DM156)/1000.0</f>
        <v>0</v>
      </c>
      <c r="P156">
        <f>(DE156 - IF(AI156&gt;1, L156*CZ156*100.0/(AK156), 0))*(DL156+DM156)/1000.0</f>
        <v>0</v>
      </c>
      <c r="Q156">
        <f>2.0/((1/S156-1/R156)+SIGN(S156)*SQRT((1/S156-1/R156)*(1/S156-1/R156) + 4*DA156/((DA156+1)*(DA156+1))*(2*1/S156*1/R156-1/R156*1/R156)))</f>
        <v>0</v>
      </c>
      <c r="R156">
        <f>IF(LEFT(DB156,1)&lt;&gt;"0",IF(LEFT(DB156,1)="1",3.0,DC156),$D$5+$E$5*(DS156*DL156/($K$5*1000))+$F$5*(DS156*DL156/($K$5*1000))*MAX(MIN(CZ156,$J$5),$I$5)*MAX(MIN(CZ156,$J$5),$I$5)+$G$5*MAX(MIN(CZ156,$J$5),$I$5)*(DS156*DL156/($K$5*1000))+$H$5*(DS156*DL156/($K$5*1000))*(DS156*DL156/($K$5*1000)))</f>
        <v>0</v>
      </c>
      <c r="S156">
        <f>J156*(1000-(1000*0.61365*exp(17.502*W156/(240.97+W156))/(DL156+DM156)+DG156)/2)/(1000*0.61365*exp(17.502*W156/(240.97+W156))/(DL156+DM156)-DG156)</f>
        <v>0</v>
      </c>
      <c r="T156">
        <f>1/((DA156+1)/(Q156/1.6)+1/(R156/1.37)) + DA156/((DA156+1)/(Q156/1.6) + DA156/(R156/1.37))</f>
        <v>0</v>
      </c>
      <c r="U156">
        <f>(CV156*CY156)</f>
        <v>0</v>
      </c>
      <c r="V156">
        <f>(DN156+(U156+2*0.95*5.67E-8*(((DN156+$B$7)+273)^4-(DN156+273)^4)-44100*J156)/(1.84*29.3*R156+8*0.95*5.67E-8*(DN156+273)^3))</f>
        <v>0</v>
      </c>
      <c r="W156">
        <f>($C$7*DO156+$D$7*DP156+$E$7*V156)</f>
        <v>0</v>
      </c>
      <c r="X156">
        <f>0.61365*exp(17.502*W156/(240.97+W156))</f>
        <v>0</v>
      </c>
      <c r="Y156">
        <f>(Z156/AA156*100)</f>
        <v>0</v>
      </c>
      <c r="Z156">
        <f>DG156*(DL156+DM156)/1000</f>
        <v>0</v>
      </c>
      <c r="AA156">
        <f>0.61365*exp(17.502*DN156/(240.97+DN156))</f>
        <v>0</v>
      </c>
      <c r="AB156">
        <f>(X156-DG156*(DL156+DM156)/1000)</f>
        <v>0</v>
      </c>
      <c r="AC156">
        <f>(-J156*44100)</f>
        <v>0</v>
      </c>
      <c r="AD156">
        <f>2*29.3*R156*0.92*(DN156-W156)</f>
        <v>0</v>
      </c>
      <c r="AE156">
        <f>2*0.95*5.67E-8*(((DN156+$B$7)+273)^4-(W156+273)^4)</f>
        <v>0</v>
      </c>
      <c r="AF156">
        <f>U156+AE156+AC156+AD156</f>
        <v>0</v>
      </c>
      <c r="AG156">
        <v>4</v>
      </c>
      <c r="AH156">
        <v>1</v>
      </c>
      <c r="AI156">
        <f>IF(AG156*$H$13&gt;=AK156,1.0,(AK156/(AK156-AG156*$H$13)))</f>
        <v>0</v>
      </c>
      <c r="AJ156">
        <f>(AI156-1)*100</f>
        <v>0</v>
      </c>
      <c r="AK156">
        <f>MAX(0,($B$13+$C$13*DS156)/(1+$D$13*DS156)*DL156/(DN156+273)*$E$13)</f>
        <v>0</v>
      </c>
      <c r="AL156" t="s">
        <v>420</v>
      </c>
      <c r="AM156" t="s">
        <v>420</v>
      </c>
      <c r="AN156">
        <v>0</v>
      </c>
      <c r="AO156">
        <v>0</v>
      </c>
      <c r="AP156">
        <f>1-AN156/AO156</f>
        <v>0</v>
      </c>
      <c r="AQ156">
        <v>0</v>
      </c>
      <c r="AR156" t="s">
        <v>420</v>
      </c>
      <c r="AS156" t="s">
        <v>420</v>
      </c>
      <c r="AT156">
        <v>0</v>
      </c>
      <c r="AU156">
        <v>0</v>
      </c>
      <c r="AV156">
        <f>1-AT156/AU156</f>
        <v>0</v>
      </c>
      <c r="AW156">
        <v>0.5</v>
      </c>
      <c r="AX156">
        <f>CW156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420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CV156">
        <f>$B$11*DT156+$C$11*DU156+$F$11*EF156*(1-EI156)</f>
        <v>0</v>
      </c>
      <c r="CW156">
        <f>CV156*CX156</f>
        <v>0</v>
      </c>
      <c r="CX156">
        <f>($B$11*$D$9+$C$11*$D$9+$F$11*((ES156+EK156)/MAX(ES156+EK156+ET156, 0.1)*$I$9+ET156/MAX(ES156+EK156+ET156, 0.1)*$J$9))/($B$11+$C$11+$F$11)</f>
        <v>0</v>
      </c>
      <c r="CY156">
        <f>($B$11*$K$9+$C$11*$K$9+$F$11*((ES156+EK156)/MAX(ES156+EK156+ET156, 0.1)*$P$9+ET156/MAX(ES156+EK156+ET156, 0.1)*$Q$9))/($B$11+$C$11+$F$11)</f>
        <v>0</v>
      </c>
      <c r="CZ156">
        <v>3.21</v>
      </c>
      <c r="DA156">
        <v>0.5</v>
      </c>
      <c r="DB156" t="s">
        <v>421</v>
      </c>
      <c r="DC156">
        <v>2</v>
      </c>
      <c r="DD156">
        <v>1759362755</v>
      </c>
      <c r="DE156">
        <v>420.151</v>
      </c>
      <c r="DF156">
        <v>419.994666666667</v>
      </c>
      <c r="DG156">
        <v>23.9463666666667</v>
      </c>
      <c r="DH156">
        <v>23.8738666666667</v>
      </c>
      <c r="DI156">
        <v>418.171666666667</v>
      </c>
      <c r="DJ156">
        <v>23.5661</v>
      </c>
      <c r="DK156">
        <v>500.025666666667</v>
      </c>
      <c r="DL156">
        <v>90.3183333333333</v>
      </c>
      <c r="DM156">
        <v>0.0337253</v>
      </c>
      <c r="DN156">
        <v>30.3205666666667</v>
      </c>
      <c r="DO156">
        <v>30.0064666666667</v>
      </c>
      <c r="DP156">
        <v>999.9</v>
      </c>
      <c r="DQ156">
        <v>0</v>
      </c>
      <c r="DR156">
        <v>0</v>
      </c>
      <c r="DS156">
        <v>10014.9833333333</v>
      </c>
      <c r="DT156">
        <v>0</v>
      </c>
      <c r="DU156">
        <v>0.386148</v>
      </c>
      <c r="DV156">
        <v>0.156819666666667</v>
      </c>
      <c r="DW156">
        <v>430.459333333333</v>
      </c>
      <c r="DX156">
        <v>430.266333333333</v>
      </c>
      <c r="DY156">
        <v>0.0724760666666667</v>
      </c>
      <c r="DZ156">
        <v>419.994666666667</v>
      </c>
      <c r="EA156">
        <v>23.8738666666667</v>
      </c>
      <c r="EB156">
        <v>2.16279333333333</v>
      </c>
      <c r="EC156">
        <v>2.15624666666667</v>
      </c>
      <c r="ED156">
        <v>18.6893333333333</v>
      </c>
      <c r="EE156">
        <v>18.6409</v>
      </c>
      <c r="EF156">
        <v>0.00500059</v>
      </c>
      <c r="EG156">
        <v>0</v>
      </c>
      <c r="EH156">
        <v>0</v>
      </c>
      <c r="EI156">
        <v>0</v>
      </c>
      <c r="EJ156">
        <v>362.2</v>
      </c>
      <c r="EK156">
        <v>0.00500059</v>
      </c>
      <c r="EL156">
        <v>-8.96666666666667</v>
      </c>
      <c r="EM156">
        <v>-0.333333333333333</v>
      </c>
      <c r="EN156">
        <v>35.5</v>
      </c>
      <c r="EO156">
        <v>39.6873333333333</v>
      </c>
      <c r="EP156">
        <v>37.229</v>
      </c>
      <c r="EQ156">
        <v>39.9373333333333</v>
      </c>
      <c r="ER156">
        <v>38.25</v>
      </c>
      <c r="ES156">
        <v>0</v>
      </c>
      <c r="ET156">
        <v>0</v>
      </c>
      <c r="EU156">
        <v>0</v>
      </c>
      <c r="EV156">
        <v>1759362759.1</v>
      </c>
      <c r="EW156">
        <v>0</v>
      </c>
      <c r="EX156">
        <v>365.644</v>
      </c>
      <c r="EY156">
        <v>-27.269231068383</v>
      </c>
      <c r="EZ156">
        <v>42.392307775425</v>
      </c>
      <c r="FA156">
        <v>-12.088</v>
      </c>
      <c r="FB156">
        <v>15</v>
      </c>
      <c r="FC156">
        <v>0</v>
      </c>
      <c r="FD156" t="s">
        <v>422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0.16241</v>
      </c>
      <c r="FQ156">
        <v>-0.0236950375939847</v>
      </c>
      <c r="FR156">
        <v>0.032235427506084</v>
      </c>
      <c r="FS156">
        <v>1</v>
      </c>
      <c r="FT156">
        <v>365.95</v>
      </c>
      <c r="FU156">
        <v>-12.4629486599807</v>
      </c>
      <c r="FV156">
        <v>6.96074074827571</v>
      </c>
      <c r="FW156">
        <v>-1</v>
      </c>
      <c r="FX156">
        <v>0.09312057</v>
      </c>
      <c r="FY156">
        <v>-0.159842905263158</v>
      </c>
      <c r="FZ156">
        <v>0.0176577993380574</v>
      </c>
      <c r="GA156">
        <v>0</v>
      </c>
      <c r="GB156">
        <v>1</v>
      </c>
      <c r="GC156">
        <v>2</v>
      </c>
      <c r="GD156" t="s">
        <v>423</v>
      </c>
      <c r="GE156">
        <v>3.13291</v>
      </c>
      <c r="GF156">
        <v>2.71166</v>
      </c>
      <c r="GG156">
        <v>0.0892568</v>
      </c>
      <c r="GH156">
        <v>0.0897003</v>
      </c>
      <c r="GI156">
        <v>0.102519</v>
      </c>
      <c r="GJ156">
        <v>0.103039</v>
      </c>
      <c r="GK156">
        <v>34269.5</v>
      </c>
      <c r="GL156">
        <v>36686.3</v>
      </c>
      <c r="GM156">
        <v>34046.9</v>
      </c>
      <c r="GN156">
        <v>36492.3</v>
      </c>
      <c r="GO156">
        <v>43158.2</v>
      </c>
      <c r="GP156">
        <v>46988.4</v>
      </c>
      <c r="GQ156">
        <v>53117</v>
      </c>
      <c r="GR156">
        <v>58324.5</v>
      </c>
      <c r="GS156">
        <v>1.94007</v>
      </c>
      <c r="GT156">
        <v>1.77912</v>
      </c>
      <c r="GU156">
        <v>0.0826456</v>
      </c>
      <c r="GV156">
        <v>0</v>
      </c>
      <c r="GW156">
        <v>28.6535</v>
      </c>
      <c r="GX156">
        <v>999.9</v>
      </c>
      <c r="GY156">
        <v>58.222</v>
      </c>
      <c r="GZ156">
        <v>30.776</v>
      </c>
      <c r="HA156">
        <v>28.7089</v>
      </c>
      <c r="HB156">
        <v>54.19</v>
      </c>
      <c r="HC156">
        <v>44.2788</v>
      </c>
      <c r="HD156">
        <v>1</v>
      </c>
      <c r="HE156">
        <v>0.105818</v>
      </c>
      <c r="HF156">
        <v>-1.29295</v>
      </c>
      <c r="HG156">
        <v>20.129</v>
      </c>
      <c r="HH156">
        <v>5.19827</v>
      </c>
      <c r="HI156">
        <v>12.0044</v>
      </c>
      <c r="HJ156">
        <v>4.9754</v>
      </c>
      <c r="HK156">
        <v>3.294</v>
      </c>
      <c r="HL156">
        <v>9999</v>
      </c>
      <c r="HM156">
        <v>9999</v>
      </c>
      <c r="HN156">
        <v>999.9</v>
      </c>
      <c r="HO156">
        <v>9999</v>
      </c>
      <c r="HP156">
        <v>1.86325</v>
      </c>
      <c r="HQ156">
        <v>1.86813</v>
      </c>
      <c r="HR156">
        <v>1.86786</v>
      </c>
      <c r="HS156">
        <v>1.86905</v>
      </c>
      <c r="HT156">
        <v>1.86986</v>
      </c>
      <c r="HU156">
        <v>1.86596</v>
      </c>
      <c r="HV156">
        <v>1.86699</v>
      </c>
      <c r="HW156">
        <v>1.86844</v>
      </c>
      <c r="HX156">
        <v>5</v>
      </c>
      <c r="HY156">
        <v>0</v>
      </c>
      <c r="HZ156">
        <v>0</v>
      </c>
      <c r="IA156">
        <v>0</v>
      </c>
      <c r="IB156" t="s">
        <v>424</v>
      </c>
      <c r="IC156" t="s">
        <v>425</v>
      </c>
      <c r="ID156" t="s">
        <v>426</v>
      </c>
      <c r="IE156" t="s">
        <v>426</v>
      </c>
      <c r="IF156" t="s">
        <v>426</v>
      </c>
      <c r="IG156" t="s">
        <v>426</v>
      </c>
      <c r="IH156">
        <v>0</v>
      </c>
      <c r="II156">
        <v>100</v>
      </c>
      <c r="IJ156">
        <v>100</v>
      </c>
      <c r="IK156">
        <v>1.98</v>
      </c>
      <c r="IL156">
        <v>0.3807</v>
      </c>
      <c r="IM156">
        <v>0.591063205497763</v>
      </c>
      <c r="IN156">
        <v>0.00362635438953289</v>
      </c>
      <c r="IO156">
        <v>-8.50754122937555e-07</v>
      </c>
      <c r="IP156">
        <v>2.87264459290622e-10</v>
      </c>
      <c r="IQ156">
        <v>-0.103101814204982</v>
      </c>
      <c r="IR156">
        <v>-0.017656537129445</v>
      </c>
      <c r="IS156">
        <v>0.00217271289782075</v>
      </c>
      <c r="IT156">
        <v>-2.34727275410467e-05</v>
      </c>
      <c r="IU156">
        <v>4</v>
      </c>
      <c r="IV156">
        <v>2183</v>
      </c>
      <c r="IW156">
        <v>1</v>
      </c>
      <c r="IX156">
        <v>27</v>
      </c>
      <c r="IY156">
        <v>29322712.6</v>
      </c>
      <c r="IZ156">
        <v>29322712.6</v>
      </c>
      <c r="JA156">
        <v>0.996094</v>
      </c>
      <c r="JB156">
        <v>2.64526</v>
      </c>
      <c r="JC156">
        <v>1.54785</v>
      </c>
      <c r="JD156">
        <v>2.31323</v>
      </c>
      <c r="JE156">
        <v>1.64551</v>
      </c>
      <c r="JF156">
        <v>2.26929</v>
      </c>
      <c r="JG156">
        <v>34.4864</v>
      </c>
      <c r="JH156">
        <v>24.2101</v>
      </c>
      <c r="JI156">
        <v>18</v>
      </c>
      <c r="JJ156">
        <v>499.716</v>
      </c>
      <c r="JK156">
        <v>396.467</v>
      </c>
      <c r="JL156">
        <v>30.9064</v>
      </c>
      <c r="JM156">
        <v>28.7321</v>
      </c>
      <c r="JN156">
        <v>30.0003</v>
      </c>
      <c r="JO156">
        <v>28.7112</v>
      </c>
      <c r="JP156">
        <v>28.6619</v>
      </c>
      <c r="JQ156">
        <v>19.9655</v>
      </c>
      <c r="JR156">
        <v>20.9043</v>
      </c>
      <c r="JS156">
        <v>52.7218</v>
      </c>
      <c r="JT156">
        <v>30.9018</v>
      </c>
      <c r="JU156">
        <v>420</v>
      </c>
      <c r="JV156">
        <v>23.8745</v>
      </c>
      <c r="JW156">
        <v>96.5527</v>
      </c>
      <c r="JX156">
        <v>94.4974</v>
      </c>
    </row>
    <row r="157" spans="1:284">
      <c r="A157">
        <v>141</v>
      </c>
      <c r="B157">
        <v>1759362760</v>
      </c>
      <c r="C157">
        <v>1717.90000009537</v>
      </c>
      <c r="D157" t="s">
        <v>710</v>
      </c>
      <c r="E157" t="s">
        <v>711</v>
      </c>
      <c r="F157">
        <v>5</v>
      </c>
      <c r="G157" t="s">
        <v>669</v>
      </c>
      <c r="H157" t="s">
        <v>419</v>
      </c>
      <c r="I157">
        <v>1759362757</v>
      </c>
      <c r="J157">
        <f>(K157)/1000</f>
        <v>0</v>
      </c>
      <c r="K157">
        <f>1000*DK157*AI157*(DG157-DH157)/(100*CZ157*(1000-AI157*DG157))</f>
        <v>0</v>
      </c>
      <c r="L157">
        <f>DK157*AI157*(DF157-DE157*(1000-AI157*DH157)/(1000-AI157*DG157))/(100*CZ157)</f>
        <v>0</v>
      </c>
      <c r="M157">
        <f>DE157 - IF(AI157&gt;1, L157*CZ157*100.0/(AK157), 0)</f>
        <v>0</v>
      </c>
      <c r="N157">
        <f>((T157-J157/2)*M157-L157)/(T157+J157/2)</f>
        <v>0</v>
      </c>
      <c r="O157">
        <f>N157*(DL157+DM157)/1000.0</f>
        <v>0</v>
      </c>
      <c r="P157">
        <f>(DE157 - IF(AI157&gt;1, L157*CZ157*100.0/(AK157), 0))*(DL157+DM157)/1000.0</f>
        <v>0</v>
      </c>
      <c r="Q157">
        <f>2.0/((1/S157-1/R157)+SIGN(S157)*SQRT((1/S157-1/R157)*(1/S157-1/R157) + 4*DA157/((DA157+1)*(DA157+1))*(2*1/S157*1/R157-1/R157*1/R157)))</f>
        <v>0</v>
      </c>
      <c r="R157">
        <f>IF(LEFT(DB157,1)&lt;&gt;"0",IF(LEFT(DB157,1)="1",3.0,DC157),$D$5+$E$5*(DS157*DL157/($K$5*1000))+$F$5*(DS157*DL157/($K$5*1000))*MAX(MIN(CZ157,$J$5),$I$5)*MAX(MIN(CZ157,$J$5),$I$5)+$G$5*MAX(MIN(CZ157,$J$5),$I$5)*(DS157*DL157/($K$5*1000))+$H$5*(DS157*DL157/($K$5*1000))*(DS157*DL157/($K$5*1000)))</f>
        <v>0</v>
      </c>
      <c r="S157">
        <f>J157*(1000-(1000*0.61365*exp(17.502*W157/(240.97+W157))/(DL157+DM157)+DG157)/2)/(1000*0.61365*exp(17.502*W157/(240.97+W157))/(DL157+DM157)-DG157)</f>
        <v>0</v>
      </c>
      <c r="T157">
        <f>1/((DA157+1)/(Q157/1.6)+1/(R157/1.37)) + DA157/((DA157+1)/(Q157/1.6) + DA157/(R157/1.37))</f>
        <v>0</v>
      </c>
      <c r="U157">
        <f>(CV157*CY157)</f>
        <v>0</v>
      </c>
      <c r="V157">
        <f>(DN157+(U157+2*0.95*5.67E-8*(((DN157+$B$7)+273)^4-(DN157+273)^4)-44100*J157)/(1.84*29.3*R157+8*0.95*5.67E-8*(DN157+273)^3))</f>
        <v>0</v>
      </c>
      <c r="W157">
        <f>($C$7*DO157+$D$7*DP157+$E$7*V157)</f>
        <v>0</v>
      </c>
      <c r="X157">
        <f>0.61365*exp(17.502*W157/(240.97+W157))</f>
        <v>0</v>
      </c>
      <c r="Y157">
        <f>(Z157/AA157*100)</f>
        <v>0</v>
      </c>
      <c r="Z157">
        <f>DG157*(DL157+DM157)/1000</f>
        <v>0</v>
      </c>
      <c r="AA157">
        <f>0.61365*exp(17.502*DN157/(240.97+DN157))</f>
        <v>0</v>
      </c>
      <c r="AB157">
        <f>(X157-DG157*(DL157+DM157)/1000)</f>
        <v>0</v>
      </c>
      <c r="AC157">
        <f>(-J157*44100)</f>
        <v>0</v>
      </c>
      <c r="AD157">
        <f>2*29.3*R157*0.92*(DN157-W157)</f>
        <v>0</v>
      </c>
      <c r="AE157">
        <f>2*0.95*5.67E-8*(((DN157+$B$7)+273)^4-(W157+273)^4)</f>
        <v>0</v>
      </c>
      <c r="AF157">
        <f>U157+AE157+AC157+AD157</f>
        <v>0</v>
      </c>
      <c r="AG157">
        <v>3</v>
      </c>
      <c r="AH157">
        <v>1</v>
      </c>
      <c r="AI157">
        <f>IF(AG157*$H$13&gt;=AK157,1.0,(AK157/(AK157-AG157*$H$13)))</f>
        <v>0</v>
      </c>
      <c r="AJ157">
        <f>(AI157-1)*100</f>
        <v>0</v>
      </c>
      <c r="AK157">
        <f>MAX(0,($B$13+$C$13*DS157)/(1+$D$13*DS157)*DL157/(DN157+273)*$E$13)</f>
        <v>0</v>
      </c>
      <c r="AL157" t="s">
        <v>420</v>
      </c>
      <c r="AM157" t="s">
        <v>420</v>
      </c>
      <c r="AN157">
        <v>0</v>
      </c>
      <c r="AO157">
        <v>0</v>
      </c>
      <c r="AP157">
        <f>1-AN157/AO157</f>
        <v>0</v>
      </c>
      <c r="AQ157">
        <v>0</v>
      </c>
      <c r="AR157" t="s">
        <v>420</v>
      </c>
      <c r="AS157" t="s">
        <v>420</v>
      </c>
      <c r="AT157">
        <v>0</v>
      </c>
      <c r="AU157">
        <v>0</v>
      </c>
      <c r="AV157">
        <f>1-AT157/AU157</f>
        <v>0</v>
      </c>
      <c r="AW157">
        <v>0.5</v>
      </c>
      <c r="AX157">
        <f>CW157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420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CV157">
        <f>$B$11*DT157+$C$11*DU157+$F$11*EF157*(1-EI157)</f>
        <v>0</v>
      </c>
      <c r="CW157">
        <f>CV157*CX157</f>
        <v>0</v>
      </c>
      <c r="CX157">
        <f>($B$11*$D$9+$C$11*$D$9+$F$11*((ES157+EK157)/MAX(ES157+EK157+ET157, 0.1)*$I$9+ET157/MAX(ES157+EK157+ET157, 0.1)*$J$9))/($B$11+$C$11+$F$11)</f>
        <v>0</v>
      </c>
      <c r="CY157">
        <f>($B$11*$K$9+$C$11*$K$9+$F$11*((ES157+EK157)/MAX(ES157+EK157+ET157, 0.1)*$P$9+ET157/MAX(ES157+EK157+ET157, 0.1)*$Q$9))/($B$11+$C$11+$F$11)</f>
        <v>0</v>
      </c>
      <c r="CZ157">
        <v>3.21</v>
      </c>
      <c r="DA157">
        <v>0.5</v>
      </c>
      <c r="DB157" t="s">
        <v>421</v>
      </c>
      <c r="DC157">
        <v>2</v>
      </c>
      <c r="DD157">
        <v>1759362757</v>
      </c>
      <c r="DE157">
        <v>420.150333333333</v>
      </c>
      <c r="DF157">
        <v>420.005</v>
      </c>
      <c r="DG157">
        <v>23.9535333333333</v>
      </c>
      <c r="DH157">
        <v>23.8759</v>
      </c>
      <c r="DI157">
        <v>418.171</v>
      </c>
      <c r="DJ157">
        <v>23.5729666666667</v>
      </c>
      <c r="DK157">
        <v>500.071333333333</v>
      </c>
      <c r="DL157">
        <v>90.3181</v>
      </c>
      <c r="DM157">
        <v>0.0335593666666667</v>
      </c>
      <c r="DN157">
        <v>30.3187333333333</v>
      </c>
      <c r="DO157">
        <v>30.0017333333333</v>
      </c>
      <c r="DP157">
        <v>999.9</v>
      </c>
      <c r="DQ157">
        <v>0</v>
      </c>
      <c r="DR157">
        <v>0</v>
      </c>
      <c r="DS157">
        <v>10011.25</v>
      </c>
      <c r="DT157">
        <v>0</v>
      </c>
      <c r="DU157">
        <v>0.386148</v>
      </c>
      <c r="DV157">
        <v>0.145599333333333</v>
      </c>
      <c r="DW157">
        <v>430.461666666667</v>
      </c>
      <c r="DX157">
        <v>430.278</v>
      </c>
      <c r="DY157">
        <v>0.0776208333333333</v>
      </c>
      <c r="DZ157">
        <v>420.005</v>
      </c>
      <c r="EA157">
        <v>23.8759</v>
      </c>
      <c r="EB157">
        <v>2.16343666666667</v>
      </c>
      <c r="EC157">
        <v>2.15642666666667</v>
      </c>
      <c r="ED157">
        <v>18.6940666666667</v>
      </c>
      <c r="EE157">
        <v>18.6422</v>
      </c>
      <c r="EF157">
        <v>0.00500059</v>
      </c>
      <c r="EG157">
        <v>0</v>
      </c>
      <c r="EH157">
        <v>0</v>
      </c>
      <c r="EI157">
        <v>0</v>
      </c>
      <c r="EJ157">
        <v>364.3</v>
      </c>
      <c r="EK157">
        <v>0.00500059</v>
      </c>
      <c r="EL157">
        <v>-12.5</v>
      </c>
      <c r="EM157">
        <v>-1.2</v>
      </c>
      <c r="EN157">
        <v>35.5206666666667</v>
      </c>
      <c r="EO157">
        <v>39.7496666666667</v>
      </c>
      <c r="EP157">
        <v>37.25</v>
      </c>
      <c r="EQ157">
        <v>39.979</v>
      </c>
      <c r="ER157">
        <v>38.2706666666667</v>
      </c>
      <c r="ES157">
        <v>0</v>
      </c>
      <c r="ET157">
        <v>0</v>
      </c>
      <c r="EU157">
        <v>0</v>
      </c>
      <c r="EV157">
        <v>1759362760.9</v>
      </c>
      <c r="EW157">
        <v>0</v>
      </c>
      <c r="EX157">
        <v>365.242307692308</v>
      </c>
      <c r="EY157">
        <v>-15.6957268586376</v>
      </c>
      <c r="EZ157">
        <v>26.6290600070456</v>
      </c>
      <c r="FA157">
        <v>-12.1269230769231</v>
      </c>
      <c r="FB157">
        <v>15</v>
      </c>
      <c r="FC157">
        <v>0</v>
      </c>
      <c r="FD157" t="s">
        <v>422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0.16184085</v>
      </c>
      <c r="FQ157">
        <v>-0.102489428571429</v>
      </c>
      <c r="FR157">
        <v>0.0326200314243794</v>
      </c>
      <c r="FS157">
        <v>1</v>
      </c>
      <c r="FT157">
        <v>365.8</v>
      </c>
      <c r="FU157">
        <v>-12.9106187395905</v>
      </c>
      <c r="FV157">
        <v>7.11894737757668</v>
      </c>
      <c r="FW157">
        <v>-1</v>
      </c>
      <c r="FX157">
        <v>0.090288145</v>
      </c>
      <c r="FY157">
        <v>-0.153059905263158</v>
      </c>
      <c r="FZ157">
        <v>0.0173553688532821</v>
      </c>
      <c r="GA157">
        <v>0</v>
      </c>
      <c r="GB157">
        <v>1</v>
      </c>
      <c r="GC157">
        <v>2</v>
      </c>
      <c r="GD157" t="s">
        <v>423</v>
      </c>
      <c r="GE157">
        <v>3.13288</v>
      </c>
      <c r="GF157">
        <v>2.71139</v>
      </c>
      <c r="GG157">
        <v>0.0892554</v>
      </c>
      <c r="GH157">
        <v>0.0896995</v>
      </c>
      <c r="GI157">
        <v>0.10253</v>
      </c>
      <c r="GJ157">
        <v>0.103039</v>
      </c>
      <c r="GK157">
        <v>34269.6</v>
      </c>
      <c r="GL157">
        <v>36686</v>
      </c>
      <c r="GM157">
        <v>34046.9</v>
      </c>
      <c r="GN157">
        <v>36492.1</v>
      </c>
      <c r="GO157">
        <v>43157.6</v>
      </c>
      <c r="GP157">
        <v>46988.3</v>
      </c>
      <c r="GQ157">
        <v>53116.8</v>
      </c>
      <c r="GR157">
        <v>58324.4</v>
      </c>
      <c r="GS157">
        <v>1.94023</v>
      </c>
      <c r="GT157">
        <v>1.77925</v>
      </c>
      <c r="GU157">
        <v>0.0823662</v>
      </c>
      <c r="GV157">
        <v>0</v>
      </c>
      <c r="GW157">
        <v>28.6527</v>
      </c>
      <c r="GX157">
        <v>999.9</v>
      </c>
      <c r="GY157">
        <v>58.222</v>
      </c>
      <c r="GZ157">
        <v>30.776</v>
      </c>
      <c r="HA157">
        <v>28.7157</v>
      </c>
      <c r="HB157">
        <v>54.86</v>
      </c>
      <c r="HC157">
        <v>44.4752</v>
      </c>
      <c r="HD157">
        <v>1</v>
      </c>
      <c r="HE157">
        <v>0.105765</v>
      </c>
      <c r="HF157">
        <v>-1.2949</v>
      </c>
      <c r="HG157">
        <v>20.1289</v>
      </c>
      <c r="HH157">
        <v>5.19782</v>
      </c>
      <c r="HI157">
        <v>12.0044</v>
      </c>
      <c r="HJ157">
        <v>4.97535</v>
      </c>
      <c r="HK157">
        <v>3.294</v>
      </c>
      <c r="HL157">
        <v>9999</v>
      </c>
      <c r="HM157">
        <v>9999</v>
      </c>
      <c r="HN157">
        <v>999.9</v>
      </c>
      <c r="HO157">
        <v>9999</v>
      </c>
      <c r="HP157">
        <v>1.86325</v>
      </c>
      <c r="HQ157">
        <v>1.86813</v>
      </c>
      <c r="HR157">
        <v>1.86786</v>
      </c>
      <c r="HS157">
        <v>1.86905</v>
      </c>
      <c r="HT157">
        <v>1.86986</v>
      </c>
      <c r="HU157">
        <v>1.86595</v>
      </c>
      <c r="HV157">
        <v>1.86697</v>
      </c>
      <c r="HW157">
        <v>1.86844</v>
      </c>
      <c r="HX157">
        <v>5</v>
      </c>
      <c r="HY157">
        <v>0</v>
      </c>
      <c r="HZ157">
        <v>0</v>
      </c>
      <c r="IA157">
        <v>0</v>
      </c>
      <c r="IB157" t="s">
        <v>424</v>
      </c>
      <c r="IC157" t="s">
        <v>425</v>
      </c>
      <c r="ID157" t="s">
        <v>426</v>
      </c>
      <c r="IE157" t="s">
        <v>426</v>
      </c>
      <c r="IF157" t="s">
        <v>426</v>
      </c>
      <c r="IG157" t="s">
        <v>426</v>
      </c>
      <c r="IH157">
        <v>0</v>
      </c>
      <c r="II157">
        <v>100</v>
      </c>
      <c r="IJ157">
        <v>100</v>
      </c>
      <c r="IK157">
        <v>1.979</v>
      </c>
      <c r="IL157">
        <v>0.3809</v>
      </c>
      <c r="IM157">
        <v>0.591063205497763</v>
      </c>
      <c r="IN157">
        <v>0.00362635438953289</v>
      </c>
      <c r="IO157">
        <v>-8.50754122937555e-07</v>
      </c>
      <c r="IP157">
        <v>2.87264459290622e-10</v>
      </c>
      <c r="IQ157">
        <v>-0.103101814204982</v>
      </c>
      <c r="IR157">
        <v>-0.017656537129445</v>
      </c>
      <c r="IS157">
        <v>0.00217271289782075</v>
      </c>
      <c r="IT157">
        <v>-2.34727275410467e-05</v>
      </c>
      <c r="IU157">
        <v>4</v>
      </c>
      <c r="IV157">
        <v>2183</v>
      </c>
      <c r="IW157">
        <v>1</v>
      </c>
      <c r="IX157">
        <v>27</v>
      </c>
      <c r="IY157">
        <v>29322712.7</v>
      </c>
      <c r="IZ157">
        <v>29322712.7</v>
      </c>
      <c r="JA157">
        <v>0.996094</v>
      </c>
      <c r="JB157">
        <v>2.6416</v>
      </c>
      <c r="JC157">
        <v>1.54785</v>
      </c>
      <c r="JD157">
        <v>2.31323</v>
      </c>
      <c r="JE157">
        <v>1.64673</v>
      </c>
      <c r="JF157">
        <v>2.34619</v>
      </c>
      <c r="JG157">
        <v>34.4864</v>
      </c>
      <c r="JH157">
        <v>24.2188</v>
      </c>
      <c r="JI157">
        <v>18</v>
      </c>
      <c r="JJ157">
        <v>499.815</v>
      </c>
      <c r="JK157">
        <v>396.535</v>
      </c>
      <c r="JL157">
        <v>30.9029</v>
      </c>
      <c r="JM157">
        <v>28.7324</v>
      </c>
      <c r="JN157">
        <v>30.0002</v>
      </c>
      <c r="JO157">
        <v>28.7112</v>
      </c>
      <c r="JP157">
        <v>28.6619</v>
      </c>
      <c r="JQ157">
        <v>19.9657</v>
      </c>
      <c r="JR157">
        <v>20.9043</v>
      </c>
      <c r="JS157">
        <v>52.7218</v>
      </c>
      <c r="JT157">
        <v>30.9018</v>
      </c>
      <c r="JU157">
        <v>420</v>
      </c>
      <c r="JV157">
        <v>23.8745</v>
      </c>
      <c r="JW157">
        <v>96.5525</v>
      </c>
      <c r="JX157">
        <v>94.497</v>
      </c>
    </row>
    <row r="158" spans="1:284">
      <c r="A158">
        <v>142</v>
      </c>
      <c r="B158">
        <v>1759362762</v>
      </c>
      <c r="C158">
        <v>1719.90000009537</v>
      </c>
      <c r="D158" t="s">
        <v>712</v>
      </c>
      <c r="E158" t="s">
        <v>713</v>
      </c>
      <c r="F158">
        <v>5</v>
      </c>
      <c r="G158" t="s">
        <v>669</v>
      </c>
      <c r="H158" t="s">
        <v>419</v>
      </c>
      <c r="I158">
        <v>1759362759</v>
      </c>
      <c r="J158">
        <f>(K158)/1000</f>
        <v>0</v>
      </c>
      <c r="K158">
        <f>1000*DK158*AI158*(DG158-DH158)/(100*CZ158*(1000-AI158*DG158))</f>
        <v>0</v>
      </c>
      <c r="L158">
        <f>DK158*AI158*(DF158-DE158*(1000-AI158*DH158)/(1000-AI158*DG158))/(100*CZ158)</f>
        <v>0</v>
      </c>
      <c r="M158">
        <f>DE158 - IF(AI158&gt;1, L158*CZ158*100.0/(AK158), 0)</f>
        <v>0</v>
      </c>
      <c r="N158">
        <f>((T158-J158/2)*M158-L158)/(T158+J158/2)</f>
        <v>0</v>
      </c>
      <c r="O158">
        <f>N158*(DL158+DM158)/1000.0</f>
        <v>0</v>
      </c>
      <c r="P158">
        <f>(DE158 - IF(AI158&gt;1, L158*CZ158*100.0/(AK158), 0))*(DL158+DM158)/1000.0</f>
        <v>0</v>
      </c>
      <c r="Q158">
        <f>2.0/((1/S158-1/R158)+SIGN(S158)*SQRT((1/S158-1/R158)*(1/S158-1/R158) + 4*DA158/((DA158+1)*(DA158+1))*(2*1/S158*1/R158-1/R158*1/R158)))</f>
        <v>0</v>
      </c>
      <c r="R158">
        <f>IF(LEFT(DB158,1)&lt;&gt;"0",IF(LEFT(DB158,1)="1",3.0,DC158),$D$5+$E$5*(DS158*DL158/($K$5*1000))+$F$5*(DS158*DL158/($K$5*1000))*MAX(MIN(CZ158,$J$5),$I$5)*MAX(MIN(CZ158,$J$5),$I$5)+$G$5*MAX(MIN(CZ158,$J$5),$I$5)*(DS158*DL158/($K$5*1000))+$H$5*(DS158*DL158/($K$5*1000))*(DS158*DL158/($K$5*1000)))</f>
        <v>0</v>
      </c>
      <c r="S158">
        <f>J158*(1000-(1000*0.61365*exp(17.502*W158/(240.97+W158))/(DL158+DM158)+DG158)/2)/(1000*0.61365*exp(17.502*W158/(240.97+W158))/(DL158+DM158)-DG158)</f>
        <v>0</v>
      </c>
      <c r="T158">
        <f>1/((DA158+1)/(Q158/1.6)+1/(R158/1.37)) + DA158/((DA158+1)/(Q158/1.6) + DA158/(R158/1.37))</f>
        <v>0</v>
      </c>
      <c r="U158">
        <f>(CV158*CY158)</f>
        <v>0</v>
      </c>
      <c r="V158">
        <f>(DN158+(U158+2*0.95*5.67E-8*(((DN158+$B$7)+273)^4-(DN158+273)^4)-44100*J158)/(1.84*29.3*R158+8*0.95*5.67E-8*(DN158+273)^3))</f>
        <v>0</v>
      </c>
      <c r="W158">
        <f>($C$7*DO158+$D$7*DP158+$E$7*V158)</f>
        <v>0</v>
      </c>
      <c r="X158">
        <f>0.61365*exp(17.502*W158/(240.97+W158))</f>
        <v>0</v>
      </c>
      <c r="Y158">
        <f>(Z158/AA158*100)</f>
        <v>0</v>
      </c>
      <c r="Z158">
        <f>DG158*(DL158+DM158)/1000</f>
        <v>0</v>
      </c>
      <c r="AA158">
        <f>0.61365*exp(17.502*DN158/(240.97+DN158))</f>
        <v>0</v>
      </c>
      <c r="AB158">
        <f>(X158-DG158*(DL158+DM158)/1000)</f>
        <v>0</v>
      </c>
      <c r="AC158">
        <f>(-J158*44100)</f>
        <v>0</v>
      </c>
      <c r="AD158">
        <f>2*29.3*R158*0.92*(DN158-W158)</f>
        <v>0</v>
      </c>
      <c r="AE158">
        <f>2*0.95*5.67E-8*(((DN158+$B$7)+273)^4-(W158+273)^4)</f>
        <v>0</v>
      </c>
      <c r="AF158">
        <f>U158+AE158+AC158+AD158</f>
        <v>0</v>
      </c>
      <c r="AG158">
        <v>3</v>
      </c>
      <c r="AH158">
        <v>1</v>
      </c>
      <c r="AI158">
        <f>IF(AG158*$H$13&gt;=AK158,1.0,(AK158/(AK158-AG158*$H$13)))</f>
        <v>0</v>
      </c>
      <c r="AJ158">
        <f>(AI158-1)*100</f>
        <v>0</v>
      </c>
      <c r="AK158">
        <f>MAX(0,($B$13+$C$13*DS158)/(1+$D$13*DS158)*DL158/(DN158+273)*$E$13)</f>
        <v>0</v>
      </c>
      <c r="AL158" t="s">
        <v>420</v>
      </c>
      <c r="AM158" t="s">
        <v>420</v>
      </c>
      <c r="AN158">
        <v>0</v>
      </c>
      <c r="AO158">
        <v>0</v>
      </c>
      <c r="AP158">
        <f>1-AN158/AO158</f>
        <v>0</v>
      </c>
      <c r="AQ158">
        <v>0</v>
      </c>
      <c r="AR158" t="s">
        <v>420</v>
      </c>
      <c r="AS158" t="s">
        <v>420</v>
      </c>
      <c r="AT158">
        <v>0</v>
      </c>
      <c r="AU158">
        <v>0</v>
      </c>
      <c r="AV158">
        <f>1-AT158/AU158</f>
        <v>0</v>
      </c>
      <c r="AW158">
        <v>0.5</v>
      </c>
      <c r="AX158">
        <f>CW158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420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CV158">
        <f>$B$11*DT158+$C$11*DU158+$F$11*EF158*(1-EI158)</f>
        <v>0</v>
      </c>
      <c r="CW158">
        <f>CV158*CX158</f>
        <v>0</v>
      </c>
      <c r="CX158">
        <f>($B$11*$D$9+$C$11*$D$9+$F$11*((ES158+EK158)/MAX(ES158+EK158+ET158, 0.1)*$I$9+ET158/MAX(ES158+EK158+ET158, 0.1)*$J$9))/($B$11+$C$11+$F$11)</f>
        <v>0</v>
      </c>
      <c r="CY158">
        <f>($B$11*$K$9+$C$11*$K$9+$F$11*((ES158+EK158)/MAX(ES158+EK158+ET158, 0.1)*$P$9+ET158/MAX(ES158+EK158+ET158, 0.1)*$Q$9))/($B$11+$C$11+$F$11)</f>
        <v>0</v>
      </c>
      <c r="CZ158">
        <v>3.21</v>
      </c>
      <c r="DA158">
        <v>0.5</v>
      </c>
      <c r="DB158" t="s">
        <v>421</v>
      </c>
      <c r="DC158">
        <v>2</v>
      </c>
      <c r="DD158">
        <v>1759362759</v>
      </c>
      <c r="DE158">
        <v>420.156</v>
      </c>
      <c r="DF158">
        <v>420.005</v>
      </c>
      <c r="DG158">
        <v>23.9588666666667</v>
      </c>
      <c r="DH158">
        <v>23.8772333333333</v>
      </c>
      <c r="DI158">
        <v>418.176666666667</v>
      </c>
      <c r="DJ158">
        <v>23.5780666666667</v>
      </c>
      <c r="DK158">
        <v>500.047333333333</v>
      </c>
      <c r="DL158">
        <v>90.3177666666667</v>
      </c>
      <c r="DM158">
        <v>0.0334222</v>
      </c>
      <c r="DN158">
        <v>30.3170666666667</v>
      </c>
      <c r="DO158">
        <v>29.9984</v>
      </c>
      <c r="DP158">
        <v>999.9</v>
      </c>
      <c r="DQ158">
        <v>0</v>
      </c>
      <c r="DR158">
        <v>0</v>
      </c>
      <c r="DS158">
        <v>10009.5833333333</v>
      </c>
      <c r="DT158">
        <v>0</v>
      </c>
      <c r="DU158">
        <v>0.386148</v>
      </c>
      <c r="DV158">
        <v>0.151306</v>
      </c>
      <c r="DW158">
        <v>430.47</v>
      </c>
      <c r="DX158">
        <v>430.278666666667</v>
      </c>
      <c r="DY158">
        <v>0.0816402333333333</v>
      </c>
      <c r="DZ158">
        <v>420.005</v>
      </c>
      <c r="EA158">
        <v>23.8772333333333</v>
      </c>
      <c r="EB158">
        <v>2.16391</v>
      </c>
      <c r="EC158">
        <v>2.15654</v>
      </c>
      <c r="ED158">
        <v>18.6976</v>
      </c>
      <c r="EE158">
        <v>18.6430333333333</v>
      </c>
      <c r="EF158">
        <v>0.00500059</v>
      </c>
      <c r="EG158">
        <v>0</v>
      </c>
      <c r="EH158">
        <v>0</v>
      </c>
      <c r="EI158">
        <v>0</v>
      </c>
      <c r="EJ158">
        <v>368.466666666667</v>
      </c>
      <c r="EK158">
        <v>0.00500059</v>
      </c>
      <c r="EL158">
        <v>-18.5</v>
      </c>
      <c r="EM158">
        <v>-2.93333333333333</v>
      </c>
      <c r="EN158">
        <v>35.5413333333333</v>
      </c>
      <c r="EO158">
        <v>39.7913333333333</v>
      </c>
      <c r="EP158">
        <v>37.25</v>
      </c>
      <c r="EQ158">
        <v>40.0416666666667</v>
      </c>
      <c r="ER158">
        <v>38.2913333333333</v>
      </c>
      <c r="ES158">
        <v>0</v>
      </c>
      <c r="ET158">
        <v>0</v>
      </c>
      <c r="EU158">
        <v>0</v>
      </c>
      <c r="EV158">
        <v>1759362763.3</v>
      </c>
      <c r="EW158">
        <v>0</v>
      </c>
      <c r="EX158">
        <v>364.126923076923</v>
      </c>
      <c r="EY158">
        <v>-13.0632481721144</v>
      </c>
      <c r="EZ158">
        <v>0.687179644425308</v>
      </c>
      <c r="FA158">
        <v>-11.5346153846154</v>
      </c>
      <c r="FB158">
        <v>15</v>
      </c>
      <c r="FC158">
        <v>0</v>
      </c>
      <c r="FD158" t="s">
        <v>422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0.1602554</v>
      </c>
      <c r="FQ158">
        <v>-0.140378616541354</v>
      </c>
      <c r="FR158">
        <v>0.033028347245056</v>
      </c>
      <c r="FS158">
        <v>1</v>
      </c>
      <c r="FT158">
        <v>365.458823529412</v>
      </c>
      <c r="FU158">
        <v>-7.80443085775701</v>
      </c>
      <c r="FV158">
        <v>7.14567403674743</v>
      </c>
      <c r="FW158">
        <v>-1</v>
      </c>
      <c r="FX158">
        <v>0.087712085</v>
      </c>
      <c r="FY158">
        <v>-0.129034181954887</v>
      </c>
      <c r="FZ158">
        <v>0.0163453316574573</v>
      </c>
      <c r="GA158">
        <v>0</v>
      </c>
      <c r="GB158">
        <v>1</v>
      </c>
      <c r="GC158">
        <v>2</v>
      </c>
      <c r="GD158" t="s">
        <v>423</v>
      </c>
      <c r="GE158">
        <v>3.13275</v>
      </c>
      <c r="GF158">
        <v>2.71144</v>
      </c>
      <c r="GG158">
        <v>0.0892599</v>
      </c>
      <c r="GH158">
        <v>0.0896919</v>
      </c>
      <c r="GI158">
        <v>0.102545</v>
      </c>
      <c r="GJ158">
        <v>0.103045</v>
      </c>
      <c r="GK158">
        <v>34269.5</v>
      </c>
      <c r="GL158">
        <v>36686.3</v>
      </c>
      <c r="GM158">
        <v>34047</v>
      </c>
      <c r="GN158">
        <v>36492</v>
      </c>
      <c r="GO158">
        <v>43157</v>
      </c>
      <c r="GP158">
        <v>46988</v>
      </c>
      <c r="GQ158">
        <v>53116.9</v>
      </c>
      <c r="GR158">
        <v>58324.4</v>
      </c>
      <c r="GS158">
        <v>1.9399</v>
      </c>
      <c r="GT158">
        <v>1.77935</v>
      </c>
      <c r="GU158">
        <v>0.0824966</v>
      </c>
      <c r="GV158">
        <v>0</v>
      </c>
      <c r="GW158">
        <v>28.6513</v>
      </c>
      <c r="GX158">
        <v>999.9</v>
      </c>
      <c r="GY158">
        <v>58.198</v>
      </c>
      <c r="GZ158">
        <v>30.776</v>
      </c>
      <c r="HA158">
        <v>28.6997</v>
      </c>
      <c r="HB158">
        <v>54.54</v>
      </c>
      <c r="HC158">
        <v>44.5473</v>
      </c>
      <c r="HD158">
        <v>1</v>
      </c>
      <c r="HE158">
        <v>0.105854</v>
      </c>
      <c r="HF158">
        <v>-1.30192</v>
      </c>
      <c r="HG158">
        <v>20.1288</v>
      </c>
      <c r="HH158">
        <v>5.19797</v>
      </c>
      <c r="HI158">
        <v>12.0044</v>
      </c>
      <c r="HJ158">
        <v>4.9754</v>
      </c>
      <c r="HK158">
        <v>3.294</v>
      </c>
      <c r="HL158">
        <v>9999</v>
      </c>
      <c r="HM158">
        <v>9999</v>
      </c>
      <c r="HN158">
        <v>999.9</v>
      </c>
      <c r="HO158">
        <v>9999</v>
      </c>
      <c r="HP158">
        <v>1.86325</v>
      </c>
      <c r="HQ158">
        <v>1.86813</v>
      </c>
      <c r="HR158">
        <v>1.86785</v>
      </c>
      <c r="HS158">
        <v>1.86905</v>
      </c>
      <c r="HT158">
        <v>1.86984</v>
      </c>
      <c r="HU158">
        <v>1.86595</v>
      </c>
      <c r="HV158">
        <v>1.86697</v>
      </c>
      <c r="HW158">
        <v>1.86844</v>
      </c>
      <c r="HX158">
        <v>5</v>
      </c>
      <c r="HY158">
        <v>0</v>
      </c>
      <c r="HZ158">
        <v>0</v>
      </c>
      <c r="IA158">
        <v>0</v>
      </c>
      <c r="IB158" t="s">
        <v>424</v>
      </c>
      <c r="IC158" t="s">
        <v>425</v>
      </c>
      <c r="ID158" t="s">
        <v>426</v>
      </c>
      <c r="IE158" t="s">
        <v>426</v>
      </c>
      <c r="IF158" t="s">
        <v>426</v>
      </c>
      <c r="IG158" t="s">
        <v>426</v>
      </c>
      <c r="IH158">
        <v>0</v>
      </c>
      <c r="II158">
        <v>100</v>
      </c>
      <c r="IJ158">
        <v>100</v>
      </c>
      <c r="IK158">
        <v>1.979</v>
      </c>
      <c r="IL158">
        <v>0.3811</v>
      </c>
      <c r="IM158">
        <v>0.591063205497763</v>
      </c>
      <c r="IN158">
        <v>0.00362635438953289</v>
      </c>
      <c r="IO158">
        <v>-8.50754122937555e-07</v>
      </c>
      <c r="IP158">
        <v>2.87264459290622e-10</v>
      </c>
      <c r="IQ158">
        <v>-0.103101814204982</v>
      </c>
      <c r="IR158">
        <v>-0.017656537129445</v>
      </c>
      <c r="IS158">
        <v>0.00217271289782075</v>
      </c>
      <c r="IT158">
        <v>-2.34727275410467e-05</v>
      </c>
      <c r="IU158">
        <v>4</v>
      </c>
      <c r="IV158">
        <v>2183</v>
      </c>
      <c r="IW158">
        <v>1</v>
      </c>
      <c r="IX158">
        <v>27</v>
      </c>
      <c r="IY158">
        <v>29322712.7</v>
      </c>
      <c r="IZ158">
        <v>29322712.7</v>
      </c>
      <c r="JA158">
        <v>0.996094</v>
      </c>
      <c r="JB158">
        <v>2.63672</v>
      </c>
      <c r="JC158">
        <v>1.54785</v>
      </c>
      <c r="JD158">
        <v>2.31323</v>
      </c>
      <c r="JE158">
        <v>1.64551</v>
      </c>
      <c r="JF158">
        <v>2.37915</v>
      </c>
      <c r="JG158">
        <v>34.4864</v>
      </c>
      <c r="JH158">
        <v>24.2188</v>
      </c>
      <c r="JI158">
        <v>18</v>
      </c>
      <c r="JJ158">
        <v>499.601</v>
      </c>
      <c r="JK158">
        <v>396.59</v>
      </c>
      <c r="JL158">
        <v>30.8999</v>
      </c>
      <c r="JM158">
        <v>28.7336</v>
      </c>
      <c r="JN158">
        <v>30.0003</v>
      </c>
      <c r="JO158">
        <v>28.7112</v>
      </c>
      <c r="JP158">
        <v>28.6619</v>
      </c>
      <c r="JQ158">
        <v>19.9667</v>
      </c>
      <c r="JR158">
        <v>20.9043</v>
      </c>
      <c r="JS158">
        <v>52.7218</v>
      </c>
      <c r="JT158">
        <v>31.0044</v>
      </c>
      <c r="JU158">
        <v>420</v>
      </c>
      <c r="JV158">
        <v>23.8745</v>
      </c>
      <c r="JW158">
        <v>96.5528</v>
      </c>
      <c r="JX158">
        <v>94.4971</v>
      </c>
    </row>
    <row r="159" spans="1:284">
      <c r="A159">
        <v>143</v>
      </c>
      <c r="B159">
        <v>1759362764</v>
      </c>
      <c r="C159">
        <v>1721.90000009537</v>
      </c>
      <c r="D159" t="s">
        <v>714</v>
      </c>
      <c r="E159" t="s">
        <v>715</v>
      </c>
      <c r="F159">
        <v>5</v>
      </c>
      <c r="G159" t="s">
        <v>669</v>
      </c>
      <c r="H159" t="s">
        <v>419</v>
      </c>
      <c r="I159">
        <v>1759362761</v>
      </c>
      <c r="J159">
        <f>(K159)/1000</f>
        <v>0</v>
      </c>
      <c r="K159">
        <f>1000*DK159*AI159*(DG159-DH159)/(100*CZ159*(1000-AI159*DG159))</f>
        <v>0</v>
      </c>
      <c r="L159">
        <f>DK159*AI159*(DF159-DE159*(1000-AI159*DH159)/(1000-AI159*DG159))/(100*CZ159)</f>
        <v>0</v>
      </c>
      <c r="M159">
        <f>DE159 - IF(AI159&gt;1, L159*CZ159*100.0/(AK159), 0)</f>
        <v>0</v>
      </c>
      <c r="N159">
        <f>((T159-J159/2)*M159-L159)/(T159+J159/2)</f>
        <v>0</v>
      </c>
      <c r="O159">
        <f>N159*(DL159+DM159)/1000.0</f>
        <v>0</v>
      </c>
      <c r="P159">
        <f>(DE159 - IF(AI159&gt;1, L159*CZ159*100.0/(AK159), 0))*(DL159+DM159)/1000.0</f>
        <v>0</v>
      </c>
      <c r="Q159">
        <f>2.0/((1/S159-1/R159)+SIGN(S159)*SQRT((1/S159-1/R159)*(1/S159-1/R159) + 4*DA159/((DA159+1)*(DA159+1))*(2*1/S159*1/R159-1/R159*1/R159)))</f>
        <v>0</v>
      </c>
      <c r="R159">
        <f>IF(LEFT(DB159,1)&lt;&gt;"0",IF(LEFT(DB159,1)="1",3.0,DC159),$D$5+$E$5*(DS159*DL159/($K$5*1000))+$F$5*(DS159*DL159/($K$5*1000))*MAX(MIN(CZ159,$J$5),$I$5)*MAX(MIN(CZ159,$J$5),$I$5)+$G$5*MAX(MIN(CZ159,$J$5),$I$5)*(DS159*DL159/($K$5*1000))+$H$5*(DS159*DL159/($K$5*1000))*(DS159*DL159/($K$5*1000)))</f>
        <v>0</v>
      </c>
      <c r="S159">
        <f>J159*(1000-(1000*0.61365*exp(17.502*W159/(240.97+W159))/(DL159+DM159)+DG159)/2)/(1000*0.61365*exp(17.502*W159/(240.97+W159))/(DL159+DM159)-DG159)</f>
        <v>0</v>
      </c>
      <c r="T159">
        <f>1/((DA159+1)/(Q159/1.6)+1/(R159/1.37)) + DA159/((DA159+1)/(Q159/1.6) + DA159/(R159/1.37))</f>
        <v>0</v>
      </c>
      <c r="U159">
        <f>(CV159*CY159)</f>
        <v>0</v>
      </c>
      <c r="V159">
        <f>(DN159+(U159+2*0.95*5.67E-8*(((DN159+$B$7)+273)^4-(DN159+273)^4)-44100*J159)/(1.84*29.3*R159+8*0.95*5.67E-8*(DN159+273)^3))</f>
        <v>0</v>
      </c>
      <c r="W159">
        <f>($C$7*DO159+$D$7*DP159+$E$7*V159)</f>
        <v>0</v>
      </c>
      <c r="X159">
        <f>0.61365*exp(17.502*W159/(240.97+W159))</f>
        <v>0</v>
      </c>
      <c r="Y159">
        <f>(Z159/AA159*100)</f>
        <v>0</v>
      </c>
      <c r="Z159">
        <f>DG159*(DL159+DM159)/1000</f>
        <v>0</v>
      </c>
      <c r="AA159">
        <f>0.61365*exp(17.502*DN159/(240.97+DN159))</f>
        <v>0</v>
      </c>
      <c r="AB159">
        <f>(X159-DG159*(DL159+DM159)/1000)</f>
        <v>0</v>
      </c>
      <c r="AC159">
        <f>(-J159*44100)</f>
        <v>0</v>
      </c>
      <c r="AD159">
        <f>2*29.3*R159*0.92*(DN159-W159)</f>
        <v>0</v>
      </c>
      <c r="AE159">
        <f>2*0.95*5.67E-8*(((DN159+$B$7)+273)^4-(W159+273)^4)</f>
        <v>0</v>
      </c>
      <c r="AF159">
        <f>U159+AE159+AC159+AD159</f>
        <v>0</v>
      </c>
      <c r="AG159">
        <v>4</v>
      </c>
      <c r="AH159">
        <v>1</v>
      </c>
      <c r="AI159">
        <f>IF(AG159*$H$13&gt;=AK159,1.0,(AK159/(AK159-AG159*$H$13)))</f>
        <v>0</v>
      </c>
      <c r="AJ159">
        <f>(AI159-1)*100</f>
        <v>0</v>
      </c>
      <c r="AK159">
        <f>MAX(0,($B$13+$C$13*DS159)/(1+$D$13*DS159)*DL159/(DN159+273)*$E$13)</f>
        <v>0</v>
      </c>
      <c r="AL159" t="s">
        <v>420</v>
      </c>
      <c r="AM159" t="s">
        <v>420</v>
      </c>
      <c r="AN159">
        <v>0</v>
      </c>
      <c r="AO159">
        <v>0</v>
      </c>
      <c r="AP159">
        <f>1-AN159/AO159</f>
        <v>0</v>
      </c>
      <c r="AQ159">
        <v>0</v>
      </c>
      <c r="AR159" t="s">
        <v>420</v>
      </c>
      <c r="AS159" t="s">
        <v>420</v>
      </c>
      <c r="AT159">
        <v>0</v>
      </c>
      <c r="AU159">
        <v>0</v>
      </c>
      <c r="AV159">
        <f>1-AT159/AU159</f>
        <v>0</v>
      </c>
      <c r="AW159">
        <v>0.5</v>
      </c>
      <c r="AX159">
        <f>CW159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420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CV159">
        <f>$B$11*DT159+$C$11*DU159+$F$11*EF159*(1-EI159)</f>
        <v>0</v>
      </c>
      <c r="CW159">
        <f>CV159*CX159</f>
        <v>0</v>
      </c>
      <c r="CX159">
        <f>($B$11*$D$9+$C$11*$D$9+$F$11*((ES159+EK159)/MAX(ES159+EK159+ET159, 0.1)*$I$9+ET159/MAX(ES159+EK159+ET159, 0.1)*$J$9))/($B$11+$C$11+$F$11)</f>
        <v>0</v>
      </c>
      <c r="CY159">
        <f>($B$11*$K$9+$C$11*$K$9+$F$11*((ES159+EK159)/MAX(ES159+EK159+ET159, 0.1)*$P$9+ET159/MAX(ES159+EK159+ET159, 0.1)*$Q$9))/($B$11+$C$11+$F$11)</f>
        <v>0</v>
      </c>
      <c r="CZ159">
        <v>3.21</v>
      </c>
      <c r="DA159">
        <v>0.5</v>
      </c>
      <c r="DB159" t="s">
        <v>421</v>
      </c>
      <c r="DC159">
        <v>2</v>
      </c>
      <c r="DD159">
        <v>1759362761</v>
      </c>
      <c r="DE159">
        <v>420.170666666667</v>
      </c>
      <c r="DF159">
        <v>419.992666666667</v>
      </c>
      <c r="DG159">
        <v>23.9632333333333</v>
      </c>
      <c r="DH159">
        <v>23.8781333333333</v>
      </c>
      <c r="DI159">
        <v>418.191</v>
      </c>
      <c r="DJ159">
        <v>23.5822333333333</v>
      </c>
      <c r="DK159">
        <v>500.010666666667</v>
      </c>
      <c r="DL159">
        <v>90.3171333333333</v>
      </c>
      <c r="DM159">
        <v>0.0333321333333333</v>
      </c>
      <c r="DN159">
        <v>30.3156333333333</v>
      </c>
      <c r="DO159">
        <v>29.9946666666667</v>
      </c>
      <c r="DP159">
        <v>999.9</v>
      </c>
      <c r="DQ159">
        <v>0</v>
      </c>
      <c r="DR159">
        <v>0</v>
      </c>
      <c r="DS159">
        <v>10012.2933333333</v>
      </c>
      <c r="DT159">
        <v>0</v>
      </c>
      <c r="DU159">
        <v>0.386148</v>
      </c>
      <c r="DV159">
        <v>0.178181666666667</v>
      </c>
      <c r="DW159">
        <v>430.486666666667</v>
      </c>
      <c r="DX159">
        <v>430.266333333333</v>
      </c>
      <c r="DY159">
        <v>0.0850969666666667</v>
      </c>
      <c r="DZ159">
        <v>419.992666666667</v>
      </c>
      <c r="EA159">
        <v>23.8781333333333</v>
      </c>
      <c r="EB159">
        <v>2.16429</v>
      </c>
      <c r="EC159">
        <v>2.15660666666667</v>
      </c>
      <c r="ED159">
        <v>18.7004</v>
      </c>
      <c r="EE159">
        <v>18.6435333333333</v>
      </c>
      <c r="EF159">
        <v>0.00500059</v>
      </c>
      <c r="EG159">
        <v>0</v>
      </c>
      <c r="EH159">
        <v>0</v>
      </c>
      <c r="EI159">
        <v>0</v>
      </c>
      <c r="EJ159">
        <v>371.6</v>
      </c>
      <c r="EK159">
        <v>0.00500059</v>
      </c>
      <c r="EL159">
        <v>-21.9333333333333</v>
      </c>
      <c r="EM159">
        <v>-3.5</v>
      </c>
      <c r="EN159">
        <v>35.562</v>
      </c>
      <c r="EO159">
        <v>39.833</v>
      </c>
      <c r="EP159">
        <v>37.2706666666667</v>
      </c>
      <c r="EQ159">
        <v>40.0833333333333</v>
      </c>
      <c r="ER159">
        <v>38.312</v>
      </c>
      <c r="ES159">
        <v>0</v>
      </c>
      <c r="ET159">
        <v>0</v>
      </c>
      <c r="EU159">
        <v>0</v>
      </c>
      <c r="EV159">
        <v>1759362765.1</v>
      </c>
      <c r="EW159">
        <v>0</v>
      </c>
      <c r="EX159">
        <v>364.612</v>
      </c>
      <c r="EY159">
        <v>-3.81538472608356</v>
      </c>
      <c r="EZ159">
        <v>10.7923078108821</v>
      </c>
      <c r="FA159">
        <v>-11.128</v>
      </c>
      <c r="FB159">
        <v>15</v>
      </c>
      <c r="FC159">
        <v>0</v>
      </c>
      <c r="FD159" t="s">
        <v>422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0.1619415</v>
      </c>
      <c r="FQ159">
        <v>-0.0703268571428568</v>
      </c>
      <c r="FR159">
        <v>0.0344974753199419</v>
      </c>
      <c r="FS159">
        <v>1</v>
      </c>
      <c r="FT159">
        <v>365.123529411765</v>
      </c>
      <c r="FU159">
        <v>-18.6554623447998</v>
      </c>
      <c r="FV159">
        <v>6.81995596085184</v>
      </c>
      <c r="FW159">
        <v>-1</v>
      </c>
      <c r="FX159">
        <v>0.085469725</v>
      </c>
      <c r="FY159">
        <v>-0.0916784165413535</v>
      </c>
      <c r="FZ159">
        <v>0.0148649801868645</v>
      </c>
      <c r="GA159">
        <v>1</v>
      </c>
      <c r="GB159">
        <v>2</v>
      </c>
      <c r="GC159">
        <v>2</v>
      </c>
      <c r="GD159" t="s">
        <v>449</v>
      </c>
      <c r="GE159">
        <v>3.13289</v>
      </c>
      <c r="GF159">
        <v>2.71156</v>
      </c>
      <c r="GG159">
        <v>0.0892606</v>
      </c>
      <c r="GH159">
        <v>0.0896907</v>
      </c>
      <c r="GI159">
        <v>0.102553</v>
      </c>
      <c r="GJ159">
        <v>0.103047</v>
      </c>
      <c r="GK159">
        <v>34269.6</v>
      </c>
      <c r="GL159">
        <v>36686.5</v>
      </c>
      <c r="GM159">
        <v>34047.1</v>
      </c>
      <c r="GN159">
        <v>36492.1</v>
      </c>
      <c r="GO159">
        <v>43156.7</v>
      </c>
      <c r="GP159">
        <v>46987.9</v>
      </c>
      <c r="GQ159">
        <v>53117.1</v>
      </c>
      <c r="GR159">
        <v>58324.4</v>
      </c>
      <c r="GS159">
        <v>1.94</v>
      </c>
      <c r="GT159">
        <v>1.7792</v>
      </c>
      <c r="GU159">
        <v>0.0819936</v>
      </c>
      <c r="GV159">
        <v>0</v>
      </c>
      <c r="GW159">
        <v>28.6496</v>
      </c>
      <c r="GX159">
        <v>999.9</v>
      </c>
      <c r="GY159">
        <v>58.222</v>
      </c>
      <c r="GZ159">
        <v>30.776</v>
      </c>
      <c r="HA159">
        <v>28.7146</v>
      </c>
      <c r="HB159">
        <v>55.09</v>
      </c>
      <c r="HC159">
        <v>44.2188</v>
      </c>
      <c r="HD159">
        <v>1</v>
      </c>
      <c r="HE159">
        <v>0.105978</v>
      </c>
      <c r="HF159">
        <v>-1.56263</v>
      </c>
      <c r="HG159">
        <v>20.1264</v>
      </c>
      <c r="HH159">
        <v>5.19857</v>
      </c>
      <c r="HI159">
        <v>12.0046</v>
      </c>
      <c r="HJ159">
        <v>4.97545</v>
      </c>
      <c r="HK159">
        <v>3.294</v>
      </c>
      <c r="HL159">
        <v>9999</v>
      </c>
      <c r="HM159">
        <v>9999</v>
      </c>
      <c r="HN159">
        <v>999.9</v>
      </c>
      <c r="HO159">
        <v>9999</v>
      </c>
      <c r="HP159">
        <v>1.86325</v>
      </c>
      <c r="HQ159">
        <v>1.86813</v>
      </c>
      <c r="HR159">
        <v>1.86784</v>
      </c>
      <c r="HS159">
        <v>1.86905</v>
      </c>
      <c r="HT159">
        <v>1.86983</v>
      </c>
      <c r="HU159">
        <v>1.86595</v>
      </c>
      <c r="HV159">
        <v>1.86697</v>
      </c>
      <c r="HW159">
        <v>1.86844</v>
      </c>
      <c r="HX159">
        <v>5</v>
      </c>
      <c r="HY159">
        <v>0</v>
      </c>
      <c r="HZ159">
        <v>0</v>
      </c>
      <c r="IA159">
        <v>0</v>
      </c>
      <c r="IB159" t="s">
        <v>424</v>
      </c>
      <c r="IC159" t="s">
        <v>425</v>
      </c>
      <c r="ID159" t="s">
        <v>426</v>
      </c>
      <c r="IE159" t="s">
        <v>426</v>
      </c>
      <c r="IF159" t="s">
        <v>426</v>
      </c>
      <c r="IG159" t="s">
        <v>426</v>
      </c>
      <c r="IH159">
        <v>0</v>
      </c>
      <c r="II159">
        <v>100</v>
      </c>
      <c r="IJ159">
        <v>100</v>
      </c>
      <c r="IK159">
        <v>1.98</v>
      </c>
      <c r="IL159">
        <v>0.3812</v>
      </c>
      <c r="IM159">
        <v>0.591063205497763</v>
      </c>
      <c r="IN159">
        <v>0.00362635438953289</v>
      </c>
      <c r="IO159">
        <v>-8.50754122937555e-07</v>
      </c>
      <c r="IP159">
        <v>2.87264459290622e-10</v>
      </c>
      <c r="IQ159">
        <v>-0.103101814204982</v>
      </c>
      <c r="IR159">
        <v>-0.017656537129445</v>
      </c>
      <c r="IS159">
        <v>0.00217271289782075</v>
      </c>
      <c r="IT159">
        <v>-2.34727275410467e-05</v>
      </c>
      <c r="IU159">
        <v>4</v>
      </c>
      <c r="IV159">
        <v>2183</v>
      </c>
      <c r="IW159">
        <v>1</v>
      </c>
      <c r="IX159">
        <v>27</v>
      </c>
      <c r="IY159">
        <v>29322712.7</v>
      </c>
      <c r="IZ159">
        <v>29322712.7</v>
      </c>
      <c r="JA159">
        <v>0.996094</v>
      </c>
      <c r="JB159">
        <v>2.65137</v>
      </c>
      <c r="JC159">
        <v>1.54785</v>
      </c>
      <c r="JD159">
        <v>2.31323</v>
      </c>
      <c r="JE159">
        <v>1.64673</v>
      </c>
      <c r="JF159">
        <v>2.25098</v>
      </c>
      <c r="JG159">
        <v>34.4864</v>
      </c>
      <c r="JH159">
        <v>24.2013</v>
      </c>
      <c r="JI159">
        <v>18</v>
      </c>
      <c r="JJ159">
        <v>499.667</v>
      </c>
      <c r="JK159">
        <v>396.508</v>
      </c>
      <c r="JL159">
        <v>30.9033</v>
      </c>
      <c r="JM159">
        <v>28.7345</v>
      </c>
      <c r="JN159">
        <v>30.0003</v>
      </c>
      <c r="JO159">
        <v>28.7112</v>
      </c>
      <c r="JP159">
        <v>28.6619</v>
      </c>
      <c r="JQ159">
        <v>19.9663</v>
      </c>
      <c r="JR159">
        <v>20.9043</v>
      </c>
      <c r="JS159">
        <v>52.7218</v>
      </c>
      <c r="JT159">
        <v>31.0044</v>
      </c>
      <c r="JU159">
        <v>420</v>
      </c>
      <c r="JV159">
        <v>23.8745</v>
      </c>
      <c r="JW159">
        <v>96.553</v>
      </c>
      <c r="JX159">
        <v>94.4972</v>
      </c>
    </row>
    <row r="160" spans="1:284">
      <c r="A160">
        <v>144</v>
      </c>
      <c r="B160">
        <v>1759362766</v>
      </c>
      <c r="C160">
        <v>1723.90000009537</v>
      </c>
      <c r="D160" t="s">
        <v>716</v>
      </c>
      <c r="E160" t="s">
        <v>717</v>
      </c>
      <c r="F160">
        <v>5</v>
      </c>
      <c r="G160" t="s">
        <v>669</v>
      </c>
      <c r="H160" t="s">
        <v>419</v>
      </c>
      <c r="I160">
        <v>1759362763</v>
      </c>
      <c r="J160">
        <f>(K160)/1000</f>
        <v>0</v>
      </c>
      <c r="K160">
        <f>1000*DK160*AI160*(DG160-DH160)/(100*CZ160*(1000-AI160*DG160))</f>
        <v>0</v>
      </c>
      <c r="L160">
        <f>DK160*AI160*(DF160-DE160*(1000-AI160*DH160)/(1000-AI160*DG160))/(100*CZ160)</f>
        <v>0</v>
      </c>
      <c r="M160">
        <f>DE160 - IF(AI160&gt;1, L160*CZ160*100.0/(AK160), 0)</f>
        <v>0</v>
      </c>
      <c r="N160">
        <f>((T160-J160/2)*M160-L160)/(T160+J160/2)</f>
        <v>0</v>
      </c>
      <c r="O160">
        <f>N160*(DL160+DM160)/1000.0</f>
        <v>0</v>
      </c>
      <c r="P160">
        <f>(DE160 - IF(AI160&gt;1, L160*CZ160*100.0/(AK160), 0))*(DL160+DM160)/1000.0</f>
        <v>0</v>
      </c>
      <c r="Q160">
        <f>2.0/((1/S160-1/R160)+SIGN(S160)*SQRT((1/S160-1/R160)*(1/S160-1/R160) + 4*DA160/((DA160+1)*(DA160+1))*(2*1/S160*1/R160-1/R160*1/R160)))</f>
        <v>0</v>
      </c>
      <c r="R160">
        <f>IF(LEFT(DB160,1)&lt;&gt;"0",IF(LEFT(DB160,1)="1",3.0,DC160),$D$5+$E$5*(DS160*DL160/($K$5*1000))+$F$5*(DS160*DL160/($K$5*1000))*MAX(MIN(CZ160,$J$5),$I$5)*MAX(MIN(CZ160,$J$5),$I$5)+$G$5*MAX(MIN(CZ160,$J$5),$I$5)*(DS160*DL160/($K$5*1000))+$H$5*(DS160*DL160/($K$5*1000))*(DS160*DL160/($K$5*1000)))</f>
        <v>0</v>
      </c>
      <c r="S160">
        <f>J160*(1000-(1000*0.61365*exp(17.502*W160/(240.97+W160))/(DL160+DM160)+DG160)/2)/(1000*0.61365*exp(17.502*W160/(240.97+W160))/(DL160+DM160)-DG160)</f>
        <v>0</v>
      </c>
      <c r="T160">
        <f>1/((DA160+1)/(Q160/1.6)+1/(R160/1.37)) + DA160/((DA160+1)/(Q160/1.6) + DA160/(R160/1.37))</f>
        <v>0</v>
      </c>
      <c r="U160">
        <f>(CV160*CY160)</f>
        <v>0</v>
      </c>
      <c r="V160">
        <f>(DN160+(U160+2*0.95*5.67E-8*(((DN160+$B$7)+273)^4-(DN160+273)^4)-44100*J160)/(1.84*29.3*R160+8*0.95*5.67E-8*(DN160+273)^3))</f>
        <v>0</v>
      </c>
      <c r="W160">
        <f>($C$7*DO160+$D$7*DP160+$E$7*V160)</f>
        <v>0</v>
      </c>
      <c r="X160">
        <f>0.61365*exp(17.502*W160/(240.97+W160))</f>
        <v>0</v>
      </c>
      <c r="Y160">
        <f>(Z160/AA160*100)</f>
        <v>0</v>
      </c>
      <c r="Z160">
        <f>DG160*(DL160+DM160)/1000</f>
        <v>0</v>
      </c>
      <c r="AA160">
        <f>0.61365*exp(17.502*DN160/(240.97+DN160))</f>
        <v>0</v>
      </c>
      <c r="AB160">
        <f>(X160-DG160*(DL160+DM160)/1000)</f>
        <v>0</v>
      </c>
      <c r="AC160">
        <f>(-J160*44100)</f>
        <v>0</v>
      </c>
      <c r="AD160">
        <f>2*29.3*R160*0.92*(DN160-W160)</f>
        <v>0</v>
      </c>
      <c r="AE160">
        <f>2*0.95*5.67E-8*(((DN160+$B$7)+273)^4-(W160+273)^4)</f>
        <v>0</v>
      </c>
      <c r="AF160">
        <f>U160+AE160+AC160+AD160</f>
        <v>0</v>
      </c>
      <c r="AG160">
        <v>3</v>
      </c>
      <c r="AH160">
        <v>1</v>
      </c>
      <c r="AI160">
        <f>IF(AG160*$H$13&gt;=AK160,1.0,(AK160/(AK160-AG160*$H$13)))</f>
        <v>0</v>
      </c>
      <c r="AJ160">
        <f>(AI160-1)*100</f>
        <v>0</v>
      </c>
      <c r="AK160">
        <f>MAX(0,($B$13+$C$13*DS160)/(1+$D$13*DS160)*DL160/(DN160+273)*$E$13)</f>
        <v>0</v>
      </c>
      <c r="AL160" t="s">
        <v>420</v>
      </c>
      <c r="AM160" t="s">
        <v>420</v>
      </c>
      <c r="AN160">
        <v>0</v>
      </c>
      <c r="AO160">
        <v>0</v>
      </c>
      <c r="AP160">
        <f>1-AN160/AO160</f>
        <v>0</v>
      </c>
      <c r="AQ160">
        <v>0</v>
      </c>
      <c r="AR160" t="s">
        <v>420</v>
      </c>
      <c r="AS160" t="s">
        <v>420</v>
      </c>
      <c r="AT160">
        <v>0</v>
      </c>
      <c r="AU160">
        <v>0</v>
      </c>
      <c r="AV160">
        <f>1-AT160/AU160</f>
        <v>0</v>
      </c>
      <c r="AW160">
        <v>0.5</v>
      </c>
      <c r="AX160">
        <f>CW160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420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CV160">
        <f>$B$11*DT160+$C$11*DU160+$F$11*EF160*(1-EI160)</f>
        <v>0</v>
      </c>
      <c r="CW160">
        <f>CV160*CX160</f>
        <v>0</v>
      </c>
      <c r="CX160">
        <f>($B$11*$D$9+$C$11*$D$9+$F$11*((ES160+EK160)/MAX(ES160+EK160+ET160, 0.1)*$I$9+ET160/MAX(ES160+EK160+ET160, 0.1)*$J$9))/($B$11+$C$11+$F$11)</f>
        <v>0</v>
      </c>
      <c r="CY160">
        <f>($B$11*$K$9+$C$11*$K$9+$F$11*((ES160+EK160)/MAX(ES160+EK160+ET160, 0.1)*$P$9+ET160/MAX(ES160+EK160+ET160, 0.1)*$Q$9))/($B$11+$C$11+$F$11)</f>
        <v>0</v>
      </c>
      <c r="CZ160">
        <v>3.21</v>
      </c>
      <c r="DA160">
        <v>0.5</v>
      </c>
      <c r="DB160" t="s">
        <v>421</v>
      </c>
      <c r="DC160">
        <v>2</v>
      </c>
      <c r="DD160">
        <v>1759362763</v>
      </c>
      <c r="DE160">
        <v>420.172</v>
      </c>
      <c r="DF160">
        <v>419.993333333333</v>
      </c>
      <c r="DG160">
        <v>23.9666666666667</v>
      </c>
      <c r="DH160">
        <v>23.8788</v>
      </c>
      <c r="DI160">
        <v>418.192</v>
      </c>
      <c r="DJ160">
        <v>23.5855</v>
      </c>
      <c r="DK160">
        <v>499.978666666667</v>
      </c>
      <c r="DL160">
        <v>90.3163333333333</v>
      </c>
      <c r="DM160">
        <v>0.0335182666666667</v>
      </c>
      <c r="DN160">
        <v>30.3146333333333</v>
      </c>
      <c r="DO160">
        <v>29.9892333333333</v>
      </c>
      <c r="DP160">
        <v>999.9</v>
      </c>
      <c r="DQ160">
        <v>0</v>
      </c>
      <c r="DR160">
        <v>0</v>
      </c>
      <c r="DS160">
        <v>9996.66666666667</v>
      </c>
      <c r="DT160">
        <v>0</v>
      </c>
      <c r="DU160">
        <v>0.386148</v>
      </c>
      <c r="DV160">
        <v>0.178812666666667</v>
      </c>
      <c r="DW160">
        <v>430.489333333333</v>
      </c>
      <c r="DX160">
        <v>430.267333333333</v>
      </c>
      <c r="DY160">
        <v>0.0878467333333333</v>
      </c>
      <c r="DZ160">
        <v>419.993333333333</v>
      </c>
      <c r="EA160">
        <v>23.8788</v>
      </c>
      <c r="EB160">
        <v>2.16458</v>
      </c>
      <c r="EC160">
        <v>2.15664666666667</v>
      </c>
      <c r="ED160">
        <v>18.7025666666667</v>
      </c>
      <c r="EE160">
        <v>18.6438333333333</v>
      </c>
      <c r="EF160">
        <v>0.00500059</v>
      </c>
      <c r="EG160">
        <v>0</v>
      </c>
      <c r="EH160">
        <v>0</v>
      </c>
      <c r="EI160">
        <v>0</v>
      </c>
      <c r="EJ160">
        <v>369.733333333333</v>
      </c>
      <c r="EK160">
        <v>0.00500059</v>
      </c>
      <c r="EL160">
        <v>-17.8</v>
      </c>
      <c r="EM160">
        <v>-2.03333333333333</v>
      </c>
      <c r="EN160">
        <v>35.562</v>
      </c>
      <c r="EO160">
        <v>39.854</v>
      </c>
      <c r="EP160">
        <v>37.2913333333333</v>
      </c>
      <c r="EQ160">
        <v>40.1456666666667</v>
      </c>
      <c r="ER160">
        <v>38.333</v>
      </c>
      <c r="ES160">
        <v>0</v>
      </c>
      <c r="ET160">
        <v>0</v>
      </c>
      <c r="EU160">
        <v>0</v>
      </c>
      <c r="EV160">
        <v>1759362766.9</v>
      </c>
      <c r="EW160">
        <v>0</v>
      </c>
      <c r="EX160">
        <v>364.346153846154</v>
      </c>
      <c r="EY160">
        <v>-5.70256425684852</v>
      </c>
      <c r="EZ160">
        <v>-8.15042721700072</v>
      </c>
      <c r="FA160">
        <v>-11.2769230769231</v>
      </c>
      <c r="FB160">
        <v>15</v>
      </c>
      <c r="FC160">
        <v>0</v>
      </c>
      <c r="FD160" t="s">
        <v>422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0.16728055</v>
      </c>
      <c r="FQ160">
        <v>0.0252419097744361</v>
      </c>
      <c r="FR160">
        <v>0.0362062718965582</v>
      </c>
      <c r="FS160">
        <v>1</v>
      </c>
      <c r="FT160">
        <v>365.041176470588</v>
      </c>
      <c r="FU160">
        <v>-7.61497342310113</v>
      </c>
      <c r="FV160">
        <v>6.64016821398635</v>
      </c>
      <c r="FW160">
        <v>-1</v>
      </c>
      <c r="FX160">
        <v>0.083617045</v>
      </c>
      <c r="FY160">
        <v>-0.0428576887218045</v>
      </c>
      <c r="FZ160">
        <v>0.0130613129342909</v>
      </c>
      <c r="GA160">
        <v>1</v>
      </c>
      <c r="GB160">
        <v>2</v>
      </c>
      <c r="GC160">
        <v>2</v>
      </c>
      <c r="GD160" t="s">
        <v>449</v>
      </c>
      <c r="GE160">
        <v>3.13272</v>
      </c>
      <c r="GF160">
        <v>2.71177</v>
      </c>
      <c r="GG160">
        <v>0.089252</v>
      </c>
      <c r="GH160">
        <v>0.0896985</v>
      </c>
      <c r="GI160">
        <v>0.102557</v>
      </c>
      <c r="GJ160">
        <v>0.103046</v>
      </c>
      <c r="GK160">
        <v>34269.7</v>
      </c>
      <c r="GL160">
        <v>36686.2</v>
      </c>
      <c r="GM160">
        <v>34046.9</v>
      </c>
      <c r="GN160">
        <v>36492.2</v>
      </c>
      <c r="GO160">
        <v>43156.3</v>
      </c>
      <c r="GP160">
        <v>46988</v>
      </c>
      <c r="GQ160">
        <v>53116.9</v>
      </c>
      <c r="GR160">
        <v>58324.4</v>
      </c>
      <c r="GS160">
        <v>1.94</v>
      </c>
      <c r="GT160">
        <v>1.77945</v>
      </c>
      <c r="GU160">
        <v>0.0819564</v>
      </c>
      <c r="GV160">
        <v>0</v>
      </c>
      <c r="GW160">
        <v>28.6478</v>
      </c>
      <c r="GX160">
        <v>999.9</v>
      </c>
      <c r="GY160">
        <v>58.222</v>
      </c>
      <c r="GZ160">
        <v>30.796</v>
      </c>
      <c r="HA160">
        <v>28.7488</v>
      </c>
      <c r="HB160">
        <v>54.65</v>
      </c>
      <c r="HC160">
        <v>44.6114</v>
      </c>
      <c r="HD160">
        <v>1</v>
      </c>
      <c r="HE160">
        <v>0.106258</v>
      </c>
      <c r="HF160">
        <v>-1.75825</v>
      </c>
      <c r="HG160">
        <v>20.1245</v>
      </c>
      <c r="HH160">
        <v>5.19857</v>
      </c>
      <c r="HI160">
        <v>12.0049</v>
      </c>
      <c r="HJ160">
        <v>4.97555</v>
      </c>
      <c r="HK160">
        <v>3.294</v>
      </c>
      <c r="HL160">
        <v>9999</v>
      </c>
      <c r="HM160">
        <v>9999</v>
      </c>
      <c r="HN160">
        <v>999.9</v>
      </c>
      <c r="HO160">
        <v>9999</v>
      </c>
      <c r="HP160">
        <v>1.86325</v>
      </c>
      <c r="HQ160">
        <v>1.86813</v>
      </c>
      <c r="HR160">
        <v>1.86784</v>
      </c>
      <c r="HS160">
        <v>1.86905</v>
      </c>
      <c r="HT160">
        <v>1.86983</v>
      </c>
      <c r="HU160">
        <v>1.86595</v>
      </c>
      <c r="HV160">
        <v>1.86697</v>
      </c>
      <c r="HW160">
        <v>1.86844</v>
      </c>
      <c r="HX160">
        <v>5</v>
      </c>
      <c r="HY160">
        <v>0</v>
      </c>
      <c r="HZ160">
        <v>0</v>
      </c>
      <c r="IA160">
        <v>0</v>
      </c>
      <c r="IB160" t="s">
        <v>424</v>
      </c>
      <c r="IC160" t="s">
        <v>425</v>
      </c>
      <c r="ID160" t="s">
        <v>426</v>
      </c>
      <c r="IE160" t="s">
        <v>426</v>
      </c>
      <c r="IF160" t="s">
        <v>426</v>
      </c>
      <c r="IG160" t="s">
        <v>426</v>
      </c>
      <c r="IH160">
        <v>0</v>
      </c>
      <c r="II160">
        <v>100</v>
      </c>
      <c r="IJ160">
        <v>100</v>
      </c>
      <c r="IK160">
        <v>1.98</v>
      </c>
      <c r="IL160">
        <v>0.3813</v>
      </c>
      <c r="IM160">
        <v>0.591063205497763</v>
      </c>
      <c r="IN160">
        <v>0.00362635438953289</v>
      </c>
      <c r="IO160">
        <v>-8.50754122937555e-07</v>
      </c>
      <c r="IP160">
        <v>2.87264459290622e-10</v>
      </c>
      <c r="IQ160">
        <v>-0.103101814204982</v>
      </c>
      <c r="IR160">
        <v>-0.017656537129445</v>
      </c>
      <c r="IS160">
        <v>0.00217271289782075</v>
      </c>
      <c r="IT160">
        <v>-2.34727275410467e-05</v>
      </c>
      <c r="IU160">
        <v>4</v>
      </c>
      <c r="IV160">
        <v>2183</v>
      </c>
      <c r="IW160">
        <v>1</v>
      </c>
      <c r="IX160">
        <v>27</v>
      </c>
      <c r="IY160">
        <v>29322712.8</v>
      </c>
      <c r="IZ160">
        <v>29322712.8</v>
      </c>
      <c r="JA160">
        <v>0.996094</v>
      </c>
      <c r="JB160">
        <v>2.64038</v>
      </c>
      <c r="JC160">
        <v>1.54785</v>
      </c>
      <c r="JD160">
        <v>2.31323</v>
      </c>
      <c r="JE160">
        <v>1.64673</v>
      </c>
      <c r="JF160">
        <v>2.38037</v>
      </c>
      <c r="JG160">
        <v>34.4864</v>
      </c>
      <c r="JH160">
        <v>24.2188</v>
      </c>
      <c r="JI160">
        <v>18</v>
      </c>
      <c r="JJ160">
        <v>499.666</v>
      </c>
      <c r="JK160">
        <v>396.644</v>
      </c>
      <c r="JL160">
        <v>30.9354</v>
      </c>
      <c r="JM160">
        <v>28.7345</v>
      </c>
      <c r="JN160">
        <v>30.0005</v>
      </c>
      <c r="JO160">
        <v>28.7112</v>
      </c>
      <c r="JP160">
        <v>28.662</v>
      </c>
      <c r="JQ160">
        <v>19.9657</v>
      </c>
      <c r="JR160">
        <v>20.9043</v>
      </c>
      <c r="JS160">
        <v>52.7218</v>
      </c>
      <c r="JT160">
        <v>31.0044</v>
      </c>
      <c r="JU160">
        <v>420</v>
      </c>
      <c r="JV160">
        <v>23.8745</v>
      </c>
      <c r="JW160">
        <v>96.5526</v>
      </c>
      <c r="JX160">
        <v>94.4972</v>
      </c>
    </row>
    <row r="161" spans="1:284">
      <c r="A161">
        <v>145</v>
      </c>
      <c r="B161">
        <v>1759362768</v>
      </c>
      <c r="C161">
        <v>1725.90000009537</v>
      </c>
      <c r="D161" t="s">
        <v>718</v>
      </c>
      <c r="E161" t="s">
        <v>719</v>
      </c>
      <c r="F161">
        <v>5</v>
      </c>
      <c r="G161" t="s">
        <v>669</v>
      </c>
      <c r="H161" t="s">
        <v>419</v>
      </c>
      <c r="I161">
        <v>1759362765</v>
      </c>
      <c r="J161">
        <f>(K161)/1000</f>
        <v>0</v>
      </c>
      <c r="K161">
        <f>1000*DK161*AI161*(DG161-DH161)/(100*CZ161*(1000-AI161*DG161))</f>
        <v>0</v>
      </c>
      <c r="L161">
        <f>DK161*AI161*(DF161-DE161*(1000-AI161*DH161)/(1000-AI161*DG161))/(100*CZ161)</f>
        <v>0</v>
      </c>
      <c r="M161">
        <f>DE161 - IF(AI161&gt;1, L161*CZ161*100.0/(AK161), 0)</f>
        <v>0</v>
      </c>
      <c r="N161">
        <f>((T161-J161/2)*M161-L161)/(T161+J161/2)</f>
        <v>0</v>
      </c>
      <c r="O161">
        <f>N161*(DL161+DM161)/1000.0</f>
        <v>0</v>
      </c>
      <c r="P161">
        <f>(DE161 - IF(AI161&gt;1, L161*CZ161*100.0/(AK161), 0))*(DL161+DM161)/1000.0</f>
        <v>0</v>
      </c>
      <c r="Q161">
        <f>2.0/((1/S161-1/R161)+SIGN(S161)*SQRT((1/S161-1/R161)*(1/S161-1/R161) + 4*DA161/((DA161+1)*(DA161+1))*(2*1/S161*1/R161-1/R161*1/R161)))</f>
        <v>0</v>
      </c>
      <c r="R161">
        <f>IF(LEFT(DB161,1)&lt;&gt;"0",IF(LEFT(DB161,1)="1",3.0,DC161),$D$5+$E$5*(DS161*DL161/($K$5*1000))+$F$5*(DS161*DL161/($K$5*1000))*MAX(MIN(CZ161,$J$5),$I$5)*MAX(MIN(CZ161,$J$5),$I$5)+$G$5*MAX(MIN(CZ161,$J$5),$I$5)*(DS161*DL161/($K$5*1000))+$H$5*(DS161*DL161/($K$5*1000))*(DS161*DL161/($K$5*1000)))</f>
        <v>0</v>
      </c>
      <c r="S161">
        <f>J161*(1000-(1000*0.61365*exp(17.502*W161/(240.97+W161))/(DL161+DM161)+DG161)/2)/(1000*0.61365*exp(17.502*W161/(240.97+W161))/(DL161+DM161)-DG161)</f>
        <v>0</v>
      </c>
      <c r="T161">
        <f>1/((DA161+1)/(Q161/1.6)+1/(R161/1.37)) + DA161/((DA161+1)/(Q161/1.6) + DA161/(R161/1.37))</f>
        <v>0</v>
      </c>
      <c r="U161">
        <f>(CV161*CY161)</f>
        <v>0</v>
      </c>
      <c r="V161">
        <f>(DN161+(U161+2*0.95*5.67E-8*(((DN161+$B$7)+273)^4-(DN161+273)^4)-44100*J161)/(1.84*29.3*R161+8*0.95*5.67E-8*(DN161+273)^3))</f>
        <v>0</v>
      </c>
      <c r="W161">
        <f>($C$7*DO161+$D$7*DP161+$E$7*V161)</f>
        <v>0</v>
      </c>
      <c r="X161">
        <f>0.61365*exp(17.502*W161/(240.97+W161))</f>
        <v>0</v>
      </c>
      <c r="Y161">
        <f>(Z161/AA161*100)</f>
        <v>0</v>
      </c>
      <c r="Z161">
        <f>DG161*(DL161+DM161)/1000</f>
        <v>0</v>
      </c>
      <c r="AA161">
        <f>0.61365*exp(17.502*DN161/(240.97+DN161))</f>
        <v>0</v>
      </c>
      <c r="AB161">
        <f>(X161-DG161*(DL161+DM161)/1000)</f>
        <v>0</v>
      </c>
      <c r="AC161">
        <f>(-J161*44100)</f>
        <v>0</v>
      </c>
      <c r="AD161">
        <f>2*29.3*R161*0.92*(DN161-W161)</f>
        <v>0</v>
      </c>
      <c r="AE161">
        <f>2*0.95*5.67E-8*(((DN161+$B$7)+273)^4-(W161+273)^4)</f>
        <v>0</v>
      </c>
      <c r="AF161">
        <f>U161+AE161+AC161+AD161</f>
        <v>0</v>
      </c>
      <c r="AG161">
        <v>3</v>
      </c>
      <c r="AH161">
        <v>1</v>
      </c>
      <c r="AI161">
        <f>IF(AG161*$H$13&gt;=AK161,1.0,(AK161/(AK161-AG161*$H$13)))</f>
        <v>0</v>
      </c>
      <c r="AJ161">
        <f>(AI161-1)*100</f>
        <v>0</v>
      </c>
      <c r="AK161">
        <f>MAX(0,($B$13+$C$13*DS161)/(1+$D$13*DS161)*DL161/(DN161+273)*$E$13)</f>
        <v>0</v>
      </c>
      <c r="AL161" t="s">
        <v>420</v>
      </c>
      <c r="AM161" t="s">
        <v>420</v>
      </c>
      <c r="AN161">
        <v>0</v>
      </c>
      <c r="AO161">
        <v>0</v>
      </c>
      <c r="AP161">
        <f>1-AN161/AO161</f>
        <v>0</v>
      </c>
      <c r="AQ161">
        <v>0</v>
      </c>
      <c r="AR161" t="s">
        <v>420</v>
      </c>
      <c r="AS161" t="s">
        <v>420</v>
      </c>
      <c r="AT161">
        <v>0</v>
      </c>
      <c r="AU161">
        <v>0</v>
      </c>
      <c r="AV161">
        <f>1-AT161/AU161</f>
        <v>0</v>
      </c>
      <c r="AW161">
        <v>0.5</v>
      </c>
      <c r="AX161">
        <f>CW161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420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CV161">
        <f>$B$11*DT161+$C$11*DU161+$F$11*EF161*(1-EI161)</f>
        <v>0</v>
      </c>
      <c r="CW161">
        <f>CV161*CX161</f>
        <v>0</v>
      </c>
      <c r="CX161">
        <f>($B$11*$D$9+$C$11*$D$9+$F$11*((ES161+EK161)/MAX(ES161+EK161+ET161, 0.1)*$I$9+ET161/MAX(ES161+EK161+ET161, 0.1)*$J$9))/($B$11+$C$11+$F$11)</f>
        <v>0</v>
      </c>
      <c r="CY161">
        <f>($B$11*$K$9+$C$11*$K$9+$F$11*((ES161+EK161)/MAX(ES161+EK161+ET161, 0.1)*$P$9+ET161/MAX(ES161+EK161+ET161, 0.1)*$Q$9))/($B$11+$C$11+$F$11)</f>
        <v>0</v>
      </c>
      <c r="CZ161">
        <v>3.21</v>
      </c>
      <c r="DA161">
        <v>0.5</v>
      </c>
      <c r="DB161" t="s">
        <v>421</v>
      </c>
      <c r="DC161">
        <v>2</v>
      </c>
      <c r="DD161">
        <v>1759362765</v>
      </c>
      <c r="DE161">
        <v>420.158333333333</v>
      </c>
      <c r="DF161">
        <v>419.996</v>
      </c>
      <c r="DG161">
        <v>23.9695</v>
      </c>
      <c r="DH161">
        <v>23.8789666666667</v>
      </c>
      <c r="DI161">
        <v>418.178666666667</v>
      </c>
      <c r="DJ161">
        <v>23.5882333333333</v>
      </c>
      <c r="DK161">
        <v>499.945333333333</v>
      </c>
      <c r="DL161">
        <v>90.3159666666667</v>
      </c>
      <c r="DM161">
        <v>0.0336945</v>
      </c>
      <c r="DN161">
        <v>30.3141</v>
      </c>
      <c r="DO161">
        <v>29.9881</v>
      </c>
      <c r="DP161">
        <v>999.9</v>
      </c>
      <c r="DQ161">
        <v>0</v>
      </c>
      <c r="DR161">
        <v>0</v>
      </c>
      <c r="DS161">
        <v>9988.33333333333</v>
      </c>
      <c r="DT161">
        <v>0</v>
      </c>
      <c r="DU161">
        <v>0.386148</v>
      </c>
      <c r="DV161">
        <v>0.162374</v>
      </c>
      <c r="DW161">
        <v>430.476666666667</v>
      </c>
      <c r="DX161">
        <v>430.270333333333</v>
      </c>
      <c r="DY161">
        <v>0.0905443666666667</v>
      </c>
      <c r="DZ161">
        <v>419.996</v>
      </c>
      <c r="EA161">
        <v>23.8789666666667</v>
      </c>
      <c r="EB161">
        <v>2.16483</v>
      </c>
      <c r="EC161">
        <v>2.15665</v>
      </c>
      <c r="ED161">
        <v>18.7044</v>
      </c>
      <c r="EE161">
        <v>18.6438666666667</v>
      </c>
      <c r="EF161">
        <v>0.00500059</v>
      </c>
      <c r="EG161">
        <v>0</v>
      </c>
      <c r="EH161">
        <v>0</v>
      </c>
      <c r="EI161">
        <v>0</v>
      </c>
      <c r="EJ161">
        <v>373.633333333333</v>
      </c>
      <c r="EK161">
        <v>0.00500059</v>
      </c>
      <c r="EL161">
        <v>-13</v>
      </c>
      <c r="EM161">
        <v>-0.766666666666667</v>
      </c>
      <c r="EN161">
        <v>35.583</v>
      </c>
      <c r="EO161">
        <v>39.8956666666667</v>
      </c>
      <c r="EP161">
        <v>37.312</v>
      </c>
      <c r="EQ161">
        <v>40.1873333333333</v>
      </c>
      <c r="ER161">
        <v>38.354</v>
      </c>
      <c r="ES161">
        <v>0</v>
      </c>
      <c r="ET161">
        <v>0</v>
      </c>
      <c r="EU161">
        <v>0</v>
      </c>
      <c r="EV161">
        <v>1759362769.3</v>
      </c>
      <c r="EW161">
        <v>0</v>
      </c>
      <c r="EX161">
        <v>365.042307692308</v>
      </c>
      <c r="EY161">
        <v>32.475213350046</v>
      </c>
      <c r="EZ161">
        <v>-9.21025624858665</v>
      </c>
      <c r="FA161">
        <v>-11.2461538461538</v>
      </c>
      <c r="FB161">
        <v>15</v>
      </c>
      <c r="FC161">
        <v>0</v>
      </c>
      <c r="FD161" t="s">
        <v>422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0.159758</v>
      </c>
      <c r="FQ161">
        <v>0.058429082706767</v>
      </c>
      <c r="FR161">
        <v>0.0343788993002976</v>
      </c>
      <c r="FS161">
        <v>1</v>
      </c>
      <c r="FT161">
        <v>364.926470588235</v>
      </c>
      <c r="FU161">
        <v>-12.0137511280564</v>
      </c>
      <c r="FV161">
        <v>6.7042703170762</v>
      </c>
      <c r="FW161">
        <v>-1</v>
      </c>
      <c r="FX161">
        <v>0.08180134</v>
      </c>
      <c r="FY161">
        <v>0.017359777443609</v>
      </c>
      <c r="FZ161">
        <v>0.01048923842204</v>
      </c>
      <c r="GA161">
        <v>1</v>
      </c>
      <c r="GB161">
        <v>2</v>
      </c>
      <c r="GC161">
        <v>2</v>
      </c>
      <c r="GD161" t="s">
        <v>449</v>
      </c>
      <c r="GE161">
        <v>3.13266</v>
      </c>
      <c r="GF161">
        <v>2.71181</v>
      </c>
      <c r="GG161">
        <v>0.0892483</v>
      </c>
      <c r="GH161">
        <v>0.0896948</v>
      </c>
      <c r="GI161">
        <v>0.10257</v>
      </c>
      <c r="GJ161">
        <v>0.103044</v>
      </c>
      <c r="GK161">
        <v>34269.6</v>
      </c>
      <c r="GL161">
        <v>36686.2</v>
      </c>
      <c r="GM161">
        <v>34046.7</v>
      </c>
      <c r="GN161">
        <v>36492.1</v>
      </c>
      <c r="GO161">
        <v>43155.6</v>
      </c>
      <c r="GP161">
        <v>46988</v>
      </c>
      <c r="GQ161">
        <v>53116.8</v>
      </c>
      <c r="GR161">
        <v>58324.4</v>
      </c>
      <c r="GS161">
        <v>1.93983</v>
      </c>
      <c r="GT161">
        <v>1.77935</v>
      </c>
      <c r="GU161">
        <v>0.0830926</v>
      </c>
      <c r="GV161">
        <v>0</v>
      </c>
      <c r="GW161">
        <v>28.6463</v>
      </c>
      <c r="GX161">
        <v>999.9</v>
      </c>
      <c r="GY161">
        <v>58.198</v>
      </c>
      <c r="GZ161">
        <v>30.776</v>
      </c>
      <c r="HA161">
        <v>28.7007</v>
      </c>
      <c r="HB161">
        <v>54.93</v>
      </c>
      <c r="HC161">
        <v>44.5553</v>
      </c>
      <c r="HD161">
        <v>1</v>
      </c>
      <c r="HE161">
        <v>0.106496</v>
      </c>
      <c r="HF161">
        <v>-1.64451</v>
      </c>
      <c r="HG161">
        <v>20.1257</v>
      </c>
      <c r="HH161">
        <v>5.19842</v>
      </c>
      <c r="HI161">
        <v>12.0044</v>
      </c>
      <c r="HJ161">
        <v>4.9755</v>
      </c>
      <c r="HK161">
        <v>3.294</v>
      </c>
      <c r="HL161">
        <v>9999</v>
      </c>
      <c r="HM161">
        <v>9999</v>
      </c>
      <c r="HN161">
        <v>999.9</v>
      </c>
      <c r="HO161">
        <v>9999</v>
      </c>
      <c r="HP161">
        <v>1.86325</v>
      </c>
      <c r="HQ161">
        <v>1.86813</v>
      </c>
      <c r="HR161">
        <v>1.86783</v>
      </c>
      <c r="HS161">
        <v>1.86905</v>
      </c>
      <c r="HT161">
        <v>1.86982</v>
      </c>
      <c r="HU161">
        <v>1.86593</v>
      </c>
      <c r="HV161">
        <v>1.86696</v>
      </c>
      <c r="HW161">
        <v>1.86844</v>
      </c>
      <c r="HX161">
        <v>5</v>
      </c>
      <c r="HY161">
        <v>0</v>
      </c>
      <c r="HZ161">
        <v>0</v>
      </c>
      <c r="IA161">
        <v>0</v>
      </c>
      <c r="IB161" t="s">
        <v>424</v>
      </c>
      <c r="IC161" t="s">
        <v>425</v>
      </c>
      <c r="ID161" t="s">
        <v>426</v>
      </c>
      <c r="IE161" t="s">
        <v>426</v>
      </c>
      <c r="IF161" t="s">
        <v>426</v>
      </c>
      <c r="IG161" t="s">
        <v>426</v>
      </c>
      <c r="IH161">
        <v>0</v>
      </c>
      <c r="II161">
        <v>100</v>
      </c>
      <c r="IJ161">
        <v>100</v>
      </c>
      <c r="IK161">
        <v>1.98</v>
      </c>
      <c r="IL161">
        <v>0.3815</v>
      </c>
      <c r="IM161">
        <v>0.591063205497763</v>
      </c>
      <c r="IN161">
        <v>0.00362635438953289</v>
      </c>
      <c r="IO161">
        <v>-8.50754122937555e-07</v>
      </c>
      <c r="IP161">
        <v>2.87264459290622e-10</v>
      </c>
      <c r="IQ161">
        <v>-0.103101814204982</v>
      </c>
      <c r="IR161">
        <v>-0.017656537129445</v>
      </c>
      <c r="IS161">
        <v>0.00217271289782075</v>
      </c>
      <c r="IT161">
        <v>-2.34727275410467e-05</v>
      </c>
      <c r="IU161">
        <v>4</v>
      </c>
      <c r="IV161">
        <v>2183</v>
      </c>
      <c r="IW161">
        <v>1</v>
      </c>
      <c r="IX161">
        <v>27</v>
      </c>
      <c r="IY161">
        <v>29322712.8</v>
      </c>
      <c r="IZ161">
        <v>29322712.8</v>
      </c>
      <c r="JA161">
        <v>0.996094</v>
      </c>
      <c r="JB161">
        <v>2.63794</v>
      </c>
      <c r="JC161">
        <v>1.54785</v>
      </c>
      <c r="JD161">
        <v>2.31445</v>
      </c>
      <c r="JE161">
        <v>1.64551</v>
      </c>
      <c r="JF161">
        <v>2.36206</v>
      </c>
      <c r="JG161">
        <v>34.4864</v>
      </c>
      <c r="JH161">
        <v>24.2188</v>
      </c>
      <c r="JI161">
        <v>18</v>
      </c>
      <c r="JJ161">
        <v>499.551</v>
      </c>
      <c r="JK161">
        <v>396.598</v>
      </c>
      <c r="JL161">
        <v>30.9818</v>
      </c>
      <c r="JM161">
        <v>28.7345</v>
      </c>
      <c r="JN161">
        <v>30.0005</v>
      </c>
      <c r="JO161">
        <v>28.7112</v>
      </c>
      <c r="JP161">
        <v>28.6632</v>
      </c>
      <c r="JQ161">
        <v>19.9686</v>
      </c>
      <c r="JR161">
        <v>20.9043</v>
      </c>
      <c r="JS161">
        <v>52.7218</v>
      </c>
      <c r="JT161">
        <v>31.0139</v>
      </c>
      <c r="JU161">
        <v>420</v>
      </c>
      <c r="JV161">
        <v>23.8745</v>
      </c>
      <c r="JW161">
        <v>96.5523</v>
      </c>
      <c r="JX161">
        <v>94.4971</v>
      </c>
    </row>
    <row r="162" spans="1:284">
      <c r="A162">
        <v>146</v>
      </c>
      <c r="B162">
        <v>1759362770</v>
      </c>
      <c r="C162">
        <v>1727.90000009537</v>
      </c>
      <c r="D162" t="s">
        <v>720</v>
      </c>
      <c r="E162" t="s">
        <v>721</v>
      </c>
      <c r="F162">
        <v>5</v>
      </c>
      <c r="G162" t="s">
        <v>669</v>
      </c>
      <c r="H162" t="s">
        <v>419</v>
      </c>
      <c r="I162">
        <v>1759362767</v>
      </c>
      <c r="J162">
        <f>(K162)/1000</f>
        <v>0</v>
      </c>
      <c r="K162">
        <f>1000*DK162*AI162*(DG162-DH162)/(100*CZ162*(1000-AI162*DG162))</f>
        <v>0</v>
      </c>
      <c r="L162">
        <f>DK162*AI162*(DF162-DE162*(1000-AI162*DH162)/(1000-AI162*DG162))/(100*CZ162)</f>
        <v>0</v>
      </c>
      <c r="M162">
        <f>DE162 - IF(AI162&gt;1, L162*CZ162*100.0/(AK162), 0)</f>
        <v>0</v>
      </c>
      <c r="N162">
        <f>((T162-J162/2)*M162-L162)/(T162+J162/2)</f>
        <v>0</v>
      </c>
      <c r="O162">
        <f>N162*(DL162+DM162)/1000.0</f>
        <v>0</v>
      </c>
      <c r="P162">
        <f>(DE162 - IF(AI162&gt;1, L162*CZ162*100.0/(AK162), 0))*(DL162+DM162)/1000.0</f>
        <v>0</v>
      </c>
      <c r="Q162">
        <f>2.0/((1/S162-1/R162)+SIGN(S162)*SQRT((1/S162-1/R162)*(1/S162-1/R162) + 4*DA162/((DA162+1)*(DA162+1))*(2*1/S162*1/R162-1/R162*1/R162)))</f>
        <v>0</v>
      </c>
      <c r="R162">
        <f>IF(LEFT(DB162,1)&lt;&gt;"0",IF(LEFT(DB162,1)="1",3.0,DC162),$D$5+$E$5*(DS162*DL162/($K$5*1000))+$F$5*(DS162*DL162/($K$5*1000))*MAX(MIN(CZ162,$J$5),$I$5)*MAX(MIN(CZ162,$J$5),$I$5)+$G$5*MAX(MIN(CZ162,$J$5),$I$5)*(DS162*DL162/($K$5*1000))+$H$5*(DS162*DL162/($K$5*1000))*(DS162*DL162/($K$5*1000)))</f>
        <v>0</v>
      </c>
      <c r="S162">
        <f>J162*(1000-(1000*0.61365*exp(17.502*W162/(240.97+W162))/(DL162+DM162)+DG162)/2)/(1000*0.61365*exp(17.502*W162/(240.97+W162))/(DL162+DM162)-DG162)</f>
        <v>0</v>
      </c>
      <c r="T162">
        <f>1/((DA162+1)/(Q162/1.6)+1/(R162/1.37)) + DA162/((DA162+1)/(Q162/1.6) + DA162/(R162/1.37))</f>
        <v>0</v>
      </c>
      <c r="U162">
        <f>(CV162*CY162)</f>
        <v>0</v>
      </c>
      <c r="V162">
        <f>(DN162+(U162+2*0.95*5.67E-8*(((DN162+$B$7)+273)^4-(DN162+273)^4)-44100*J162)/(1.84*29.3*R162+8*0.95*5.67E-8*(DN162+273)^3))</f>
        <v>0</v>
      </c>
      <c r="W162">
        <f>($C$7*DO162+$D$7*DP162+$E$7*V162)</f>
        <v>0</v>
      </c>
      <c r="X162">
        <f>0.61365*exp(17.502*W162/(240.97+W162))</f>
        <v>0</v>
      </c>
      <c r="Y162">
        <f>(Z162/AA162*100)</f>
        <v>0</v>
      </c>
      <c r="Z162">
        <f>DG162*(DL162+DM162)/1000</f>
        <v>0</v>
      </c>
      <c r="AA162">
        <f>0.61365*exp(17.502*DN162/(240.97+DN162))</f>
        <v>0</v>
      </c>
      <c r="AB162">
        <f>(X162-DG162*(DL162+DM162)/1000)</f>
        <v>0</v>
      </c>
      <c r="AC162">
        <f>(-J162*44100)</f>
        <v>0</v>
      </c>
      <c r="AD162">
        <f>2*29.3*R162*0.92*(DN162-W162)</f>
        <v>0</v>
      </c>
      <c r="AE162">
        <f>2*0.95*5.67E-8*(((DN162+$B$7)+273)^4-(W162+273)^4)</f>
        <v>0</v>
      </c>
      <c r="AF162">
        <f>U162+AE162+AC162+AD162</f>
        <v>0</v>
      </c>
      <c r="AG162">
        <v>4</v>
      </c>
      <c r="AH162">
        <v>1</v>
      </c>
      <c r="AI162">
        <f>IF(AG162*$H$13&gt;=AK162,1.0,(AK162/(AK162-AG162*$H$13)))</f>
        <v>0</v>
      </c>
      <c r="AJ162">
        <f>(AI162-1)*100</f>
        <v>0</v>
      </c>
      <c r="AK162">
        <f>MAX(0,($B$13+$C$13*DS162)/(1+$D$13*DS162)*DL162/(DN162+273)*$E$13)</f>
        <v>0</v>
      </c>
      <c r="AL162" t="s">
        <v>420</v>
      </c>
      <c r="AM162" t="s">
        <v>420</v>
      </c>
      <c r="AN162">
        <v>0</v>
      </c>
      <c r="AO162">
        <v>0</v>
      </c>
      <c r="AP162">
        <f>1-AN162/AO162</f>
        <v>0</v>
      </c>
      <c r="AQ162">
        <v>0</v>
      </c>
      <c r="AR162" t="s">
        <v>420</v>
      </c>
      <c r="AS162" t="s">
        <v>420</v>
      </c>
      <c r="AT162">
        <v>0</v>
      </c>
      <c r="AU162">
        <v>0</v>
      </c>
      <c r="AV162">
        <f>1-AT162/AU162</f>
        <v>0</v>
      </c>
      <c r="AW162">
        <v>0.5</v>
      </c>
      <c r="AX162">
        <f>CW162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420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CV162">
        <f>$B$11*DT162+$C$11*DU162+$F$11*EF162*(1-EI162)</f>
        <v>0</v>
      </c>
      <c r="CW162">
        <f>CV162*CX162</f>
        <v>0</v>
      </c>
      <c r="CX162">
        <f>($B$11*$D$9+$C$11*$D$9+$F$11*((ES162+EK162)/MAX(ES162+EK162+ET162, 0.1)*$I$9+ET162/MAX(ES162+EK162+ET162, 0.1)*$J$9))/($B$11+$C$11+$F$11)</f>
        <v>0</v>
      </c>
      <c r="CY162">
        <f>($B$11*$K$9+$C$11*$K$9+$F$11*((ES162+EK162)/MAX(ES162+EK162+ET162, 0.1)*$P$9+ET162/MAX(ES162+EK162+ET162, 0.1)*$Q$9))/($B$11+$C$11+$F$11)</f>
        <v>0</v>
      </c>
      <c r="CZ162">
        <v>3.21</v>
      </c>
      <c r="DA162">
        <v>0.5</v>
      </c>
      <c r="DB162" t="s">
        <v>421</v>
      </c>
      <c r="DC162">
        <v>2</v>
      </c>
      <c r="DD162">
        <v>1759362767</v>
      </c>
      <c r="DE162">
        <v>420.140333333333</v>
      </c>
      <c r="DF162">
        <v>420.002333333333</v>
      </c>
      <c r="DG162">
        <v>23.9721666666667</v>
      </c>
      <c r="DH162">
        <v>23.8789333333333</v>
      </c>
      <c r="DI162">
        <v>418.160666666667</v>
      </c>
      <c r="DJ162">
        <v>23.5908</v>
      </c>
      <c r="DK162">
        <v>499.945333333333</v>
      </c>
      <c r="DL162">
        <v>90.3164666666667</v>
      </c>
      <c r="DM162">
        <v>0.0337678</v>
      </c>
      <c r="DN162">
        <v>30.3142333333333</v>
      </c>
      <c r="DO162">
        <v>29.9926333333333</v>
      </c>
      <c r="DP162">
        <v>999.9</v>
      </c>
      <c r="DQ162">
        <v>0</v>
      </c>
      <c r="DR162">
        <v>0</v>
      </c>
      <c r="DS162">
        <v>9990.60666666667</v>
      </c>
      <c r="DT162">
        <v>0</v>
      </c>
      <c r="DU162">
        <v>0.386148</v>
      </c>
      <c r="DV162">
        <v>0.138082</v>
      </c>
      <c r="DW162">
        <v>430.459333333333</v>
      </c>
      <c r="DX162">
        <v>430.277</v>
      </c>
      <c r="DY162">
        <v>0.0932521666666667</v>
      </c>
      <c r="DZ162">
        <v>420.002333333333</v>
      </c>
      <c r="EA162">
        <v>23.8789333333333</v>
      </c>
      <c r="EB162">
        <v>2.16508333333333</v>
      </c>
      <c r="EC162">
        <v>2.15666</v>
      </c>
      <c r="ED162">
        <v>18.7062666666667</v>
      </c>
      <c r="EE162">
        <v>18.6439333333333</v>
      </c>
      <c r="EF162">
        <v>0.00500059</v>
      </c>
      <c r="EG162">
        <v>0</v>
      </c>
      <c r="EH162">
        <v>0</v>
      </c>
      <c r="EI162">
        <v>0</v>
      </c>
      <c r="EJ162">
        <v>375.166666666667</v>
      </c>
      <c r="EK162">
        <v>0.00500059</v>
      </c>
      <c r="EL162">
        <v>-14.4666666666667</v>
      </c>
      <c r="EM162">
        <v>-0.666666666666667</v>
      </c>
      <c r="EN162">
        <v>35.604</v>
      </c>
      <c r="EO162">
        <v>39.9163333333333</v>
      </c>
      <c r="EP162">
        <v>37.333</v>
      </c>
      <c r="EQ162">
        <v>40.2496666666667</v>
      </c>
      <c r="ER162">
        <v>38.375</v>
      </c>
      <c r="ES162">
        <v>0</v>
      </c>
      <c r="ET162">
        <v>0</v>
      </c>
      <c r="EU162">
        <v>0</v>
      </c>
      <c r="EV162">
        <v>1759362771.1</v>
      </c>
      <c r="EW162">
        <v>0</v>
      </c>
      <c r="EX162">
        <v>366.148</v>
      </c>
      <c r="EY162">
        <v>23.7076920683806</v>
      </c>
      <c r="EZ162">
        <v>-20.199999988996</v>
      </c>
      <c r="FA162">
        <v>-11.756</v>
      </c>
      <c r="FB162">
        <v>15</v>
      </c>
      <c r="FC162">
        <v>0</v>
      </c>
      <c r="FD162" t="s">
        <v>422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0.1520462</v>
      </c>
      <c r="FQ162">
        <v>0.0648342857142858</v>
      </c>
      <c r="FR162">
        <v>0.032329878447962</v>
      </c>
      <c r="FS162">
        <v>1</v>
      </c>
      <c r="FT162">
        <v>365.138235294118</v>
      </c>
      <c r="FU162">
        <v>14.5439264533933</v>
      </c>
      <c r="FV162">
        <v>6.94994772328551</v>
      </c>
      <c r="FW162">
        <v>-1</v>
      </c>
      <c r="FX162">
        <v>0.08101854</v>
      </c>
      <c r="FY162">
        <v>0.077765494736842</v>
      </c>
      <c r="FZ162">
        <v>0.00909091041493645</v>
      </c>
      <c r="GA162">
        <v>1</v>
      </c>
      <c r="GB162">
        <v>2</v>
      </c>
      <c r="GC162">
        <v>2</v>
      </c>
      <c r="GD162" t="s">
        <v>449</v>
      </c>
      <c r="GE162">
        <v>3.133</v>
      </c>
      <c r="GF162">
        <v>2.71165</v>
      </c>
      <c r="GG162">
        <v>0.0892539</v>
      </c>
      <c r="GH162">
        <v>0.0896945</v>
      </c>
      <c r="GI162">
        <v>0.102581</v>
      </c>
      <c r="GJ162">
        <v>0.103045</v>
      </c>
      <c r="GK162">
        <v>34269.5</v>
      </c>
      <c r="GL162">
        <v>36686.1</v>
      </c>
      <c r="GM162">
        <v>34046.8</v>
      </c>
      <c r="GN162">
        <v>36491.9</v>
      </c>
      <c r="GO162">
        <v>43155</v>
      </c>
      <c r="GP162">
        <v>46987.8</v>
      </c>
      <c r="GQ162">
        <v>53116.7</v>
      </c>
      <c r="GR162">
        <v>58324.1</v>
      </c>
      <c r="GS162">
        <v>1.94013</v>
      </c>
      <c r="GT162">
        <v>1.77912</v>
      </c>
      <c r="GU162">
        <v>0.0834092</v>
      </c>
      <c r="GV162">
        <v>0</v>
      </c>
      <c r="GW162">
        <v>28.6445</v>
      </c>
      <c r="GX162">
        <v>999.9</v>
      </c>
      <c r="GY162">
        <v>58.198</v>
      </c>
      <c r="GZ162">
        <v>30.776</v>
      </c>
      <c r="HA162">
        <v>28.7006</v>
      </c>
      <c r="HB162">
        <v>54.88</v>
      </c>
      <c r="HC162">
        <v>44.2909</v>
      </c>
      <c r="HD162">
        <v>1</v>
      </c>
      <c r="HE162">
        <v>0.106382</v>
      </c>
      <c r="HF162">
        <v>-1.56969</v>
      </c>
      <c r="HG162">
        <v>20.1265</v>
      </c>
      <c r="HH162">
        <v>5.19842</v>
      </c>
      <c r="HI162">
        <v>12.004</v>
      </c>
      <c r="HJ162">
        <v>4.9755</v>
      </c>
      <c r="HK162">
        <v>3.294</v>
      </c>
      <c r="HL162">
        <v>9999</v>
      </c>
      <c r="HM162">
        <v>9999</v>
      </c>
      <c r="HN162">
        <v>999.9</v>
      </c>
      <c r="HO162">
        <v>9999</v>
      </c>
      <c r="HP162">
        <v>1.86325</v>
      </c>
      <c r="HQ162">
        <v>1.86813</v>
      </c>
      <c r="HR162">
        <v>1.86784</v>
      </c>
      <c r="HS162">
        <v>1.86905</v>
      </c>
      <c r="HT162">
        <v>1.86982</v>
      </c>
      <c r="HU162">
        <v>1.86593</v>
      </c>
      <c r="HV162">
        <v>1.86696</v>
      </c>
      <c r="HW162">
        <v>1.86844</v>
      </c>
      <c r="HX162">
        <v>5</v>
      </c>
      <c r="HY162">
        <v>0</v>
      </c>
      <c r="HZ162">
        <v>0</v>
      </c>
      <c r="IA162">
        <v>0</v>
      </c>
      <c r="IB162" t="s">
        <v>424</v>
      </c>
      <c r="IC162" t="s">
        <v>425</v>
      </c>
      <c r="ID162" t="s">
        <v>426</v>
      </c>
      <c r="IE162" t="s">
        <v>426</v>
      </c>
      <c r="IF162" t="s">
        <v>426</v>
      </c>
      <c r="IG162" t="s">
        <v>426</v>
      </c>
      <c r="IH162">
        <v>0</v>
      </c>
      <c r="II162">
        <v>100</v>
      </c>
      <c r="IJ162">
        <v>100</v>
      </c>
      <c r="IK162">
        <v>1.98</v>
      </c>
      <c r="IL162">
        <v>0.3815</v>
      </c>
      <c r="IM162">
        <v>0.591063205497763</v>
      </c>
      <c r="IN162">
        <v>0.00362635438953289</v>
      </c>
      <c r="IO162">
        <v>-8.50754122937555e-07</v>
      </c>
      <c r="IP162">
        <v>2.87264459290622e-10</v>
      </c>
      <c r="IQ162">
        <v>-0.103101814204982</v>
      </c>
      <c r="IR162">
        <v>-0.017656537129445</v>
      </c>
      <c r="IS162">
        <v>0.00217271289782075</v>
      </c>
      <c r="IT162">
        <v>-2.34727275410467e-05</v>
      </c>
      <c r="IU162">
        <v>4</v>
      </c>
      <c r="IV162">
        <v>2183</v>
      </c>
      <c r="IW162">
        <v>1</v>
      </c>
      <c r="IX162">
        <v>27</v>
      </c>
      <c r="IY162">
        <v>29322712.8</v>
      </c>
      <c r="IZ162">
        <v>29322712.8</v>
      </c>
      <c r="JA162">
        <v>0.996094</v>
      </c>
      <c r="JB162">
        <v>2.64893</v>
      </c>
      <c r="JC162">
        <v>1.54785</v>
      </c>
      <c r="JD162">
        <v>2.31323</v>
      </c>
      <c r="JE162">
        <v>1.64673</v>
      </c>
      <c r="JF162">
        <v>2.2876</v>
      </c>
      <c r="JG162">
        <v>34.4864</v>
      </c>
      <c r="JH162">
        <v>24.2101</v>
      </c>
      <c r="JI162">
        <v>18</v>
      </c>
      <c r="JJ162">
        <v>499.749</v>
      </c>
      <c r="JK162">
        <v>396.483</v>
      </c>
      <c r="JL162">
        <v>31.0082</v>
      </c>
      <c r="JM162">
        <v>28.7348</v>
      </c>
      <c r="JN162">
        <v>30.0002</v>
      </c>
      <c r="JO162">
        <v>28.7112</v>
      </c>
      <c r="JP162">
        <v>28.6644</v>
      </c>
      <c r="JQ162">
        <v>19.9665</v>
      </c>
      <c r="JR162">
        <v>20.9043</v>
      </c>
      <c r="JS162">
        <v>52.7218</v>
      </c>
      <c r="JT162">
        <v>31.0139</v>
      </c>
      <c r="JU162">
        <v>420</v>
      </c>
      <c r="JV162">
        <v>23.8745</v>
      </c>
      <c r="JW162">
        <v>96.5523</v>
      </c>
      <c r="JX162">
        <v>94.4967</v>
      </c>
    </row>
    <row r="163" spans="1:284">
      <c r="A163">
        <v>147</v>
      </c>
      <c r="B163">
        <v>1759362772</v>
      </c>
      <c r="C163">
        <v>1729.90000009537</v>
      </c>
      <c r="D163" t="s">
        <v>722</v>
      </c>
      <c r="E163" t="s">
        <v>723</v>
      </c>
      <c r="F163">
        <v>5</v>
      </c>
      <c r="G163" t="s">
        <v>669</v>
      </c>
      <c r="H163" t="s">
        <v>419</v>
      </c>
      <c r="I163">
        <v>1759362769</v>
      </c>
      <c r="J163">
        <f>(K163)/1000</f>
        <v>0</v>
      </c>
      <c r="K163">
        <f>1000*DK163*AI163*(DG163-DH163)/(100*CZ163*(1000-AI163*DG163))</f>
        <v>0</v>
      </c>
      <c r="L163">
        <f>DK163*AI163*(DF163-DE163*(1000-AI163*DH163)/(1000-AI163*DG163))/(100*CZ163)</f>
        <v>0</v>
      </c>
      <c r="M163">
        <f>DE163 - IF(AI163&gt;1, L163*CZ163*100.0/(AK163), 0)</f>
        <v>0</v>
      </c>
      <c r="N163">
        <f>((T163-J163/2)*M163-L163)/(T163+J163/2)</f>
        <v>0</v>
      </c>
      <c r="O163">
        <f>N163*(DL163+DM163)/1000.0</f>
        <v>0</v>
      </c>
      <c r="P163">
        <f>(DE163 - IF(AI163&gt;1, L163*CZ163*100.0/(AK163), 0))*(DL163+DM163)/1000.0</f>
        <v>0</v>
      </c>
      <c r="Q163">
        <f>2.0/((1/S163-1/R163)+SIGN(S163)*SQRT((1/S163-1/R163)*(1/S163-1/R163) + 4*DA163/((DA163+1)*(DA163+1))*(2*1/S163*1/R163-1/R163*1/R163)))</f>
        <v>0</v>
      </c>
      <c r="R163">
        <f>IF(LEFT(DB163,1)&lt;&gt;"0",IF(LEFT(DB163,1)="1",3.0,DC163),$D$5+$E$5*(DS163*DL163/($K$5*1000))+$F$5*(DS163*DL163/($K$5*1000))*MAX(MIN(CZ163,$J$5),$I$5)*MAX(MIN(CZ163,$J$5),$I$5)+$G$5*MAX(MIN(CZ163,$J$5),$I$5)*(DS163*DL163/($K$5*1000))+$H$5*(DS163*DL163/($K$5*1000))*(DS163*DL163/($K$5*1000)))</f>
        <v>0</v>
      </c>
      <c r="S163">
        <f>J163*(1000-(1000*0.61365*exp(17.502*W163/(240.97+W163))/(DL163+DM163)+DG163)/2)/(1000*0.61365*exp(17.502*W163/(240.97+W163))/(DL163+DM163)-DG163)</f>
        <v>0</v>
      </c>
      <c r="T163">
        <f>1/((DA163+1)/(Q163/1.6)+1/(R163/1.37)) + DA163/((DA163+1)/(Q163/1.6) + DA163/(R163/1.37))</f>
        <v>0</v>
      </c>
      <c r="U163">
        <f>(CV163*CY163)</f>
        <v>0</v>
      </c>
      <c r="V163">
        <f>(DN163+(U163+2*0.95*5.67E-8*(((DN163+$B$7)+273)^4-(DN163+273)^4)-44100*J163)/(1.84*29.3*R163+8*0.95*5.67E-8*(DN163+273)^3))</f>
        <v>0</v>
      </c>
      <c r="W163">
        <f>($C$7*DO163+$D$7*DP163+$E$7*V163)</f>
        <v>0</v>
      </c>
      <c r="X163">
        <f>0.61365*exp(17.502*W163/(240.97+W163))</f>
        <v>0</v>
      </c>
      <c r="Y163">
        <f>(Z163/AA163*100)</f>
        <v>0</v>
      </c>
      <c r="Z163">
        <f>DG163*(DL163+DM163)/1000</f>
        <v>0</v>
      </c>
      <c r="AA163">
        <f>0.61365*exp(17.502*DN163/(240.97+DN163))</f>
        <v>0</v>
      </c>
      <c r="AB163">
        <f>(X163-DG163*(DL163+DM163)/1000)</f>
        <v>0</v>
      </c>
      <c r="AC163">
        <f>(-J163*44100)</f>
        <v>0</v>
      </c>
      <c r="AD163">
        <f>2*29.3*R163*0.92*(DN163-W163)</f>
        <v>0</v>
      </c>
      <c r="AE163">
        <f>2*0.95*5.67E-8*(((DN163+$B$7)+273)^4-(W163+273)^4)</f>
        <v>0</v>
      </c>
      <c r="AF163">
        <f>U163+AE163+AC163+AD163</f>
        <v>0</v>
      </c>
      <c r="AG163">
        <v>3</v>
      </c>
      <c r="AH163">
        <v>1</v>
      </c>
      <c r="AI163">
        <f>IF(AG163*$H$13&gt;=AK163,1.0,(AK163/(AK163-AG163*$H$13)))</f>
        <v>0</v>
      </c>
      <c r="AJ163">
        <f>(AI163-1)*100</f>
        <v>0</v>
      </c>
      <c r="AK163">
        <f>MAX(0,($B$13+$C$13*DS163)/(1+$D$13*DS163)*DL163/(DN163+273)*$E$13)</f>
        <v>0</v>
      </c>
      <c r="AL163" t="s">
        <v>420</v>
      </c>
      <c r="AM163" t="s">
        <v>420</v>
      </c>
      <c r="AN163">
        <v>0</v>
      </c>
      <c r="AO163">
        <v>0</v>
      </c>
      <c r="AP163">
        <f>1-AN163/AO163</f>
        <v>0</v>
      </c>
      <c r="AQ163">
        <v>0</v>
      </c>
      <c r="AR163" t="s">
        <v>420</v>
      </c>
      <c r="AS163" t="s">
        <v>420</v>
      </c>
      <c r="AT163">
        <v>0</v>
      </c>
      <c r="AU163">
        <v>0</v>
      </c>
      <c r="AV163">
        <f>1-AT163/AU163</f>
        <v>0</v>
      </c>
      <c r="AW163">
        <v>0.5</v>
      </c>
      <c r="AX163">
        <f>CW163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420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CV163">
        <f>$B$11*DT163+$C$11*DU163+$F$11*EF163*(1-EI163)</f>
        <v>0</v>
      </c>
      <c r="CW163">
        <f>CV163*CX163</f>
        <v>0</v>
      </c>
      <c r="CX163">
        <f>($B$11*$D$9+$C$11*$D$9+$F$11*((ES163+EK163)/MAX(ES163+EK163+ET163, 0.1)*$I$9+ET163/MAX(ES163+EK163+ET163, 0.1)*$J$9))/($B$11+$C$11+$F$11)</f>
        <v>0</v>
      </c>
      <c r="CY163">
        <f>($B$11*$K$9+$C$11*$K$9+$F$11*((ES163+EK163)/MAX(ES163+EK163+ET163, 0.1)*$P$9+ET163/MAX(ES163+EK163+ET163, 0.1)*$Q$9))/($B$11+$C$11+$F$11)</f>
        <v>0</v>
      </c>
      <c r="CZ163">
        <v>3.21</v>
      </c>
      <c r="DA163">
        <v>0.5</v>
      </c>
      <c r="DB163" t="s">
        <v>421</v>
      </c>
      <c r="DC163">
        <v>2</v>
      </c>
      <c r="DD163">
        <v>1759362769</v>
      </c>
      <c r="DE163">
        <v>420.135666666667</v>
      </c>
      <c r="DF163">
        <v>419.995</v>
      </c>
      <c r="DG163">
        <v>23.9753666666667</v>
      </c>
      <c r="DH163">
        <v>23.8792333333333</v>
      </c>
      <c r="DI163">
        <v>418.156333333333</v>
      </c>
      <c r="DJ163">
        <v>23.5939</v>
      </c>
      <c r="DK163">
        <v>499.963666666667</v>
      </c>
      <c r="DL163">
        <v>90.3170666666667</v>
      </c>
      <c r="DM163">
        <v>0.0338037</v>
      </c>
      <c r="DN163">
        <v>30.3154333333333</v>
      </c>
      <c r="DO163">
        <v>29.9979666666667</v>
      </c>
      <c r="DP163">
        <v>999.9</v>
      </c>
      <c r="DQ163">
        <v>0</v>
      </c>
      <c r="DR163">
        <v>0</v>
      </c>
      <c r="DS163">
        <v>9992.48333333333</v>
      </c>
      <c r="DT163">
        <v>0</v>
      </c>
      <c r="DU163">
        <v>0.386148</v>
      </c>
      <c r="DV163">
        <v>0.140971</v>
      </c>
      <c r="DW163">
        <v>430.456</v>
      </c>
      <c r="DX163">
        <v>430.269333333333</v>
      </c>
      <c r="DY163">
        <v>0.0961627666666667</v>
      </c>
      <c r="DZ163">
        <v>419.995</v>
      </c>
      <c r="EA163">
        <v>23.8792333333333</v>
      </c>
      <c r="EB163">
        <v>2.16538666666667</v>
      </c>
      <c r="EC163">
        <v>2.15670333333333</v>
      </c>
      <c r="ED163">
        <v>18.7085</v>
      </c>
      <c r="EE163">
        <v>18.6442666666667</v>
      </c>
      <c r="EF163">
        <v>0.00500059</v>
      </c>
      <c r="EG163">
        <v>0</v>
      </c>
      <c r="EH163">
        <v>0</v>
      </c>
      <c r="EI163">
        <v>0</v>
      </c>
      <c r="EJ163">
        <v>374.033333333333</v>
      </c>
      <c r="EK163">
        <v>0.00500059</v>
      </c>
      <c r="EL163">
        <v>-14.1</v>
      </c>
      <c r="EM163">
        <v>-0.766666666666667</v>
      </c>
      <c r="EN163">
        <v>35.625</v>
      </c>
      <c r="EO163">
        <v>39.958</v>
      </c>
      <c r="EP163">
        <v>37.354</v>
      </c>
      <c r="EQ163">
        <v>40.3123333333333</v>
      </c>
      <c r="ER163">
        <v>38.3956666666667</v>
      </c>
      <c r="ES163">
        <v>0</v>
      </c>
      <c r="ET163">
        <v>0</v>
      </c>
      <c r="EU163">
        <v>0</v>
      </c>
      <c r="EV163">
        <v>1759362772.9</v>
      </c>
      <c r="EW163">
        <v>0</v>
      </c>
      <c r="EX163">
        <v>365.988461538462</v>
      </c>
      <c r="EY163">
        <v>15.2717945741345</v>
      </c>
      <c r="EZ163">
        <v>-11.8153845228805</v>
      </c>
      <c r="FA163">
        <v>-12.2615384615385</v>
      </c>
      <c r="FB163">
        <v>15</v>
      </c>
      <c r="FC163">
        <v>0</v>
      </c>
      <c r="FD163" t="s">
        <v>422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0.15502315</v>
      </c>
      <c r="FQ163">
        <v>-0.00803228571428587</v>
      </c>
      <c r="FR163">
        <v>0.0304158176649503</v>
      </c>
      <c r="FS163">
        <v>1</v>
      </c>
      <c r="FT163">
        <v>365.644117647059</v>
      </c>
      <c r="FU163">
        <v>12.8571427916808</v>
      </c>
      <c r="FV163">
        <v>6.36147370904456</v>
      </c>
      <c r="FW163">
        <v>-1</v>
      </c>
      <c r="FX163">
        <v>0.08271827</v>
      </c>
      <c r="FY163">
        <v>0.105032120300752</v>
      </c>
      <c r="FZ163">
        <v>0.0102151826408097</v>
      </c>
      <c r="GA163">
        <v>0</v>
      </c>
      <c r="GB163">
        <v>1</v>
      </c>
      <c r="GC163">
        <v>2</v>
      </c>
      <c r="GD163" t="s">
        <v>423</v>
      </c>
      <c r="GE163">
        <v>3.13286</v>
      </c>
      <c r="GF163">
        <v>2.71176</v>
      </c>
      <c r="GG163">
        <v>0.0892555</v>
      </c>
      <c r="GH163">
        <v>0.0896944</v>
      </c>
      <c r="GI163">
        <v>0.102588</v>
      </c>
      <c r="GJ163">
        <v>0.103051</v>
      </c>
      <c r="GK163">
        <v>34269.5</v>
      </c>
      <c r="GL163">
        <v>36686.1</v>
      </c>
      <c r="GM163">
        <v>34046.9</v>
      </c>
      <c r="GN163">
        <v>36491.9</v>
      </c>
      <c r="GO163">
        <v>43154.6</v>
      </c>
      <c r="GP163">
        <v>46987.7</v>
      </c>
      <c r="GQ163">
        <v>53116.6</v>
      </c>
      <c r="GR163">
        <v>58324.4</v>
      </c>
      <c r="GS163">
        <v>1.94005</v>
      </c>
      <c r="GT163">
        <v>1.77938</v>
      </c>
      <c r="GU163">
        <v>0.0828318</v>
      </c>
      <c r="GV163">
        <v>0</v>
      </c>
      <c r="GW163">
        <v>28.6422</v>
      </c>
      <c r="GX163">
        <v>999.9</v>
      </c>
      <c r="GY163">
        <v>58.198</v>
      </c>
      <c r="GZ163">
        <v>30.776</v>
      </c>
      <c r="HA163">
        <v>28.699</v>
      </c>
      <c r="HB163">
        <v>54.74</v>
      </c>
      <c r="HC163">
        <v>44.4832</v>
      </c>
      <c r="HD163">
        <v>1</v>
      </c>
      <c r="HE163">
        <v>0.106372</v>
      </c>
      <c r="HF163">
        <v>-1.52397</v>
      </c>
      <c r="HG163">
        <v>20.1269</v>
      </c>
      <c r="HH163">
        <v>5.19842</v>
      </c>
      <c r="HI163">
        <v>12.0041</v>
      </c>
      <c r="HJ163">
        <v>4.9755</v>
      </c>
      <c r="HK163">
        <v>3.294</v>
      </c>
      <c r="HL163">
        <v>9999</v>
      </c>
      <c r="HM163">
        <v>9999</v>
      </c>
      <c r="HN163">
        <v>999.9</v>
      </c>
      <c r="HO163">
        <v>9999</v>
      </c>
      <c r="HP163">
        <v>1.86325</v>
      </c>
      <c r="HQ163">
        <v>1.86812</v>
      </c>
      <c r="HR163">
        <v>1.86785</v>
      </c>
      <c r="HS163">
        <v>1.86905</v>
      </c>
      <c r="HT163">
        <v>1.86982</v>
      </c>
      <c r="HU163">
        <v>1.86594</v>
      </c>
      <c r="HV163">
        <v>1.86698</v>
      </c>
      <c r="HW163">
        <v>1.86844</v>
      </c>
      <c r="HX163">
        <v>5</v>
      </c>
      <c r="HY163">
        <v>0</v>
      </c>
      <c r="HZ163">
        <v>0</v>
      </c>
      <c r="IA163">
        <v>0</v>
      </c>
      <c r="IB163" t="s">
        <v>424</v>
      </c>
      <c r="IC163" t="s">
        <v>425</v>
      </c>
      <c r="ID163" t="s">
        <v>426</v>
      </c>
      <c r="IE163" t="s">
        <v>426</v>
      </c>
      <c r="IF163" t="s">
        <v>426</v>
      </c>
      <c r="IG163" t="s">
        <v>426</v>
      </c>
      <c r="IH163">
        <v>0</v>
      </c>
      <c r="II163">
        <v>100</v>
      </c>
      <c r="IJ163">
        <v>100</v>
      </c>
      <c r="IK163">
        <v>1.979</v>
      </c>
      <c r="IL163">
        <v>0.3817</v>
      </c>
      <c r="IM163">
        <v>0.591063205497763</v>
      </c>
      <c r="IN163">
        <v>0.00362635438953289</v>
      </c>
      <c r="IO163">
        <v>-8.50754122937555e-07</v>
      </c>
      <c r="IP163">
        <v>2.87264459290622e-10</v>
      </c>
      <c r="IQ163">
        <v>-0.103101814204982</v>
      </c>
      <c r="IR163">
        <v>-0.017656537129445</v>
      </c>
      <c r="IS163">
        <v>0.00217271289782075</v>
      </c>
      <c r="IT163">
        <v>-2.34727275410467e-05</v>
      </c>
      <c r="IU163">
        <v>4</v>
      </c>
      <c r="IV163">
        <v>2183</v>
      </c>
      <c r="IW163">
        <v>1</v>
      </c>
      <c r="IX163">
        <v>27</v>
      </c>
      <c r="IY163">
        <v>29322712.9</v>
      </c>
      <c r="IZ163">
        <v>29322712.9</v>
      </c>
      <c r="JA163">
        <v>0.996094</v>
      </c>
      <c r="JB163">
        <v>2.63916</v>
      </c>
      <c r="JC163">
        <v>1.54785</v>
      </c>
      <c r="JD163">
        <v>2.31445</v>
      </c>
      <c r="JE163">
        <v>1.64673</v>
      </c>
      <c r="JF163">
        <v>2.35962</v>
      </c>
      <c r="JG163">
        <v>34.5092</v>
      </c>
      <c r="JH163">
        <v>24.2188</v>
      </c>
      <c r="JI163">
        <v>18</v>
      </c>
      <c r="JJ163">
        <v>499.706</v>
      </c>
      <c r="JK163">
        <v>396.62</v>
      </c>
      <c r="JL163">
        <v>31.0202</v>
      </c>
      <c r="JM163">
        <v>28.736</v>
      </c>
      <c r="JN163">
        <v>30.0002</v>
      </c>
      <c r="JO163">
        <v>28.712</v>
      </c>
      <c r="JP163">
        <v>28.6644</v>
      </c>
      <c r="JQ163">
        <v>19.9677</v>
      </c>
      <c r="JR163">
        <v>20.9043</v>
      </c>
      <c r="JS163">
        <v>52.7218</v>
      </c>
      <c r="JT163">
        <v>31.0142</v>
      </c>
      <c r="JU163">
        <v>420</v>
      </c>
      <c r="JV163">
        <v>23.8745</v>
      </c>
      <c r="JW163">
        <v>96.5522</v>
      </c>
      <c r="JX163">
        <v>94.4969</v>
      </c>
    </row>
    <row r="164" spans="1:284">
      <c r="A164">
        <v>148</v>
      </c>
      <c r="B164">
        <v>1759362774</v>
      </c>
      <c r="C164">
        <v>1731.90000009537</v>
      </c>
      <c r="D164" t="s">
        <v>724</v>
      </c>
      <c r="E164" t="s">
        <v>725</v>
      </c>
      <c r="F164">
        <v>5</v>
      </c>
      <c r="G164" t="s">
        <v>669</v>
      </c>
      <c r="H164" t="s">
        <v>419</v>
      </c>
      <c r="I164">
        <v>1759362771</v>
      </c>
      <c r="J164">
        <f>(K164)/1000</f>
        <v>0</v>
      </c>
      <c r="K164">
        <f>1000*DK164*AI164*(DG164-DH164)/(100*CZ164*(1000-AI164*DG164))</f>
        <v>0</v>
      </c>
      <c r="L164">
        <f>DK164*AI164*(DF164-DE164*(1000-AI164*DH164)/(1000-AI164*DG164))/(100*CZ164)</f>
        <v>0</v>
      </c>
      <c r="M164">
        <f>DE164 - IF(AI164&gt;1, L164*CZ164*100.0/(AK164), 0)</f>
        <v>0</v>
      </c>
      <c r="N164">
        <f>((T164-J164/2)*M164-L164)/(T164+J164/2)</f>
        <v>0</v>
      </c>
      <c r="O164">
        <f>N164*(DL164+DM164)/1000.0</f>
        <v>0</v>
      </c>
      <c r="P164">
        <f>(DE164 - IF(AI164&gt;1, L164*CZ164*100.0/(AK164), 0))*(DL164+DM164)/1000.0</f>
        <v>0</v>
      </c>
      <c r="Q164">
        <f>2.0/((1/S164-1/R164)+SIGN(S164)*SQRT((1/S164-1/R164)*(1/S164-1/R164) + 4*DA164/((DA164+1)*(DA164+1))*(2*1/S164*1/R164-1/R164*1/R164)))</f>
        <v>0</v>
      </c>
      <c r="R164">
        <f>IF(LEFT(DB164,1)&lt;&gt;"0",IF(LEFT(DB164,1)="1",3.0,DC164),$D$5+$E$5*(DS164*DL164/($K$5*1000))+$F$5*(DS164*DL164/($K$5*1000))*MAX(MIN(CZ164,$J$5),$I$5)*MAX(MIN(CZ164,$J$5),$I$5)+$G$5*MAX(MIN(CZ164,$J$5),$I$5)*(DS164*DL164/($K$5*1000))+$H$5*(DS164*DL164/($K$5*1000))*(DS164*DL164/($K$5*1000)))</f>
        <v>0</v>
      </c>
      <c r="S164">
        <f>J164*(1000-(1000*0.61365*exp(17.502*W164/(240.97+W164))/(DL164+DM164)+DG164)/2)/(1000*0.61365*exp(17.502*W164/(240.97+W164))/(DL164+DM164)-DG164)</f>
        <v>0</v>
      </c>
      <c r="T164">
        <f>1/((DA164+1)/(Q164/1.6)+1/(R164/1.37)) + DA164/((DA164+1)/(Q164/1.6) + DA164/(R164/1.37))</f>
        <v>0</v>
      </c>
      <c r="U164">
        <f>(CV164*CY164)</f>
        <v>0</v>
      </c>
      <c r="V164">
        <f>(DN164+(U164+2*0.95*5.67E-8*(((DN164+$B$7)+273)^4-(DN164+273)^4)-44100*J164)/(1.84*29.3*R164+8*0.95*5.67E-8*(DN164+273)^3))</f>
        <v>0</v>
      </c>
      <c r="W164">
        <f>($C$7*DO164+$D$7*DP164+$E$7*V164)</f>
        <v>0</v>
      </c>
      <c r="X164">
        <f>0.61365*exp(17.502*W164/(240.97+W164))</f>
        <v>0</v>
      </c>
      <c r="Y164">
        <f>(Z164/AA164*100)</f>
        <v>0</v>
      </c>
      <c r="Z164">
        <f>DG164*(DL164+DM164)/1000</f>
        <v>0</v>
      </c>
      <c r="AA164">
        <f>0.61365*exp(17.502*DN164/(240.97+DN164))</f>
        <v>0</v>
      </c>
      <c r="AB164">
        <f>(X164-DG164*(DL164+DM164)/1000)</f>
        <v>0</v>
      </c>
      <c r="AC164">
        <f>(-J164*44100)</f>
        <v>0</v>
      </c>
      <c r="AD164">
        <f>2*29.3*R164*0.92*(DN164-W164)</f>
        <v>0</v>
      </c>
      <c r="AE164">
        <f>2*0.95*5.67E-8*(((DN164+$B$7)+273)^4-(W164+273)^4)</f>
        <v>0</v>
      </c>
      <c r="AF164">
        <f>U164+AE164+AC164+AD164</f>
        <v>0</v>
      </c>
      <c r="AG164">
        <v>3</v>
      </c>
      <c r="AH164">
        <v>1</v>
      </c>
      <c r="AI164">
        <f>IF(AG164*$H$13&gt;=AK164,1.0,(AK164/(AK164-AG164*$H$13)))</f>
        <v>0</v>
      </c>
      <c r="AJ164">
        <f>(AI164-1)*100</f>
        <v>0</v>
      </c>
      <c r="AK164">
        <f>MAX(0,($B$13+$C$13*DS164)/(1+$D$13*DS164)*DL164/(DN164+273)*$E$13)</f>
        <v>0</v>
      </c>
      <c r="AL164" t="s">
        <v>420</v>
      </c>
      <c r="AM164" t="s">
        <v>420</v>
      </c>
      <c r="AN164">
        <v>0</v>
      </c>
      <c r="AO164">
        <v>0</v>
      </c>
      <c r="AP164">
        <f>1-AN164/AO164</f>
        <v>0</v>
      </c>
      <c r="AQ164">
        <v>0</v>
      </c>
      <c r="AR164" t="s">
        <v>420</v>
      </c>
      <c r="AS164" t="s">
        <v>420</v>
      </c>
      <c r="AT164">
        <v>0</v>
      </c>
      <c r="AU164">
        <v>0</v>
      </c>
      <c r="AV164">
        <f>1-AT164/AU164</f>
        <v>0</v>
      </c>
      <c r="AW164">
        <v>0.5</v>
      </c>
      <c r="AX164">
        <f>CW164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420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CV164">
        <f>$B$11*DT164+$C$11*DU164+$F$11*EF164*(1-EI164)</f>
        <v>0</v>
      </c>
      <c r="CW164">
        <f>CV164*CX164</f>
        <v>0</v>
      </c>
      <c r="CX164">
        <f>($B$11*$D$9+$C$11*$D$9+$F$11*((ES164+EK164)/MAX(ES164+EK164+ET164, 0.1)*$I$9+ET164/MAX(ES164+EK164+ET164, 0.1)*$J$9))/($B$11+$C$11+$F$11)</f>
        <v>0</v>
      </c>
      <c r="CY164">
        <f>($B$11*$K$9+$C$11*$K$9+$F$11*((ES164+EK164)/MAX(ES164+EK164+ET164, 0.1)*$P$9+ET164/MAX(ES164+EK164+ET164, 0.1)*$Q$9))/($B$11+$C$11+$F$11)</f>
        <v>0</v>
      </c>
      <c r="CZ164">
        <v>3.21</v>
      </c>
      <c r="DA164">
        <v>0.5</v>
      </c>
      <c r="DB164" t="s">
        <v>421</v>
      </c>
      <c r="DC164">
        <v>2</v>
      </c>
      <c r="DD164">
        <v>1759362771</v>
      </c>
      <c r="DE164">
        <v>420.139333333333</v>
      </c>
      <c r="DF164">
        <v>419.986666666667</v>
      </c>
      <c r="DG164">
        <v>23.9787333333333</v>
      </c>
      <c r="DH164">
        <v>23.88</v>
      </c>
      <c r="DI164">
        <v>418.159666666667</v>
      </c>
      <c r="DJ164">
        <v>23.5971333333333</v>
      </c>
      <c r="DK164">
        <v>500.011333333333</v>
      </c>
      <c r="DL164">
        <v>90.3173333333333</v>
      </c>
      <c r="DM164">
        <v>0.0337349333333333</v>
      </c>
      <c r="DN164">
        <v>30.3174</v>
      </c>
      <c r="DO164">
        <v>29.9977333333333</v>
      </c>
      <c r="DP164">
        <v>999.9</v>
      </c>
      <c r="DQ164">
        <v>0</v>
      </c>
      <c r="DR164">
        <v>0</v>
      </c>
      <c r="DS164">
        <v>9994.98333333333</v>
      </c>
      <c r="DT164">
        <v>0</v>
      </c>
      <c r="DU164">
        <v>0.386148</v>
      </c>
      <c r="DV164">
        <v>0.153076</v>
      </c>
      <c r="DW164">
        <v>430.461</v>
      </c>
      <c r="DX164">
        <v>430.261</v>
      </c>
      <c r="DY164">
        <v>0.0987428666666667</v>
      </c>
      <c r="DZ164">
        <v>419.986666666667</v>
      </c>
      <c r="EA164">
        <v>23.88</v>
      </c>
      <c r="EB164">
        <v>2.16569666666667</v>
      </c>
      <c r="EC164">
        <v>2.15678333333333</v>
      </c>
      <c r="ED164">
        <v>18.7108</v>
      </c>
      <c r="EE164">
        <v>18.6448333333333</v>
      </c>
      <c r="EF164">
        <v>0.00500059</v>
      </c>
      <c r="EG164">
        <v>0</v>
      </c>
      <c r="EH164">
        <v>0</v>
      </c>
      <c r="EI164">
        <v>0</v>
      </c>
      <c r="EJ164">
        <v>369.1</v>
      </c>
      <c r="EK164">
        <v>0.00500059</v>
      </c>
      <c r="EL164">
        <v>-13.0666666666667</v>
      </c>
      <c r="EM164">
        <v>-0.5</v>
      </c>
      <c r="EN164">
        <v>35.625</v>
      </c>
      <c r="EO164">
        <v>39.979</v>
      </c>
      <c r="EP164">
        <v>37.375</v>
      </c>
      <c r="EQ164">
        <v>40.354</v>
      </c>
      <c r="ER164">
        <v>38.4163333333333</v>
      </c>
      <c r="ES164">
        <v>0</v>
      </c>
      <c r="ET164">
        <v>0</v>
      </c>
      <c r="EU164">
        <v>0</v>
      </c>
      <c r="EV164">
        <v>1759362775.3</v>
      </c>
      <c r="EW164">
        <v>0</v>
      </c>
      <c r="EX164">
        <v>365.9</v>
      </c>
      <c r="EY164">
        <v>2.37948708436229</v>
      </c>
      <c r="EZ164">
        <v>11.5452990287483</v>
      </c>
      <c r="FA164">
        <v>-12.5346153846154</v>
      </c>
      <c r="FB164">
        <v>15</v>
      </c>
      <c r="FC164">
        <v>0</v>
      </c>
      <c r="FD164" t="s">
        <v>422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0.15814205</v>
      </c>
      <c r="FQ164">
        <v>-0.0437959849624063</v>
      </c>
      <c r="FR164">
        <v>0.0293806885206508</v>
      </c>
      <c r="FS164">
        <v>1</v>
      </c>
      <c r="FT164">
        <v>365.173529411765</v>
      </c>
      <c r="FU164">
        <v>17.300229060161</v>
      </c>
      <c r="FV164">
        <v>6.21456111855003</v>
      </c>
      <c r="FW164">
        <v>-1</v>
      </c>
      <c r="FX164">
        <v>0.08597812</v>
      </c>
      <c r="FY164">
        <v>0.0987698706766918</v>
      </c>
      <c r="FZ164">
        <v>0.00962646328454017</v>
      </c>
      <c r="GA164">
        <v>1</v>
      </c>
      <c r="GB164">
        <v>2</v>
      </c>
      <c r="GC164">
        <v>2</v>
      </c>
      <c r="GD164" t="s">
        <v>449</v>
      </c>
      <c r="GE164">
        <v>3.13279</v>
      </c>
      <c r="GF164">
        <v>2.71161</v>
      </c>
      <c r="GG164">
        <v>0.0892511</v>
      </c>
      <c r="GH164">
        <v>0.0896917</v>
      </c>
      <c r="GI164">
        <v>0.102597</v>
      </c>
      <c r="GJ164">
        <v>0.103051</v>
      </c>
      <c r="GK164">
        <v>34269.7</v>
      </c>
      <c r="GL164">
        <v>36686.2</v>
      </c>
      <c r="GM164">
        <v>34046.9</v>
      </c>
      <c r="GN164">
        <v>36491.9</v>
      </c>
      <c r="GO164">
        <v>43154.5</v>
      </c>
      <c r="GP164">
        <v>46987.7</v>
      </c>
      <c r="GQ164">
        <v>53117</v>
      </c>
      <c r="GR164">
        <v>58324.4</v>
      </c>
      <c r="GS164">
        <v>1.94013</v>
      </c>
      <c r="GT164">
        <v>1.7792</v>
      </c>
      <c r="GU164">
        <v>0.0831299</v>
      </c>
      <c r="GV164">
        <v>0</v>
      </c>
      <c r="GW164">
        <v>28.641</v>
      </c>
      <c r="GX164">
        <v>999.9</v>
      </c>
      <c r="GY164">
        <v>58.222</v>
      </c>
      <c r="GZ164">
        <v>30.776</v>
      </c>
      <c r="HA164">
        <v>28.7102</v>
      </c>
      <c r="HB164">
        <v>54.78</v>
      </c>
      <c r="HC164">
        <v>44.5954</v>
      </c>
      <c r="HD164">
        <v>1</v>
      </c>
      <c r="HE164">
        <v>0.106471</v>
      </c>
      <c r="HF164">
        <v>-1.47767</v>
      </c>
      <c r="HG164">
        <v>20.1273</v>
      </c>
      <c r="HH164">
        <v>5.19857</v>
      </c>
      <c r="HI164">
        <v>12.0043</v>
      </c>
      <c r="HJ164">
        <v>4.97555</v>
      </c>
      <c r="HK164">
        <v>3.294</v>
      </c>
      <c r="HL164">
        <v>9999</v>
      </c>
      <c r="HM164">
        <v>9999</v>
      </c>
      <c r="HN164">
        <v>999.9</v>
      </c>
      <c r="HO164">
        <v>9999</v>
      </c>
      <c r="HP164">
        <v>1.86325</v>
      </c>
      <c r="HQ164">
        <v>1.86813</v>
      </c>
      <c r="HR164">
        <v>1.86786</v>
      </c>
      <c r="HS164">
        <v>1.86905</v>
      </c>
      <c r="HT164">
        <v>1.86982</v>
      </c>
      <c r="HU164">
        <v>1.86592</v>
      </c>
      <c r="HV164">
        <v>1.86696</v>
      </c>
      <c r="HW164">
        <v>1.86844</v>
      </c>
      <c r="HX164">
        <v>5</v>
      </c>
      <c r="HY164">
        <v>0</v>
      </c>
      <c r="HZ164">
        <v>0</v>
      </c>
      <c r="IA164">
        <v>0</v>
      </c>
      <c r="IB164" t="s">
        <v>424</v>
      </c>
      <c r="IC164" t="s">
        <v>425</v>
      </c>
      <c r="ID164" t="s">
        <v>426</v>
      </c>
      <c r="IE164" t="s">
        <v>426</v>
      </c>
      <c r="IF164" t="s">
        <v>426</v>
      </c>
      <c r="IG164" t="s">
        <v>426</v>
      </c>
      <c r="IH164">
        <v>0</v>
      </c>
      <c r="II164">
        <v>100</v>
      </c>
      <c r="IJ164">
        <v>100</v>
      </c>
      <c r="IK164">
        <v>1.98</v>
      </c>
      <c r="IL164">
        <v>0.3818</v>
      </c>
      <c r="IM164">
        <v>0.591063205497763</v>
      </c>
      <c r="IN164">
        <v>0.00362635438953289</v>
      </c>
      <c r="IO164">
        <v>-8.50754122937555e-07</v>
      </c>
      <c r="IP164">
        <v>2.87264459290622e-10</v>
      </c>
      <c r="IQ164">
        <v>-0.103101814204982</v>
      </c>
      <c r="IR164">
        <v>-0.017656537129445</v>
      </c>
      <c r="IS164">
        <v>0.00217271289782075</v>
      </c>
      <c r="IT164">
        <v>-2.34727275410467e-05</v>
      </c>
      <c r="IU164">
        <v>4</v>
      </c>
      <c r="IV164">
        <v>2183</v>
      </c>
      <c r="IW164">
        <v>1</v>
      </c>
      <c r="IX164">
        <v>27</v>
      </c>
      <c r="IY164">
        <v>29322712.9</v>
      </c>
      <c r="IZ164">
        <v>29322712.9</v>
      </c>
      <c r="JA164">
        <v>0.996094</v>
      </c>
      <c r="JB164">
        <v>2.63428</v>
      </c>
      <c r="JC164">
        <v>1.54785</v>
      </c>
      <c r="JD164">
        <v>2.31445</v>
      </c>
      <c r="JE164">
        <v>1.64551</v>
      </c>
      <c r="JF164">
        <v>2.37183</v>
      </c>
      <c r="JG164">
        <v>34.5092</v>
      </c>
      <c r="JH164">
        <v>24.2188</v>
      </c>
      <c r="JI164">
        <v>18</v>
      </c>
      <c r="JJ164">
        <v>499.765</v>
      </c>
      <c r="JK164">
        <v>396.524</v>
      </c>
      <c r="JL164">
        <v>31.0268</v>
      </c>
      <c r="JM164">
        <v>28.7369</v>
      </c>
      <c r="JN164">
        <v>30.0002</v>
      </c>
      <c r="JO164">
        <v>28.7132</v>
      </c>
      <c r="JP164">
        <v>28.6644</v>
      </c>
      <c r="JQ164">
        <v>19.9669</v>
      </c>
      <c r="JR164">
        <v>20.9043</v>
      </c>
      <c r="JS164">
        <v>52.7218</v>
      </c>
      <c r="JT164">
        <v>31.0142</v>
      </c>
      <c r="JU164">
        <v>420</v>
      </c>
      <c r="JV164">
        <v>23.8744</v>
      </c>
      <c r="JW164">
        <v>96.5527</v>
      </c>
      <c r="JX164">
        <v>94.4969</v>
      </c>
    </row>
    <row r="165" spans="1:284">
      <c r="A165">
        <v>149</v>
      </c>
      <c r="B165">
        <v>1759362776</v>
      </c>
      <c r="C165">
        <v>1733.90000009537</v>
      </c>
      <c r="D165" t="s">
        <v>726</v>
      </c>
      <c r="E165" t="s">
        <v>727</v>
      </c>
      <c r="F165">
        <v>5</v>
      </c>
      <c r="G165" t="s">
        <v>669</v>
      </c>
      <c r="H165" t="s">
        <v>419</v>
      </c>
      <c r="I165">
        <v>1759362773</v>
      </c>
      <c r="J165">
        <f>(K165)/1000</f>
        <v>0</v>
      </c>
      <c r="K165">
        <f>1000*DK165*AI165*(DG165-DH165)/(100*CZ165*(1000-AI165*DG165))</f>
        <v>0</v>
      </c>
      <c r="L165">
        <f>DK165*AI165*(DF165-DE165*(1000-AI165*DH165)/(1000-AI165*DG165))/(100*CZ165)</f>
        <v>0</v>
      </c>
      <c r="M165">
        <f>DE165 - IF(AI165&gt;1, L165*CZ165*100.0/(AK165), 0)</f>
        <v>0</v>
      </c>
      <c r="N165">
        <f>((T165-J165/2)*M165-L165)/(T165+J165/2)</f>
        <v>0</v>
      </c>
      <c r="O165">
        <f>N165*(DL165+DM165)/1000.0</f>
        <v>0</v>
      </c>
      <c r="P165">
        <f>(DE165 - IF(AI165&gt;1, L165*CZ165*100.0/(AK165), 0))*(DL165+DM165)/1000.0</f>
        <v>0</v>
      </c>
      <c r="Q165">
        <f>2.0/((1/S165-1/R165)+SIGN(S165)*SQRT((1/S165-1/R165)*(1/S165-1/R165) + 4*DA165/((DA165+1)*(DA165+1))*(2*1/S165*1/R165-1/R165*1/R165)))</f>
        <v>0</v>
      </c>
      <c r="R165">
        <f>IF(LEFT(DB165,1)&lt;&gt;"0",IF(LEFT(DB165,1)="1",3.0,DC165),$D$5+$E$5*(DS165*DL165/($K$5*1000))+$F$5*(DS165*DL165/($K$5*1000))*MAX(MIN(CZ165,$J$5),$I$5)*MAX(MIN(CZ165,$J$5),$I$5)+$G$5*MAX(MIN(CZ165,$J$5),$I$5)*(DS165*DL165/($K$5*1000))+$H$5*(DS165*DL165/($K$5*1000))*(DS165*DL165/($K$5*1000)))</f>
        <v>0</v>
      </c>
      <c r="S165">
        <f>J165*(1000-(1000*0.61365*exp(17.502*W165/(240.97+W165))/(DL165+DM165)+DG165)/2)/(1000*0.61365*exp(17.502*W165/(240.97+W165))/(DL165+DM165)-DG165)</f>
        <v>0</v>
      </c>
      <c r="T165">
        <f>1/((DA165+1)/(Q165/1.6)+1/(R165/1.37)) + DA165/((DA165+1)/(Q165/1.6) + DA165/(R165/1.37))</f>
        <v>0</v>
      </c>
      <c r="U165">
        <f>(CV165*CY165)</f>
        <v>0</v>
      </c>
      <c r="V165">
        <f>(DN165+(U165+2*0.95*5.67E-8*(((DN165+$B$7)+273)^4-(DN165+273)^4)-44100*J165)/(1.84*29.3*R165+8*0.95*5.67E-8*(DN165+273)^3))</f>
        <v>0</v>
      </c>
      <c r="W165">
        <f>($C$7*DO165+$D$7*DP165+$E$7*V165)</f>
        <v>0</v>
      </c>
      <c r="X165">
        <f>0.61365*exp(17.502*W165/(240.97+W165))</f>
        <v>0</v>
      </c>
      <c r="Y165">
        <f>(Z165/AA165*100)</f>
        <v>0</v>
      </c>
      <c r="Z165">
        <f>DG165*(DL165+DM165)/1000</f>
        <v>0</v>
      </c>
      <c r="AA165">
        <f>0.61365*exp(17.502*DN165/(240.97+DN165))</f>
        <v>0</v>
      </c>
      <c r="AB165">
        <f>(X165-DG165*(DL165+DM165)/1000)</f>
        <v>0</v>
      </c>
      <c r="AC165">
        <f>(-J165*44100)</f>
        <v>0</v>
      </c>
      <c r="AD165">
        <f>2*29.3*R165*0.92*(DN165-W165)</f>
        <v>0</v>
      </c>
      <c r="AE165">
        <f>2*0.95*5.67E-8*(((DN165+$B$7)+273)^4-(W165+273)^4)</f>
        <v>0</v>
      </c>
      <c r="AF165">
        <f>U165+AE165+AC165+AD165</f>
        <v>0</v>
      </c>
      <c r="AG165">
        <v>3</v>
      </c>
      <c r="AH165">
        <v>1</v>
      </c>
      <c r="AI165">
        <f>IF(AG165*$H$13&gt;=AK165,1.0,(AK165/(AK165-AG165*$H$13)))</f>
        <v>0</v>
      </c>
      <c r="AJ165">
        <f>(AI165-1)*100</f>
        <v>0</v>
      </c>
      <c r="AK165">
        <f>MAX(0,($B$13+$C$13*DS165)/(1+$D$13*DS165)*DL165/(DN165+273)*$E$13)</f>
        <v>0</v>
      </c>
      <c r="AL165" t="s">
        <v>420</v>
      </c>
      <c r="AM165" t="s">
        <v>420</v>
      </c>
      <c r="AN165">
        <v>0</v>
      </c>
      <c r="AO165">
        <v>0</v>
      </c>
      <c r="AP165">
        <f>1-AN165/AO165</f>
        <v>0</v>
      </c>
      <c r="AQ165">
        <v>0</v>
      </c>
      <c r="AR165" t="s">
        <v>420</v>
      </c>
      <c r="AS165" t="s">
        <v>420</v>
      </c>
      <c r="AT165">
        <v>0</v>
      </c>
      <c r="AU165">
        <v>0</v>
      </c>
      <c r="AV165">
        <f>1-AT165/AU165</f>
        <v>0</v>
      </c>
      <c r="AW165">
        <v>0.5</v>
      </c>
      <c r="AX165">
        <f>CW165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420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CV165">
        <f>$B$11*DT165+$C$11*DU165+$F$11*EF165*(1-EI165)</f>
        <v>0</v>
      </c>
      <c r="CW165">
        <f>CV165*CX165</f>
        <v>0</v>
      </c>
      <c r="CX165">
        <f>($B$11*$D$9+$C$11*$D$9+$F$11*((ES165+EK165)/MAX(ES165+EK165+ET165, 0.1)*$I$9+ET165/MAX(ES165+EK165+ET165, 0.1)*$J$9))/($B$11+$C$11+$F$11)</f>
        <v>0</v>
      </c>
      <c r="CY165">
        <f>($B$11*$K$9+$C$11*$K$9+$F$11*((ES165+EK165)/MAX(ES165+EK165+ET165, 0.1)*$P$9+ET165/MAX(ES165+EK165+ET165, 0.1)*$Q$9))/($B$11+$C$11+$F$11)</f>
        <v>0</v>
      </c>
      <c r="CZ165">
        <v>3.21</v>
      </c>
      <c r="DA165">
        <v>0.5</v>
      </c>
      <c r="DB165" t="s">
        <v>421</v>
      </c>
      <c r="DC165">
        <v>2</v>
      </c>
      <c r="DD165">
        <v>1759362773</v>
      </c>
      <c r="DE165">
        <v>420.137</v>
      </c>
      <c r="DF165">
        <v>419.989666666667</v>
      </c>
      <c r="DG165">
        <v>23.9816</v>
      </c>
      <c r="DH165">
        <v>23.8804666666667</v>
      </c>
      <c r="DI165">
        <v>418.157333333333</v>
      </c>
      <c r="DJ165">
        <v>23.5998666666667</v>
      </c>
      <c r="DK165">
        <v>500.037</v>
      </c>
      <c r="DL165">
        <v>90.3171333333333</v>
      </c>
      <c r="DM165">
        <v>0.0336631</v>
      </c>
      <c r="DN165">
        <v>30.3197</v>
      </c>
      <c r="DO165">
        <v>29.9955</v>
      </c>
      <c r="DP165">
        <v>999.9</v>
      </c>
      <c r="DQ165">
        <v>0</v>
      </c>
      <c r="DR165">
        <v>0</v>
      </c>
      <c r="DS165">
        <v>9996.65</v>
      </c>
      <c r="DT165">
        <v>0</v>
      </c>
      <c r="DU165">
        <v>0.386148</v>
      </c>
      <c r="DV165">
        <v>0.147450666666667</v>
      </c>
      <c r="DW165">
        <v>430.46</v>
      </c>
      <c r="DX165">
        <v>430.264333333333</v>
      </c>
      <c r="DY165">
        <v>0.101147933333333</v>
      </c>
      <c r="DZ165">
        <v>419.989666666667</v>
      </c>
      <c r="EA165">
        <v>23.8804666666667</v>
      </c>
      <c r="EB165">
        <v>2.16595</v>
      </c>
      <c r="EC165">
        <v>2.15682</v>
      </c>
      <c r="ED165">
        <v>18.7127</v>
      </c>
      <c r="EE165">
        <v>18.6451</v>
      </c>
      <c r="EF165">
        <v>0.00500059</v>
      </c>
      <c r="EG165">
        <v>0</v>
      </c>
      <c r="EH165">
        <v>0</v>
      </c>
      <c r="EI165">
        <v>0</v>
      </c>
      <c r="EJ165">
        <v>367.1</v>
      </c>
      <c r="EK165">
        <v>0.00500059</v>
      </c>
      <c r="EL165">
        <v>-8.4</v>
      </c>
      <c r="EM165">
        <v>0.0666666666666667</v>
      </c>
      <c r="EN165">
        <v>35.625</v>
      </c>
      <c r="EO165">
        <v>40.0206666666667</v>
      </c>
      <c r="EP165">
        <v>37.3956666666667</v>
      </c>
      <c r="EQ165">
        <v>40.3956666666667</v>
      </c>
      <c r="ER165">
        <v>38.437</v>
      </c>
      <c r="ES165">
        <v>0</v>
      </c>
      <c r="ET165">
        <v>0</v>
      </c>
      <c r="EU165">
        <v>0</v>
      </c>
      <c r="EV165">
        <v>1759362777.1</v>
      </c>
      <c r="EW165">
        <v>0</v>
      </c>
      <c r="EX165">
        <v>365.972</v>
      </c>
      <c r="EY165">
        <v>-5.95384606873033</v>
      </c>
      <c r="EZ165">
        <v>22.0846149312674</v>
      </c>
      <c r="FA165">
        <v>-11.48</v>
      </c>
      <c r="FB165">
        <v>15</v>
      </c>
      <c r="FC165">
        <v>0</v>
      </c>
      <c r="FD165" t="s">
        <v>422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0.15643765</v>
      </c>
      <c r="FQ165">
        <v>-0.0209799248120297</v>
      </c>
      <c r="FR165">
        <v>0.028784017624847</v>
      </c>
      <c r="FS165">
        <v>1</v>
      </c>
      <c r="FT165">
        <v>365.023529411765</v>
      </c>
      <c r="FU165">
        <v>15.0618792373028</v>
      </c>
      <c r="FV165">
        <v>6.49588371126758</v>
      </c>
      <c r="FW165">
        <v>-1</v>
      </c>
      <c r="FX165">
        <v>0.089311805</v>
      </c>
      <c r="FY165">
        <v>0.0880248857142858</v>
      </c>
      <c r="FZ165">
        <v>0.00852875565698039</v>
      </c>
      <c r="GA165">
        <v>1</v>
      </c>
      <c r="GB165">
        <v>2</v>
      </c>
      <c r="GC165">
        <v>2</v>
      </c>
      <c r="GD165" t="s">
        <v>449</v>
      </c>
      <c r="GE165">
        <v>3.13292</v>
      </c>
      <c r="GF165">
        <v>2.71168</v>
      </c>
      <c r="GG165">
        <v>0.0892492</v>
      </c>
      <c r="GH165">
        <v>0.0896952</v>
      </c>
      <c r="GI165">
        <v>0.102602</v>
      </c>
      <c r="GJ165">
        <v>0.103047</v>
      </c>
      <c r="GK165">
        <v>34269.8</v>
      </c>
      <c r="GL165">
        <v>36686.1</v>
      </c>
      <c r="GM165">
        <v>34046.9</v>
      </c>
      <c r="GN165">
        <v>36492</v>
      </c>
      <c r="GO165">
        <v>43154.3</v>
      </c>
      <c r="GP165">
        <v>46987.7</v>
      </c>
      <c r="GQ165">
        <v>53117.2</v>
      </c>
      <c r="GR165">
        <v>58324.2</v>
      </c>
      <c r="GS165">
        <v>1.9403</v>
      </c>
      <c r="GT165">
        <v>1.77915</v>
      </c>
      <c r="GU165">
        <v>0.0836514</v>
      </c>
      <c r="GV165">
        <v>0</v>
      </c>
      <c r="GW165">
        <v>28.6398</v>
      </c>
      <c r="GX165">
        <v>999.9</v>
      </c>
      <c r="GY165">
        <v>58.198</v>
      </c>
      <c r="GZ165">
        <v>30.776</v>
      </c>
      <c r="HA165">
        <v>28.6988</v>
      </c>
      <c r="HB165">
        <v>54.94</v>
      </c>
      <c r="HC165">
        <v>44.351</v>
      </c>
      <c r="HD165">
        <v>1</v>
      </c>
      <c r="HE165">
        <v>0.106441</v>
      </c>
      <c r="HF165">
        <v>-1.44504</v>
      </c>
      <c r="HG165">
        <v>20.1276</v>
      </c>
      <c r="HH165">
        <v>5.19842</v>
      </c>
      <c r="HI165">
        <v>12.0043</v>
      </c>
      <c r="HJ165">
        <v>4.9755</v>
      </c>
      <c r="HK165">
        <v>3.294</v>
      </c>
      <c r="HL165">
        <v>9999</v>
      </c>
      <c r="HM165">
        <v>9999</v>
      </c>
      <c r="HN165">
        <v>999.9</v>
      </c>
      <c r="HO165">
        <v>9999</v>
      </c>
      <c r="HP165">
        <v>1.86325</v>
      </c>
      <c r="HQ165">
        <v>1.86813</v>
      </c>
      <c r="HR165">
        <v>1.86786</v>
      </c>
      <c r="HS165">
        <v>1.86905</v>
      </c>
      <c r="HT165">
        <v>1.86982</v>
      </c>
      <c r="HU165">
        <v>1.86595</v>
      </c>
      <c r="HV165">
        <v>1.86694</v>
      </c>
      <c r="HW165">
        <v>1.86844</v>
      </c>
      <c r="HX165">
        <v>5</v>
      </c>
      <c r="HY165">
        <v>0</v>
      </c>
      <c r="HZ165">
        <v>0</v>
      </c>
      <c r="IA165">
        <v>0</v>
      </c>
      <c r="IB165" t="s">
        <v>424</v>
      </c>
      <c r="IC165" t="s">
        <v>425</v>
      </c>
      <c r="ID165" t="s">
        <v>426</v>
      </c>
      <c r="IE165" t="s">
        <v>426</v>
      </c>
      <c r="IF165" t="s">
        <v>426</v>
      </c>
      <c r="IG165" t="s">
        <v>426</v>
      </c>
      <c r="IH165">
        <v>0</v>
      </c>
      <c r="II165">
        <v>100</v>
      </c>
      <c r="IJ165">
        <v>100</v>
      </c>
      <c r="IK165">
        <v>1.98</v>
      </c>
      <c r="IL165">
        <v>0.3819</v>
      </c>
      <c r="IM165">
        <v>0.591063205497763</v>
      </c>
      <c r="IN165">
        <v>0.00362635438953289</v>
      </c>
      <c r="IO165">
        <v>-8.50754122937555e-07</v>
      </c>
      <c r="IP165">
        <v>2.87264459290622e-10</v>
      </c>
      <c r="IQ165">
        <v>-0.103101814204982</v>
      </c>
      <c r="IR165">
        <v>-0.017656537129445</v>
      </c>
      <c r="IS165">
        <v>0.00217271289782075</v>
      </c>
      <c r="IT165">
        <v>-2.34727275410467e-05</v>
      </c>
      <c r="IU165">
        <v>4</v>
      </c>
      <c r="IV165">
        <v>2183</v>
      </c>
      <c r="IW165">
        <v>1</v>
      </c>
      <c r="IX165">
        <v>27</v>
      </c>
      <c r="IY165">
        <v>29322712.9</v>
      </c>
      <c r="IZ165">
        <v>29322712.9</v>
      </c>
      <c r="JA165">
        <v>0.996094</v>
      </c>
      <c r="JB165">
        <v>2.64648</v>
      </c>
      <c r="JC165">
        <v>1.54785</v>
      </c>
      <c r="JD165">
        <v>2.31445</v>
      </c>
      <c r="JE165">
        <v>1.64673</v>
      </c>
      <c r="JF165">
        <v>2.24854</v>
      </c>
      <c r="JG165">
        <v>34.5092</v>
      </c>
      <c r="JH165">
        <v>24.2101</v>
      </c>
      <c r="JI165">
        <v>18</v>
      </c>
      <c r="JJ165">
        <v>499.884</v>
      </c>
      <c r="JK165">
        <v>396.497</v>
      </c>
      <c r="JL165">
        <v>31.0287</v>
      </c>
      <c r="JM165">
        <v>28.7369</v>
      </c>
      <c r="JN165">
        <v>30.0002</v>
      </c>
      <c r="JO165">
        <v>28.7136</v>
      </c>
      <c r="JP165">
        <v>28.6644</v>
      </c>
      <c r="JQ165">
        <v>19.9673</v>
      </c>
      <c r="JR165">
        <v>20.9043</v>
      </c>
      <c r="JS165">
        <v>52.7218</v>
      </c>
      <c r="JT165">
        <v>31.0142</v>
      </c>
      <c r="JU165">
        <v>420</v>
      </c>
      <c r="JV165">
        <v>23.8739</v>
      </c>
      <c r="JW165">
        <v>96.5529</v>
      </c>
      <c r="JX165">
        <v>94.4968</v>
      </c>
    </row>
    <row r="166" spans="1:284">
      <c r="A166">
        <v>150</v>
      </c>
      <c r="B166">
        <v>1759363017</v>
      </c>
      <c r="C166">
        <v>1974.90000009537</v>
      </c>
      <c r="D166" t="s">
        <v>728</v>
      </c>
      <c r="E166" t="s">
        <v>729</v>
      </c>
      <c r="F166">
        <v>5</v>
      </c>
      <c r="G166" t="s">
        <v>730</v>
      </c>
      <c r="H166" t="s">
        <v>419</v>
      </c>
      <c r="I166">
        <v>1759363013.5</v>
      </c>
      <c r="J166">
        <f>(K166)/1000</f>
        <v>0</v>
      </c>
      <c r="K166">
        <f>1000*DK166*AI166*(DG166-DH166)/(100*CZ166*(1000-AI166*DG166))</f>
        <v>0</v>
      </c>
      <c r="L166">
        <f>DK166*AI166*(DF166-DE166*(1000-AI166*DH166)/(1000-AI166*DG166))/(100*CZ166)</f>
        <v>0</v>
      </c>
      <c r="M166">
        <f>DE166 - IF(AI166&gt;1, L166*CZ166*100.0/(AK166), 0)</f>
        <v>0</v>
      </c>
      <c r="N166">
        <f>((T166-J166/2)*M166-L166)/(T166+J166/2)</f>
        <v>0</v>
      </c>
      <c r="O166">
        <f>N166*(DL166+DM166)/1000.0</f>
        <v>0</v>
      </c>
      <c r="P166">
        <f>(DE166 - IF(AI166&gt;1, L166*CZ166*100.0/(AK166), 0))*(DL166+DM166)/1000.0</f>
        <v>0</v>
      </c>
      <c r="Q166">
        <f>2.0/((1/S166-1/R166)+SIGN(S166)*SQRT((1/S166-1/R166)*(1/S166-1/R166) + 4*DA166/((DA166+1)*(DA166+1))*(2*1/S166*1/R166-1/R166*1/R166)))</f>
        <v>0</v>
      </c>
      <c r="R166">
        <f>IF(LEFT(DB166,1)&lt;&gt;"0",IF(LEFT(DB166,1)="1",3.0,DC166),$D$5+$E$5*(DS166*DL166/($K$5*1000))+$F$5*(DS166*DL166/($K$5*1000))*MAX(MIN(CZ166,$J$5),$I$5)*MAX(MIN(CZ166,$J$5),$I$5)+$G$5*MAX(MIN(CZ166,$J$5),$I$5)*(DS166*DL166/($K$5*1000))+$H$5*(DS166*DL166/($K$5*1000))*(DS166*DL166/($K$5*1000)))</f>
        <v>0</v>
      </c>
      <c r="S166">
        <f>J166*(1000-(1000*0.61365*exp(17.502*W166/(240.97+W166))/(DL166+DM166)+DG166)/2)/(1000*0.61365*exp(17.502*W166/(240.97+W166))/(DL166+DM166)-DG166)</f>
        <v>0</v>
      </c>
      <c r="T166">
        <f>1/((DA166+1)/(Q166/1.6)+1/(R166/1.37)) + DA166/((DA166+1)/(Q166/1.6) + DA166/(R166/1.37))</f>
        <v>0</v>
      </c>
      <c r="U166">
        <f>(CV166*CY166)</f>
        <v>0</v>
      </c>
      <c r="V166">
        <f>(DN166+(U166+2*0.95*5.67E-8*(((DN166+$B$7)+273)^4-(DN166+273)^4)-44100*J166)/(1.84*29.3*R166+8*0.95*5.67E-8*(DN166+273)^3))</f>
        <v>0</v>
      </c>
      <c r="W166">
        <f>($C$7*DO166+$D$7*DP166+$E$7*V166)</f>
        <v>0</v>
      </c>
      <c r="X166">
        <f>0.61365*exp(17.502*W166/(240.97+W166))</f>
        <v>0</v>
      </c>
      <c r="Y166">
        <f>(Z166/AA166*100)</f>
        <v>0</v>
      </c>
      <c r="Z166">
        <f>DG166*(DL166+DM166)/1000</f>
        <v>0</v>
      </c>
      <c r="AA166">
        <f>0.61365*exp(17.502*DN166/(240.97+DN166))</f>
        <v>0</v>
      </c>
      <c r="AB166">
        <f>(X166-DG166*(DL166+DM166)/1000)</f>
        <v>0</v>
      </c>
      <c r="AC166">
        <f>(-J166*44100)</f>
        <v>0</v>
      </c>
      <c r="AD166">
        <f>2*29.3*R166*0.92*(DN166-W166)</f>
        <v>0</v>
      </c>
      <c r="AE166">
        <f>2*0.95*5.67E-8*(((DN166+$B$7)+273)^4-(W166+273)^4)</f>
        <v>0</v>
      </c>
      <c r="AF166">
        <f>U166+AE166+AC166+AD166</f>
        <v>0</v>
      </c>
      <c r="AG166">
        <v>8</v>
      </c>
      <c r="AH166">
        <v>2</v>
      </c>
      <c r="AI166">
        <f>IF(AG166*$H$13&gt;=AK166,1.0,(AK166/(AK166-AG166*$H$13)))</f>
        <v>0</v>
      </c>
      <c r="AJ166">
        <f>(AI166-1)*100</f>
        <v>0</v>
      </c>
      <c r="AK166">
        <f>MAX(0,($B$13+$C$13*DS166)/(1+$D$13*DS166)*DL166/(DN166+273)*$E$13)</f>
        <v>0</v>
      </c>
      <c r="AL166" t="s">
        <v>420</v>
      </c>
      <c r="AM166" t="s">
        <v>420</v>
      </c>
      <c r="AN166">
        <v>0</v>
      </c>
      <c r="AO166">
        <v>0</v>
      </c>
      <c r="AP166">
        <f>1-AN166/AO166</f>
        <v>0</v>
      </c>
      <c r="AQ166">
        <v>0</v>
      </c>
      <c r="AR166" t="s">
        <v>420</v>
      </c>
      <c r="AS166" t="s">
        <v>420</v>
      </c>
      <c r="AT166">
        <v>0</v>
      </c>
      <c r="AU166">
        <v>0</v>
      </c>
      <c r="AV166">
        <f>1-AT166/AU166</f>
        <v>0</v>
      </c>
      <c r="AW166">
        <v>0.5</v>
      </c>
      <c r="AX166">
        <f>CW166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420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CV166">
        <f>$B$11*DT166+$C$11*DU166+$F$11*EF166*(1-EI166)</f>
        <v>0</v>
      </c>
      <c r="CW166">
        <f>CV166*CX166</f>
        <v>0</v>
      </c>
      <c r="CX166">
        <f>($B$11*$D$9+$C$11*$D$9+$F$11*((ES166+EK166)/MAX(ES166+EK166+ET166, 0.1)*$I$9+ET166/MAX(ES166+EK166+ET166, 0.1)*$J$9))/($B$11+$C$11+$F$11)</f>
        <v>0</v>
      </c>
      <c r="CY166">
        <f>($B$11*$K$9+$C$11*$K$9+$F$11*((ES166+EK166)/MAX(ES166+EK166+ET166, 0.1)*$P$9+ET166/MAX(ES166+EK166+ET166, 0.1)*$Q$9))/($B$11+$C$11+$F$11)</f>
        <v>0</v>
      </c>
      <c r="CZ166">
        <v>3.7</v>
      </c>
      <c r="DA166">
        <v>0.5</v>
      </c>
      <c r="DB166" t="s">
        <v>421</v>
      </c>
      <c r="DC166">
        <v>2</v>
      </c>
      <c r="DD166">
        <v>1759363013.5</v>
      </c>
      <c r="DE166">
        <v>419.955166666667</v>
      </c>
      <c r="DF166">
        <v>419.9965</v>
      </c>
      <c r="DG166">
        <v>23.7678333333333</v>
      </c>
      <c r="DH166">
        <v>23.4390166666667</v>
      </c>
      <c r="DI166">
        <v>417.976</v>
      </c>
      <c r="DJ166">
        <v>23.3953666666667</v>
      </c>
      <c r="DK166">
        <v>499.991833333333</v>
      </c>
      <c r="DL166">
        <v>90.32045</v>
      </c>
      <c r="DM166">
        <v>0.0334733666666667</v>
      </c>
      <c r="DN166">
        <v>30.1484833333333</v>
      </c>
      <c r="DO166">
        <v>29.9904333333333</v>
      </c>
      <c r="DP166">
        <v>999.9</v>
      </c>
      <c r="DQ166">
        <v>0</v>
      </c>
      <c r="DR166">
        <v>0</v>
      </c>
      <c r="DS166">
        <v>9995.72166666667</v>
      </c>
      <c r="DT166">
        <v>0</v>
      </c>
      <c r="DU166">
        <v>0.330984</v>
      </c>
      <c r="DV166">
        <v>-0.0414683166666667</v>
      </c>
      <c r="DW166">
        <v>430.1795</v>
      </c>
      <c r="DX166">
        <v>430.077</v>
      </c>
      <c r="DY166">
        <v>0.328812666666667</v>
      </c>
      <c r="DZ166">
        <v>419.9965</v>
      </c>
      <c r="EA166">
        <v>23.4390166666667</v>
      </c>
      <c r="EB166">
        <v>2.14672166666667</v>
      </c>
      <c r="EC166">
        <v>2.11702333333333</v>
      </c>
      <c r="ED166">
        <v>18.5701833333333</v>
      </c>
      <c r="EE166">
        <v>18.3478333333333</v>
      </c>
      <c r="EF166">
        <v>0.00500059</v>
      </c>
      <c r="EG166">
        <v>0</v>
      </c>
      <c r="EH166">
        <v>0</v>
      </c>
      <c r="EI166">
        <v>0</v>
      </c>
      <c r="EJ166">
        <v>378.1</v>
      </c>
      <c r="EK166">
        <v>0.00500059</v>
      </c>
      <c r="EL166">
        <v>-11.3333333333333</v>
      </c>
      <c r="EM166">
        <v>-1.6</v>
      </c>
      <c r="EN166">
        <v>35.625</v>
      </c>
      <c r="EO166">
        <v>38.583</v>
      </c>
      <c r="EP166">
        <v>36.875</v>
      </c>
      <c r="EQ166">
        <v>38.479</v>
      </c>
      <c r="ER166">
        <v>37.812</v>
      </c>
      <c r="ES166">
        <v>0</v>
      </c>
      <c r="ET166">
        <v>0</v>
      </c>
      <c r="EU166">
        <v>0</v>
      </c>
      <c r="EV166">
        <v>1759363018.3</v>
      </c>
      <c r="EW166">
        <v>0</v>
      </c>
      <c r="EX166">
        <v>380.636</v>
      </c>
      <c r="EY166">
        <v>8.03846198912952</v>
      </c>
      <c r="EZ166">
        <v>-31.7692307581328</v>
      </c>
      <c r="FA166">
        <v>-10.684</v>
      </c>
      <c r="FB166">
        <v>15</v>
      </c>
      <c r="FC166">
        <v>0</v>
      </c>
      <c r="FD166" t="s">
        <v>422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-0.045700809047619</v>
      </c>
      <c r="FQ166">
        <v>-0.139697718701299</v>
      </c>
      <c r="FR166">
        <v>0.0365633483326889</v>
      </c>
      <c r="FS166">
        <v>1</v>
      </c>
      <c r="FT166">
        <v>380.773529411765</v>
      </c>
      <c r="FU166">
        <v>-1.19022124510369</v>
      </c>
      <c r="FV166">
        <v>8.18766320263133</v>
      </c>
      <c r="FW166">
        <v>-1</v>
      </c>
      <c r="FX166">
        <v>0.331135380952381</v>
      </c>
      <c r="FY166">
        <v>-0.0204084935064935</v>
      </c>
      <c r="FZ166">
        <v>0.00222517148565893</v>
      </c>
      <c r="GA166">
        <v>1</v>
      </c>
      <c r="GB166">
        <v>2</v>
      </c>
      <c r="GC166">
        <v>2</v>
      </c>
      <c r="GD166" t="s">
        <v>449</v>
      </c>
      <c r="GE166">
        <v>3.13262</v>
      </c>
      <c r="GF166">
        <v>2.71166</v>
      </c>
      <c r="GG166">
        <v>0.0892097</v>
      </c>
      <c r="GH166">
        <v>0.0896832</v>
      </c>
      <c r="GI166">
        <v>0.10193</v>
      </c>
      <c r="GJ166">
        <v>0.101685</v>
      </c>
      <c r="GK166">
        <v>34266.4</v>
      </c>
      <c r="GL166">
        <v>36680</v>
      </c>
      <c r="GM166">
        <v>34042.4</v>
      </c>
      <c r="GN166">
        <v>36485.8</v>
      </c>
      <c r="GO166">
        <v>43182.7</v>
      </c>
      <c r="GP166">
        <v>47053.2</v>
      </c>
      <c r="GQ166">
        <v>53110.9</v>
      </c>
      <c r="GR166">
        <v>58315.3</v>
      </c>
      <c r="GS166">
        <v>1.93125</v>
      </c>
      <c r="GT166">
        <v>1.77728</v>
      </c>
      <c r="GU166">
        <v>0.0869855</v>
      </c>
      <c r="GV166">
        <v>0</v>
      </c>
      <c r="GW166">
        <v>28.5775</v>
      </c>
      <c r="GX166">
        <v>999.9</v>
      </c>
      <c r="GY166">
        <v>58.198</v>
      </c>
      <c r="GZ166">
        <v>30.806</v>
      </c>
      <c r="HA166">
        <v>28.7495</v>
      </c>
      <c r="HB166">
        <v>54.51</v>
      </c>
      <c r="HC166">
        <v>44.5112</v>
      </c>
      <c r="HD166">
        <v>1</v>
      </c>
      <c r="HE166">
        <v>0.111804</v>
      </c>
      <c r="HF166">
        <v>-1.35128</v>
      </c>
      <c r="HG166">
        <v>20.1265</v>
      </c>
      <c r="HH166">
        <v>5.19767</v>
      </c>
      <c r="HI166">
        <v>12.0047</v>
      </c>
      <c r="HJ166">
        <v>4.9754</v>
      </c>
      <c r="HK166">
        <v>3.294</v>
      </c>
      <c r="HL166">
        <v>9999</v>
      </c>
      <c r="HM166">
        <v>9999</v>
      </c>
      <c r="HN166">
        <v>999.9</v>
      </c>
      <c r="HO166">
        <v>9999</v>
      </c>
      <c r="HP166">
        <v>1.86325</v>
      </c>
      <c r="HQ166">
        <v>1.86813</v>
      </c>
      <c r="HR166">
        <v>1.86784</v>
      </c>
      <c r="HS166">
        <v>1.86905</v>
      </c>
      <c r="HT166">
        <v>1.86982</v>
      </c>
      <c r="HU166">
        <v>1.86592</v>
      </c>
      <c r="HV166">
        <v>1.86695</v>
      </c>
      <c r="HW166">
        <v>1.86843</v>
      </c>
      <c r="HX166">
        <v>5</v>
      </c>
      <c r="HY166">
        <v>0</v>
      </c>
      <c r="HZ166">
        <v>0</v>
      </c>
      <c r="IA166">
        <v>0</v>
      </c>
      <c r="IB166" t="s">
        <v>424</v>
      </c>
      <c r="IC166" t="s">
        <v>425</v>
      </c>
      <c r="ID166" t="s">
        <v>426</v>
      </c>
      <c r="IE166" t="s">
        <v>426</v>
      </c>
      <c r="IF166" t="s">
        <v>426</v>
      </c>
      <c r="IG166" t="s">
        <v>426</v>
      </c>
      <c r="IH166">
        <v>0</v>
      </c>
      <c r="II166">
        <v>100</v>
      </c>
      <c r="IJ166">
        <v>100</v>
      </c>
      <c r="IK166">
        <v>1.979</v>
      </c>
      <c r="IL166">
        <v>0.3724</v>
      </c>
      <c r="IM166">
        <v>0.591063205497763</v>
      </c>
      <c r="IN166">
        <v>0.00362635438953289</v>
      </c>
      <c r="IO166">
        <v>-8.50754122937555e-07</v>
      </c>
      <c r="IP166">
        <v>2.87264459290622e-10</v>
      </c>
      <c r="IQ166">
        <v>-0.103101814204982</v>
      </c>
      <c r="IR166">
        <v>-0.017656537129445</v>
      </c>
      <c r="IS166">
        <v>0.00217271289782075</v>
      </c>
      <c r="IT166">
        <v>-2.34727275410467e-05</v>
      </c>
      <c r="IU166">
        <v>4</v>
      </c>
      <c r="IV166">
        <v>2183</v>
      </c>
      <c r="IW166">
        <v>1</v>
      </c>
      <c r="IX166">
        <v>27</v>
      </c>
      <c r="IY166">
        <v>29322716.9</v>
      </c>
      <c r="IZ166">
        <v>29322716.9</v>
      </c>
      <c r="JA166">
        <v>0.996094</v>
      </c>
      <c r="JB166">
        <v>2.6416</v>
      </c>
      <c r="JC166">
        <v>1.54785</v>
      </c>
      <c r="JD166">
        <v>2.31323</v>
      </c>
      <c r="JE166">
        <v>1.64673</v>
      </c>
      <c r="JF166">
        <v>2.35229</v>
      </c>
      <c r="JG166">
        <v>34.5321</v>
      </c>
      <c r="JH166">
        <v>24.2101</v>
      </c>
      <c r="JI166">
        <v>18</v>
      </c>
      <c r="JJ166">
        <v>494.406</v>
      </c>
      <c r="JK166">
        <v>395.797</v>
      </c>
      <c r="JL166">
        <v>30.7319</v>
      </c>
      <c r="JM166">
        <v>28.8034</v>
      </c>
      <c r="JN166">
        <v>30.0002</v>
      </c>
      <c r="JO166">
        <v>28.7648</v>
      </c>
      <c r="JP166">
        <v>28.7127</v>
      </c>
      <c r="JQ166">
        <v>19.9655</v>
      </c>
      <c r="JR166">
        <v>22.6381</v>
      </c>
      <c r="JS166">
        <v>52.7556</v>
      </c>
      <c r="JT166">
        <v>30.7309</v>
      </c>
      <c r="JU166">
        <v>420</v>
      </c>
      <c r="JV166">
        <v>23.4943</v>
      </c>
      <c r="JW166">
        <v>96.541</v>
      </c>
      <c r="JX166">
        <v>94.4818</v>
      </c>
    </row>
    <row r="167" spans="1:284">
      <c r="A167">
        <v>151</v>
      </c>
      <c r="B167">
        <v>1759363019</v>
      </c>
      <c r="C167">
        <v>1976.90000009537</v>
      </c>
      <c r="D167" t="s">
        <v>731</v>
      </c>
      <c r="E167" t="s">
        <v>732</v>
      </c>
      <c r="F167">
        <v>5</v>
      </c>
      <c r="G167" t="s">
        <v>730</v>
      </c>
      <c r="H167" t="s">
        <v>419</v>
      </c>
      <c r="I167">
        <v>1759363015.75</v>
      </c>
      <c r="J167">
        <f>(K167)/1000</f>
        <v>0</v>
      </c>
      <c r="K167">
        <f>1000*DK167*AI167*(DG167-DH167)/(100*CZ167*(1000-AI167*DG167))</f>
        <v>0</v>
      </c>
      <c r="L167">
        <f>DK167*AI167*(DF167-DE167*(1000-AI167*DH167)/(1000-AI167*DG167))/(100*CZ167)</f>
        <v>0</v>
      </c>
      <c r="M167">
        <f>DE167 - IF(AI167&gt;1, L167*CZ167*100.0/(AK167), 0)</f>
        <v>0</v>
      </c>
      <c r="N167">
        <f>((T167-J167/2)*M167-L167)/(T167+J167/2)</f>
        <v>0</v>
      </c>
      <c r="O167">
        <f>N167*(DL167+DM167)/1000.0</f>
        <v>0</v>
      </c>
      <c r="P167">
        <f>(DE167 - IF(AI167&gt;1, L167*CZ167*100.0/(AK167), 0))*(DL167+DM167)/1000.0</f>
        <v>0</v>
      </c>
      <c r="Q167">
        <f>2.0/((1/S167-1/R167)+SIGN(S167)*SQRT((1/S167-1/R167)*(1/S167-1/R167) + 4*DA167/((DA167+1)*(DA167+1))*(2*1/S167*1/R167-1/R167*1/R167)))</f>
        <v>0</v>
      </c>
      <c r="R167">
        <f>IF(LEFT(DB167,1)&lt;&gt;"0",IF(LEFT(DB167,1)="1",3.0,DC167),$D$5+$E$5*(DS167*DL167/($K$5*1000))+$F$5*(DS167*DL167/($K$5*1000))*MAX(MIN(CZ167,$J$5),$I$5)*MAX(MIN(CZ167,$J$5),$I$5)+$G$5*MAX(MIN(CZ167,$J$5),$I$5)*(DS167*DL167/($K$5*1000))+$H$5*(DS167*DL167/($K$5*1000))*(DS167*DL167/($K$5*1000)))</f>
        <v>0</v>
      </c>
      <c r="S167">
        <f>J167*(1000-(1000*0.61365*exp(17.502*W167/(240.97+W167))/(DL167+DM167)+DG167)/2)/(1000*0.61365*exp(17.502*W167/(240.97+W167))/(DL167+DM167)-DG167)</f>
        <v>0</v>
      </c>
      <c r="T167">
        <f>1/((DA167+1)/(Q167/1.6)+1/(R167/1.37)) + DA167/((DA167+1)/(Q167/1.6) + DA167/(R167/1.37))</f>
        <v>0</v>
      </c>
      <c r="U167">
        <f>(CV167*CY167)</f>
        <v>0</v>
      </c>
      <c r="V167">
        <f>(DN167+(U167+2*0.95*5.67E-8*(((DN167+$B$7)+273)^4-(DN167+273)^4)-44100*J167)/(1.84*29.3*R167+8*0.95*5.67E-8*(DN167+273)^3))</f>
        <v>0</v>
      </c>
      <c r="W167">
        <f>($C$7*DO167+$D$7*DP167+$E$7*V167)</f>
        <v>0</v>
      </c>
      <c r="X167">
        <f>0.61365*exp(17.502*W167/(240.97+W167))</f>
        <v>0</v>
      </c>
      <c r="Y167">
        <f>(Z167/AA167*100)</f>
        <v>0</v>
      </c>
      <c r="Z167">
        <f>DG167*(DL167+DM167)/1000</f>
        <v>0</v>
      </c>
      <c r="AA167">
        <f>0.61365*exp(17.502*DN167/(240.97+DN167))</f>
        <v>0</v>
      </c>
      <c r="AB167">
        <f>(X167-DG167*(DL167+DM167)/1000)</f>
        <v>0</v>
      </c>
      <c r="AC167">
        <f>(-J167*44100)</f>
        <v>0</v>
      </c>
      <c r="AD167">
        <f>2*29.3*R167*0.92*(DN167-W167)</f>
        <v>0</v>
      </c>
      <c r="AE167">
        <f>2*0.95*5.67E-8*(((DN167+$B$7)+273)^4-(W167+273)^4)</f>
        <v>0</v>
      </c>
      <c r="AF167">
        <f>U167+AE167+AC167+AD167</f>
        <v>0</v>
      </c>
      <c r="AG167">
        <v>8</v>
      </c>
      <c r="AH167">
        <v>2</v>
      </c>
      <c r="AI167">
        <f>IF(AG167*$H$13&gt;=AK167,1.0,(AK167/(AK167-AG167*$H$13)))</f>
        <v>0</v>
      </c>
      <c r="AJ167">
        <f>(AI167-1)*100</f>
        <v>0</v>
      </c>
      <c r="AK167">
        <f>MAX(0,($B$13+$C$13*DS167)/(1+$D$13*DS167)*DL167/(DN167+273)*$E$13)</f>
        <v>0</v>
      </c>
      <c r="AL167" t="s">
        <v>420</v>
      </c>
      <c r="AM167" t="s">
        <v>420</v>
      </c>
      <c r="AN167">
        <v>0</v>
      </c>
      <c r="AO167">
        <v>0</v>
      </c>
      <c r="AP167">
        <f>1-AN167/AO167</f>
        <v>0</v>
      </c>
      <c r="AQ167">
        <v>0</v>
      </c>
      <c r="AR167" t="s">
        <v>420</v>
      </c>
      <c r="AS167" t="s">
        <v>420</v>
      </c>
      <c r="AT167">
        <v>0</v>
      </c>
      <c r="AU167">
        <v>0</v>
      </c>
      <c r="AV167">
        <f>1-AT167/AU167</f>
        <v>0</v>
      </c>
      <c r="AW167">
        <v>0.5</v>
      </c>
      <c r="AX167">
        <f>CW167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420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CV167">
        <f>$B$11*DT167+$C$11*DU167+$F$11*EF167*(1-EI167)</f>
        <v>0</v>
      </c>
      <c r="CW167">
        <f>CV167*CX167</f>
        <v>0</v>
      </c>
      <c r="CX167">
        <f>($B$11*$D$9+$C$11*$D$9+$F$11*((ES167+EK167)/MAX(ES167+EK167+ET167, 0.1)*$I$9+ET167/MAX(ES167+EK167+ET167, 0.1)*$J$9))/($B$11+$C$11+$F$11)</f>
        <v>0</v>
      </c>
      <c r="CY167">
        <f>($B$11*$K$9+$C$11*$K$9+$F$11*((ES167+EK167)/MAX(ES167+EK167+ET167, 0.1)*$P$9+ET167/MAX(ES167+EK167+ET167, 0.1)*$Q$9))/($B$11+$C$11+$F$11)</f>
        <v>0</v>
      </c>
      <c r="CZ167">
        <v>3.7</v>
      </c>
      <c r="DA167">
        <v>0.5</v>
      </c>
      <c r="DB167" t="s">
        <v>421</v>
      </c>
      <c r="DC167">
        <v>2</v>
      </c>
      <c r="DD167">
        <v>1759363015.75</v>
      </c>
      <c r="DE167">
        <v>419.95225</v>
      </c>
      <c r="DF167">
        <v>419.99275</v>
      </c>
      <c r="DG167">
        <v>23.7666</v>
      </c>
      <c r="DH167">
        <v>23.438175</v>
      </c>
      <c r="DI167">
        <v>417.973</v>
      </c>
      <c r="DJ167">
        <v>23.394175</v>
      </c>
      <c r="DK167">
        <v>499.99425</v>
      </c>
      <c r="DL167">
        <v>90.3198</v>
      </c>
      <c r="DM167">
        <v>0.0334788</v>
      </c>
      <c r="DN167">
        <v>30.1486</v>
      </c>
      <c r="DO167">
        <v>29.990525</v>
      </c>
      <c r="DP167">
        <v>999.9</v>
      </c>
      <c r="DQ167">
        <v>0</v>
      </c>
      <c r="DR167">
        <v>0</v>
      </c>
      <c r="DS167">
        <v>10008.1325</v>
      </c>
      <c r="DT167">
        <v>0</v>
      </c>
      <c r="DU167">
        <v>0.330984</v>
      </c>
      <c r="DV167">
        <v>-0.0404587</v>
      </c>
      <c r="DW167">
        <v>430.176</v>
      </c>
      <c r="DX167">
        <v>430.07275</v>
      </c>
      <c r="DY167">
        <v>0.32841925</v>
      </c>
      <c r="DZ167">
        <v>419.99275</v>
      </c>
      <c r="EA167">
        <v>23.438175</v>
      </c>
      <c r="EB167">
        <v>2.1465925</v>
      </c>
      <c r="EC167">
        <v>2.1169325</v>
      </c>
      <c r="ED167">
        <v>18.569225</v>
      </c>
      <c r="EE167">
        <v>18.347125</v>
      </c>
      <c r="EF167">
        <v>0.00500059</v>
      </c>
      <c r="EG167">
        <v>0</v>
      </c>
      <c r="EH167">
        <v>0</v>
      </c>
      <c r="EI167">
        <v>0</v>
      </c>
      <c r="EJ167">
        <v>382.45</v>
      </c>
      <c r="EK167">
        <v>0.00500059</v>
      </c>
      <c r="EL167">
        <v>-15.15</v>
      </c>
      <c r="EM167">
        <v>-2.025</v>
      </c>
      <c r="EN167">
        <v>35.625</v>
      </c>
      <c r="EO167">
        <v>38.562</v>
      </c>
      <c r="EP167">
        <v>36.875</v>
      </c>
      <c r="EQ167">
        <v>38.45275</v>
      </c>
      <c r="ER167">
        <v>37.812</v>
      </c>
      <c r="ES167">
        <v>0</v>
      </c>
      <c r="ET167">
        <v>0</v>
      </c>
      <c r="EU167">
        <v>0</v>
      </c>
      <c r="EV167">
        <v>1759363020.1</v>
      </c>
      <c r="EW167">
        <v>0</v>
      </c>
      <c r="EX167">
        <v>381.469230769231</v>
      </c>
      <c r="EY167">
        <v>29.1076926263354</v>
      </c>
      <c r="EZ167">
        <v>-31.4256409833809</v>
      </c>
      <c r="FA167">
        <v>-10.9615384615385</v>
      </c>
      <c r="FB167">
        <v>15</v>
      </c>
      <c r="FC167">
        <v>0</v>
      </c>
      <c r="FD167" t="s">
        <v>422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-0.0503641904761905</v>
      </c>
      <c r="FQ167">
        <v>-0.116424335064935</v>
      </c>
      <c r="FR167">
        <v>0.0355974211999623</v>
      </c>
      <c r="FS167">
        <v>1</v>
      </c>
      <c r="FT167">
        <v>381.026470588235</v>
      </c>
      <c r="FU167">
        <v>-0.860198375611882</v>
      </c>
      <c r="FV167">
        <v>7.99221344675846</v>
      </c>
      <c r="FW167">
        <v>-1</v>
      </c>
      <c r="FX167">
        <v>0.330492523809524</v>
      </c>
      <c r="FY167">
        <v>-0.0200618181818176</v>
      </c>
      <c r="FZ167">
        <v>0.00219687682250112</v>
      </c>
      <c r="GA167">
        <v>1</v>
      </c>
      <c r="GB167">
        <v>2</v>
      </c>
      <c r="GC167">
        <v>2</v>
      </c>
      <c r="GD167" t="s">
        <v>449</v>
      </c>
      <c r="GE167">
        <v>3.1329</v>
      </c>
      <c r="GF167">
        <v>2.71143</v>
      </c>
      <c r="GG167">
        <v>0.0892074</v>
      </c>
      <c r="GH167">
        <v>0.0896707</v>
      </c>
      <c r="GI167">
        <v>0.101929</v>
      </c>
      <c r="GJ167">
        <v>0.101681</v>
      </c>
      <c r="GK167">
        <v>34266.5</v>
      </c>
      <c r="GL167">
        <v>36680.3</v>
      </c>
      <c r="GM167">
        <v>34042.5</v>
      </c>
      <c r="GN167">
        <v>36485.6</v>
      </c>
      <c r="GO167">
        <v>43183</v>
      </c>
      <c r="GP167">
        <v>47053.2</v>
      </c>
      <c r="GQ167">
        <v>53111.3</v>
      </c>
      <c r="GR167">
        <v>58315.2</v>
      </c>
      <c r="GS167">
        <v>1.93148</v>
      </c>
      <c r="GT167">
        <v>1.77685</v>
      </c>
      <c r="GU167">
        <v>0.0872277</v>
      </c>
      <c r="GV167">
        <v>0</v>
      </c>
      <c r="GW167">
        <v>28.5775</v>
      </c>
      <c r="GX167">
        <v>999.9</v>
      </c>
      <c r="GY167">
        <v>58.198</v>
      </c>
      <c r="GZ167">
        <v>30.806</v>
      </c>
      <c r="HA167">
        <v>28.7495</v>
      </c>
      <c r="HB167">
        <v>54.4</v>
      </c>
      <c r="HC167">
        <v>44.2508</v>
      </c>
      <c r="HD167">
        <v>1</v>
      </c>
      <c r="HE167">
        <v>0.111829</v>
      </c>
      <c r="HF167">
        <v>-1.34221</v>
      </c>
      <c r="HG167">
        <v>20.1266</v>
      </c>
      <c r="HH167">
        <v>5.19782</v>
      </c>
      <c r="HI167">
        <v>12.0052</v>
      </c>
      <c r="HJ167">
        <v>4.9752</v>
      </c>
      <c r="HK167">
        <v>3.294</v>
      </c>
      <c r="HL167">
        <v>9999</v>
      </c>
      <c r="HM167">
        <v>9999</v>
      </c>
      <c r="HN167">
        <v>999.9</v>
      </c>
      <c r="HO167">
        <v>9999</v>
      </c>
      <c r="HP167">
        <v>1.86325</v>
      </c>
      <c r="HQ167">
        <v>1.86813</v>
      </c>
      <c r="HR167">
        <v>1.86784</v>
      </c>
      <c r="HS167">
        <v>1.86905</v>
      </c>
      <c r="HT167">
        <v>1.86982</v>
      </c>
      <c r="HU167">
        <v>1.86592</v>
      </c>
      <c r="HV167">
        <v>1.86695</v>
      </c>
      <c r="HW167">
        <v>1.86843</v>
      </c>
      <c r="HX167">
        <v>5</v>
      </c>
      <c r="HY167">
        <v>0</v>
      </c>
      <c r="HZ167">
        <v>0</v>
      </c>
      <c r="IA167">
        <v>0</v>
      </c>
      <c r="IB167" t="s">
        <v>424</v>
      </c>
      <c r="IC167" t="s">
        <v>425</v>
      </c>
      <c r="ID167" t="s">
        <v>426</v>
      </c>
      <c r="IE167" t="s">
        <v>426</v>
      </c>
      <c r="IF167" t="s">
        <v>426</v>
      </c>
      <c r="IG167" t="s">
        <v>426</v>
      </c>
      <c r="IH167">
        <v>0</v>
      </c>
      <c r="II167">
        <v>100</v>
      </c>
      <c r="IJ167">
        <v>100</v>
      </c>
      <c r="IK167">
        <v>1.979</v>
      </c>
      <c r="IL167">
        <v>0.3724</v>
      </c>
      <c r="IM167">
        <v>0.591063205497763</v>
      </c>
      <c r="IN167">
        <v>0.00362635438953289</v>
      </c>
      <c r="IO167">
        <v>-8.50754122937555e-07</v>
      </c>
      <c r="IP167">
        <v>2.87264459290622e-10</v>
      </c>
      <c r="IQ167">
        <v>-0.103101814204982</v>
      </c>
      <c r="IR167">
        <v>-0.017656537129445</v>
      </c>
      <c r="IS167">
        <v>0.00217271289782075</v>
      </c>
      <c r="IT167">
        <v>-2.34727275410467e-05</v>
      </c>
      <c r="IU167">
        <v>4</v>
      </c>
      <c r="IV167">
        <v>2183</v>
      </c>
      <c r="IW167">
        <v>1</v>
      </c>
      <c r="IX167">
        <v>27</v>
      </c>
      <c r="IY167">
        <v>29322717</v>
      </c>
      <c r="IZ167">
        <v>29322717</v>
      </c>
      <c r="JA167">
        <v>0.996094</v>
      </c>
      <c r="JB167">
        <v>2.63184</v>
      </c>
      <c r="JC167">
        <v>1.54785</v>
      </c>
      <c r="JD167">
        <v>2.31323</v>
      </c>
      <c r="JE167">
        <v>1.64551</v>
      </c>
      <c r="JF167">
        <v>2.3877</v>
      </c>
      <c r="JG167">
        <v>34.5321</v>
      </c>
      <c r="JH167">
        <v>24.2101</v>
      </c>
      <c r="JI167">
        <v>18</v>
      </c>
      <c r="JJ167">
        <v>494.553</v>
      </c>
      <c r="JK167">
        <v>395.565</v>
      </c>
      <c r="JL167">
        <v>30.7343</v>
      </c>
      <c r="JM167">
        <v>28.8037</v>
      </c>
      <c r="JN167">
        <v>30.0002</v>
      </c>
      <c r="JO167">
        <v>28.7648</v>
      </c>
      <c r="JP167">
        <v>28.7127</v>
      </c>
      <c r="JQ167">
        <v>19.9682</v>
      </c>
      <c r="JR167">
        <v>22.6381</v>
      </c>
      <c r="JS167">
        <v>52.7556</v>
      </c>
      <c r="JT167">
        <v>30.7353</v>
      </c>
      <c r="JU167">
        <v>420</v>
      </c>
      <c r="JV167">
        <v>23.4912</v>
      </c>
      <c r="JW167">
        <v>96.5415</v>
      </c>
      <c r="JX167">
        <v>94.4815</v>
      </c>
    </row>
    <row r="168" spans="1:284">
      <c r="A168">
        <v>152</v>
      </c>
      <c r="B168">
        <v>1759363021</v>
      </c>
      <c r="C168">
        <v>1978.90000009537</v>
      </c>
      <c r="D168" t="s">
        <v>733</v>
      </c>
      <c r="E168" t="s">
        <v>734</v>
      </c>
      <c r="F168">
        <v>5</v>
      </c>
      <c r="G168" t="s">
        <v>730</v>
      </c>
      <c r="H168" t="s">
        <v>419</v>
      </c>
      <c r="I168">
        <v>1759363018</v>
      </c>
      <c r="J168">
        <f>(K168)/1000</f>
        <v>0</v>
      </c>
      <c r="K168">
        <f>1000*DK168*AI168*(DG168-DH168)/(100*CZ168*(1000-AI168*DG168))</f>
        <v>0</v>
      </c>
      <c r="L168">
        <f>DK168*AI168*(DF168-DE168*(1000-AI168*DH168)/(1000-AI168*DG168))/(100*CZ168)</f>
        <v>0</v>
      </c>
      <c r="M168">
        <f>DE168 - IF(AI168&gt;1, L168*CZ168*100.0/(AK168), 0)</f>
        <v>0</v>
      </c>
      <c r="N168">
        <f>((T168-J168/2)*M168-L168)/(T168+J168/2)</f>
        <v>0</v>
      </c>
      <c r="O168">
        <f>N168*(DL168+DM168)/1000.0</f>
        <v>0</v>
      </c>
      <c r="P168">
        <f>(DE168 - IF(AI168&gt;1, L168*CZ168*100.0/(AK168), 0))*(DL168+DM168)/1000.0</f>
        <v>0</v>
      </c>
      <c r="Q168">
        <f>2.0/((1/S168-1/R168)+SIGN(S168)*SQRT((1/S168-1/R168)*(1/S168-1/R168) + 4*DA168/((DA168+1)*(DA168+1))*(2*1/S168*1/R168-1/R168*1/R168)))</f>
        <v>0</v>
      </c>
      <c r="R168">
        <f>IF(LEFT(DB168,1)&lt;&gt;"0",IF(LEFT(DB168,1)="1",3.0,DC168),$D$5+$E$5*(DS168*DL168/($K$5*1000))+$F$5*(DS168*DL168/($K$5*1000))*MAX(MIN(CZ168,$J$5),$I$5)*MAX(MIN(CZ168,$J$5),$I$5)+$G$5*MAX(MIN(CZ168,$J$5),$I$5)*(DS168*DL168/($K$5*1000))+$H$5*(DS168*DL168/($K$5*1000))*(DS168*DL168/($K$5*1000)))</f>
        <v>0</v>
      </c>
      <c r="S168">
        <f>J168*(1000-(1000*0.61365*exp(17.502*W168/(240.97+W168))/(DL168+DM168)+DG168)/2)/(1000*0.61365*exp(17.502*W168/(240.97+W168))/(DL168+DM168)-DG168)</f>
        <v>0</v>
      </c>
      <c r="T168">
        <f>1/((DA168+1)/(Q168/1.6)+1/(R168/1.37)) + DA168/((DA168+1)/(Q168/1.6) + DA168/(R168/1.37))</f>
        <v>0</v>
      </c>
      <c r="U168">
        <f>(CV168*CY168)</f>
        <v>0</v>
      </c>
      <c r="V168">
        <f>(DN168+(U168+2*0.95*5.67E-8*(((DN168+$B$7)+273)^4-(DN168+273)^4)-44100*J168)/(1.84*29.3*R168+8*0.95*5.67E-8*(DN168+273)^3))</f>
        <v>0</v>
      </c>
      <c r="W168">
        <f>($C$7*DO168+$D$7*DP168+$E$7*V168)</f>
        <v>0</v>
      </c>
      <c r="X168">
        <f>0.61365*exp(17.502*W168/(240.97+W168))</f>
        <v>0</v>
      </c>
      <c r="Y168">
        <f>(Z168/AA168*100)</f>
        <v>0</v>
      </c>
      <c r="Z168">
        <f>DG168*(DL168+DM168)/1000</f>
        <v>0</v>
      </c>
      <c r="AA168">
        <f>0.61365*exp(17.502*DN168/(240.97+DN168))</f>
        <v>0</v>
      </c>
      <c r="AB168">
        <f>(X168-DG168*(DL168+DM168)/1000)</f>
        <v>0</v>
      </c>
      <c r="AC168">
        <f>(-J168*44100)</f>
        <v>0</v>
      </c>
      <c r="AD168">
        <f>2*29.3*R168*0.92*(DN168-W168)</f>
        <v>0</v>
      </c>
      <c r="AE168">
        <f>2*0.95*5.67E-8*(((DN168+$B$7)+273)^4-(W168+273)^4)</f>
        <v>0</v>
      </c>
      <c r="AF168">
        <f>U168+AE168+AC168+AD168</f>
        <v>0</v>
      </c>
      <c r="AG168">
        <v>8</v>
      </c>
      <c r="AH168">
        <v>2</v>
      </c>
      <c r="AI168">
        <f>IF(AG168*$H$13&gt;=AK168,1.0,(AK168/(AK168-AG168*$H$13)))</f>
        <v>0</v>
      </c>
      <c r="AJ168">
        <f>(AI168-1)*100</f>
        <v>0</v>
      </c>
      <c r="AK168">
        <f>MAX(0,($B$13+$C$13*DS168)/(1+$D$13*DS168)*DL168/(DN168+273)*$E$13)</f>
        <v>0</v>
      </c>
      <c r="AL168" t="s">
        <v>420</v>
      </c>
      <c r="AM168" t="s">
        <v>420</v>
      </c>
      <c r="AN168">
        <v>0</v>
      </c>
      <c r="AO168">
        <v>0</v>
      </c>
      <c r="AP168">
        <f>1-AN168/AO168</f>
        <v>0</v>
      </c>
      <c r="AQ168">
        <v>0</v>
      </c>
      <c r="AR168" t="s">
        <v>420</v>
      </c>
      <c r="AS168" t="s">
        <v>420</v>
      </c>
      <c r="AT168">
        <v>0</v>
      </c>
      <c r="AU168">
        <v>0</v>
      </c>
      <c r="AV168">
        <f>1-AT168/AU168</f>
        <v>0</v>
      </c>
      <c r="AW168">
        <v>0.5</v>
      </c>
      <c r="AX168">
        <f>CW168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420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CV168">
        <f>$B$11*DT168+$C$11*DU168+$F$11*EF168*(1-EI168)</f>
        <v>0</v>
      </c>
      <c r="CW168">
        <f>CV168*CX168</f>
        <v>0</v>
      </c>
      <c r="CX168">
        <f>($B$11*$D$9+$C$11*$D$9+$F$11*((ES168+EK168)/MAX(ES168+EK168+ET168, 0.1)*$I$9+ET168/MAX(ES168+EK168+ET168, 0.1)*$J$9))/($B$11+$C$11+$F$11)</f>
        <v>0</v>
      </c>
      <c r="CY168">
        <f>($B$11*$K$9+$C$11*$K$9+$F$11*((ES168+EK168)/MAX(ES168+EK168+ET168, 0.1)*$P$9+ET168/MAX(ES168+EK168+ET168, 0.1)*$Q$9))/($B$11+$C$11+$F$11)</f>
        <v>0</v>
      </c>
      <c r="CZ168">
        <v>3.7</v>
      </c>
      <c r="DA168">
        <v>0.5</v>
      </c>
      <c r="DB168" t="s">
        <v>421</v>
      </c>
      <c r="DC168">
        <v>2</v>
      </c>
      <c r="DD168">
        <v>1759363018</v>
      </c>
      <c r="DE168">
        <v>419.949333333333</v>
      </c>
      <c r="DF168">
        <v>419.963333333333</v>
      </c>
      <c r="DG168">
        <v>23.7656</v>
      </c>
      <c r="DH168">
        <v>23.4379333333333</v>
      </c>
      <c r="DI168">
        <v>417.97</v>
      </c>
      <c r="DJ168">
        <v>23.3932333333333</v>
      </c>
      <c r="DK168">
        <v>500.057666666667</v>
      </c>
      <c r="DL168">
        <v>90.3188</v>
      </c>
      <c r="DM168">
        <v>0.0332395</v>
      </c>
      <c r="DN168">
        <v>30.1485666666667</v>
      </c>
      <c r="DO168">
        <v>29.9949666666667</v>
      </c>
      <c r="DP168">
        <v>999.9</v>
      </c>
      <c r="DQ168">
        <v>0</v>
      </c>
      <c r="DR168">
        <v>0</v>
      </c>
      <c r="DS168">
        <v>10022.9266666667</v>
      </c>
      <c r="DT168">
        <v>0</v>
      </c>
      <c r="DU168">
        <v>0.330984</v>
      </c>
      <c r="DV168">
        <v>-0.0137736333333333</v>
      </c>
      <c r="DW168">
        <v>430.172666666667</v>
      </c>
      <c r="DX168">
        <v>430.042333333333</v>
      </c>
      <c r="DY168">
        <v>0.327678666666667</v>
      </c>
      <c r="DZ168">
        <v>419.963333333333</v>
      </c>
      <c r="EA168">
        <v>23.4379333333333</v>
      </c>
      <c r="EB168">
        <v>2.14648</v>
      </c>
      <c r="EC168">
        <v>2.11688666666667</v>
      </c>
      <c r="ED168">
        <v>18.5683666666667</v>
      </c>
      <c r="EE168">
        <v>18.3468</v>
      </c>
      <c r="EF168">
        <v>0.00500059</v>
      </c>
      <c r="EG168">
        <v>0</v>
      </c>
      <c r="EH168">
        <v>0</v>
      </c>
      <c r="EI168">
        <v>0</v>
      </c>
      <c r="EJ168">
        <v>386.666666666667</v>
      </c>
      <c r="EK168">
        <v>0.00500059</v>
      </c>
      <c r="EL168">
        <v>-19.6333333333333</v>
      </c>
      <c r="EM168">
        <v>-3.33333333333333</v>
      </c>
      <c r="EN168">
        <v>35.625</v>
      </c>
      <c r="EO168">
        <v>38.562</v>
      </c>
      <c r="EP168">
        <v>36.875</v>
      </c>
      <c r="EQ168">
        <v>38.437</v>
      </c>
      <c r="ER168">
        <v>37.7913333333333</v>
      </c>
      <c r="ES168">
        <v>0</v>
      </c>
      <c r="ET168">
        <v>0</v>
      </c>
      <c r="EU168">
        <v>0</v>
      </c>
      <c r="EV168">
        <v>1759363021.9</v>
      </c>
      <c r="EW168">
        <v>0</v>
      </c>
      <c r="EX168">
        <v>382.696</v>
      </c>
      <c r="EY168">
        <v>-7.54615363907666</v>
      </c>
      <c r="EZ168">
        <v>-38.8384614393086</v>
      </c>
      <c r="FA168">
        <v>-12.4</v>
      </c>
      <c r="FB168">
        <v>15</v>
      </c>
      <c r="FC168">
        <v>0</v>
      </c>
      <c r="FD168" t="s">
        <v>422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-0.0519758114285714</v>
      </c>
      <c r="FQ168">
        <v>0.0656491324675325</v>
      </c>
      <c r="FR168">
        <v>0.0331708618006792</v>
      </c>
      <c r="FS168">
        <v>1</v>
      </c>
      <c r="FT168">
        <v>381.882352941177</v>
      </c>
      <c r="FU168">
        <v>6.53323163849891</v>
      </c>
      <c r="FV168">
        <v>7.72613862114055</v>
      </c>
      <c r="FW168">
        <v>-1</v>
      </c>
      <c r="FX168">
        <v>0.32978119047619</v>
      </c>
      <c r="FY168">
        <v>-0.0168017142857144</v>
      </c>
      <c r="FZ168">
        <v>0.00183758733175162</v>
      </c>
      <c r="GA168">
        <v>1</v>
      </c>
      <c r="GB168">
        <v>2</v>
      </c>
      <c r="GC168">
        <v>2</v>
      </c>
      <c r="GD168" t="s">
        <v>449</v>
      </c>
      <c r="GE168">
        <v>3.13277</v>
      </c>
      <c r="GF168">
        <v>2.711</v>
      </c>
      <c r="GG168">
        <v>0.0892064</v>
      </c>
      <c r="GH168">
        <v>0.0896689</v>
      </c>
      <c r="GI168">
        <v>0.101928</v>
      </c>
      <c r="GJ168">
        <v>0.101681</v>
      </c>
      <c r="GK168">
        <v>34266.5</v>
      </c>
      <c r="GL168">
        <v>36680.6</v>
      </c>
      <c r="GM168">
        <v>34042.4</v>
      </c>
      <c r="GN168">
        <v>36485.9</v>
      </c>
      <c r="GO168">
        <v>43183.2</v>
      </c>
      <c r="GP168">
        <v>47053.6</v>
      </c>
      <c r="GQ168">
        <v>53111.4</v>
      </c>
      <c r="GR168">
        <v>58315.6</v>
      </c>
      <c r="GS168">
        <v>1.93165</v>
      </c>
      <c r="GT168">
        <v>1.7767</v>
      </c>
      <c r="GU168">
        <v>0.0869669</v>
      </c>
      <c r="GV168">
        <v>0</v>
      </c>
      <c r="GW168">
        <v>28.5775</v>
      </c>
      <c r="GX168">
        <v>999.9</v>
      </c>
      <c r="GY168">
        <v>58.198</v>
      </c>
      <c r="GZ168">
        <v>30.806</v>
      </c>
      <c r="HA168">
        <v>28.7489</v>
      </c>
      <c r="HB168">
        <v>54.77</v>
      </c>
      <c r="HC168">
        <v>44.5593</v>
      </c>
      <c r="HD168">
        <v>1</v>
      </c>
      <c r="HE168">
        <v>0.111834</v>
      </c>
      <c r="HF168">
        <v>-1.33972</v>
      </c>
      <c r="HG168">
        <v>20.1266</v>
      </c>
      <c r="HH168">
        <v>5.19767</v>
      </c>
      <c r="HI168">
        <v>12.0049</v>
      </c>
      <c r="HJ168">
        <v>4.9751</v>
      </c>
      <c r="HK168">
        <v>3.294</v>
      </c>
      <c r="HL168">
        <v>9999</v>
      </c>
      <c r="HM168">
        <v>9999</v>
      </c>
      <c r="HN168">
        <v>999.9</v>
      </c>
      <c r="HO168">
        <v>9999</v>
      </c>
      <c r="HP168">
        <v>1.86325</v>
      </c>
      <c r="HQ168">
        <v>1.86813</v>
      </c>
      <c r="HR168">
        <v>1.86783</v>
      </c>
      <c r="HS168">
        <v>1.86905</v>
      </c>
      <c r="HT168">
        <v>1.86982</v>
      </c>
      <c r="HU168">
        <v>1.86594</v>
      </c>
      <c r="HV168">
        <v>1.86696</v>
      </c>
      <c r="HW168">
        <v>1.86844</v>
      </c>
      <c r="HX168">
        <v>5</v>
      </c>
      <c r="HY168">
        <v>0</v>
      </c>
      <c r="HZ168">
        <v>0</v>
      </c>
      <c r="IA168">
        <v>0</v>
      </c>
      <c r="IB168" t="s">
        <v>424</v>
      </c>
      <c r="IC168" t="s">
        <v>425</v>
      </c>
      <c r="ID168" t="s">
        <v>426</v>
      </c>
      <c r="IE168" t="s">
        <v>426</v>
      </c>
      <c r="IF168" t="s">
        <v>426</v>
      </c>
      <c r="IG168" t="s">
        <v>426</v>
      </c>
      <c r="IH168">
        <v>0</v>
      </c>
      <c r="II168">
        <v>100</v>
      </c>
      <c r="IJ168">
        <v>100</v>
      </c>
      <c r="IK168">
        <v>1.979</v>
      </c>
      <c r="IL168">
        <v>0.3723</v>
      </c>
      <c r="IM168">
        <v>0.591063205497763</v>
      </c>
      <c r="IN168">
        <v>0.00362635438953289</v>
      </c>
      <c r="IO168">
        <v>-8.50754122937555e-07</v>
      </c>
      <c r="IP168">
        <v>2.87264459290622e-10</v>
      </c>
      <c r="IQ168">
        <v>-0.103101814204982</v>
      </c>
      <c r="IR168">
        <v>-0.017656537129445</v>
      </c>
      <c r="IS168">
        <v>0.00217271289782075</v>
      </c>
      <c r="IT168">
        <v>-2.34727275410467e-05</v>
      </c>
      <c r="IU168">
        <v>4</v>
      </c>
      <c r="IV168">
        <v>2183</v>
      </c>
      <c r="IW168">
        <v>1</v>
      </c>
      <c r="IX168">
        <v>27</v>
      </c>
      <c r="IY168">
        <v>29322717</v>
      </c>
      <c r="IZ168">
        <v>29322717</v>
      </c>
      <c r="JA168">
        <v>0.996094</v>
      </c>
      <c r="JB168">
        <v>2.64526</v>
      </c>
      <c r="JC168">
        <v>1.54785</v>
      </c>
      <c r="JD168">
        <v>2.31323</v>
      </c>
      <c r="JE168">
        <v>1.64673</v>
      </c>
      <c r="JF168">
        <v>2.26074</v>
      </c>
      <c r="JG168">
        <v>34.5321</v>
      </c>
      <c r="JH168">
        <v>24.2013</v>
      </c>
      <c r="JI168">
        <v>18</v>
      </c>
      <c r="JJ168">
        <v>494.667</v>
      </c>
      <c r="JK168">
        <v>395.484</v>
      </c>
      <c r="JL168">
        <v>30.7358</v>
      </c>
      <c r="JM168">
        <v>28.805</v>
      </c>
      <c r="JN168">
        <v>30.0002</v>
      </c>
      <c r="JO168">
        <v>28.7648</v>
      </c>
      <c r="JP168">
        <v>28.7128</v>
      </c>
      <c r="JQ168">
        <v>19.9683</v>
      </c>
      <c r="JR168">
        <v>22.6381</v>
      </c>
      <c r="JS168">
        <v>52.7556</v>
      </c>
      <c r="JT168">
        <v>30.7353</v>
      </c>
      <c r="JU168">
        <v>420</v>
      </c>
      <c r="JV168">
        <v>23.498</v>
      </c>
      <c r="JW168">
        <v>96.5415</v>
      </c>
      <c r="JX168">
        <v>94.4821</v>
      </c>
    </row>
    <row r="169" spans="1:284">
      <c r="A169">
        <v>153</v>
      </c>
      <c r="B169">
        <v>1759363023</v>
      </c>
      <c r="C169">
        <v>1980.90000009537</v>
      </c>
      <c r="D169" t="s">
        <v>735</v>
      </c>
      <c r="E169" t="s">
        <v>736</v>
      </c>
      <c r="F169">
        <v>5</v>
      </c>
      <c r="G169" t="s">
        <v>730</v>
      </c>
      <c r="H169" t="s">
        <v>419</v>
      </c>
      <c r="I169">
        <v>1759363020</v>
      </c>
      <c r="J169">
        <f>(K169)/1000</f>
        <v>0</v>
      </c>
      <c r="K169">
        <f>1000*DK169*AI169*(DG169-DH169)/(100*CZ169*(1000-AI169*DG169))</f>
        <v>0</v>
      </c>
      <c r="L169">
        <f>DK169*AI169*(DF169-DE169*(1000-AI169*DH169)/(1000-AI169*DG169))/(100*CZ169)</f>
        <v>0</v>
      </c>
      <c r="M169">
        <f>DE169 - IF(AI169&gt;1, L169*CZ169*100.0/(AK169), 0)</f>
        <v>0</v>
      </c>
      <c r="N169">
        <f>((T169-J169/2)*M169-L169)/(T169+J169/2)</f>
        <v>0</v>
      </c>
      <c r="O169">
        <f>N169*(DL169+DM169)/1000.0</f>
        <v>0</v>
      </c>
      <c r="P169">
        <f>(DE169 - IF(AI169&gt;1, L169*CZ169*100.0/(AK169), 0))*(DL169+DM169)/1000.0</f>
        <v>0</v>
      </c>
      <c r="Q169">
        <f>2.0/((1/S169-1/R169)+SIGN(S169)*SQRT((1/S169-1/R169)*(1/S169-1/R169) + 4*DA169/((DA169+1)*(DA169+1))*(2*1/S169*1/R169-1/R169*1/R169)))</f>
        <v>0</v>
      </c>
      <c r="R169">
        <f>IF(LEFT(DB169,1)&lt;&gt;"0",IF(LEFT(DB169,1)="1",3.0,DC169),$D$5+$E$5*(DS169*DL169/($K$5*1000))+$F$5*(DS169*DL169/($K$5*1000))*MAX(MIN(CZ169,$J$5),$I$5)*MAX(MIN(CZ169,$J$5),$I$5)+$G$5*MAX(MIN(CZ169,$J$5),$I$5)*(DS169*DL169/($K$5*1000))+$H$5*(DS169*DL169/($K$5*1000))*(DS169*DL169/($K$5*1000)))</f>
        <v>0</v>
      </c>
      <c r="S169">
        <f>J169*(1000-(1000*0.61365*exp(17.502*W169/(240.97+W169))/(DL169+DM169)+DG169)/2)/(1000*0.61365*exp(17.502*W169/(240.97+W169))/(DL169+DM169)-DG169)</f>
        <v>0</v>
      </c>
      <c r="T169">
        <f>1/((DA169+1)/(Q169/1.6)+1/(R169/1.37)) + DA169/((DA169+1)/(Q169/1.6) + DA169/(R169/1.37))</f>
        <v>0</v>
      </c>
      <c r="U169">
        <f>(CV169*CY169)</f>
        <v>0</v>
      </c>
      <c r="V169">
        <f>(DN169+(U169+2*0.95*5.67E-8*(((DN169+$B$7)+273)^4-(DN169+273)^4)-44100*J169)/(1.84*29.3*R169+8*0.95*5.67E-8*(DN169+273)^3))</f>
        <v>0</v>
      </c>
      <c r="W169">
        <f>($C$7*DO169+$D$7*DP169+$E$7*V169)</f>
        <v>0</v>
      </c>
      <c r="X169">
        <f>0.61365*exp(17.502*W169/(240.97+W169))</f>
        <v>0</v>
      </c>
      <c r="Y169">
        <f>(Z169/AA169*100)</f>
        <v>0</v>
      </c>
      <c r="Z169">
        <f>DG169*(DL169+DM169)/1000</f>
        <v>0</v>
      </c>
      <c r="AA169">
        <f>0.61365*exp(17.502*DN169/(240.97+DN169))</f>
        <v>0</v>
      </c>
      <c r="AB169">
        <f>(X169-DG169*(DL169+DM169)/1000)</f>
        <v>0</v>
      </c>
      <c r="AC169">
        <f>(-J169*44100)</f>
        <v>0</v>
      </c>
      <c r="AD169">
        <f>2*29.3*R169*0.92*(DN169-W169)</f>
        <v>0</v>
      </c>
      <c r="AE169">
        <f>2*0.95*5.67E-8*(((DN169+$B$7)+273)^4-(W169+273)^4)</f>
        <v>0</v>
      </c>
      <c r="AF169">
        <f>U169+AE169+AC169+AD169</f>
        <v>0</v>
      </c>
      <c r="AG169">
        <v>8</v>
      </c>
      <c r="AH169">
        <v>2</v>
      </c>
      <c r="AI169">
        <f>IF(AG169*$H$13&gt;=AK169,1.0,(AK169/(AK169-AG169*$H$13)))</f>
        <v>0</v>
      </c>
      <c r="AJ169">
        <f>(AI169-1)*100</f>
        <v>0</v>
      </c>
      <c r="AK169">
        <f>MAX(0,($B$13+$C$13*DS169)/(1+$D$13*DS169)*DL169/(DN169+273)*$E$13)</f>
        <v>0</v>
      </c>
      <c r="AL169" t="s">
        <v>420</v>
      </c>
      <c r="AM169" t="s">
        <v>420</v>
      </c>
      <c r="AN169">
        <v>0</v>
      </c>
      <c r="AO169">
        <v>0</v>
      </c>
      <c r="AP169">
        <f>1-AN169/AO169</f>
        <v>0</v>
      </c>
      <c r="AQ169">
        <v>0</v>
      </c>
      <c r="AR169" t="s">
        <v>420</v>
      </c>
      <c r="AS169" t="s">
        <v>420</v>
      </c>
      <c r="AT169">
        <v>0</v>
      </c>
      <c r="AU169">
        <v>0</v>
      </c>
      <c r="AV169">
        <f>1-AT169/AU169</f>
        <v>0</v>
      </c>
      <c r="AW169">
        <v>0.5</v>
      </c>
      <c r="AX169">
        <f>CW169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420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CV169">
        <f>$B$11*DT169+$C$11*DU169+$F$11*EF169*(1-EI169)</f>
        <v>0</v>
      </c>
      <c r="CW169">
        <f>CV169*CX169</f>
        <v>0</v>
      </c>
      <c r="CX169">
        <f>($B$11*$D$9+$C$11*$D$9+$F$11*((ES169+EK169)/MAX(ES169+EK169+ET169, 0.1)*$I$9+ET169/MAX(ES169+EK169+ET169, 0.1)*$J$9))/($B$11+$C$11+$F$11)</f>
        <v>0</v>
      </c>
      <c r="CY169">
        <f>($B$11*$K$9+$C$11*$K$9+$F$11*((ES169+EK169)/MAX(ES169+EK169+ET169, 0.1)*$P$9+ET169/MAX(ES169+EK169+ET169, 0.1)*$Q$9))/($B$11+$C$11+$F$11)</f>
        <v>0</v>
      </c>
      <c r="CZ169">
        <v>3.7</v>
      </c>
      <c r="DA169">
        <v>0.5</v>
      </c>
      <c r="DB169" t="s">
        <v>421</v>
      </c>
      <c r="DC169">
        <v>2</v>
      </c>
      <c r="DD169">
        <v>1759363020</v>
      </c>
      <c r="DE169">
        <v>419.938333333333</v>
      </c>
      <c r="DF169">
        <v>419.938666666667</v>
      </c>
      <c r="DG169">
        <v>23.7642333333333</v>
      </c>
      <c r="DH169">
        <v>23.4374</v>
      </c>
      <c r="DI169">
        <v>417.959</v>
      </c>
      <c r="DJ169">
        <v>23.3919333333333</v>
      </c>
      <c r="DK169">
        <v>500.057666666667</v>
      </c>
      <c r="DL169">
        <v>90.3192333333333</v>
      </c>
      <c r="DM169">
        <v>0.0330145</v>
      </c>
      <c r="DN169">
        <v>30.1493333333333</v>
      </c>
      <c r="DO169">
        <v>29.9967</v>
      </c>
      <c r="DP169">
        <v>999.9</v>
      </c>
      <c r="DQ169">
        <v>0</v>
      </c>
      <c r="DR169">
        <v>0</v>
      </c>
      <c r="DS169">
        <v>10017.7166666667</v>
      </c>
      <c r="DT169">
        <v>0</v>
      </c>
      <c r="DU169">
        <v>0.330984</v>
      </c>
      <c r="DV169">
        <v>-0.000234</v>
      </c>
      <c r="DW169">
        <v>430.160666666667</v>
      </c>
      <c r="DX169">
        <v>430.017</v>
      </c>
      <c r="DY169">
        <v>0.32686</v>
      </c>
      <c r="DZ169">
        <v>419.938666666667</v>
      </c>
      <c r="EA169">
        <v>23.4374</v>
      </c>
      <c r="EB169">
        <v>2.14636666666667</v>
      </c>
      <c r="EC169">
        <v>2.11684666666667</v>
      </c>
      <c r="ED169">
        <v>18.5675</v>
      </c>
      <c r="EE169">
        <v>18.3465</v>
      </c>
      <c r="EF169">
        <v>0.00500059</v>
      </c>
      <c r="EG169">
        <v>0</v>
      </c>
      <c r="EH169">
        <v>0</v>
      </c>
      <c r="EI169">
        <v>0</v>
      </c>
      <c r="EJ169">
        <v>386.9</v>
      </c>
      <c r="EK169">
        <v>0.00500059</v>
      </c>
      <c r="EL169">
        <v>-15.4333333333333</v>
      </c>
      <c r="EM169">
        <v>-1.56666666666667</v>
      </c>
      <c r="EN169">
        <v>35.625</v>
      </c>
      <c r="EO169">
        <v>38.562</v>
      </c>
      <c r="EP169">
        <v>36.875</v>
      </c>
      <c r="EQ169">
        <v>38.437</v>
      </c>
      <c r="ER169">
        <v>37.7706666666667</v>
      </c>
      <c r="ES169">
        <v>0</v>
      </c>
      <c r="ET169">
        <v>0</v>
      </c>
      <c r="EU169">
        <v>0</v>
      </c>
      <c r="EV169">
        <v>1759363024.3</v>
      </c>
      <c r="EW169">
        <v>0</v>
      </c>
      <c r="EX169">
        <v>382.984</v>
      </c>
      <c r="EY169">
        <v>12.8615387356022</v>
      </c>
      <c r="EZ169">
        <v>-19.8769233210787</v>
      </c>
      <c r="FA169">
        <v>-13.384</v>
      </c>
      <c r="FB169">
        <v>15</v>
      </c>
      <c r="FC169">
        <v>0</v>
      </c>
      <c r="FD169" t="s">
        <v>422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-0.0455584019047619</v>
      </c>
      <c r="FQ169">
        <v>0.216192801038961</v>
      </c>
      <c r="FR169">
        <v>0.0415963220025347</v>
      </c>
      <c r="FS169">
        <v>1</v>
      </c>
      <c r="FT169">
        <v>381.423529411765</v>
      </c>
      <c r="FU169">
        <v>10.9763178846426</v>
      </c>
      <c r="FV169">
        <v>7.45184773073606</v>
      </c>
      <c r="FW169">
        <v>-1</v>
      </c>
      <c r="FX169">
        <v>0.329223904761905</v>
      </c>
      <c r="FY169">
        <v>-0.0135862597402595</v>
      </c>
      <c r="FZ169">
        <v>0.00150371333719347</v>
      </c>
      <c r="GA169">
        <v>1</v>
      </c>
      <c r="GB169">
        <v>2</v>
      </c>
      <c r="GC169">
        <v>2</v>
      </c>
      <c r="GD169" t="s">
        <v>449</v>
      </c>
      <c r="GE169">
        <v>3.13269</v>
      </c>
      <c r="GF169">
        <v>2.71089</v>
      </c>
      <c r="GG169">
        <v>0.089206</v>
      </c>
      <c r="GH169">
        <v>0.0896843</v>
      </c>
      <c r="GI169">
        <v>0.10192</v>
      </c>
      <c r="GJ169">
        <v>0.101683</v>
      </c>
      <c r="GK169">
        <v>34266.4</v>
      </c>
      <c r="GL169">
        <v>36679.9</v>
      </c>
      <c r="GM169">
        <v>34042.3</v>
      </c>
      <c r="GN169">
        <v>36485.8</v>
      </c>
      <c r="GO169">
        <v>43183.3</v>
      </c>
      <c r="GP169">
        <v>47053.5</v>
      </c>
      <c r="GQ169">
        <v>53111.2</v>
      </c>
      <c r="GR169">
        <v>58315.6</v>
      </c>
      <c r="GS169">
        <v>1.93128</v>
      </c>
      <c r="GT169">
        <v>1.77702</v>
      </c>
      <c r="GU169">
        <v>0.0870973</v>
      </c>
      <c r="GV169">
        <v>0</v>
      </c>
      <c r="GW169">
        <v>28.5775</v>
      </c>
      <c r="GX169">
        <v>999.9</v>
      </c>
      <c r="GY169">
        <v>58.174</v>
      </c>
      <c r="GZ169">
        <v>30.806</v>
      </c>
      <c r="HA169">
        <v>28.7352</v>
      </c>
      <c r="HB169">
        <v>54.51</v>
      </c>
      <c r="HC169">
        <v>44.4752</v>
      </c>
      <c r="HD169">
        <v>1</v>
      </c>
      <c r="HE169">
        <v>0.11185</v>
      </c>
      <c r="HF169">
        <v>-1.34023</v>
      </c>
      <c r="HG169">
        <v>20.1266</v>
      </c>
      <c r="HH169">
        <v>5.19782</v>
      </c>
      <c r="HI169">
        <v>12.0047</v>
      </c>
      <c r="HJ169">
        <v>4.9752</v>
      </c>
      <c r="HK169">
        <v>3.294</v>
      </c>
      <c r="HL169">
        <v>9999</v>
      </c>
      <c r="HM169">
        <v>9999</v>
      </c>
      <c r="HN169">
        <v>999.9</v>
      </c>
      <c r="HO169">
        <v>9999</v>
      </c>
      <c r="HP169">
        <v>1.86325</v>
      </c>
      <c r="HQ169">
        <v>1.86813</v>
      </c>
      <c r="HR169">
        <v>1.86783</v>
      </c>
      <c r="HS169">
        <v>1.86905</v>
      </c>
      <c r="HT169">
        <v>1.86981</v>
      </c>
      <c r="HU169">
        <v>1.86593</v>
      </c>
      <c r="HV169">
        <v>1.86697</v>
      </c>
      <c r="HW169">
        <v>1.86844</v>
      </c>
      <c r="HX169">
        <v>5</v>
      </c>
      <c r="HY169">
        <v>0</v>
      </c>
      <c r="HZ169">
        <v>0</v>
      </c>
      <c r="IA169">
        <v>0</v>
      </c>
      <c r="IB169" t="s">
        <v>424</v>
      </c>
      <c r="IC169" t="s">
        <v>425</v>
      </c>
      <c r="ID169" t="s">
        <v>426</v>
      </c>
      <c r="IE169" t="s">
        <v>426</v>
      </c>
      <c r="IF169" t="s">
        <v>426</v>
      </c>
      <c r="IG169" t="s">
        <v>426</v>
      </c>
      <c r="IH169">
        <v>0</v>
      </c>
      <c r="II169">
        <v>100</v>
      </c>
      <c r="IJ169">
        <v>100</v>
      </c>
      <c r="IK169">
        <v>1.979</v>
      </c>
      <c r="IL169">
        <v>0.3721</v>
      </c>
      <c r="IM169">
        <v>0.591063205497763</v>
      </c>
      <c r="IN169">
        <v>0.00362635438953289</v>
      </c>
      <c r="IO169">
        <v>-8.50754122937555e-07</v>
      </c>
      <c r="IP169">
        <v>2.87264459290622e-10</v>
      </c>
      <c r="IQ169">
        <v>-0.103101814204982</v>
      </c>
      <c r="IR169">
        <v>-0.017656537129445</v>
      </c>
      <c r="IS169">
        <v>0.00217271289782075</v>
      </c>
      <c r="IT169">
        <v>-2.34727275410467e-05</v>
      </c>
      <c r="IU169">
        <v>4</v>
      </c>
      <c r="IV169">
        <v>2183</v>
      </c>
      <c r="IW169">
        <v>1</v>
      </c>
      <c r="IX169">
        <v>27</v>
      </c>
      <c r="IY169">
        <v>29322717.1</v>
      </c>
      <c r="IZ169">
        <v>29322717.1</v>
      </c>
      <c r="JA169">
        <v>0.996094</v>
      </c>
      <c r="JB169">
        <v>2.64038</v>
      </c>
      <c r="JC169">
        <v>1.54785</v>
      </c>
      <c r="JD169">
        <v>2.31323</v>
      </c>
      <c r="JE169">
        <v>1.64551</v>
      </c>
      <c r="JF169">
        <v>2.34253</v>
      </c>
      <c r="JG169">
        <v>34.5549</v>
      </c>
      <c r="JH169">
        <v>24.2101</v>
      </c>
      <c r="JI169">
        <v>18</v>
      </c>
      <c r="JJ169">
        <v>494.424</v>
      </c>
      <c r="JK169">
        <v>395.669</v>
      </c>
      <c r="JL169">
        <v>30.7371</v>
      </c>
      <c r="JM169">
        <v>28.8059</v>
      </c>
      <c r="JN169">
        <v>30.0002</v>
      </c>
      <c r="JO169">
        <v>28.765</v>
      </c>
      <c r="JP169">
        <v>28.714</v>
      </c>
      <c r="JQ169">
        <v>19.9677</v>
      </c>
      <c r="JR169">
        <v>22.6381</v>
      </c>
      <c r="JS169">
        <v>52.384</v>
      </c>
      <c r="JT169">
        <v>30.7353</v>
      </c>
      <c r="JU169">
        <v>420</v>
      </c>
      <c r="JV169">
        <v>23.4979</v>
      </c>
      <c r="JW169">
        <v>96.5411</v>
      </c>
      <c r="JX169">
        <v>94.482</v>
      </c>
    </row>
    <row r="170" spans="1:284">
      <c r="A170">
        <v>154</v>
      </c>
      <c r="B170">
        <v>1759363025</v>
      </c>
      <c r="C170">
        <v>1982.90000009537</v>
      </c>
      <c r="D170" t="s">
        <v>737</v>
      </c>
      <c r="E170" t="s">
        <v>738</v>
      </c>
      <c r="F170">
        <v>5</v>
      </c>
      <c r="G170" t="s">
        <v>730</v>
      </c>
      <c r="H170" t="s">
        <v>419</v>
      </c>
      <c r="I170">
        <v>1759363022</v>
      </c>
      <c r="J170">
        <f>(K170)/1000</f>
        <v>0</v>
      </c>
      <c r="K170">
        <f>1000*DK170*AI170*(DG170-DH170)/(100*CZ170*(1000-AI170*DG170))</f>
        <v>0</v>
      </c>
      <c r="L170">
        <f>DK170*AI170*(DF170-DE170*(1000-AI170*DH170)/(1000-AI170*DG170))/(100*CZ170)</f>
        <v>0</v>
      </c>
      <c r="M170">
        <f>DE170 - IF(AI170&gt;1, L170*CZ170*100.0/(AK170), 0)</f>
        <v>0</v>
      </c>
      <c r="N170">
        <f>((T170-J170/2)*M170-L170)/(T170+J170/2)</f>
        <v>0</v>
      </c>
      <c r="O170">
        <f>N170*(DL170+DM170)/1000.0</f>
        <v>0</v>
      </c>
      <c r="P170">
        <f>(DE170 - IF(AI170&gt;1, L170*CZ170*100.0/(AK170), 0))*(DL170+DM170)/1000.0</f>
        <v>0</v>
      </c>
      <c r="Q170">
        <f>2.0/((1/S170-1/R170)+SIGN(S170)*SQRT((1/S170-1/R170)*(1/S170-1/R170) + 4*DA170/((DA170+1)*(DA170+1))*(2*1/S170*1/R170-1/R170*1/R170)))</f>
        <v>0</v>
      </c>
      <c r="R170">
        <f>IF(LEFT(DB170,1)&lt;&gt;"0",IF(LEFT(DB170,1)="1",3.0,DC170),$D$5+$E$5*(DS170*DL170/($K$5*1000))+$F$5*(DS170*DL170/($K$5*1000))*MAX(MIN(CZ170,$J$5),$I$5)*MAX(MIN(CZ170,$J$5),$I$5)+$G$5*MAX(MIN(CZ170,$J$5),$I$5)*(DS170*DL170/($K$5*1000))+$H$5*(DS170*DL170/($K$5*1000))*(DS170*DL170/($K$5*1000)))</f>
        <v>0</v>
      </c>
      <c r="S170">
        <f>J170*(1000-(1000*0.61365*exp(17.502*W170/(240.97+W170))/(DL170+DM170)+DG170)/2)/(1000*0.61365*exp(17.502*W170/(240.97+W170))/(DL170+DM170)-DG170)</f>
        <v>0</v>
      </c>
      <c r="T170">
        <f>1/((DA170+1)/(Q170/1.6)+1/(R170/1.37)) + DA170/((DA170+1)/(Q170/1.6) + DA170/(R170/1.37))</f>
        <v>0</v>
      </c>
      <c r="U170">
        <f>(CV170*CY170)</f>
        <v>0</v>
      </c>
      <c r="V170">
        <f>(DN170+(U170+2*0.95*5.67E-8*(((DN170+$B$7)+273)^4-(DN170+273)^4)-44100*J170)/(1.84*29.3*R170+8*0.95*5.67E-8*(DN170+273)^3))</f>
        <v>0</v>
      </c>
      <c r="W170">
        <f>($C$7*DO170+$D$7*DP170+$E$7*V170)</f>
        <v>0</v>
      </c>
      <c r="X170">
        <f>0.61365*exp(17.502*W170/(240.97+W170))</f>
        <v>0</v>
      </c>
      <c r="Y170">
        <f>(Z170/AA170*100)</f>
        <v>0</v>
      </c>
      <c r="Z170">
        <f>DG170*(DL170+DM170)/1000</f>
        <v>0</v>
      </c>
      <c r="AA170">
        <f>0.61365*exp(17.502*DN170/(240.97+DN170))</f>
        <v>0</v>
      </c>
      <c r="AB170">
        <f>(X170-DG170*(DL170+DM170)/1000)</f>
        <v>0</v>
      </c>
      <c r="AC170">
        <f>(-J170*44100)</f>
        <v>0</v>
      </c>
      <c r="AD170">
        <f>2*29.3*R170*0.92*(DN170-W170)</f>
        <v>0</v>
      </c>
      <c r="AE170">
        <f>2*0.95*5.67E-8*(((DN170+$B$7)+273)^4-(W170+273)^4)</f>
        <v>0</v>
      </c>
      <c r="AF170">
        <f>U170+AE170+AC170+AD170</f>
        <v>0</v>
      </c>
      <c r="AG170">
        <v>8</v>
      </c>
      <c r="AH170">
        <v>2</v>
      </c>
      <c r="AI170">
        <f>IF(AG170*$H$13&gt;=AK170,1.0,(AK170/(AK170-AG170*$H$13)))</f>
        <v>0</v>
      </c>
      <c r="AJ170">
        <f>(AI170-1)*100</f>
        <v>0</v>
      </c>
      <c r="AK170">
        <f>MAX(0,($B$13+$C$13*DS170)/(1+$D$13*DS170)*DL170/(DN170+273)*$E$13)</f>
        <v>0</v>
      </c>
      <c r="AL170" t="s">
        <v>420</v>
      </c>
      <c r="AM170" t="s">
        <v>420</v>
      </c>
      <c r="AN170">
        <v>0</v>
      </c>
      <c r="AO170">
        <v>0</v>
      </c>
      <c r="AP170">
        <f>1-AN170/AO170</f>
        <v>0</v>
      </c>
      <c r="AQ170">
        <v>0</v>
      </c>
      <c r="AR170" t="s">
        <v>420</v>
      </c>
      <c r="AS170" t="s">
        <v>420</v>
      </c>
      <c r="AT170">
        <v>0</v>
      </c>
      <c r="AU170">
        <v>0</v>
      </c>
      <c r="AV170">
        <f>1-AT170/AU170</f>
        <v>0</v>
      </c>
      <c r="AW170">
        <v>0.5</v>
      </c>
      <c r="AX170">
        <f>CW170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420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CV170">
        <f>$B$11*DT170+$C$11*DU170+$F$11*EF170*(1-EI170)</f>
        <v>0</v>
      </c>
      <c r="CW170">
        <f>CV170*CX170</f>
        <v>0</v>
      </c>
      <c r="CX170">
        <f>($B$11*$D$9+$C$11*$D$9+$F$11*((ES170+EK170)/MAX(ES170+EK170+ET170, 0.1)*$I$9+ET170/MAX(ES170+EK170+ET170, 0.1)*$J$9))/($B$11+$C$11+$F$11)</f>
        <v>0</v>
      </c>
      <c r="CY170">
        <f>($B$11*$K$9+$C$11*$K$9+$F$11*((ES170+EK170)/MAX(ES170+EK170+ET170, 0.1)*$P$9+ET170/MAX(ES170+EK170+ET170, 0.1)*$Q$9))/($B$11+$C$11+$F$11)</f>
        <v>0</v>
      </c>
      <c r="CZ170">
        <v>3.7</v>
      </c>
      <c r="DA170">
        <v>0.5</v>
      </c>
      <c r="DB170" t="s">
        <v>421</v>
      </c>
      <c r="DC170">
        <v>2</v>
      </c>
      <c r="DD170">
        <v>1759363022</v>
      </c>
      <c r="DE170">
        <v>419.923333333333</v>
      </c>
      <c r="DF170">
        <v>419.954666666667</v>
      </c>
      <c r="DG170">
        <v>23.7622333333333</v>
      </c>
      <c r="DH170">
        <v>23.4369</v>
      </c>
      <c r="DI170">
        <v>417.944333333333</v>
      </c>
      <c r="DJ170">
        <v>23.3900333333333</v>
      </c>
      <c r="DK170">
        <v>500.028666666667</v>
      </c>
      <c r="DL170">
        <v>90.3206</v>
      </c>
      <c r="DM170">
        <v>0.0329336666666667</v>
      </c>
      <c r="DN170">
        <v>30.1504333333333</v>
      </c>
      <c r="DO170">
        <v>29.9956</v>
      </c>
      <c r="DP170">
        <v>999.9</v>
      </c>
      <c r="DQ170">
        <v>0</v>
      </c>
      <c r="DR170">
        <v>0</v>
      </c>
      <c r="DS170">
        <v>10002.5</v>
      </c>
      <c r="DT170">
        <v>0</v>
      </c>
      <c r="DU170">
        <v>0.330984</v>
      </c>
      <c r="DV170">
        <v>-0.0313415666666667</v>
      </c>
      <c r="DW170">
        <v>430.144333333333</v>
      </c>
      <c r="DX170">
        <v>430.033</v>
      </c>
      <c r="DY170">
        <v>0.325378</v>
      </c>
      <c r="DZ170">
        <v>419.954666666667</v>
      </c>
      <c r="EA170">
        <v>23.4369</v>
      </c>
      <c r="EB170">
        <v>2.14622</v>
      </c>
      <c r="EC170">
        <v>2.11683333333333</v>
      </c>
      <c r="ED170">
        <v>18.5664</v>
      </c>
      <c r="EE170">
        <v>18.3464</v>
      </c>
      <c r="EF170">
        <v>0.00500059</v>
      </c>
      <c r="EG170">
        <v>0</v>
      </c>
      <c r="EH170">
        <v>0</v>
      </c>
      <c r="EI170">
        <v>0</v>
      </c>
      <c r="EJ170">
        <v>384.4</v>
      </c>
      <c r="EK170">
        <v>0.00500059</v>
      </c>
      <c r="EL170">
        <v>-13.1666666666667</v>
      </c>
      <c r="EM170">
        <v>-0.8</v>
      </c>
      <c r="EN170">
        <v>35.625</v>
      </c>
      <c r="EO170">
        <v>38.5413333333333</v>
      </c>
      <c r="EP170">
        <v>36.875</v>
      </c>
      <c r="EQ170">
        <v>38.437</v>
      </c>
      <c r="ER170">
        <v>37.75</v>
      </c>
      <c r="ES170">
        <v>0</v>
      </c>
      <c r="ET170">
        <v>0</v>
      </c>
      <c r="EU170">
        <v>0</v>
      </c>
      <c r="EV170">
        <v>1759363026.1</v>
      </c>
      <c r="EW170">
        <v>0</v>
      </c>
      <c r="EX170">
        <v>382.188461538462</v>
      </c>
      <c r="EY170">
        <v>25.2000000270441</v>
      </c>
      <c r="EZ170">
        <v>-3.16239338456185</v>
      </c>
      <c r="FA170">
        <v>-12.8423076923077</v>
      </c>
      <c r="FB170">
        <v>15</v>
      </c>
      <c r="FC170">
        <v>0</v>
      </c>
      <c r="FD170" t="s">
        <v>422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-0.0447431495238095</v>
      </c>
      <c r="FQ170">
        <v>0.151670778701299</v>
      </c>
      <c r="FR170">
        <v>0.0417469521662886</v>
      </c>
      <c r="FS170">
        <v>1</v>
      </c>
      <c r="FT170">
        <v>381.861764705882</v>
      </c>
      <c r="FU170">
        <v>24.0137510256534</v>
      </c>
      <c r="FV170">
        <v>7.54453501884106</v>
      </c>
      <c r="FW170">
        <v>-1</v>
      </c>
      <c r="FX170">
        <v>0.328618571428571</v>
      </c>
      <c r="FY170">
        <v>-0.0159963116883114</v>
      </c>
      <c r="FZ170">
        <v>0.00177771109044424</v>
      </c>
      <c r="GA170">
        <v>1</v>
      </c>
      <c r="GB170">
        <v>2</v>
      </c>
      <c r="GC170">
        <v>2</v>
      </c>
      <c r="GD170" t="s">
        <v>449</v>
      </c>
      <c r="GE170">
        <v>3.1328</v>
      </c>
      <c r="GF170">
        <v>2.71091</v>
      </c>
      <c r="GG170">
        <v>0.0892111</v>
      </c>
      <c r="GH170">
        <v>0.0896866</v>
      </c>
      <c r="GI170">
        <v>0.101914</v>
      </c>
      <c r="GJ170">
        <v>0.101679</v>
      </c>
      <c r="GK170">
        <v>34266.3</v>
      </c>
      <c r="GL170">
        <v>36679.6</v>
      </c>
      <c r="GM170">
        <v>34042.4</v>
      </c>
      <c r="GN170">
        <v>36485.6</v>
      </c>
      <c r="GO170">
        <v>43183.6</v>
      </c>
      <c r="GP170">
        <v>47053.4</v>
      </c>
      <c r="GQ170">
        <v>53111.1</v>
      </c>
      <c r="GR170">
        <v>58315.3</v>
      </c>
      <c r="GS170">
        <v>1.93105</v>
      </c>
      <c r="GT170">
        <v>1.77705</v>
      </c>
      <c r="GU170">
        <v>0.0868738</v>
      </c>
      <c r="GV170">
        <v>0</v>
      </c>
      <c r="GW170">
        <v>28.5775</v>
      </c>
      <c r="GX170">
        <v>999.9</v>
      </c>
      <c r="GY170">
        <v>58.174</v>
      </c>
      <c r="GZ170">
        <v>30.806</v>
      </c>
      <c r="HA170">
        <v>28.7392</v>
      </c>
      <c r="HB170">
        <v>54.64</v>
      </c>
      <c r="HC170">
        <v>44.2468</v>
      </c>
      <c r="HD170">
        <v>1</v>
      </c>
      <c r="HE170">
        <v>0.111941</v>
      </c>
      <c r="HF170">
        <v>-1.33304</v>
      </c>
      <c r="HG170">
        <v>20.1267</v>
      </c>
      <c r="HH170">
        <v>5.19812</v>
      </c>
      <c r="HI170">
        <v>12.0044</v>
      </c>
      <c r="HJ170">
        <v>4.97525</v>
      </c>
      <c r="HK170">
        <v>3.294</v>
      </c>
      <c r="HL170">
        <v>9999</v>
      </c>
      <c r="HM170">
        <v>9999</v>
      </c>
      <c r="HN170">
        <v>999.9</v>
      </c>
      <c r="HO170">
        <v>9999</v>
      </c>
      <c r="HP170">
        <v>1.86325</v>
      </c>
      <c r="HQ170">
        <v>1.86813</v>
      </c>
      <c r="HR170">
        <v>1.86783</v>
      </c>
      <c r="HS170">
        <v>1.86905</v>
      </c>
      <c r="HT170">
        <v>1.86981</v>
      </c>
      <c r="HU170">
        <v>1.86592</v>
      </c>
      <c r="HV170">
        <v>1.86695</v>
      </c>
      <c r="HW170">
        <v>1.86844</v>
      </c>
      <c r="HX170">
        <v>5</v>
      </c>
      <c r="HY170">
        <v>0</v>
      </c>
      <c r="HZ170">
        <v>0</v>
      </c>
      <c r="IA170">
        <v>0</v>
      </c>
      <c r="IB170" t="s">
        <v>424</v>
      </c>
      <c r="IC170" t="s">
        <v>425</v>
      </c>
      <c r="ID170" t="s">
        <v>426</v>
      </c>
      <c r="IE170" t="s">
        <v>426</v>
      </c>
      <c r="IF170" t="s">
        <v>426</v>
      </c>
      <c r="IG170" t="s">
        <v>426</v>
      </c>
      <c r="IH170">
        <v>0</v>
      </c>
      <c r="II170">
        <v>100</v>
      </c>
      <c r="IJ170">
        <v>100</v>
      </c>
      <c r="IK170">
        <v>1.979</v>
      </c>
      <c r="IL170">
        <v>0.3721</v>
      </c>
      <c r="IM170">
        <v>0.591063205497763</v>
      </c>
      <c r="IN170">
        <v>0.00362635438953289</v>
      </c>
      <c r="IO170">
        <v>-8.50754122937555e-07</v>
      </c>
      <c r="IP170">
        <v>2.87264459290622e-10</v>
      </c>
      <c r="IQ170">
        <v>-0.103101814204982</v>
      </c>
      <c r="IR170">
        <v>-0.017656537129445</v>
      </c>
      <c r="IS170">
        <v>0.00217271289782075</v>
      </c>
      <c r="IT170">
        <v>-2.34727275410467e-05</v>
      </c>
      <c r="IU170">
        <v>4</v>
      </c>
      <c r="IV170">
        <v>2183</v>
      </c>
      <c r="IW170">
        <v>1</v>
      </c>
      <c r="IX170">
        <v>27</v>
      </c>
      <c r="IY170">
        <v>29322717.1</v>
      </c>
      <c r="IZ170">
        <v>29322717.1</v>
      </c>
      <c r="JA170">
        <v>0.996094</v>
      </c>
      <c r="JB170">
        <v>2.6355</v>
      </c>
      <c r="JC170">
        <v>1.54785</v>
      </c>
      <c r="JD170">
        <v>2.31323</v>
      </c>
      <c r="JE170">
        <v>1.64673</v>
      </c>
      <c r="JF170">
        <v>2.37427</v>
      </c>
      <c r="JG170">
        <v>34.5321</v>
      </c>
      <c r="JH170">
        <v>24.2101</v>
      </c>
      <c r="JI170">
        <v>18</v>
      </c>
      <c r="JJ170">
        <v>494.287</v>
      </c>
      <c r="JK170">
        <v>395.691</v>
      </c>
      <c r="JL170">
        <v>30.7385</v>
      </c>
      <c r="JM170">
        <v>28.8059</v>
      </c>
      <c r="JN170">
        <v>30.0003</v>
      </c>
      <c r="JO170">
        <v>28.7662</v>
      </c>
      <c r="JP170">
        <v>28.7152</v>
      </c>
      <c r="JQ170">
        <v>19.9688</v>
      </c>
      <c r="JR170">
        <v>22.6381</v>
      </c>
      <c r="JS170">
        <v>52.384</v>
      </c>
      <c r="JT170">
        <v>30.7384</v>
      </c>
      <c r="JU170">
        <v>420</v>
      </c>
      <c r="JV170">
        <v>23.4984</v>
      </c>
      <c r="JW170">
        <v>96.5411</v>
      </c>
      <c r="JX170">
        <v>94.4815</v>
      </c>
    </row>
    <row r="171" spans="1:284">
      <c r="A171">
        <v>155</v>
      </c>
      <c r="B171">
        <v>1759363027</v>
      </c>
      <c r="C171">
        <v>1984.90000009537</v>
      </c>
      <c r="D171" t="s">
        <v>739</v>
      </c>
      <c r="E171" t="s">
        <v>740</v>
      </c>
      <c r="F171">
        <v>5</v>
      </c>
      <c r="G171" t="s">
        <v>730</v>
      </c>
      <c r="H171" t="s">
        <v>419</v>
      </c>
      <c r="I171">
        <v>1759363024</v>
      </c>
      <c r="J171">
        <f>(K171)/1000</f>
        <v>0</v>
      </c>
      <c r="K171">
        <f>1000*DK171*AI171*(DG171-DH171)/(100*CZ171*(1000-AI171*DG171))</f>
        <v>0</v>
      </c>
      <c r="L171">
        <f>DK171*AI171*(DF171-DE171*(1000-AI171*DH171)/(1000-AI171*DG171))/(100*CZ171)</f>
        <v>0</v>
      </c>
      <c r="M171">
        <f>DE171 - IF(AI171&gt;1, L171*CZ171*100.0/(AK171), 0)</f>
        <v>0</v>
      </c>
      <c r="N171">
        <f>((T171-J171/2)*M171-L171)/(T171+J171/2)</f>
        <v>0</v>
      </c>
      <c r="O171">
        <f>N171*(DL171+DM171)/1000.0</f>
        <v>0</v>
      </c>
      <c r="P171">
        <f>(DE171 - IF(AI171&gt;1, L171*CZ171*100.0/(AK171), 0))*(DL171+DM171)/1000.0</f>
        <v>0</v>
      </c>
      <c r="Q171">
        <f>2.0/((1/S171-1/R171)+SIGN(S171)*SQRT((1/S171-1/R171)*(1/S171-1/R171) + 4*DA171/((DA171+1)*(DA171+1))*(2*1/S171*1/R171-1/R171*1/R171)))</f>
        <v>0</v>
      </c>
      <c r="R171">
        <f>IF(LEFT(DB171,1)&lt;&gt;"0",IF(LEFT(DB171,1)="1",3.0,DC171),$D$5+$E$5*(DS171*DL171/($K$5*1000))+$F$5*(DS171*DL171/($K$5*1000))*MAX(MIN(CZ171,$J$5),$I$5)*MAX(MIN(CZ171,$J$5),$I$5)+$G$5*MAX(MIN(CZ171,$J$5),$I$5)*(DS171*DL171/($K$5*1000))+$H$5*(DS171*DL171/($K$5*1000))*(DS171*DL171/($K$5*1000)))</f>
        <v>0</v>
      </c>
      <c r="S171">
        <f>J171*(1000-(1000*0.61365*exp(17.502*W171/(240.97+W171))/(DL171+DM171)+DG171)/2)/(1000*0.61365*exp(17.502*W171/(240.97+W171))/(DL171+DM171)-DG171)</f>
        <v>0</v>
      </c>
      <c r="T171">
        <f>1/((DA171+1)/(Q171/1.6)+1/(R171/1.37)) + DA171/((DA171+1)/(Q171/1.6) + DA171/(R171/1.37))</f>
        <v>0</v>
      </c>
      <c r="U171">
        <f>(CV171*CY171)</f>
        <v>0</v>
      </c>
      <c r="V171">
        <f>(DN171+(U171+2*0.95*5.67E-8*(((DN171+$B$7)+273)^4-(DN171+273)^4)-44100*J171)/(1.84*29.3*R171+8*0.95*5.67E-8*(DN171+273)^3))</f>
        <v>0</v>
      </c>
      <c r="W171">
        <f>($C$7*DO171+$D$7*DP171+$E$7*V171)</f>
        <v>0</v>
      </c>
      <c r="X171">
        <f>0.61365*exp(17.502*W171/(240.97+W171))</f>
        <v>0</v>
      </c>
      <c r="Y171">
        <f>(Z171/AA171*100)</f>
        <v>0</v>
      </c>
      <c r="Z171">
        <f>DG171*(DL171+DM171)/1000</f>
        <v>0</v>
      </c>
      <c r="AA171">
        <f>0.61365*exp(17.502*DN171/(240.97+DN171))</f>
        <v>0</v>
      </c>
      <c r="AB171">
        <f>(X171-DG171*(DL171+DM171)/1000)</f>
        <v>0</v>
      </c>
      <c r="AC171">
        <f>(-J171*44100)</f>
        <v>0</v>
      </c>
      <c r="AD171">
        <f>2*29.3*R171*0.92*(DN171-W171)</f>
        <v>0</v>
      </c>
      <c r="AE171">
        <f>2*0.95*5.67E-8*(((DN171+$B$7)+273)^4-(W171+273)^4)</f>
        <v>0</v>
      </c>
      <c r="AF171">
        <f>U171+AE171+AC171+AD171</f>
        <v>0</v>
      </c>
      <c r="AG171">
        <v>8</v>
      </c>
      <c r="AH171">
        <v>2</v>
      </c>
      <c r="AI171">
        <f>IF(AG171*$H$13&gt;=AK171,1.0,(AK171/(AK171-AG171*$H$13)))</f>
        <v>0</v>
      </c>
      <c r="AJ171">
        <f>(AI171-1)*100</f>
        <v>0</v>
      </c>
      <c r="AK171">
        <f>MAX(0,($B$13+$C$13*DS171)/(1+$D$13*DS171)*DL171/(DN171+273)*$E$13)</f>
        <v>0</v>
      </c>
      <c r="AL171" t="s">
        <v>420</v>
      </c>
      <c r="AM171" t="s">
        <v>420</v>
      </c>
      <c r="AN171">
        <v>0</v>
      </c>
      <c r="AO171">
        <v>0</v>
      </c>
      <c r="AP171">
        <f>1-AN171/AO171</f>
        <v>0</v>
      </c>
      <c r="AQ171">
        <v>0</v>
      </c>
      <c r="AR171" t="s">
        <v>420</v>
      </c>
      <c r="AS171" t="s">
        <v>420</v>
      </c>
      <c r="AT171">
        <v>0</v>
      </c>
      <c r="AU171">
        <v>0</v>
      </c>
      <c r="AV171">
        <f>1-AT171/AU171</f>
        <v>0</v>
      </c>
      <c r="AW171">
        <v>0.5</v>
      </c>
      <c r="AX171">
        <f>CW171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420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CV171">
        <f>$B$11*DT171+$C$11*DU171+$F$11*EF171*(1-EI171)</f>
        <v>0</v>
      </c>
      <c r="CW171">
        <f>CV171*CX171</f>
        <v>0</v>
      </c>
      <c r="CX171">
        <f>($B$11*$D$9+$C$11*$D$9+$F$11*((ES171+EK171)/MAX(ES171+EK171+ET171, 0.1)*$I$9+ET171/MAX(ES171+EK171+ET171, 0.1)*$J$9))/($B$11+$C$11+$F$11)</f>
        <v>0</v>
      </c>
      <c r="CY171">
        <f>($B$11*$K$9+$C$11*$K$9+$F$11*((ES171+EK171)/MAX(ES171+EK171+ET171, 0.1)*$P$9+ET171/MAX(ES171+EK171+ET171, 0.1)*$Q$9))/($B$11+$C$11+$F$11)</f>
        <v>0</v>
      </c>
      <c r="CZ171">
        <v>3.7</v>
      </c>
      <c r="DA171">
        <v>0.5</v>
      </c>
      <c r="DB171" t="s">
        <v>421</v>
      </c>
      <c r="DC171">
        <v>2</v>
      </c>
      <c r="DD171">
        <v>1759363024</v>
      </c>
      <c r="DE171">
        <v>419.926</v>
      </c>
      <c r="DF171">
        <v>419.995666666667</v>
      </c>
      <c r="DG171">
        <v>23.7601333333333</v>
      </c>
      <c r="DH171">
        <v>23.4352666666667</v>
      </c>
      <c r="DI171">
        <v>417.947</v>
      </c>
      <c r="DJ171">
        <v>23.388</v>
      </c>
      <c r="DK171">
        <v>500.010333333333</v>
      </c>
      <c r="DL171">
        <v>90.3212666666667</v>
      </c>
      <c r="DM171">
        <v>0.03299</v>
      </c>
      <c r="DN171">
        <v>30.1513</v>
      </c>
      <c r="DO171">
        <v>29.9946</v>
      </c>
      <c r="DP171">
        <v>999.9</v>
      </c>
      <c r="DQ171">
        <v>0</v>
      </c>
      <c r="DR171">
        <v>0</v>
      </c>
      <c r="DS171">
        <v>9990</v>
      </c>
      <c r="DT171">
        <v>0</v>
      </c>
      <c r="DU171">
        <v>0.330984</v>
      </c>
      <c r="DV171">
        <v>-0.0695088666666667</v>
      </c>
      <c r="DW171">
        <v>430.146333333333</v>
      </c>
      <c r="DX171">
        <v>430.074333333333</v>
      </c>
      <c r="DY171">
        <v>0.324919333333333</v>
      </c>
      <c r="DZ171">
        <v>419.995666666667</v>
      </c>
      <c r="EA171">
        <v>23.4352666666667</v>
      </c>
      <c r="EB171">
        <v>2.14604333333333</v>
      </c>
      <c r="EC171">
        <v>2.1167</v>
      </c>
      <c r="ED171">
        <v>18.5651333333333</v>
      </c>
      <c r="EE171">
        <v>18.3453666666667</v>
      </c>
      <c r="EF171">
        <v>0.00500059</v>
      </c>
      <c r="EG171">
        <v>0</v>
      </c>
      <c r="EH171">
        <v>0</v>
      </c>
      <c r="EI171">
        <v>0</v>
      </c>
      <c r="EJ171">
        <v>383.666666666667</v>
      </c>
      <c r="EK171">
        <v>0.00500059</v>
      </c>
      <c r="EL171">
        <v>-11.6666666666667</v>
      </c>
      <c r="EM171">
        <v>-0.333333333333333</v>
      </c>
      <c r="EN171">
        <v>35.604</v>
      </c>
      <c r="EO171">
        <v>38.5206666666667</v>
      </c>
      <c r="EP171">
        <v>36.854</v>
      </c>
      <c r="EQ171">
        <v>38.4163333333333</v>
      </c>
      <c r="ER171">
        <v>37.75</v>
      </c>
      <c r="ES171">
        <v>0</v>
      </c>
      <c r="ET171">
        <v>0</v>
      </c>
      <c r="EU171">
        <v>0</v>
      </c>
      <c r="EV171">
        <v>1759363027.9</v>
      </c>
      <c r="EW171">
        <v>0</v>
      </c>
      <c r="EX171">
        <v>382.02</v>
      </c>
      <c r="EY171">
        <v>7.49230724575578</v>
      </c>
      <c r="EZ171">
        <v>-4.49230775988313</v>
      </c>
      <c r="FA171">
        <v>-12.424</v>
      </c>
      <c r="FB171">
        <v>15</v>
      </c>
      <c r="FC171">
        <v>0</v>
      </c>
      <c r="FD171" t="s">
        <v>422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-0.0497698257142857</v>
      </c>
      <c r="FQ171">
        <v>0.103055153766234</v>
      </c>
      <c r="FR171">
        <v>0.0439631207542855</v>
      </c>
      <c r="FS171">
        <v>1</v>
      </c>
      <c r="FT171">
        <v>382.726470588235</v>
      </c>
      <c r="FU171">
        <v>7.30481287036873</v>
      </c>
      <c r="FV171">
        <v>6.88379635442064</v>
      </c>
      <c r="FW171">
        <v>-1</v>
      </c>
      <c r="FX171">
        <v>0.327788</v>
      </c>
      <c r="FY171">
        <v>-0.0191474805194805</v>
      </c>
      <c r="FZ171">
        <v>0.00218161628593289</v>
      </c>
      <c r="GA171">
        <v>1</v>
      </c>
      <c r="GB171">
        <v>2</v>
      </c>
      <c r="GC171">
        <v>2</v>
      </c>
      <c r="GD171" t="s">
        <v>449</v>
      </c>
      <c r="GE171">
        <v>3.13263</v>
      </c>
      <c r="GF171">
        <v>2.71094</v>
      </c>
      <c r="GG171">
        <v>0.0892144</v>
      </c>
      <c r="GH171">
        <v>0.0896815</v>
      </c>
      <c r="GI171">
        <v>0.101911</v>
      </c>
      <c r="GJ171">
        <v>0.101647</v>
      </c>
      <c r="GK171">
        <v>34266.2</v>
      </c>
      <c r="GL171">
        <v>36679.9</v>
      </c>
      <c r="GM171">
        <v>34042.5</v>
      </c>
      <c r="GN171">
        <v>36485.7</v>
      </c>
      <c r="GO171">
        <v>43183.9</v>
      </c>
      <c r="GP171">
        <v>47055.3</v>
      </c>
      <c r="GQ171">
        <v>53111.2</v>
      </c>
      <c r="GR171">
        <v>58315.5</v>
      </c>
      <c r="GS171">
        <v>1.93142</v>
      </c>
      <c r="GT171">
        <v>1.77673</v>
      </c>
      <c r="GU171">
        <v>0.0868738</v>
      </c>
      <c r="GV171">
        <v>0</v>
      </c>
      <c r="GW171">
        <v>28.5775</v>
      </c>
      <c r="GX171">
        <v>999.9</v>
      </c>
      <c r="GY171">
        <v>58.174</v>
      </c>
      <c r="GZ171">
        <v>30.816</v>
      </c>
      <c r="HA171">
        <v>28.7519</v>
      </c>
      <c r="HB171">
        <v>54.77</v>
      </c>
      <c r="HC171">
        <v>44.5232</v>
      </c>
      <c r="HD171">
        <v>1</v>
      </c>
      <c r="HE171">
        <v>0.112005</v>
      </c>
      <c r="HF171">
        <v>-1.33233</v>
      </c>
      <c r="HG171">
        <v>20.1267</v>
      </c>
      <c r="HH171">
        <v>5.19842</v>
      </c>
      <c r="HI171">
        <v>12.0044</v>
      </c>
      <c r="HJ171">
        <v>4.9754</v>
      </c>
      <c r="HK171">
        <v>3.294</v>
      </c>
      <c r="HL171">
        <v>9999</v>
      </c>
      <c r="HM171">
        <v>9999</v>
      </c>
      <c r="HN171">
        <v>999.9</v>
      </c>
      <c r="HO171">
        <v>9999</v>
      </c>
      <c r="HP171">
        <v>1.86325</v>
      </c>
      <c r="HQ171">
        <v>1.86812</v>
      </c>
      <c r="HR171">
        <v>1.86783</v>
      </c>
      <c r="HS171">
        <v>1.86905</v>
      </c>
      <c r="HT171">
        <v>1.86982</v>
      </c>
      <c r="HU171">
        <v>1.86595</v>
      </c>
      <c r="HV171">
        <v>1.86695</v>
      </c>
      <c r="HW171">
        <v>1.86844</v>
      </c>
      <c r="HX171">
        <v>5</v>
      </c>
      <c r="HY171">
        <v>0</v>
      </c>
      <c r="HZ171">
        <v>0</v>
      </c>
      <c r="IA171">
        <v>0</v>
      </c>
      <c r="IB171" t="s">
        <v>424</v>
      </c>
      <c r="IC171" t="s">
        <v>425</v>
      </c>
      <c r="ID171" t="s">
        <v>426</v>
      </c>
      <c r="IE171" t="s">
        <v>426</v>
      </c>
      <c r="IF171" t="s">
        <v>426</v>
      </c>
      <c r="IG171" t="s">
        <v>426</v>
      </c>
      <c r="IH171">
        <v>0</v>
      </c>
      <c r="II171">
        <v>100</v>
      </c>
      <c r="IJ171">
        <v>100</v>
      </c>
      <c r="IK171">
        <v>1.98</v>
      </c>
      <c r="IL171">
        <v>0.372</v>
      </c>
      <c r="IM171">
        <v>0.591063205497763</v>
      </c>
      <c r="IN171">
        <v>0.00362635438953289</v>
      </c>
      <c r="IO171">
        <v>-8.50754122937555e-07</v>
      </c>
      <c r="IP171">
        <v>2.87264459290622e-10</v>
      </c>
      <c r="IQ171">
        <v>-0.103101814204982</v>
      </c>
      <c r="IR171">
        <v>-0.017656537129445</v>
      </c>
      <c r="IS171">
        <v>0.00217271289782075</v>
      </c>
      <c r="IT171">
        <v>-2.34727275410467e-05</v>
      </c>
      <c r="IU171">
        <v>4</v>
      </c>
      <c r="IV171">
        <v>2183</v>
      </c>
      <c r="IW171">
        <v>1</v>
      </c>
      <c r="IX171">
        <v>27</v>
      </c>
      <c r="IY171">
        <v>29322717.1</v>
      </c>
      <c r="IZ171">
        <v>29322717.1</v>
      </c>
      <c r="JA171">
        <v>0.996094</v>
      </c>
      <c r="JB171">
        <v>2.65015</v>
      </c>
      <c r="JC171">
        <v>1.54785</v>
      </c>
      <c r="JD171">
        <v>2.31323</v>
      </c>
      <c r="JE171">
        <v>1.64673</v>
      </c>
      <c r="JF171">
        <v>2.26929</v>
      </c>
      <c r="JG171">
        <v>34.5321</v>
      </c>
      <c r="JH171">
        <v>24.2101</v>
      </c>
      <c r="JI171">
        <v>18</v>
      </c>
      <c r="JJ171">
        <v>494.541</v>
      </c>
      <c r="JK171">
        <v>395.514</v>
      </c>
      <c r="JL171">
        <v>30.7393</v>
      </c>
      <c r="JM171">
        <v>28.8059</v>
      </c>
      <c r="JN171">
        <v>30.0003</v>
      </c>
      <c r="JO171">
        <v>28.7673</v>
      </c>
      <c r="JP171">
        <v>28.7152</v>
      </c>
      <c r="JQ171">
        <v>19.9685</v>
      </c>
      <c r="JR171">
        <v>22.6381</v>
      </c>
      <c r="JS171">
        <v>52.384</v>
      </c>
      <c r="JT171">
        <v>30.7384</v>
      </c>
      <c r="JU171">
        <v>420</v>
      </c>
      <c r="JV171">
        <v>23.5002</v>
      </c>
      <c r="JW171">
        <v>96.5414</v>
      </c>
      <c r="JX171">
        <v>94.4818</v>
      </c>
    </row>
    <row r="172" spans="1:284">
      <c r="A172">
        <v>156</v>
      </c>
      <c r="B172">
        <v>1759363029</v>
      </c>
      <c r="C172">
        <v>1986.90000009537</v>
      </c>
      <c r="D172" t="s">
        <v>741</v>
      </c>
      <c r="E172" t="s">
        <v>742</v>
      </c>
      <c r="F172">
        <v>5</v>
      </c>
      <c r="G172" t="s">
        <v>730</v>
      </c>
      <c r="H172" t="s">
        <v>419</v>
      </c>
      <c r="I172">
        <v>1759363026</v>
      </c>
      <c r="J172">
        <f>(K172)/1000</f>
        <v>0</v>
      </c>
      <c r="K172">
        <f>1000*DK172*AI172*(DG172-DH172)/(100*CZ172*(1000-AI172*DG172))</f>
        <v>0</v>
      </c>
      <c r="L172">
        <f>DK172*AI172*(DF172-DE172*(1000-AI172*DH172)/(1000-AI172*DG172))/(100*CZ172)</f>
        <v>0</v>
      </c>
      <c r="M172">
        <f>DE172 - IF(AI172&gt;1, L172*CZ172*100.0/(AK172), 0)</f>
        <v>0</v>
      </c>
      <c r="N172">
        <f>((T172-J172/2)*M172-L172)/(T172+J172/2)</f>
        <v>0</v>
      </c>
      <c r="O172">
        <f>N172*(DL172+DM172)/1000.0</f>
        <v>0</v>
      </c>
      <c r="P172">
        <f>(DE172 - IF(AI172&gt;1, L172*CZ172*100.0/(AK172), 0))*(DL172+DM172)/1000.0</f>
        <v>0</v>
      </c>
      <c r="Q172">
        <f>2.0/((1/S172-1/R172)+SIGN(S172)*SQRT((1/S172-1/R172)*(1/S172-1/R172) + 4*DA172/((DA172+1)*(DA172+1))*(2*1/S172*1/R172-1/R172*1/R172)))</f>
        <v>0</v>
      </c>
      <c r="R172">
        <f>IF(LEFT(DB172,1)&lt;&gt;"0",IF(LEFT(DB172,1)="1",3.0,DC172),$D$5+$E$5*(DS172*DL172/($K$5*1000))+$F$5*(DS172*DL172/($K$5*1000))*MAX(MIN(CZ172,$J$5),$I$5)*MAX(MIN(CZ172,$J$5),$I$5)+$G$5*MAX(MIN(CZ172,$J$5),$I$5)*(DS172*DL172/($K$5*1000))+$H$5*(DS172*DL172/($K$5*1000))*(DS172*DL172/($K$5*1000)))</f>
        <v>0</v>
      </c>
      <c r="S172">
        <f>J172*(1000-(1000*0.61365*exp(17.502*W172/(240.97+W172))/(DL172+DM172)+DG172)/2)/(1000*0.61365*exp(17.502*W172/(240.97+W172))/(DL172+DM172)-DG172)</f>
        <v>0</v>
      </c>
      <c r="T172">
        <f>1/((DA172+1)/(Q172/1.6)+1/(R172/1.37)) + DA172/((DA172+1)/(Q172/1.6) + DA172/(R172/1.37))</f>
        <v>0</v>
      </c>
      <c r="U172">
        <f>(CV172*CY172)</f>
        <v>0</v>
      </c>
      <c r="V172">
        <f>(DN172+(U172+2*0.95*5.67E-8*(((DN172+$B$7)+273)^4-(DN172+273)^4)-44100*J172)/(1.84*29.3*R172+8*0.95*5.67E-8*(DN172+273)^3))</f>
        <v>0</v>
      </c>
      <c r="W172">
        <f>($C$7*DO172+$D$7*DP172+$E$7*V172)</f>
        <v>0</v>
      </c>
      <c r="X172">
        <f>0.61365*exp(17.502*W172/(240.97+W172))</f>
        <v>0</v>
      </c>
      <c r="Y172">
        <f>(Z172/AA172*100)</f>
        <v>0</v>
      </c>
      <c r="Z172">
        <f>DG172*(DL172+DM172)/1000</f>
        <v>0</v>
      </c>
      <c r="AA172">
        <f>0.61365*exp(17.502*DN172/(240.97+DN172))</f>
        <v>0</v>
      </c>
      <c r="AB172">
        <f>(X172-DG172*(DL172+DM172)/1000)</f>
        <v>0</v>
      </c>
      <c r="AC172">
        <f>(-J172*44100)</f>
        <v>0</v>
      </c>
      <c r="AD172">
        <f>2*29.3*R172*0.92*(DN172-W172)</f>
        <v>0</v>
      </c>
      <c r="AE172">
        <f>2*0.95*5.67E-8*(((DN172+$B$7)+273)^4-(W172+273)^4)</f>
        <v>0</v>
      </c>
      <c r="AF172">
        <f>U172+AE172+AC172+AD172</f>
        <v>0</v>
      </c>
      <c r="AG172">
        <v>8</v>
      </c>
      <c r="AH172">
        <v>2</v>
      </c>
      <c r="AI172">
        <f>IF(AG172*$H$13&gt;=AK172,1.0,(AK172/(AK172-AG172*$H$13)))</f>
        <v>0</v>
      </c>
      <c r="AJ172">
        <f>(AI172-1)*100</f>
        <v>0</v>
      </c>
      <c r="AK172">
        <f>MAX(0,($B$13+$C$13*DS172)/(1+$D$13*DS172)*DL172/(DN172+273)*$E$13)</f>
        <v>0</v>
      </c>
      <c r="AL172" t="s">
        <v>420</v>
      </c>
      <c r="AM172" t="s">
        <v>420</v>
      </c>
      <c r="AN172">
        <v>0</v>
      </c>
      <c r="AO172">
        <v>0</v>
      </c>
      <c r="AP172">
        <f>1-AN172/AO172</f>
        <v>0</v>
      </c>
      <c r="AQ172">
        <v>0</v>
      </c>
      <c r="AR172" t="s">
        <v>420</v>
      </c>
      <c r="AS172" t="s">
        <v>420</v>
      </c>
      <c r="AT172">
        <v>0</v>
      </c>
      <c r="AU172">
        <v>0</v>
      </c>
      <c r="AV172">
        <f>1-AT172/AU172</f>
        <v>0</v>
      </c>
      <c r="AW172">
        <v>0.5</v>
      </c>
      <c r="AX172">
        <f>CW172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420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CV172">
        <f>$B$11*DT172+$C$11*DU172+$F$11*EF172*(1-EI172)</f>
        <v>0</v>
      </c>
      <c r="CW172">
        <f>CV172*CX172</f>
        <v>0</v>
      </c>
      <c r="CX172">
        <f>($B$11*$D$9+$C$11*$D$9+$F$11*((ES172+EK172)/MAX(ES172+EK172+ET172, 0.1)*$I$9+ET172/MAX(ES172+EK172+ET172, 0.1)*$J$9))/($B$11+$C$11+$F$11)</f>
        <v>0</v>
      </c>
      <c r="CY172">
        <f>($B$11*$K$9+$C$11*$K$9+$F$11*((ES172+EK172)/MAX(ES172+EK172+ET172, 0.1)*$P$9+ET172/MAX(ES172+EK172+ET172, 0.1)*$Q$9))/($B$11+$C$11+$F$11)</f>
        <v>0</v>
      </c>
      <c r="CZ172">
        <v>3.7</v>
      </c>
      <c r="DA172">
        <v>0.5</v>
      </c>
      <c r="DB172" t="s">
        <v>421</v>
      </c>
      <c r="DC172">
        <v>2</v>
      </c>
      <c r="DD172">
        <v>1759363026</v>
      </c>
      <c r="DE172">
        <v>419.943</v>
      </c>
      <c r="DF172">
        <v>420.016666666667</v>
      </c>
      <c r="DG172">
        <v>23.7582666666667</v>
      </c>
      <c r="DH172">
        <v>23.4286</v>
      </c>
      <c r="DI172">
        <v>417.964</v>
      </c>
      <c r="DJ172">
        <v>23.3862333333333</v>
      </c>
      <c r="DK172">
        <v>499.976666666667</v>
      </c>
      <c r="DL172">
        <v>90.3210666666667</v>
      </c>
      <c r="DM172">
        <v>0.0328828333333333</v>
      </c>
      <c r="DN172">
        <v>30.1515</v>
      </c>
      <c r="DO172">
        <v>29.9939666666667</v>
      </c>
      <c r="DP172">
        <v>999.9</v>
      </c>
      <c r="DQ172">
        <v>0</v>
      </c>
      <c r="DR172">
        <v>0</v>
      </c>
      <c r="DS172">
        <v>10006.25</v>
      </c>
      <c r="DT172">
        <v>0</v>
      </c>
      <c r="DU172">
        <v>0.330984</v>
      </c>
      <c r="DV172">
        <v>-0.0735880333333333</v>
      </c>
      <c r="DW172">
        <v>430.163</v>
      </c>
      <c r="DX172">
        <v>430.093</v>
      </c>
      <c r="DY172">
        <v>0.329718666666667</v>
      </c>
      <c r="DZ172">
        <v>420.016666666667</v>
      </c>
      <c r="EA172">
        <v>23.4286</v>
      </c>
      <c r="EB172">
        <v>2.14587333333333</v>
      </c>
      <c r="EC172">
        <v>2.11609333333333</v>
      </c>
      <c r="ED172">
        <v>18.5638666666667</v>
      </c>
      <c r="EE172">
        <v>18.3408</v>
      </c>
      <c r="EF172">
        <v>0.00500059</v>
      </c>
      <c r="EG172">
        <v>0</v>
      </c>
      <c r="EH172">
        <v>0</v>
      </c>
      <c r="EI172">
        <v>0</v>
      </c>
      <c r="EJ172">
        <v>384.533333333333</v>
      </c>
      <c r="EK172">
        <v>0.00500059</v>
      </c>
      <c r="EL172">
        <v>-12.4</v>
      </c>
      <c r="EM172">
        <v>-0.3</v>
      </c>
      <c r="EN172">
        <v>35.583</v>
      </c>
      <c r="EO172">
        <v>38.5</v>
      </c>
      <c r="EP172">
        <v>36.833</v>
      </c>
      <c r="EQ172">
        <v>38.3956666666667</v>
      </c>
      <c r="ER172">
        <v>37.75</v>
      </c>
      <c r="ES172">
        <v>0</v>
      </c>
      <c r="ET172">
        <v>0</v>
      </c>
      <c r="EU172">
        <v>0</v>
      </c>
      <c r="EV172">
        <v>1759363030.3</v>
      </c>
      <c r="EW172">
        <v>0</v>
      </c>
      <c r="EX172">
        <v>382.612</v>
      </c>
      <c r="EY172">
        <v>-4.17692360015113</v>
      </c>
      <c r="EZ172">
        <v>16.5615384754815</v>
      </c>
      <c r="FA172">
        <v>-13.412</v>
      </c>
      <c r="FB172">
        <v>15</v>
      </c>
      <c r="FC172">
        <v>0</v>
      </c>
      <c r="FD172" t="s">
        <v>422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-0.0497582019047619</v>
      </c>
      <c r="FQ172">
        <v>0.137426822337662</v>
      </c>
      <c r="FR172">
        <v>0.0444513073215141</v>
      </c>
      <c r="FS172">
        <v>1</v>
      </c>
      <c r="FT172">
        <v>382.852941176471</v>
      </c>
      <c r="FU172">
        <v>-10.1879297405782</v>
      </c>
      <c r="FV172">
        <v>7.07257484081241</v>
      </c>
      <c r="FW172">
        <v>-1</v>
      </c>
      <c r="FX172">
        <v>0.327654761904762</v>
      </c>
      <c r="FY172">
        <v>-0.010876753246753</v>
      </c>
      <c r="FZ172">
        <v>0.00224223270753489</v>
      </c>
      <c r="GA172">
        <v>1</v>
      </c>
      <c r="GB172">
        <v>2</v>
      </c>
      <c r="GC172">
        <v>2</v>
      </c>
      <c r="GD172" t="s">
        <v>449</v>
      </c>
      <c r="GE172">
        <v>3.13264</v>
      </c>
      <c r="GF172">
        <v>2.7111</v>
      </c>
      <c r="GG172">
        <v>0.0892118</v>
      </c>
      <c r="GH172">
        <v>0.0896869</v>
      </c>
      <c r="GI172">
        <v>0.101898</v>
      </c>
      <c r="GJ172">
        <v>0.101591</v>
      </c>
      <c r="GK172">
        <v>34266.3</v>
      </c>
      <c r="GL172">
        <v>36679.8</v>
      </c>
      <c r="GM172">
        <v>34042.4</v>
      </c>
      <c r="GN172">
        <v>36485.8</v>
      </c>
      <c r="GO172">
        <v>43184.5</v>
      </c>
      <c r="GP172">
        <v>47058.3</v>
      </c>
      <c r="GQ172">
        <v>53111.3</v>
      </c>
      <c r="GR172">
        <v>58315.5</v>
      </c>
      <c r="GS172">
        <v>1.93177</v>
      </c>
      <c r="GT172">
        <v>1.77675</v>
      </c>
      <c r="GU172">
        <v>0.0870042</v>
      </c>
      <c r="GV172">
        <v>0</v>
      </c>
      <c r="GW172">
        <v>28.5775</v>
      </c>
      <c r="GX172">
        <v>999.9</v>
      </c>
      <c r="GY172">
        <v>58.174</v>
      </c>
      <c r="GZ172">
        <v>30.816</v>
      </c>
      <c r="HA172">
        <v>28.7527</v>
      </c>
      <c r="HB172">
        <v>55.02</v>
      </c>
      <c r="HC172">
        <v>44.4311</v>
      </c>
      <c r="HD172">
        <v>1</v>
      </c>
      <c r="HE172">
        <v>0.112114</v>
      </c>
      <c r="HF172">
        <v>-1.32938</v>
      </c>
      <c r="HG172">
        <v>20.1267</v>
      </c>
      <c r="HH172">
        <v>5.19842</v>
      </c>
      <c r="HI172">
        <v>12.0049</v>
      </c>
      <c r="HJ172">
        <v>4.97545</v>
      </c>
      <c r="HK172">
        <v>3.294</v>
      </c>
      <c r="HL172">
        <v>9999</v>
      </c>
      <c r="HM172">
        <v>9999</v>
      </c>
      <c r="HN172">
        <v>999.9</v>
      </c>
      <c r="HO172">
        <v>9999</v>
      </c>
      <c r="HP172">
        <v>1.86325</v>
      </c>
      <c r="HQ172">
        <v>1.86812</v>
      </c>
      <c r="HR172">
        <v>1.86783</v>
      </c>
      <c r="HS172">
        <v>1.86905</v>
      </c>
      <c r="HT172">
        <v>1.86982</v>
      </c>
      <c r="HU172">
        <v>1.86594</v>
      </c>
      <c r="HV172">
        <v>1.86695</v>
      </c>
      <c r="HW172">
        <v>1.86844</v>
      </c>
      <c r="HX172">
        <v>5</v>
      </c>
      <c r="HY172">
        <v>0</v>
      </c>
      <c r="HZ172">
        <v>0</v>
      </c>
      <c r="IA172">
        <v>0</v>
      </c>
      <c r="IB172" t="s">
        <v>424</v>
      </c>
      <c r="IC172" t="s">
        <v>425</v>
      </c>
      <c r="ID172" t="s">
        <v>426</v>
      </c>
      <c r="IE172" t="s">
        <v>426</v>
      </c>
      <c r="IF172" t="s">
        <v>426</v>
      </c>
      <c r="IG172" t="s">
        <v>426</v>
      </c>
      <c r="IH172">
        <v>0</v>
      </c>
      <c r="II172">
        <v>100</v>
      </c>
      <c r="IJ172">
        <v>100</v>
      </c>
      <c r="IK172">
        <v>1.98</v>
      </c>
      <c r="IL172">
        <v>0.3719</v>
      </c>
      <c r="IM172">
        <v>0.591063205497763</v>
      </c>
      <c r="IN172">
        <v>0.00362635438953289</v>
      </c>
      <c r="IO172">
        <v>-8.50754122937555e-07</v>
      </c>
      <c r="IP172">
        <v>2.87264459290622e-10</v>
      </c>
      <c r="IQ172">
        <v>-0.103101814204982</v>
      </c>
      <c r="IR172">
        <v>-0.017656537129445</v>
      </c>
      <c r="IS172">
        <v>0.00217271289782075</v>
      </c>
      <c r="IT172">
        <v>-2.34727275410467e-05</v>
      </c>
      <c r="IU172">
        <v>4</v>
      </c>
      <c r="IV172">
        <v>2183</v>
      </c>
      <c r="IW172">
        <v>1</v>
      </c>
      <c r="IX172">
        <v>27</v>
      </c>
      <c r="IY172">
        <v>29322717.1</v>
      </c>
      <c r="IZ172">
        <v>29322717.1</v>
      </c>
      <c r="JA172">
        <v>0.996094</v>
      </c>
      <c r="JB172">
        <v>2.63916</v>
      </c>
      <c r="JC172">
        <v>1.54785</v>
      </c>
      <c r="JD172">
        <v>2.31323</v>
      </c>
      <c r="JE172">
        <v>1.64551</v>
      </c>
      <c r="JF172">
        <v>2.35474</v>
      </c>
      <c r="JG172">
        <v>34.5321</v>
      </c>
      <c r="JH172">
        <v>24.2101</v>
      </c>
      <c r="JI172">
        <v>18</v>
      </c>
      <c r="JJ172">
        <v>494.769</v>
      </c>
      <c r="JK172">
        <v>395.527</v>
      </c>
      <c r="JL172">
        <v>30.7401</v>
      </c>
      <c r="JM172">
        <v>28.8068</v>
      </c>
      <c r="JN172">
        <v>30.0003</v>
      </c>
      <c r="JO172">
        <v>28.7673</v>
      </c>
      <c r="JP172">
        <v>28.7152</v>
      </c>
      <c r="JQ172">
        <v>19.9679</v>
      </c>
      <c r="JR172">
        <v>22.6381</v>
      </c>
      <c r="JS172">
        <v>52.384</v>
      </c>
      <c r="JT172">
        <v>30.7431</v>
      </c>
      <c r="JU172">
        <v>420</v>
      </c>
      <c r="JV172">
        <v>23.5081</v>
      </c>
      <c r="JW172">
        <v>96.5414</v>
      </c>
      <c r="JX172">
        <v>94.4819</v>
      </c>
    </row>
    <row r="173" spans="1:284">
      <c r="A173">
        <v>157</v>
      </c>
      <c r="B173">
        <v>1759363031</v>
      </c>
      <c r="C173">
        <v>1988.90000009537</v>
      </c>
      <c r="D173" t="s">
        <v>743</v>
      </c>
      <c r="E173" t="s">
        <v>744</v>
      </c>
      <c r="F173">
        <v>5</v>
      </c>
      <c r="G173" t="s">
        <v>730</v>
      </c>
      <c r="H173" t="s">
        <v>419</v>
      </c>
      <c r="I173">
        <v>1759363028</v>
      </c>
      <c r="J173">
        <f>(K173)/1000</f>
        <v>0</v>
      </c>
      <c r="K173">
        <f>1000*DK173*AI173*(DG173-DH173)/(100*CZ173*(1000-AI173*DG173))</f>
        <v>0</v>
      </c>
      <c r="L173">
        <f>DK173*AI173*(DF173-DE173*(1000-AI173*DH173)/(1000-AI173*DG173))/(100*CZ173)</f>
        <v>0</v>
      </c>
      <c r="M173">
        <f>DE173 - IF(AI173&gt;1, L173*CZ173*100.0/(AK173), 0)</f>
        <v>0</v>
      </c>
      <c r="N173">
        <f>((T173-J173/2)*M173-L173)/(T173+J173/2)</f>
        <v>0</v>
      </c>
      <c r="O173">
        <f>N173*(DL173+DM173)/1000.0</f>
        <v>0</v>
      </c>
      <c r="P173">
        <f>(DE173 - IF(AI173&gt;1, L173*CZ173*100.0/(AK173), 0))*(DL173+DM173)/1000.0</f>
        <v>0</v>
      </c>
      <c r="Q173">
        <f>2.0/((1/S173-1/R173)+SIGN(S173)*SQRT((1/S173-1/R173)*(1/S173-1/R173) + 4*DA173/((DA173+1)*(DA173+1))*(2*1/S173*1/R173-1/R173*1/R173)))</f>
        <v>0</v>
      </c>
      <c r="R173">
        <f>IF(LEFT(DB173,1)&lt;&gt;"0",IF(LEFT(DB173,1)="1",3.0,DC173),$D$5+$E$5*(DS173*DL173/($K$5*1000))+$F$5*(DS173*DL173/($K$5*1000))*MAX(MIN(CZ173,$J$5),$I$5)*MAX(MIN(CZ173,$J$5),$I$5)+$G$5*MAX(MIN(CZ173,$J$5),$I$5)*(DS173*DL173/($K$5*1000))+$H$5*(DS173*DL173/($K$5*1000))*(DS173*DL173/($K$5*1000)))</f>
        <v>0</v>
      </c>
      <c r="S173">
        <f>J173*(1000-(1000*0.61365*exp(17.502*W173/(240.97+W173))/(DL173+DM173)+DG173)/2)/(1000*0.61365*exp(17.502*W173/(240.97+W173))/(DL173+DM173)-DG173)</f>
        <v>0</v>
      </c>
      <c r="T173">
        <f>1/((DA173+1)/(Q173/1.6)+1/(R173/1.37)) + DA173/((DA173+1)/(Q173/1.6) + DA173/(R173/1.37))</f>
        <v>0</v>
      </c>
      <c r="U173">
        <f>(CV173*CY173)</f>
        <v>0</v>
      </c>
      <c r="V173">
        <f>(DN173+(U173+2*0.95*5.67E-8*(((DN173+$B$7)+273)^4-(DN173+273)^4)-44100*J173)/(1.84*29.3*R173+8*0.95*5.67E-8*(DN173+273)^3))</f>
        <v>0</v>
      </c>
      <c r="W173">
        <f>($C$7*DO173+$D$7*DP173+$E$7*V173)</f>
        <v>0</v>
      </c>
      <c r="X173">
        <f>0.61365*exp(17.502*W173/(240.97+W173))</f>
        <v>0</v>
      </c>
      <c r="Y173">
        <f>(Z173/AA173*100)</f>
        <v>0</v>
      </c>
      <c r="Z173">
        <f>DG173*(DL173+DM173)/1000</f>
        <v>0</v>
      </c>
      <c r="AA173">
        <f>0.61365*exp(17.502*DN173/(240.97+DN173))</f>
        <v>0</v>
      </c>
      <c r="AB173">
        <f>(X173-DG173*(DL173+DM173)/1000)</f>
        <v>0</v>
      </c>
      <c r="AC173">
        <f>(-J173*44100)</f>
        <v>0</v>
      </c>
      <c r="AD173">
        <f>2*29.3*R173*0.92*(DN173-W173)</f>
        <v>0</v>
      </c>
      <c r="AE173">
        <f>2*0.95*5.67E-8*(((DN173+$B$7)+273)^4-(W173+273)^4)</f>
        <v>0</v>
      </c>
      <c r="AF173">
        <f>U173+AE173+AC173+AD173</f>
        <v>0</v>
      </c>
      <c r="AG173">
        <v>8</v>
      </c>
      <c r="AH173">
        <v>2</v>
      </c>
      <c r="AI173">
        <f>IF(AG173*$H$13&gt;=AK173,1.0,(AK173/(AK173-AG173*$H$13)))</f>
        <v>0</v>
      </c>
      <c r="AJ173">
        <f>(AI173-1)*100</f>
        <v>0</v>
      </c>
      <c r="AK173">
        <f>MAX(0,($B$13+$C$13*DS173)/(1+$D$13*DS173)*DL173/(DN173+273)*$E$13)</f>
        <v>0</v>
      </c>
      <c r="AL173" t="s">
        <v>420</v>
      </c>
      <c r="AM173" t="s">
        <v>420</v>
      </c>
      <c r="AN173">
        <v>0</v>
      </c>
      <c r="AO173">
        <v>0</v>
      </c>
      <c r="AP173">
        <f>1-AN173/AO173</f>
        <v>0</v>
      </c>
      <c r="AQ173">
        <v>0</v>
      </c>
      <c r="AR173" t="s">
        <v>420</v>
      </c>
      <c r="AS173" t="s">
        <v>420</v>
      </c>
      <c r="AT173">
        <v>0</v>
      </c>
      <c r="AU173">
        <v>0</v>
      </c>
      <c r="AV173">
        <f>1-AT173/AU173</f>
        <v>0</v>
      </c>
      <c r="AW173">
        <v>0.5</v>
      </c>
      <c r="AX173">
        <f>CW173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420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CV173">
        <f>$B$11*DT173+$C$11*DU173+$F$11*EF173*(1-EI173)</f>
        <v>0</v>
      </c>
      <c r="CW173">
        <f>CV173*CX173</f>
        <v>0</v>
      </c>
      <c r="CX173">
        <f>($B$11*$D$9+$C$11*$D$9+$F$11*((ES173+EK173)/MAX(ES173+EK173+ET173, 0.1)*$I$9+ET173/MAX(ES173+EK173+ET173, 0.1)*$J$9))/($B$11+$C$11+$F$11)</f>
        <v>0</v>
      </c>
      <c r="CY173">
        <f>($B$11*$K$9+$C$11*$K$9+$F$11*((ES173+EK173)/MAX(ES173+EK173+ET173, 0.1)*$P$9+ET173/MAX(ES173+EK173+ET173, 0.1)*$Q$9))/($B$11+$C$11+$F$11)</f>
        <v>0</v>
      </c>
      <c r="CZ173">
        <v>3.7</v>
      </c>
      <c r="DA173">
        <v>0.5</v>
      </c>
      <c r="DB173" t="s">
        <v>421</v>
      </c>
      <c r="DC173">
        <v>2</v>
      </c>
      <c r="DD173">
        <v>1759363028</v>
      </c>
      <c r="DE173">
        <v>419.945</v>
      </c>
      <c r="DF173">
        <v>420.019333333333</v>
      </c>
      <c r="DG173">
        <v>23.7551333333333</v>
      </c>
      <c r="DH173">
        <v>23.4164666666667</v>
      </c>
      <c r="DI173">
        <v>417.966</v>
      </c>
      <c r="DJ173">
        <v>23.3832333333333</v>
      </c>
      <c r="DK173">
        <v>499.987666666667</v>
      </c>
      <c r="DL173">
        <v>90.3210333333333</v>
      </c>
      <c r="DM173">
        <v>0.0328159666666667</v>
      </c>
      <c r="DN173">
        <v>30.1516</v>
      </c>
      <c r="DO173">
        <v>29.9934666666667</v>
      </c>
      <c r="DP173">
        <v>999.9</v>
      </c>
      <c r="DQ173">
        <v>0</v>
      </c>
      <c r="DR173">
        <v>0</v>
      </c>
      <c r="DS173">
        <v>10017.5</v>
      </c>
      <c r="DT173">
        <v>0</v>
      </c>
      <c r="DU173">
        <v>0.330984</v>
      </c>
      <c r="DV173">
        <v>-0.0738523666666667</v>
      </c>
      <c r="DW173">
        <v>430.164</v>
      </c>
      <c r="DX173">
        <v>430.090333333333</v>
      </c>
      <c r="DY173">
        <v>0.338703</v>
      </c>
      <c r="DZ173">
        <v>420.019333333333</v>
      </c>
      <c r="EA173">
        <v>23.4164666666667</v>
      </c>
      <c r="EB173">
        <v>2.14559</v>
      </c>
      <c r="EC173">
        <v>2.11499666666667</v>
      </c>
      <c r="ED173">
        <v>18.5617666666667</v>
      </c>
      <c r="EE173">
        <v>18.3325666666667</v>
      </c>
      <c r="EF173">
        <v>0.00500059</v>
      </c>
      <c r="EG173">
        <v>0</v>
      </c>
      <c r="EH173">
        <v>0</v>
      </c>
      <c r="EI173">
        <v>0</v>
      </c>
      <c r="EJ173">
        <v>385.433333333333</v>
      </c>
      <c r="EK173">
        <v>0.00500059</v>
      </c>
      <c r="EL173">
        <v>-11.4666666666667</v>
      </c>
      <c r="EM173">
        <v>0.133333333333333</v>
      </c>
      <c r="EN173">
        <v>35.562</v>
      </c>
      <c r="EO173">
        <v>38.5</v>
      </c>
      <c r="EP173">
        <v>36.812</v>
      </c>
      <c r="EQ173">
        <v>38.375</v>
      </c>
      <c r="ER173">
        <v>37.75</v>
      </c>
      <c r="ES173">
        <v>0</v>
      </c>
      <c r="ET173">
        <v>0</v>
      </c>
      <c r="EU173">
        <v>0</v>
      </c>
      <c r="EV173">
        <v>1759363032.1</v>
      </c>
      <c r="EW173">
        <v>0</v>
      </c>
      <c r="EX173">
        <v>383.676923076923</v>
      </c>
      <c r="EY173">
        <v>1.85982871342897</v>
      </c>
      <c r="EZ173">
        <v>26.6666666223584</v>
      </c>
      <c r="FA173">
        <v>-13.0769230769231</v>
      </c>
      <c r="FB173">
        <v>15</v>
      </c>
      <c r="FC173">
        <v>0</v>
      </c>
      <c r="FD173" t="s">
        <v>422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-0.0455569542857143</v>
      </c>
      <c r="FQ173">
        <v>0.0364503116883116</v>
      </c>
      <c r="FR173">
        <v>0.0411985248302006</v>
      </c>
      <c r="FS173">
        <v>1</v>
      </c>
      <c r="FT173">
        <v>381.994117647059</v>
      </c>
      <c r="FU173">
        <v>5.51871648255663</v>
      </c>
      <c r="FV173">
        <v>6.82146013248632</v>
      </c>
      <c r="FW173">
        <v>-1</v>
      </c>
      <c r="FX173">
        <v>0.328996333333333</v>
      </c>
      <c r="FY173">
        <v>0.01564277922078</v>
      </c>
      <c r="FZ173">
        <v>0.0052452485195409</v>
      </c>
      <c r="GA173">
        <v>1</v>
      </c>
      <c r="GB173">
        <v>2</v>
      </c>
      <c r="GC173">
        <v>2</v>
      </c>
      <c r="GD173" t="s">
        <v>449</v>
      </c>
      <c r="GE173">
        <v>3.1328</v>
      </c>
      <c r="GF173">
        <v>2.71113</v>
      </c>
      <c r="GG173">
        <v>0.0892077</v>
      </c>
      <c r="GH173">
        <v>0.0896946</v>
      </c>
      <c r="GI173">
        <v>0.101874</v>
      </c>
      <c r="GJ173">
        <v>0.101557</v>
      </c>
      <c r="GK173">
        <v>34266.4</v>
      </c>
      <c r="GL173">
        <v>36679.6</v>
      </c>
      <c r="GM173">
        <v>34042.4</v>
      </c>
      <c r="GN173">
        <v>36485.9</v>
      </c>
      <c r="GO173">
        <v>43185.7</v>
      </c>
      <c r="GP173">
        <v>47060.1</v>
      </c>
      <c r="GQ173">
        <v>53111.3</v>
      </c>
      <c r="GR173">
        <v>58315.6</v>
      </c>
      <c r="GS173">
        <v>1.9316</v>
      </c>
      <c r="GT173">
        <v>1.77705</v>
      </c>
      <c r="GU173">
        <v>0.0869296</v>
      </c>
      <c r="GV173">
        <v>0</v>
      </c>
      <c r="GW173">
        <v>28.5775</v>
      </c>
      <c r="GX173">
        <v>999.9</v>
      </c>
      <c r="GY173">
        <v>58.149</v>
      </c>
      <c r="GZ173">
        <v>30.816</v>
      </c>
      <c r="HA173">
        <v>28.7446</v>
      </c>
      <c r="HB173">
        <v>54.43</v>
      </c>
      <c r="HC173">
        <v>44.2508</v>
      </c>
      <c r="HD173">
        <v>1</v>
      </c>
      <c r="HE173">
        <v>0.112119</v>
      </c>
      <c r="HF173">
        <v>-1.33455</v>
      </c>
      <c r="HG173">
        <v>20.1268</v>
      </c>
      <c r="HH173">
        <v>5.19827</v>
      </c>
      <c r="HI173">
        <v>12.0047</v>
      </c>
      <c r="HJ173">
        <v>4.97545</v>
      </c>
      <c r="HK173">
        <v>3.294</v>
      </c>
      <c r="HL173">
        <v>9999</v>
      </c>
      <c r="HM173">
        <v>9999</v>
      </c>
      <c r="HN173">
        <v>999.9</v>
      </c>
      <c r="HO173">
        <v>9999</v>
      </c>
      <c r="HP173">
        <v>1.86325</v>
      </c>
      <c r="HQ173">
        <v>1.86812</v>
      </c>
      <c r="HR173">
        <v>1.86783</v>
      </c>
      <c r="HS173">
        <v>1.86905</v>
      </c>
      <c r="HT173">
        <v>1.86982</v>
      </c>
      <c r="HU173">
        <v>1.86591</v>
      </c>
      <c r="HV173">
        <v>1.86693</v>
      </c>
      <c r="HW173">
        <v>1.86844</v>
      </c>
      <c r="HX173">
        <v>5</v>
      </c>
      <c r="HY173">
        <v>0</v>
      </c>
      <c r="HZ173">
        <v>0</v>
      </c>
      <c r="IA173">
        <v>0</v>
      </c>
      <c r="IB173" t="s">
        <v>424</v>
      </c>
      <c r="IC173" t="s">
        <v>425</v>
      </c>
      <c r="ID173" t="s">
        <v>426</v>
      </c>
      <c r="IE173" t="s">
        <v>426</v>
      </c>
      <c r="IF173" t="s">
        <v>426</v>
      </c>
      <c r="IG173" t="s">
        <v>426</v>
      </c>
      <c r="IH173">
        <v>0</v>
      </c>
      <c r="II173">
        <v>100</v>
      </c>
      <c r="IJ173">
        <v>100</v>
      </c>
      <c r="IK173">
        <v>1.979</v>
      </c>
      <c r="IL173">
        <v>0.3715</v>
      </c>
      <c r="IM173">
        <v>0.591063205497763</v>
      </c>
      <c r="IN173">
        <v>0.00362635438953289</v>
      </c>
      <c r="IO173">
        <v>-8.50754122937555e-07</v>
      </c>
      <c r="IP173">
        <v>2.87264459290622e-10</v>
      </c>
      <c r="IQ173">
        <v>-0.103101814204982</v>
      </c>
      <c r="IR173">
        <v>-0.017656537129445</v>
      </c>
      <c r="IS173">
        <v>0.00217271289782075</v>
      </c>
      <c r="IT173">
        <v>-2.34727275410467e-05</v>
      </c>
      <c r="IU173">
        <v>4</v>
      </c>
      <c r="IV173">
        <v>2183</v>
      </c>
      <c r="IW173">
        <v>1</v>
      </c>
      <c r="IX173">
        <v>27</v>
      </c>
      <c r="IY173">
        <v>29322717.2</v>
      </c>
      <c r="IZ173">
        <v>29322717.2</v>
      </c>
      <c r="JA173">
        <v>0.996094</v>
      </c>
      <c r="JB173">
        <v>2.63916</v>
      </c>
      <c r="JC173">
        <v>1.54785</v>
      </c>
      <c r="JD173">
        <v>2.31323</v>
      </c>
      <c r="JE173">
        <v>1.64551</v>
      </c>
      <c r="JF173">
        <v>2.38892</v>
      </c>
      <c r="JG173">
        <v>34.5321</v>
      </c>
      <c r="JH173">
        <v>24.2188</v>
      </c>
      <c r="JI173">
        <v>18</v>
      </c>
      <c r="JJ173">
        <v>494.655</v>
      </c>
      <c r="JK173">
        <v>395.691</v>
      </c>
      <c r="JL173">
        <v>30.7409</v>
      </c>
      <c r="JM173">
        <v>28.8081</v>
      </c>
      <c r="JN173">
        <v>30.0003</v>
      </c>
      <c r="JO173">
        <v>28.7673</v>
      </c>
      <c r="JP173">
        <v>28.7152</v>
      </c>
      <c r="JQ173">
        <v>19.9659</v>
      </c>
      <c r="JR173">
        <v>22.3478</v>
      </c>
      <c r="JS173">
        <v>52.384</v>
      </c>
      <c r="JT173">
        <v>30.7431</v>
      </c>
      <c r="JU173">
        <v>420</v>
      </c>
      <c r="JV173">
        <v>23.5175</v>
      </c>
      <c r="JW173">
        <v>96.5415</v>
      </c>
      <c r="JX173">
        <v>94.4822</v>
      </c>
    </row>
    <row r="174" spans="1:284">
      <c r="A174">
        <v>158</v>
      </c>
      <c r="B174">
        <v>1759363034</v>
      </c>
      <c r="C174">
        <v>1991.90000009537</v>
      </c>
      <c r="D174" t="s">
        <v>745</v>
      </c>
      <c r="E174" t="s">
        <v>746</v>
      </c>
      <c r="F174">
        <v>5</v>
      </c>
      <c r="G174" t="s">
        <v>730</v>
      </c>
      <c r="H174" t="s">
        <v>419</v>
      </c>
      <c r="I174">
        <v>1759363030.75</v>
      </c>
      <c r="J174">
        <f>(K174)/1000</f>
        <v>0</v>
      </c>
      <c r="K174">
        <f>1000*DK174*AI174*(DG174-DH174)/(100*CZ174*(1000-AI174*DG174))</f>
        <v>0</v>
      </c>
      <c r="L174">
        <f>DK174*AI174*(DF174-DE174*(1000-AI174*DH174)/(1000-AI174*DG174))/(100*CZ174)</f>
        <v>0</v>
      </c>
      <c r="M174">
        <f>DE174 - IF(AI174&gt;1, L174*CZ174*100.0/(AK174), 0)</f>
        <v>0</v>
      </c>
      <c r="N174">
        <f>((T174-J174/2)*M174-L174)/(T174+J174/2)</f>
        <v>0</v>
      </c>
      <c r="O174">
        <f>N174*(DL174+DM174)/1000.0</f>
        <v>0</v>
      </c>
      <c r="P174">
        <f>(DE174 - IF(AI174&gt;1, L174*CZ174*100.0/(AK174), 0))*(DL174+DM174)/1000.0</f>
        <v>0</v>
      </c>
      <c r="Q174">
        <f>2.0/((1/S174-1/R174)+SIGN(S174)*SQRT((1/S174-1/R174)*(1/S174-1/R174) + 4*DA174/((DA174+1)*(DA174+1))*(2*1/S174*1/R174-1/R174*1/R174)))</f>
        <v>0</v>
      </c>
      <c r="R174">
        <f>IF(LEFT(DB174,1)&lt;&gt;"0",IF(LEFT(DB174,1)="1",3.0,DC174),$D$5+$E$5*(DS174*DL174/($K$5*1000))+$F$5*(DS174*DL174/($K$5*1000))*MAX(MIN(CZ174,$J$5),$I$5)*MAX(MIN(CZ174,$J$5),$I$5)+$G$5*MAX(MIN(CZ174,$J$5),$I$5)*(DS174*DL174/($K$5*1000))+$H$5*(DS174*DL174/($K$5*1000))*(DS174*DL174/($K$5*1000)))</f>
        <v>0</v>
      </c>
      <c r="S174">
        <f>J174*(1000-(1000*0.61365*exp(17.502*W174/(240.97+W174))/(DL174+DM174)+DG174)/2)/(1000*0.61365*exp(17.502*W174/(240.97+W174))/(DL174+DM174)-DG174)</f>
        <v>0</v>
      </c>
      <c r="T174">
        <f>1/((DA174+1)/(Q174/1.6)+1/(R174/1.37)) + DA174/((DA174+1)/(Q174/1.6) + DA174/(R174/1.37))</f>
        <v>0</v>
      </c>
      <c r="U174">
        <f>(CV174*CY174)</f>
        <v>0</v>
      </c>
      <c r="V174">
        <f>(DN174+(U174+2*0.95*5.67E-8*(((DN174+$B$7)+273)^4-(DN174+273)^4)-44100*J174)/(1.84*29.3*R174+8*0.95*5.67E-8*(DN174+273)^3))</f>
        <v>0</v>
      </c>
      <c r="W174">
        <f>($C$7*DO174+$D$7*DP174+$E$7*V174)</f>
        <v>0</v>
      </c>
      <c r="X174">
        <f>0.61365*exp(17.502*W174/(240.97+W174))</f>
        <v>0</v>
      </c>
      <c r="Y174">
        <f>(Z174/AA174*100)</f>
        <v>0</v>
      </c>
      <c r="Z174">
        <f>DG174*(DL174+DM174)/1000</f>
        <v>0</v>
      </c>
      <c r="AA174">
        <f>0.61365*exp(17.502*DN174/(240.97+DN174))</f>
        <v>0</v>
      </c>
      <c r="AB174">
        <f>(X174-DG174*(DL174+DM174)/1000)</f>
        <v>0</v>
      </c>
      <c r="AC174">
        <f>(-J174*44100)</f>
        <v>0</v>
      </c>
      <c r="AD174">
        <f>2*29.3*R174*0.92*(DN174-W174)</f>
        <v>0</v>
      </c>
      <c r="AE174">
        <f>2*0.95*5.67E-8*(((DN174+$B$7)+273)^4-(W174+273)^4)</f>
        <v>0</v>
      </c>
      <c r="AF174">
        <f>U174+AE174+AC174+AD174</f>
        <v>0</v>
      </c>
      <c r="AG174">
        <v>8</v>
      </c>
      <c r="AH174">
        <v>2</v>
      </c>
      <c r="AI174">
        <f>IF(AG174*$H$13&gt;=AK174,1.0,(AK174/(AK174-AG174*$H$13)))</f>
        <v>0</v>
      </c>
      <c r="AJ174">
        <f>(AI174-1)*100</f>
        <v>0</v>
      </c>
      <c r="AK174">
        <f>MAX(0,($B$13+$C$13*DS174)/(1+$D$13*DS174)*DL174/(DN174+273)*$E$13)</f>
        <v>0</v>
      </c>
      <c r="AL174" t="s">
        <v>420</v>
      </c>
      <c r="AM174" t="s">
        <v>420</v>
      </c>
      <c r="AN174">
        <v>0</v>
      </c>
      <c r="AO174">
        <v>0</v>
      </c>
      <c r="AP174">
        <f>1-AN174/AO174</f>
        <v>0</v>
      </c>
      <c r="AQ174">
        <v>0</v>
      </c>
      <c r="AR174" t="s">
        <v>420</v>
      </c>
      <c r="AS174" t="s">
        <v>420</v>
      </c>
      <c r="AT174">
        <v>0</v>
      </c>
      <c r="AU174">
        <v>0</v>
      </c>
      <c r="AV174">
        <f>1-AT174/AU174</f>
        <v>0</v>
      </c>
      <c r="AW174">
        <v>0.5</v>
      </c>
      <c r="AX174">
        <f>CW174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420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CV174">
        <f>$B$11*DT174+$C$11*DU174+$F$11*EF174*(1-EI174)</f>
        <v>0</v>
      </c>
      <c r="CW174">
        <f>CV174*CX174</f>
        <v>0</v>
      </c>
      <c r="CX174">
        <f>($B$11*$D$9+$C$11*$D$9+$F$11*((ES174+EK174)/MAX(ES174+EK174+ET174, 0.1)*$I$9+ET174/MAX(ES174+EK174+ET174, 0.1)*$J$9))/($B$11+$C$11+$F$11)</f>
        <v>0</v>
      </c>
      <c r="CY174">
        <f>($B$11*$K$9+$C$11*$K$9+$F$11*((ES174+EK174)/MAX(ES174+EK174+ET174, 0.1)*$P$9+ET174/MAX(ES174+EK174+ET174, 0.1)*$Q$9))/($B$11+$C$11+$F$11)</f>
        <v>0</v>
      </c>
      <c r="CZ174">
        <v>3.7</v>
      </c>
      <c r="DA174">
        <v>0.5</v>
      </c>
      <c r="DB174" t="s">
        <v>421</v>
      </c>
      <c r="DC174">
        <v>2</v>
      </c>
      <c r="DD174">
        <v>1759363030.75</v>
      </c>
      <c r="DE174">
        <v>419.9405</v>
      </c>
      <c r="DF174">
        <v>420.037</v>
      </c>
      <c r="DG174">
        <v>23.747</v>
      </c>
      <c r="DH174">
        <v>23.402175</v>
      </c>
      <c r="DI174">
        <v>417.9615</v>
      </c>
      <c r="DJ174">
        <v>23.375475</v>
      </c>
      <c r="DK174">
        <v>500.046</v>
      </c>
      <c r="DL174">
        <v>90.321025</v>
      </c>
      <c r="DM174">
        <v>0.032777425</v>
      </c>
      <c r="DN174">
        <v>30.152575</v>
      </c>
      <c r="DO174">
        <v>29.99455</v>
      </c>
      <c r="DP174">
        <v>999.9</v>
      </c>
      <c r="DQ174">
        <v>0</v>
      </c>
      <c r="DR174">
        <v>0</v>
      </c>
      <c r="DS174">
        <v>10020.95</v>
      </c>
      <c r="DT174">
        <v>0</v>
      </c>
      <c r="DU174">
        <v>0.330984</v>
      </c>
      <c r="DV174">
        <v>-0.096290275</v>
      </c>
      <c r="DW174">
        <v>430.1555</v>
      </c>
      <c r="DX174">
        <v>430.10225</v>
      </c>
      <c r="DY174">
        <v>0.344859</v>
      </c>
      <c r="DZ174">
        <v>420.037</v>
      </c>
      <c r="EA174">
        <v>23.402175</v>
      </c>
      <c r="EB174">
        <v>2.1448575</v>
      </c>
      <c r="EC174">
        <v>2.113705</v>
      </c>
      <c r="ED174">
        <v>18.556275</v>
      </c>
      <c r="EE174">
        <v>18.32285</v>
      </c>
      <c r="EF174">
        <v>0.00500059</v>
      </c>
      <c r="EG174">
        <v>0</v>
      </c>
      <c r="EH174">
        <v>0</v>
      </c>
      <c r="EI174">
        <v>0</v>
      </c>
      <c r="EJ174">
        <v>381.525</v>
      </c>
      <c r="EK174">
        <v>0.00500059</v>
      </c>
      <c r="EL174">
        <v>-6.9</v>
      </c>
      <c r="EM174">
        <v>0.35</v>
      </c>
      <c r="EN174">
        <v>35.562</v>
      </c>
      <c r="EO174">
        <v>38.5</v>
      </c>
      <c r="EP174">
        <v>36.812</v>
      </c>
      <c r="EQ174">
        <v>38.375</v>
      </c>
      <c r="ER174">
        <v>37.7185</v>
      </c>
      <c r="ES174">
        <v>0</v>
      </c>
      <c r="ET174">
        <v>0</v>
      </c>
      <c r="EU174">
        <v>0</v>
      </c>
      <c r="EV174">
        <v>1759363035.1</v>
      </c>
      <c r="EW174">
        <v>0</v>
      </c>
      <c r="EX174">
        <v>381.676</v>
      </c>
      <c r="EY174">
        <v>-21.6153851900808</v>
      </c>
      <c r="EZ174">
        <v>44.6307692498145</v>
      </c>
      <c r="FA174">
        <v>-10.796</v>
      </c>
      <c r="FB174">
        <v>15</v>
      </c>
      <c r="FC174">
        <v>0</v>
      </c>
      <c r="FD174" t="s">
        <v>422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-0.0471292876190476</v>
      </c>
      <c r="FQ174">
        <v>-0.19399137038961</v>
      </c>
      <c r="FR174">
        <v>0.0435887860958059</v>
      </c>
      <c r="FS174">
        <v>1</v>
      </c>
      <c r="FT174">
        <v>382.326470588235</v>
      </c>
      <c r="FU174">
        <v>20.084033437271</v>
      </c>
      <c r="FV174">
        <v>6.39348514107407</v>
      </c>
      <c r="FW174">
        <v>-1</v>
      </c>
      <c r="FX174">
        <v>0.330972619047619</v>
      </c>
      <c r="FY174">
        <v>0.0460246753246756</v>
      </c>
      <c r="FZ174">
        <v>0.00801197118885645</v>
      </c>
      <c r="GA174">
        <v>1</v>
      </c>
      <c r="GB174">
        <v>2</v>
      </c>
      <c r="GC174">
        <v>2</v>
      </c>
      <c r="GD174" t="s">
        <v>449</v>
      </c>
      <c r="GE174">
        <v>3.13267</v>
      </c>
      <c r="GF174">
        <v>2.7109</v>
      </c>
      <c r="GG174">
        <v>0.0892119</v>
      </c>
      <c r="GH174">
        <v>0.0896892</v>
      </c>
      <c r="GI174">
        <v>0.101841</v>
      </c>
      <c r="GJ174">
        <v>0.101574</v>
      </c>
      <c r="GK174">
        <v>34266.2</v>
      </c>
      <c r="GL174">
        <v>36679.9</v>
      </c>
      <c r="GM174">
        <v>34042.4</v>
      </c>
      <c r="GN174">
        <v>36486</v>
      </c>
      <c r="GO174">
        <v>43187.3</v>
      </c>
      <c r="GP174">
        <v>47059.2</v>
      </c>
      <c r="GQ174">
        <v>53111.2</v>
      </c>
      <c r="GR174">
        <v>58315.5</v>
      </c>
      <c r="GS174">
        <v>1.9315</v>
      </c>
      <c r="GT174">
        <v>1.777</v>
      </c>
      <c r="GU174">
        <v>0.0869669</v>
      </c>
      <c r="GV174">
        <v>0</v>
      </c>
      <c r="GW174">
        <v>28.5777</v>
      </c>
      <c r="GX174">
        <v>999.9</v>
      </c>
      <c r="GY174">
        <v>58.149</v>
      </c>
      <c r="GZ174">
        <v>30.816</v>
      </c>
      <c r="HA174">
        <v>28.7421</v>
      </c>
      <c r="HB174">
        <v>54.61</v>
      </c>
      <c r="HC174">
        <v>44.6074</v>
      </c>
      <c r="HD174">
        <v>1</v>
      </c>
      <c r="HE174">
        <v>0.11237</v>
      </c>
      <c r="HF174">
        <v>-1.33518</v>
      </c>
      <c r="HG174">
        <v>20.1268</v>
      </c>
      <c r="HH174">
        <v>5.19797</v>
      </c>
      <c r="HI174">
        <v>12.0047</v>
      </c>
      <c r="HJ174">
        <v>4.97545</v>
      </c>
      <c r="HK174">
        <v>3.294</v>
      </c>
      <c r="HL174">
        <v>9999</v>
      </c>
      <c r="HM174">
        <v>9999</v>
      </c>
      <c r="HN174">
        <v>999.9</v>
      </c>
      <c r="HO174">
        <v>9999</v>
      </c>
      <c r="HP174">
        <v>1.86325</v>
      </c>
      <c r="HQ174">
        <v>1.86813</v>
      </c>
      <c r="HR174">
        <v>1.86784</v>
      </c>
      <c r="HS174">
        <v>1.86905</v>
      </c>
      <c r="HT174">
        <v>1.86983</v>
      </c>
      <c r="HU174">
        <v>1.8659</v>
      </c>
      <c r="HV174">
        <v>1.86693</v>
      </c>
      <c r="HW174">
        <v>1.86844</v>
      </c>
      <c r="HX174">
        <v>5</v>
      </c>
      <c r="HY174">
        <v>0</v>
      </c>
      <c r="HZ174">
        <v>0</v>
      </c>
      <c r="IA174">
        <v>0</v>
      </c>
      <c r="IB174" t="s">
        <v>424</v>
      </c>
      <c r="IC174" t="s">
        <v>425</v>
      </c>
      <c r="ID174" t="s">
        <v>426</v>
      </c>
      <c r="IE174" t="s">
        <v>426</v>
      </c>
      <c r="IF174" t="s">
        <v>426</v>
      </c>
      <c r="IG174" t="s">
        <v>426</v>
      </c>
      <c r="IH174">
        <v>0</v>
      </c>
      <c r="II174">
        <v>100</v>
      </c>
      <c r="IJ174">
        <v>100</v>
      </c>
      <c r="IK174">
        <v>1.979</v>
      </c>
      <c r="IL174">
        <v>0.3711</v>
      </c>
      <c r="IM174">
        <v>0.591063205497763</v>
      </c>
      <c r="IN174">
        <v>0.00362635438953289</v>
      </c>
      <c r="IO174">
        <v>-8.50754122937555e-07</v>
      </c>
      <c r="IP174">
        <v>2.87264459290622e-10</v>
      </c>
      <c r="IQ174">
        <v>-0.103101814204982</v>
      </c>
      <c r="IR174">
        <v>-0.017656537129445</v>
      </c>
      <c r="IS174">
        <v>0.00217271289782075</v>
      </c>
      <c r="IT174">
        <v>-2.34727275410467e-05</v>
      </c>
      <c r="IU174">
        <v>4</v>
      </c>
      <c r="IV174">
        <v>2183</v>
      </c>
      <c r="IW174">
        <v>1</v>
      </c>
      <c r="IX174">
        <v>27</v>
      </c>
      <c r="IY174">
        <v>29322717.2</v>
      </c>
      <c r="IZ174">
        <v>29322717.2</v>
      </c>
      <c r="JA174">
        <v>0.996094</v>
      </c>
      <c r="JB174">
        <v>2.64526</v>
      </c>
      <c r="JC174">
        <v>1.54785</v>
      </c>
      <c r="JD174">
        <v>2.31445</v>
      </c>
      <c r="JE174">
        <v>1.64673</v>
      </c>
      <c r="JF174">
        <v>2.28882</v>
      </c>
      <c r="JG174">
        <v>34.5321</v>
      </c>
      <c r="JH174">
        <v>24.2101</v>
      </c>
      <c r="JI174">
        <v>18</v>
      </c>
      <c r="JJ174">
        <v>494.596</v>
      </c>
      <c r="JK174">
        <v>395.672</v>
      </c>
      <c r="JL174">
        <v>30.7432</v>
      </c>
      <c r="JM174">
        <v>28.8084</v>
      </c>
      <c r="JN174">
        <v>30.0003</v>
      </c>
      <c r="JO174">
        <v>28.7681</v>
      </c>
      <c r="JP174">
        <v>28.7164</v>
      </c>
      <c r="JQ174">
        <v>19.9661</v>
      </c>
      <c r="JR174">
        <v>22.3478</v>
      </c>
      <c r="JS174">
        <v>52.384</v>
      </c>
      <c r="JT174">
        <v>30.7467</v>
      </c>
      <c r="JU174">
        <v>420</v>
      </c>
      <c r="JV174">
        <v>23.5347</v>
      </c>
      <c r="JW174">
        <v>96.5413</v>
      </c>
      <c r="JX174">
        <v>94.4822</v>
      </c>
    </row>
    <row r="175" spans="1:284">
      <c r="A175">
        <v>159</v>
      </c>
      <c r="B175">
        <v>1759363036</v>
      </c>
      <c r="C175">
        <v>1993.90000009537</v>
      </c>
      <c r="D175" t="s">
        <v>747</v>
      </c>
      <c r="E175" t="s">
        <v>748</v>
      </c>
      <c r="F175">
        <v>5</v>
      </c>
      <c r="G175" t="s">
        <v>730</v>
      </c>
      <c r="H175" t="s">
        <v>419</v>
      </c>
      <c r="I175">
        <v>1759363033.33333</v>
      </c>
      <c r="J175">
        <f>(K175)/1000</f>
        <v>0</v>
      </c>
      <c r="K175">
        <f>1000*DK175*AI175*(DG175-DH175)/(100*CZ175*(1000-AI175*DG175))</f>
        <v>0</v>
      </c>
      <c r="L175">
        <f>DK175*AI175*(DF175-DE175*(1000-AI175*DH175)/(1000-AI175*DG175))/(100*CZ175)</f>
        <v>0</v>
      </c>
      <c r="M175">
        <f>DE175 - IF(AI175&gt;1, L175*CZ175*100.0/(AK175), 0)</f>
        <v>0</v>
      </c>
      <c r="N175">
        <f>((T175-J175/2)*M175-L175)/(T175+J175/2)</f>
        <v>0</v>
      </c>
      <c r="O175">
        <f>N175*(DL175+DM175)/1000.0</f>
        <v>0</v>
      </c>
      <c r="P175">
        <f>(DE175 - IF(AI175&gt;1, L175*CZ175*100.0/(AK175), 0))*(DL175+DM175)/1000.0</f>
        <v>0</v>
      </c>
      <c r="Q175">
        <f>2.0/((1/S175-1/R175)+SIGN(S175)*SQRT((1/S175-1/R175)*(1/S175-1/R175) + 4*DA175/((DA175+1)*(DA175+1))*(2*1/S175*1/R175-1/R175*1/R175)))</f>
        <v>0</v>
      </c>
      <c r="R175">
        <f>IF(LEFT(DB175,1)&lt;&gt;"0",IF(LEFT(DB175,1)="1",3.0,DC175),$D$5+$E$5*(DS175*DL175/($K$5*1000))+$F$5*(DS175*DL175/($K$5*1000))*MAX(MIN(CZ175,$J$5),$I$5)*MAX(MIN(CZ175,$J$5),$I$5)+$G$5*MAX(MIN(CZ175,$J$5),$I$5)*(DS175*DL175/($K$5*1000))+$H$5*(DS175*DL175/($K$5*1000))*(DS175*DL175/($K$5*1000)))</f>
        <v>0</v>
      </c>
      <c r="S175">
        <f>J175*(1000-(1000*0.61365*exp(17.502*W175/(240.97+W175))/(DL175+DM175)+DG175)/2)/(1000*0.61365*exp(17.502*W175/(240.97+W175))/(DL175+DM175)-DG175)</f>
        <v>0</v>
      </c>
      <c r="T175">
        <f>1/((DA175+1)/(Q175/1.6)+1/(R175/1.37)) + DA175/((DA175+1)/(Q175/1.6) + DA175/(R175/1.37))</f>
        <v>0</v>
      </c>
      <c r="U175">
        <f>(CV175*CY175)</f>
        <v>0</v>
      </c>
      <c r="V175">
        <f>(DN175+(U175+2*0.95*5.67E-8*(((DN175+$B$7)+273)^4-(DN175+273)^4)-44100*J175)/(1.84*29.3*R175+8*0.95*5.67E-8*(DN175+273)^3))</f>
        <v>0</v>
      </c>
      <c r="W175">
        <f>($C$7*DO175+$D$7*DP175+$E$7*V175)</f>
        <v>0</v>
      </c>
      <c r="X175">
        <f>0.61365*exp(17.502*W175/(240.97+W175))</f>
        <v>0</v>
      </c>
      <c r="Y175">
        <f>(Z175/AA175*100)</f>
        <v>0</v>
      </c>
      <c r="Z175">
        <f>DG175*(DL175+DM175)/1000</f>
        <v>0</v>
      </c>
      <c r="AA175">
        <f>0.61365*exp(17.502*DN175/(240.97+DN175))</f>
        <v>0</v>
      </c>
      <c r="AB175">
        <f>(X175-DG175*(DL175+DM175)/1000)</f>
        <v>0</v>
      </c>
      <c r="AC175">
        <f>(-J175*44100)</f>
        <v>0</v>
      </c>
      <c r="AD175">
        <f>2*29.3*R175*0.92*(DN175-W175)</f>
        <v>0</v>
      </c>
      <c r="AE175">
        <f>2*0.95*5.67E-8*(((DN175+$B$7)+273)^4-(W175+273)^4)</f>
        <v>0</v>
      </c>
      <c r="AF175">
        <f>U175+AE175+AC175+AD175</f>
        <v>0</v>
      </c>
      <c r="AG175">
        <v>8</v>
      </c>
      <c r="AH175">
        <v>2</v>
      </c>
      <c r="AI175">
        <f>IF(AG175*$H$13&gt;=AK175,1.0,(AK175/(AK175-AG175*$H$13)))</f>
        <v>0</v>
      </c>
      <c r="AJ175">
        <f>(AI175-1)*100</f>
        <v>0</v>
      </c>
      <c r="AK175">
        <f>MAX(0,($B$13+$C$13*DS175)/(1+$D$13*DS175)*DL175/(DN175+273)*$E$13)</f>
        <v>0</v>
      </c>
      <c r="AL175" t="s">
        <v>420</v>
      </c>
      <c r="AM175" t="s">
        <v>420</v>
      </c>
      <c r="AN175">
        <v>0</v>
      </c>
      <c r="AO175">
        <v>0</v>
      </c>
      <c r="AP175">
        <f>1-AN175/AO175</f>
        <v>0</v>
      </c>
      <c r="AQ175">
        <v>0</v>
      </c>
      <c r="AR175" t="s">
        <v>420</v>
      </c>
      <c r="AS175" t="s">
        <v>420</v>
      </c>
      <c r="AT175">
        <v>0</v>
      </c>
      <c r="AU175">
        <v>0</v>
      </c>
      <c r="AV175">
        <f>1-AT175/AU175</f>
        <v>0</v>
      </c>
      <c r="AW175">
        <v>0.5</v>
      </c>
      <c r="AX175">
        <f>CW175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420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CV175">
        <f>$B$11*DT175+$C$11*DU175+$F$11*EF175*(1-EI175)</f>
        <v>0</v>
      </c>
      <c r="CW175">
        <f>CV175*CX175</f>
        <v>0</v>
      </c>
      <c r="CX175">
        <f>($B$11*$D$9+$C$11*$D$9+$F$11*((ES175+EK175)/MAX(ES175+EK175+ET175, 0.1)*$I$9+ET175/MAX(ES175+EK175+ET175, 0.1)*$J$9))/($B$11+$C$11+$F$11)</f>
        <v>0</v>
      </c>
      <c r="CY175">
        <f>($B$11*$K$9+$C$11*$K$9+$F$11*((ES175+EK175)/MAX(ES175+EK175+ET175, 0.1)*$P$9+ET175/MAX(ES175+EK175+ET175, 0.1)*$Q$9))/($B$11+$C$11+$F$11)</f>
        <v>0</v>
      </c>
      <c r="CZ175">
        <v>3.7</v>
      </c>
      <c r="DA175">
        <v>0.5</v>
      </c>
      <c r="DB175" t="s">
        <v>421</v>
      </c>
      <c r="DC175">
        <v>2</v>
      </c>
      <c r="DD175">
        <v>1759363033.33333</v>
      </c>
      <c r="DE175">
        <v>419.946333333333</v>
      </c>
      <c r="DF175">
        <v>420.027</v>
      </c>
      <c r="DG175">
        <v>23.7380666666667</v>
      </c>
      <c r="DH175">
        <v>23.4007</v>
      </c>
      <c r="DI175">
        <v>417.967333333333</v>
      </c>
      <c r="DJ175">
        <v>23.3669</v>
      </c>
      <c r="DK175">
        <v>500.086333333333</v>
      </c>
      <c r="DL175">
        <v>90.3211666666667</v>
      </c>
      <c r="DM175">
        <v>0.0328586333333333</v>
      </c>
      <c r="DN175">
        <v>30.1542</v>
      </c>
      <c r="DO175">
        <v>29.9948333333333</v>
      </c>
      <c r="DP175">
        <v>999.9</v>
      </c>
      <c r="DQ175">
        <v>0</v>
      </c>
      <c r="DR175">
        <v>0</v>
      </c>
      <c r="DS175">
        <v>10003.7666666667</v>
      </c>
      <c r="DT175">
        <v>0</v>
      </c>
      <c r="DU175">
        <v>0.330984</v>
      </c>
      <c r="DV175">
        <v>-0.0805661666666667</v>
      </c>
      <c r="DW175">
        <v>430.157333333333</v>
      </c>
      <c r="DX175">
        <v>430.091333333333</v>
      </c>
      <c r="DY175">
        <v>0.337375</v>
      </c>
      <c r="DZ175">
        <v>420.027</v>
      </c>
      <c r="EA175">
        <v>23.4007</v>
      </c>
      <c r="EB175">
        <v>2.14405</v>
      </c>
      <c r="EC175">
        <v>2.11357666666667</v>
      </c>
      <c r="ED175">
        <v>18.5502666666667</v>
      </c>
      <c r="EE175">
        <v>18.3218666666667</v>
      </c>
      <c r="EF175">
        <v>0.00500059</v>
      </c>
      <c r="EG175">
        <v>0</v>
      </c>
      <c r="EH175">
        <v>0</v>
      </c>
      <c r="EI175">
        <v>0</v>
      </c>
      <c r="EJ175">
        <v>379.033333333333</v>
      </c>
      <c r="EK175">
        <v>0.00500059</v>
      </c>
      <c r="EL175">
        <v>-5.2</v>
      </c>
      <c r="EM175">
        <v>-0.266666666666667</v>
      </c>
      <c r="EN175">
        <v>35.562</v>
      </c>
      <c r="EO175">
        <v>38.479</v>
      </c>
      <c r="EP175">
        <v>36.812</v>
      </c>
      <c r="EQ175">
        <v>38.375</v>
      </c>
      <c r="ER175">
        <v>37.687</v>
      </c>
      <c r="ES175">
        <v>0</v>
      </c>
      <c r="ET175">
        <v>0</v>
      </c>
      <c r="EU175">
        <v>0</v>
      </c>
      <c r="EV175">
        <v>1759363036.9</v>
      </c>
      <c r="EW175">
        <v>0</v>
      </c>
      <c r="EX175">
        <v>381.919230769231</v>
      </c>
      <c r="EY175">
        <v>-9.23418834631068</v>
      </c>
      <c r="EZ175">
        <v>30.6153843365765</v>
      </c>
      <c r="FA175">
        <v>-10.6961538461538</v>
      </c>
      <c r="FB175">
        <v>15</v>
      </c>
      <c r="FC175">
        <v>0</v>
      </c>
      <c r="FD175" t="s">
        <v>422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-0.059037712</v>
      </c>
      <c r="FQ175">
        <v>-0.275658097443609</v>
      </c>
      <c r="FR175">
        <v>0.0475081688432014</v>
      </c>
      <c r="FS175">
        <v>1</v>
      </c>
      <c r="FT175">
        <v>382.2</v>
      </c>
      <c r="FU175">
        <v>-13.4545456843047</v>
      </c>
      <c r="FV175">
        <v>6.84040762459287</v>
      </c>
      <c r="FW175">
        <v>-1</v>
      </c>
      <c r="FX175">
        <v>0.33290415</v>
      </c>
      <c r="FY175">
        <v>0.0659849774436088</v>
      </c>
      <c r="FZ175">
        <v>0.00912078188685049</v>
      </c>
      <c r="GA175">
        <v>1</v>
      </c>
      <c r="GB175">
        <v>2</v>
      </c>
      <c r="GC175">
        <v>2</v>
      </c>
      <c r="GD175" t="s">
        <v>449</v>
      </c>
      <c r="GE175">
        <v>3.1327</v>
      </c>
      <c r="GF175">
        <v>2.71086</v>
      </c>
      <c r="GG175">
        <v>0.0892108</v>
      </c>
      <c r="GH175">
        <v>0.0896752</v>
      </c>
      <c r="GI175">
        <v>0.10183</v>
      </c>
      <c r="GJ175">
        <v>0.10163</v>
      </c>
      <c r="GK175">
        <v>34266.1</v>
      </c>
      <c r="GL175">
        <v>36680.4</v>
      </c>
      <c r="GM175">
        <v>34042.2</v>
      </c>
      <c r="GN175">
        <v>36485.9</v>
      </c>
      <c r="GO175">
        <v>43187.7</v>
      </c>
      <c r="GP175">
        <v>47056.4</v>
      </c>
      <c r="GQ175">
        <v>53111</v>
      </c>
      <c r="GR175">
        <v>58315.7</v>
      </c>
      <c r="GS175">
        <v>1.9316</v>
      </c>
      <c r="GT175">
        <v>1.777</v>
      </c>
      <c r="GU175">
        <v>0.0867806</v>
      </c>
      <c r="GV175">
        <v>0</v>
      </c>
      <c r="GW175">
        <v>28.5789</v>
      </c>
      <c r="GX175">
        <v>999.9</v>
      </c>
      <c r="GY175">
        <v>58.125</v>
      </c>
      <c r="GZ175">
        <v>30.816</v>
      </c>
      <c r="HA175">
        <v>28.728</v>
      </c>
      <c r="HB175">
        <v>54.68</v>
      </c>
      <c r="HC175">
        <v>44.4071</v>
      </c>
      <c r="HD175">
        <v>1</v>
      </c>
      <c r="HE175">
        <v>0.112424</v>
      </c>
      <c r="HF175">
        <v>-1.33729</v>
      </c>
      <c r="HG175">
        <v>20.1268</v>
      </c>
      <c r="HH175">
        <v>5.19842</v>
      </c>
      <c r="HI175">
        <v>12.0052</v>
      </c>
      <c r="HJ175">
        <v>4.9756</v>
      </c>
      <c r="HK175">
        <v>3.294</v>
      </c>
      <c r="HL175">
        <v>9999</v>
      </c>
      <c r="HM175">
        <v>9999</v>
      </c>
      <c r="HN175">
        <v>999.9</v>
      </c>
      <c r="HO175">
        <v>9999</v>
      </c>
      <c r="HP175">
        <v>1.86325</v>
      </c>
      <c r="HQ175">
        <v>1.86813</v>
      </c>
      <c r="HR175">
        <v>1.86784</v>
      </c>
      <c r="HS175">
        <v>1.86905</v>
      </c>
      <c r="HT175">
        <v>1.86983</v>
      </c>
      <c r="HU175">
        <v>1.86591</v>
      </c>
      <c r="HV175">
        <v>1.86696</v>
      </c>
      <c r="HW175">
        <v>1.86843</v>
      </c>
      <c r="HX175">
        <v>5</v>
      </c>
      <c r="HY175">
        <v>0</v>
      </c>
      <c r="HZ175">
        <v>0</v>
      </c>
      <c r="IA175">
        <v>0</v>
      </c>
      <c r="IB175" t="s">
        <v>424</v>
      </c>
      <c r="IC175" t="s">
        <v>425</v>
      </c>
      <c r="ID175" t="s">
        <v>426</v>
      </c>
      <c r="IE175" t="s">
        <v>426</v>
      </c>
      <c r="IF175" t="s">
        <v>426</v>
      </c>
      <c r="IG175" t="s">
        <v>426</v>
      </c>
      <c r="IH175">
        <v>0</v>
      </c>
      <c r="II175">
        <v>100</v>
      </c>
      <c r="IJ175">
        <v>100</v>
      </c>
      <c r="IK175">
        <v>1.979</v>
      </c>
      <c r="IL175">
        <v>0.3708</v>
      </c>
      <c r="IM175">
        <v>0.591063205497763</v>
      </c>
      <c r="IN175">
        <v>0.00362635438953289</v>
      </c>
      <c r="IO175">
        <v>-8.50754122937555e-07</v>
      </c>
      <c r="IP175">
        <v>2.87264459290622e-10</v>
      </c>
      <c r="IQ175">
        <v>-0.103101814204982</v>
      </c>
      <c r="IR175">
        <v>-0.017656537129445</v>
      </c>
      <c r="IS175">
        <v>0.00217271289782075</v>
      </c>
      <c r="IT175">
        <v>-2.34727275410467e-05</v>
      </c>
      <c r="IU175">
        <v>4</v>
      </c>
      <c r="IV175">
        <v>2183</v>
      </c>
      <c r="IW175">
        <v>1</v>
      </c>
      <c r="IX175">
        <v>27</v>
      </c>
      <c r="IY175">
        <v>29322717.3</v>
      </c>
      <c r="IZ175">
        <v>29322717.3</v>
      </c>
      <c r="JA175">
        <v>0.996094</v>
      </c>
      <c r="JB175">
        <v>2.63672</v>
      </c>
      <c r="JC175">
        <v>1.54785</v>
      </c>
      <c r="JD175">
        <v>2.31323</v>
      </c>
      <c r="JE175">
        <v>1.64551</v>
      </c>
      <c r="JF175">
        <v>2.36572</v>
      </c>
      <c r="JG175">
        <v>34.5321</v>
      </c>
      <c r="JH175">
        <v>24.2101</v>
      </c>
      <c r="JI175">
        <v>18</v>
      </c>
      <c r="JJ175">
        <v>494.672</v>
      </c>
      <c r="JK175">
        <v>395.68</v>
      </c>
      <c r="JL175">
        <v>30.7446</v>
      </c>
      <c r="JM175">
        <v>28.8084</v>
      </c>
      <c r="JN175">
        <v>30.0002</v>
      </c>
      <c r="JO175">
        <v>28.7693</v>
      </c>
      <c r="JP175">
        <v>28.7175</v>
      </c>
      <c r="JQ175">
        <v>19.9686</v>
      </c>
      <c r="JR175">
        <v>22.3478</v>
      </c>
      <c r="JS175">
        <v>52.384</v>
      </c>
      <c r="JT175">
        <v>30.7467</v>
      </c>
      <c r="JU175">
        <v>420</v>
      </c>
      <c r="JV175">
        <v>23.5384</v>
      </c>
      <c r="JW175">
        <v>96.5409</v>
      </c>
      <c r="JX175">
        <v>94.4823</v>
      </c>
    </row>
    <row r="176" spans="1:284">
      <c r="A176">
        <v>160</v>
      </c>
      <c r="B176">
        <v>1759363038</v>
      </c>
      <c r="C176">
        <v>1995.90000009537</v>
      </c>
      <c r="D176" t="s">
        <v>749</v>
      </c>
      <c r="E176" t="s">
        <v>750</v>
      </c>
      <c r="F176">
        <v>5</v>
      </c>
      <c r="G176" t="s">
        <v>730</v>
      </c>
      <c r="H176" t="s">
        <v>419</v>
      </c>
      <c r="I176">
        <v>1759363034.25</v>
      </c>
      <c r="J176">
        <f>(K176)/1000</f>
        <v>0</v>
      </c>
      <c r="K176">
        <f>1000*DK176*AI176*(DG176-DH176)/(100*CZ176*(1000-AI176*DG176))</f>
        <v>0</v>
      </c>
      <c r="L176">
        <f>DK176*AI176*(DF176-DE176*(1000-AI176*DH176)/(1000-AI176*DG176))/(100*CZ176)</f>
        <v>0</v>
      </c>
      <c r="M176">
        <f>DE176 - IF(AI176&gt;1, L176*CZ176*100.0/(AK176), 0)</f>
        <v>0</v>
      </c>
      <c r="N176">
        <f>((T176-J176/2)*M176-L176)/(T176+J176/2)</f>
        <v>0</v>
      </c>
      <c r="O176">
        <f>N176*(DL176+DM176)/1000.0</f>
        <v>0</v>
      </c>
      <c r="P176">
        <f>(DE176 - IF(AI176&gt;1, L176*CZ176*100.0/(AK176), 0))*(DL176+DM176)/1000.0</f>
        <v>0</v>
      </c>
      <c r="Q176">
        <f>2.0/((1/S176-1/R176)+SIGN(S176)*SQRT((1/S176-1/R176)*(1/S176-1/R176) + 4*DA176/((DA176+1)*(DA176+1))*(2*1/S176*1/R176-1/R176*1/R176)))</f>
        <v>0</v>
      </c>
      <c r="R176">
        <f>IF(LEFT(DB176,1)&lt;&gt;"0",IF(LEFT(DB176,1)="1",3.0,DC176),$D$5+$E$5*(DS176*DL176/($K$5*1000))+$F$5*(DS176*DL176/($K$5*1000))*MAX(MIN(CZ176,$J$5),$I$5)*MAX(MIN(CZ176,$J$5),$I$5)+$G$5*MAX(MIN(CZ176,$J$5),$I$5)*(DS176*DL176/($K$5*1000))+$H$5*(DS176*DL176/($K$5*1000))*(DS176*DL176/($K$5*1000)))</f>
        <v>0</v>
      </c>
      <c r="S176">
        <f>J176*(1000-(1000*0.61365*exp(17.502*W176/(240.97+W176))/(DL176+DM176)+DG176)/2)/(1000*0.61365*exp(17.502*W176/(240.97+W176))/(DL176+DM176)-DG176)</f>
        <v>0</v>
      </c>
      <c r="T176">
        <f>1/((DA176+1)/(Q176/1.6)+1/(R176/1.37)) + DA176/((DA176+1)/(Q176/1.6) + DA176/(R176/1.37))</f>
        <v>0</v>
      </c>
      <c r="U176">
        <f>(CV176*CY176)</f>
        <v>0</v>
      </c>
      <c r="V176">
        <f>(DN176+(U176+2*0.95*5.67E-8*(((DN176+$B$7)+273)^4-(DN176+273)^4)-44100*J176)/(1.84*29.3*R176+8*0.95*5.67E-8*(DN176+273)^3))</f>
        <v>0</v>
      </c>
      <c r="W176">
        <f>($C$7*DO176+$D$7*DP176+$E$7*V176)</f>
        <v>0</v>
      </c>
      <c r="X176">
        <f>0.61365*exp(17.502*W176/(240.97+W176))</f>
        <v>0</v>
      </c>
      <c r="Y176">
        <f>(Z176/AA176*100)</f>
        <v>0</v>
      </c>
      <c r="Z176">
        <f>DG176*(DL176+DM176)/1000</f>
        <v>0</v>
      </c>
      <c r="AA176">
        <f>0.61365*exp(17.502*DN176/(240.97+DN176))</f>
        <v>0</v>
      </c>
      <c r="AB176">
        <f>(X176-DG176*(DL176+DM176)/1000)</f>
        <v>0</v>
      </c>
      <c r="AC176">
        <f>(-J176*44100)</f>
        <v>0</v>
      </c>
      <c r="AD176">
        <f>2*29.3*R176*0.92*(DN176-W176)</f>
        <v>0</v>
      </c>
      <c r="AE176">
        <f>2*0.95*5.67E-8*(((DN176+$B$7)+273)^4-(W176+273)^4)</f>
        <v>0</v>
      </c>
      <c r="AF176">
        <f>U176+AE176+AC176+AD176</f>
        <v>0</v>
      </c>
      <c r="AG176">
        <v>8</v>
      </c>
      <c r="AH176">
        <v>2</v>
      </c>
      <c r="AI176">
        <f>IF(AG176*$H$13&gt;=AK176,1.0,(AK176/(AK176-AG176*$H$13)))</f>
        <v>0</v>
      </c>
      <c r="AJ176">
        <f>(AI176-1)*100</f>
        <v>0</v>
      </c>
      <c r="AK176">
        <f>MAX(0,($B$13+$C$13*DS176)/(1+$D$13*DS176)*DL176/(DN176+273)*$E$13)</f>
        <v>0</v>
      </c>
      <c r="AL176" t="s">
        <v>420</v>
      </c>
      <c r="AM176" t="s">
        <v>420</v>
      </c>
      <c r="AN176">
        <v>0</v>
      </c>
      <c r="AO176">
        <v>0</v>
      </c>
      <c r="AP176">
        <f>1-AN176/AO176</f>
        <v>0</v>
      </c>
      <c r="AQ176">
        <v>0</v>
      </c>
      <c r="AR176" t="s">
        <v>420</v>
      </c>
      <c r="AS176" t="s">
        <v>420</v>
      </c>
      <c r="AT176">
        <v>0</v>
      </c>
      <c r="AU176">
        <v>0</v>
      </c>
      <c r="AV176">
        <f>1-AT176/AU176</f>
        <v>0</v>
      </c>
      <c r="AW176">
        <v>0.5</v>
      </c>
      <c r="AX176">
        <f>CW176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420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CV176">
        <f>$B$11*DT176+$C$11*DU176+$F$11*EF176*(1-EI176)</f>
        <v>0</v>
      </c>
      <c r="CW176">
        <f>CV176*CX176</f>
        <v>0</v>
      </c>
      <c r="CX176">
        <f>($B$11*$D$9+$C$11*$D$9+$F$11*((ES176+EK176)/MAX(ES176+EK176+ET176, 0.1)*$I$9+ET176/MAX(ES176+EK176+ET176, 0.1)*$J$9))/($B$11+$C$11+$F$11)</f>
        <v>0</v>
      </c>
      <c r="CY176">
        <f>($B$11*$K$9+$C$11*$K$9+$F$11*((ES176+EK176)/MAX(ES176+EK176+ET176, 0.1)*$P$9+ET176/MAX(ES176+EK176+ET176, 0.1)*$Q$9))/($B$11+$C$11+$F$11)</f>
        <v>0</v>
      </c>
      <c r="CZ176">
        <v>3.7</v>
      </c>
      <c r="DA176">
        <v>0.5</v>
      </c>
      <c r="DB176" t="s">
        <v>421</v>
      </c>
      <c r="DC176">
        <v>2</v>
      </c>
      <c r="DD176">
        <v>1759363034.25</v>
      </c>
      <c r="DE176">
        <v>419.94425</v>
      </c>
      <c r="DF176">
        <v>419.99975</v>
      </c>
      <c r="DG176">
        <v>23.7365</v>
      </c>
      <c r="DH176">
        <v>23.40735</v>
      </c>
      <c r="DI176">
        <v>417.96525</v>
      </c>
      <c r="DJ176">
        <v>23.3654</v>
      </c>
      <c r="DK176">
        <v>500.06925</v>
      </c>
      <c r="DL176">
        <v>90.3209</v>
      </c>
      <c r="DM176">
        <v>0.032907075</v>
      </c>
      <c r="DN176">
        <v>30.154525</v>
      </c>
      <c r="DO176">
        <v>29.99455</v>
      </c>
      <c r="DP176">
        <v>999.9</v>
      </c>
      <c r="DQ176">
        <v>0</v>
      </c>
      <c r="DR176">
        <v>0</v>
      </c>
      <c r="DS176">
        <v>9997.5125</v>
      </c>
      <c r="DT176">
        <v>0</v>
      </c>
      <c r="DU176">
        <v>0.330984</v>
      </c>
      <c r="DV176">
        <v>-0.05539685</v>
      </c>
      <c r="DW176">
        <v>430.15475</v>
      </c>
      <c r="DX176">
        <v>430.0665</v>
      </c>
      <c r="DY176">
        <v>0.32914925</v>
      </c>
      <c r="DZ176">
        <v>419.99975</v>
      </c>
      <c r="EA176">
        <v>23.40735</v>
      </c>
      <c r="EB176">
        <v>2.1439025</v>
      </c>
      <c r="EC176">
        <v>2.1141725</v>
      </c>
      <c r="ED176">
        <v>18.54915</v>
      </c>
      <c r="EE176">
        <v>18.32635</v>
      </c>
      <c r="EF176">
        <v>0.00500059</v>
      </c>
      <c r="EG176">
        <v>0</v>
      </c>
      <c r="EH176">
        <v>0</v>
      </c>
      <c r="EI176">
        <v>0</v>
      </c>
      <c r="EJ176">
        <v>379.4</v>
      </c>
      <c r="EK176">
        <v>0.00500059</v>
      </c>
      <c r="EL176">
        <v>-8.45</v>
      </c>
      <c r="EM176">
        <v>-1.05</v>
      </c>
      <c r="EN176">
        <v>35.562</v>
      </c>
      <c r="EO176">
        <v>38.4685</v>
      </c>
      <c r="EP176">
        <v>36.812</v>
      </c>
      <c r="EQ176">
        <v>38.35925</v>
      </c>
      <c r="ER176">
        <v>37.687</v>
      </c>
      <c r="ES176">
        <v>0</v>
      </c>
      <c r="ET176">
        <v>0</v>
      </c>
      <c r="EU176">
        <v>0</v>
      </c>
      <c r="EV176">
        <v>1759363039.3</v>
      </c>
      <c r="EW176">
        <v>0</v>
      </c>
      <c r="EX176">
        <v>381.653846153846</v>
      </c>
      <c r="EY176">
        <v>-8.87521398204679</v>
      </c>
      <c r="EZ176">
        <v>-5.4905982876908</v>
      </c>
      <c r="FA176">
        <v>-11.0923076923077</v>
      </c>
      <c r="FB176">
        <v>15</v>
      </c>
      <c r="FC176">
        <v>0</v>
      </c>
      <c r="FD176" t="s">
        <v>422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-0.053004387</v>
      </c>
      <c r="FQ176">
        <v>-0.20298342406015</v>
      </c>
      <c r="FR176">
        <v>0.0499284410795171</v>
      </c>
      <c r="FS176">
        <v>1</v>
      </c>
      <c r="FT176">
        <v>382.573529411765</v>
      </c>
      <c r="FU176">
        <v>-12.6035142331681</v>
      </c>
      <c r="FV176">
        <v>6.74895673085976</v>
      </c>
      <c r="FW176">
        <v>-1</v>
      </c>
      <c r="FX176">
        <v>0.33171695</v>
      </c>
      <c r="FY176">
        <v>0.0310312330827065</v>
      </c>
      <c r="FZ176">
        <v>0.0104417901122126</v>
      </c>
      <c r="GA176">
        <v>1</v>
      </c>
      <c r="GB176">
        <v>2</v>
      </c>
      <c r="GC176">
        <v>2</v>
      </c>
      <c r="GD176" t="s">
        <v>449</v>
      </c>
      <c r="GE176">
        <v>3.13277</v>
      </c>
      <c r="GF176">
        <v>2.71097</v>
      </c>
      <c r="GG176">
        <v>0.0892079</v>
      </c>
      <c r="GH176">
        <v>0.0896681</v>
      </c>
      <c r="GI176">
        <v>0.101831</v>
      </c>
      <c r="GJ176">
        <v>0.101663</v>
      </c>
      <c r="GK176">
        <v>34266.3</v>
      </c>
      <c r="GL176">
        <v>36680.5</v>
      </c>
      <c r="GM176">
        <v>34042.3</v>
      </c>
      <c r="GN176">
        <v>36485.7</v>
      </c>
      <c r="GO176">
        <v>43187.7</v>
      </c>
      <c r="GP176">
        <v>47054.5</v>
      </c>
      <c r="GQ176">
        <v>53111.1</v>
      </c>
      <c r="GR176">
        <v>58315.6</v>
      </c>
      <c r="GS176">
        <v>1.93155</v>
      </c>
      <c r="GT176">
        <v>1.7773</v>
      </c>
      <c r="GU176">
        <v>0.0868738</v>
      </c>
      <c r="GV176">
        <v>0</v>
      </c>
      <c r="GW176">
        <v>28.5801</v>
      </c>
      <c r="GX176">
        <v>999.9</v>
      </c>
      <c r="GY176">
        <v>58.125</v>
      </c>
      <c r="GZ176">
        <v>30.816</v>
      </c>
      <c r="HA176">
        <v>28.7306</v>
      </c>
      <c r="HB176">
        <v>54.78</v>
      </c>
      <c r="HC176">
        <v>44.2548</v>
      </c>
      <c r="HD176">
        <v>1</v>
      </c>
      <c r="HE176">
        <v>0.112337</v>
      </c>
      <c r="HF176">
        <v>-1.34063</v>
      </c>
      <c r="HG176">
        <v>20.1268</v>
      </c>
      <c r="HH176">
        <v>5.19872</v>
      </c>
      <c r="HI176">
        <v>12.0047</v>
      </c>
      <c r="HJ176">
        <v>4.97565</v>
      </c>
      <c r="HK176">
        <v>3.294</v>
      </c>
      <c r="HL176">
        <v>9999</v>
      </c>
      <c r="HM176">
        <v>9999</v>
      </c>
      <c r="HN176">
        <v>999.9</v>
      </c>
      <c r="HO176">
        <v>9999</v>
      </c>
      <c r="HP176">
        <v>1.86325</v>
      </c>
      <c r="HQ176">
        <v>1.86813</v>
      </c>
      <c r="HR176">
        <v>1.86784</v>
      </c>
      <c r="HS176">
        <v>1.86905</v>
      </c>
      <c r="HT176">
        <v>1.86984</v>
      </c>
      <c r="HU176">
        <v>1.86593</v>
      </c>
      <c r="HV176">
        <v>1.86695</v>
      </c>
      <c r="HW176">
        <v>1.86843</v>
      </c>
      <c r="HX176">
        <v>5</v>
      </c>
      <c r="HY176">
        <v>0</v>
      </c>
      <c r="HZ176">
        <v>0</v>
      </c>
      <c r="IA176">
        <v>0</v>
      </c>
      <c r="IB176" t="s">
        <v>424</v>
      </c>
      <c r="IC176" t="s">
        <v>425</v>
      </c>
      <c r="ID176" t="s">
        <v>426</v>
      </c>
      <c r="IE176" t="s">
        <v>426</v>
      </c>
      <c r="IF176" t="s">
        <v>426</v>
      </c>
      <c r="IG176" t="s">
        <v>426</v>
      </c>
      <c r="IH176">
        <v>0</v>
      </c>
      <c r="II176">
        <v>100</v>
      </c>
      <c r="IJ176">
        <v>100</v>
      </c>
      <c r="IK176">
        <v>1.979</v>
      </c>
      <c r="IL176">
        <v>0.3709</v>
      </c>
      <c r="IM176">
        <v>0.591063205497763</v>
      </c>
      <c r="IN176">
        <v>0.00362635438953289</v>
      </c>
      <c r="IO176">
        <v>-8.50754122937555e-07</v>
      </c>
      <c r="IP176">
        <v>2.87264459290622e-10</v>
      </c>
      <c r="IQ176">
        <v>-0.103101814204982</v>
      </c>
      <c r="IR176">
        <v>-0.017656537129445</v>
      </c>
      <c r="IS176">
        <v>0.00217271289782075</v>
      </c>
      <c r="IT176">
        <v>-2.34727275410467e-05</v>
      </c>
      <c r="IU176">
        <v>4</v>
      </c>
      <c r="IV176">
        <v>2183</v>
      </c>
      <c r="IW176">
        <v>1</v>
      </c>
      <c r="IX176">
        <v>27</v>
      </c>
      <c r="IY176">
        <v>29322717.3</v>
      </c>
      <c r="IZ176">
        <v>29322717.3</v>
      </c>
      <c r="JA176">
        <v>0.996094</v>
      </c>
      <c r="JB176">
        <v>2.63672</v>
      </c>
      <c r="JC176">
        <v>1.54785</v>
      </c>
      <c r="JD176">
        <v>2.31323</v>
      </c>
      <c r="JE176">
        <v>1.64551</v>
      </c>
      <c r="JF176">
        <v>2.35229</v>
      </c>
      <c r="JG176">
        <v>34.5321</v>
      </c>
      <c r="JH176">
        <v>24.2101</v>
      </c>
      <c r="JI176">
        <v>18</v>
      </c>
      <c r="JJ176">
        <v>494.644</v>
      </c>
      <c r="JK176">
        <v>395.843</v>
      </c>
      <c r="JL176">
        <v>30.7459</v>
      </c>
      <c r="JM176">
        <v>28.8093</v>
      </c>
      <c r="JN176">
        <v>30.0001</v>
      </c>
      <c r="JO176">
        <v>28.7697</v>
      </c>
      <c r="JP176">
        <v>28.7175</v>
      </c>
      <c r="JQ176">
        <v>19.9689</v>
      </c>
      <c r="JR176">
        <v>22.0673</v>
      </c>
      <c r="JS176">
        <v>52.384</v>
      </c>
      <c r="JT176">
        <v>30.7467</v>
      </c>
      <c r="JU176">
        <v>420</v>
      </c>
      <c r="JV176">
        <v>23.5409</v>
      </c>
      <c r="JW176">
        <v>96.541</v>
      </c>
      <c r="JX176">
        <v>94.4819</v>
      </c>
    </row>
    <row r="177" spans="1:284">
      <c r="A177">
        <v>161</v>
      </c>
      <c r="B177">
        <v>1759363039</v>
      </c>
      <c r="C177">
        <v>1996.90000009537</v>
      </c>
      <c r="D177" t="s">
        <v>751</v>
      </c>
      <c r="E177" t="s">
        <v>752</v>
      </c>
      <c r="F177">
        <v>5</v>
      </c>
      <c r="G177" t="s">
        <v>730</v>
      </c>
      <c r="H177" t="s">
        <v>419</v>
      </c>
      <c r="I177">
        <v>1759363034.25</v>
      </c>
      <c r="J177">
        <f>(K177)/1000</f>
        <v>0</v>
      </c>
      <c r="K177">
        <f>1000*DK177*AI177*(DG177-DH177)/(100*CZ177*(1000-AI177*DG177))</f>
        <v>0</v>
      </c>
      <c r="L177">
        <f>DK177*AI177*(DF177-DE177*(1000-AI177*DH177)/(1000-AI177*DG177))/(100*CZ177)</f>
        <v>0</v>
      </c>
      <c r="M177">
        <f>DE177 - IF(AI177&gt;1, L177*CZ177*100.0/(AK177), 0)</f>
        <v>0</v>
      </c>
      <c r="N177">
        <f>((T177-J177/2)*M177-L177)/(T177+J177/2)</f>
        <v>0</v>
      </c>
      <c r="O177">
        <f>N177*(DL177+DM177)/1000.0</f>
        <v>0</v>
      </c>
      <c r="P177">
        <f>(DE177 - IF(AI177&gt;1, L177*CZ177*100.0/(AK177), 0))*(DL177+DM177)/1000.0</f>
        <v>0</v>
      </c>
      <c r="Q177">
        <f>2.0/((1/S177-1/R177)+SIGN(S177)*SQRT((1/S177-1/R177)*(1/S177-1/R177) + 4*DA177/((DA177+1)*(DA177+1))*(2*1/S177*1/R177-1/R177*1/R177)))</f>
        <v>0</v>
      </c>
      <c r="R177">
        <f>IF(LEFT(DB177,1)&lt;&gt;"0",IF(LEFT(DB177,1)="1",3.0,DC177),$D$5+$E$5*(DS177*DL177/($K$5*1000))+$F$5*(DS177*DL177/($K$5*1000))*MAX(MIN(CZ177,$J$5),$I$5)*MAX(MIN(CZ177,$J$5),$I$5)+$G$5*MAX(MIN(CZ177,$J$5),$I$5)*(DS177*DL177/($K$5*1000))+$H$5*(DS177*DL177/($K$5*1000))*(DS177*DL177/($K$5*1000)))</f>
        <v>0</v>
      </c>
      <c r="S177">
        <f>J177*(1000-(1000*0.61365*exp(17.502*W177/(240.97+W177))/(DL177+DM177)+DG177)/2)/(1000*0.61365*exp(17.502*W177/(240.97+W177))/(DL177+DM177)-DG177)</f>
        <v>0</v>
      </c>
      <c r="T177">
        <f>1/((DA177+1)/(Q177/1.6)+1/(R177/1.37)) + DA177/((DA177+1)/(Q177/1.6) + DA177/(R177/1.37))</f>
        <v>0</v>
      </c>
      <c r="U177">
        <f>(CV177*CY177)</f>
        <v>0</v>
      </c>
      <c r="V177">
        <f>(DN177+(U177+2*0.95*5.67E-8*(((DN177+$B$7)+273)^4-(DN177+273)^4)-44100*J177)/(1.84*29.3*R177+8*0.95*5.67E-8*(DN177+273)^3))</f>
        <v>0</v>
      </c>
      <c r="W177">
        <f>($C$7*DO177+$D$7*DP177+$E$7*V177)</f>
        <v>0</v>
      </c>
      <c r="X177">
        <f>0.61365*exp(17.502*W177/(240.97+W177))</f>
        <v>0</v>
      </c>
      <c r="Y177">
        <f>(Z177/AA177*100)</f>
        <v>0</v>
      </c>
      <c r="Z177">
        <f>DG177*(DL177+DM177)/1000</f>
        <v>0</v>
      </c>
      <c r="AA177">
        <f>0.61365*exp(17.502*DN177/(240.97+DN177))</f>
        <v>0</v>
      </c>
      <c r="AB177">
        <f>(X177-DG177*(DL177+DM177)/1000)</f>
        <v>0</v>
      </c>
      <c r="AC177">
        <f>(-J177*44100)</f>
        <v>0</v>
      </c>
      <c r="AD177">
        <f>2*29.3*R177*0.92*(DN177-W177)</f>
        <v>0</v>
      </c>
      <c r="AE177">
        <f>2*0.95*5.67E-8*(((DN177+$B$7)+273)^4-(W177+273)^4)</f>
        <v>0</v>
      </c>
      <c r="AF177">
        <f>U177+AE177+AC177+AD177</f>
        <v>0</v>
      </c>
      <c r="AG177">
        <v>8</v>
      </c>
      <c r="AH177">
        <v>2</v>
      </c>
      <c r="AI177">
        <f>IF(AG177*$H$13&gt;=AK177,1.0,(AK177/(AK177-AG177*$H$13)))</f>
        <v>0</v>
      </c>
      <c r="AJ177">
        <f>(AI177-1)*100</f>
        <v>0</v>
      </c>
      <c r="AK177">
        <f>MAX(0,($B$13+$C$13*DS177)/(1+$D$13*DS177)*DL177/(DN177+273)*$E$13)</f>
        <v>0</v>
      </c>
      <c r="AL177" t="s">
        <v>420</v>
      </c>
      <c r="AM177" t="s">
        <v>420</v>
      </c>
      <c r="AN177">
        <v>0</v>
      </c>
      <c r="AO177">
        <v>0</v>
      </c>
      <c r="AP177">
        <f>1-AN177/AO177</f>
        <v>0</v>
      </c>
      <c r="AQ177">
        <v>0</v>
      </c>
      <c r="AR177" t="s">
        <v>420</v>
      </c>
      <c r="AS177" t="s">
        <v>420</v>
      </c>
      <c r="AT177">
        <v>0</v>
      </c>
      <c r="AU177">
        <v>0</v>
      </c>
      <c r="AV177">
        <f>1-AT177/AU177</f>
        <v>0</v>
      </c>
      <c r="AW177">
        <v>0.5</v>
      </c>
      <c r="AX177">
        <f>CW177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420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CV177">
        <f>$B$11*DT177+$C$11*DU177+$F$11*EF177*(1-EI177)</f>
        <v>0</v>
      </c>
      <c r="CW177">
        <f>CV177*CX177</f>
        <v>0</v>
      </c>
      <c r="CX177">
        <f>($B$11*$D$9+$C$11*$D$9+$F$11*((ES177+EK177)/MAX(ES177+EK177+ET177, 0.1)*$I$9+ET177/MAX(ES177+EK177+ET177, 0.1)*$J$9))/($B$11+$C$11+$F$11)</f>
        <v>0</v>
      </c>
      <c r="CY177">
        <f>($B$11*$K$9+$C$11*$K$9+$F$11*((ES177+EK177)/MAX(ES177+EK177+ET177, 0.1)*$P$9+ET177/MAX(ES177+EK177+ET177, 0.1)*$Q$9))/($B$11+$C$11+$F$11)</f>
        <v>0</v>
      </c>
      <c r="CZ177">
        <v>3.7</v>
      </c>
      <c r="DA177">
        <v>0.5</v>
      </c>
      <c r="DB177" t="s">
        <v>421</v>
      </c>
      <c r="DC177">
        <v>2</v>
      </c>
      <c r="DD177">
        <v>1759363034.25</v>
      </c>
      <c r="DE177">
        <v>419.94425</v>
      </c>
      <c r="DF177">
        <v>419.99975</v>
      </c>
      <c r="DG177">
        <v>23.7365</v>
      </c>
      <c r="DH177">
        <v>23.40735</v>
      </c>
      <c r="DI177">
        <v>417.96525</v>
      </c>
      <c r="DJ177">
        <v>23.3654</v>
      </c>
      <c r="DK177">
        <v>500.06925</v>
      </c>
      <c r="DL177">
        <v>90.3209</v>
      </c>
      <c r="DM177">
        <v>0.032907075</v>
      </c>
      <c r="DN177">
        <v>30.154525</v>
      </c>
      <c r="DO177">
        <v>29.99455</v>
      </c>
      <c r="DP177">
        <v>999.9</v>
      </c>
      <c r="DQ177">
        <v>0</v>
      </c>
      <c r="DR177">
        <v>0</v>
      </c>
      <c r="DS177">
        <v>9997.5125</v>
      </c>
      <c r="DT177">
        <v>0</v>
      </c>
      <c r="DU177">
        <v>0.330984</v>
      </c>
      <c r="DV177">
        <v>-0.05539685</v>
      </c>
      <c r="DW177">
        <v>430.15475</v>
      </c>
      <c r="DX177">
        <v>430.0665</v>
      </c>
      <c r="DY177">
        <v>0.32914925</v>
      </c>
      <c r="DZ177">
        <v>419.99975</v>
      </c>
      <c r="EA177">
        <v>23.40735</v>
      </c>
      <c r="EB177">
        <v>2.1439025</v>
      </c>
      <c r="EC177">
        <v>2.1141725</v>
      </c>
      <c r="ED177">
        <v>18.54915</v>
      </c>
      <c r="EE177">
        <v>18.32635</v>
      </c>
      <c r="EF177">
        <v>0.00500059</v>
      </c>
      <c r="EG177">
        <v>0</v>
      </c>
      <c r="EH177">
        <v>0</v>
      </c>
      <c r="EI177">
        <v>0</v>
      </c>
      <c r="EJ177">
        <v>379.4</v>
      </c>
      <c r="EK177">
        <v>0.00500059</v>
      </c>
      <c r="EL177">
        <v>-8.45</v>
      </c>
      <c r="EM177">
        <v>-1.05</v>
      </c>
      <c r="EN177">
        <v>35.562</v>
      </c>
      <c r="EO177">
        <v>38.4685</v>
      </c>
      <c r="EP177">
        <v>36.812</v>
      </c>
      <c r="EQ177">
        <v>38.35925</v>
      </c>
      <c r="ER177">
        <v>37.687</v>
      </c>
      <c r="ES177">
        <v>0</v>
      </c>
      <c r="ET177">
        <v>0</v>
      </c>
      <c r="EU177">
        <v>0</v>
      </c>
      <c r="EV177">
        <v>1759363039.9</v>
      </c>
      <c r="EW177">
        <v>0</v>
      </c>
      <c r="EX177">
        <v>381.416</v>
      </c>
      <c r="EY177">
        <v>4.05384590303813</v>
      </c>
      <c r="EZ177">
        <v>-6.63076909679399</v>
      </c>
      <c r="FA177">
        <v>-10.152</v>
      </c>
      <c r="FB177">
        <v>15</v>
      </c>
      <c r="FC177">
        <v>0</v>
      </c>
      <c r="FD177" t="s">
        <v>422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-0.047015307</v>
      </c>
      <c r="FQ177">
        <v>-0.0446855882706768</v>
      </c>
      <c r="FR177">
        <v>0.0546457005398625</v>
      </c>
      <c r="FS177">
        <v>1</v>
      </c>
      <c r="FT177">
        <v>382.264705882353</v>
      </c>
      <c r="FU177">
        <v>-12.7058825724074</v>
      </c>
      <c r="FV177">
        <v>6.68738418714193</v>
      </c>
      <c r="FW177">
        <v>-1</v>
      </c>
      <c r="FX177">
        <v>0.32928935</v>
      </c>
      <c r="FY177">
        <v>-0.025631864661654</v>
      </c>
      <c r="FZ177">
        <v>0.0136140118711385</v>
      </c>
      <c r="GA177">
        <v>1</v>
      </c>
      <c r="GB177">
        <v>2</v>
      </c>
      <c r="GC177">
        <v>2</v>
      </c>
      <c r="GD177" t="s">
        <v>449</v>
      </c>
      <c r="GE177">
        <v>3.13262</v>
      </c>
      <c r="GF177">
        <v>2.71107</v>
      </c>
      <c r="GG177">
        <v>0.0892044</v>
      </c>
      <c r="GH177">
        <v>0.0896717</v>
      </c>
      <c r="GI177">
        <v>0.101833</v>
      </c>
      <c r="GJ177">
        <v>0.101669</v>
      </c>
      <c r="GK177">
        <v>34266.4</v>
      </c>
      <c r="GL177">
        <v>36680.2</v>
      </c>
      <c r="GM177">
        <v>34042.2</v>
      </c>
      <c r="GN177">
        <v>36485.6</v>
      </c>
      <c r="GO177">
        <v>43187.6</v>
      </c>
      <c r="GP177">
        <v>47053.9</v>
      </c>
      <c r="GQ177">
        <v>53111</v>
      </c>
      <c r="GR177">
        <v>58315.2</v>
      </c>
      <c r="GS177">
        <v>1.93145</v>
      </c>
      <c r="GT177">
        <v>1.77737</v>
      </c>
      <c r="GU177">
        <v>0.0868924</v>
      </c>
      <c r="GV177">
        <v>0</v>
      </c>
      <c r="GW177">
        <v>28.5808</v>
      </c>
      <c r="GX177">
        <v>999.9</v>
      </c>
      <c r="GY177">
        <v>58.125</v>
      </c>
      <c r="GZ177">
        <v>30.816</v>
      </c>
      <c r="HA177">
        <v>28.7291</v>
      </c>
      <c r="HB177">
        <v>54.86</v>
      </c>
      <c r="HC177">
        <v>44.4511</v>
      </c>
      <c r="HD177">
        <v>1</v>
      </c>
      <c r="HE177">
        <v>0.112332</v>
      </c>
      <c r="HF177">
        <v>-1.33758</v>
      </c>
      <c r="HG177">
        <v>20.1268</v>
      </c>
      <c r="HH177">
        <v>5.19872</v>
      </c>
      <c r="HI177">
        <v>12.0044</v>
      </c>
      <c r="HJ177">
        <v>4.9756</v>
      </c>
      <c r="HK177">
        <v>3.294</v>
      </c>
      <c r="HL177">
        <v>9999</v>
      </c>
      <c r="HM177">
        <v>9999</v>
      </c>
      <c r="HN177">
        <v>999.9</v>
      </c>
      <c r="HO177">
        <v>9999</v>
      </c>
      <c r="HP177">
        <v>1.86325</v>
      </c>
      <c r="HQ177">
        <v>1.86813</v>
      </c>
      <c r="HR177">
        <v>1.86784</v>
      </c>
      <c r="HS177">
        <v>1.86905</v>
      </c>
      <c r="HT177">
        <v>1.86985</v>
      </c>
      <c r="HU177">
        <v>1.86594</v>
      </c>
      <c r="HV177">
        <v>1.86695</v>
      </c>
      <c r="HW177">
        <v>1.86843</v>
      </c>
      <c r="HX177">
        <v>5</v>
      </c>
      <c r="HY177">
        <v>0</v>
      </c>
      <c r="HZ177">
        <v>0</v>
      </c>
      <c r="IA177">
        <v>0</v>
      </c>
      <c r="IB177" t="s">
        <v>424</v>
      </c>
      <c r="IC177" t="s">
        <v>425</v>
      </c>
      <c r="ID177" t="s">
        <v>426</v>
      </c>
      <c r="IE177" t="s">
        <v>426</v>
      </c>
      <c r="IF177" t="s">
        <v>426</v>
      </c>
      <c r="IG177" t="s">
        <v>426</v>
      </c>
      <c r="IH177">
        <v>0</v>
      </c>
      <c r="II177">
        <v>100</v>
      </c>
      <c r="IJ177">
        <v>100</v>
      </c>
      <c r="IK177">
        <v>1.979</v>
      </c>
      <c r="IL177">
        <v>0.371</v>
      </c>
      <c r="IM177">
        <v>0.591063205497763</v>
      </c>
      <c r="IN177">
        <v>0.00362635438953289</v>
      </c>
      <c r="IO177">
        <v>-8.50754122937555e-07</v>
      </c>
      <c r="IP177">
        <v>2.87264459290622e-10</v>
      </c>
      <c r="IQ177">
        <v>-0.103101814204982</v>
      </c>
      <c r="IR177">
        <v>-0.017656537129445</v>
      </c>
      <c r="IS177">
        <v>0.00217271289782075</v>
      </c>
      <c r="IT177">
        <v>-2.34727275410467e-05</v>
      </c>
      <c r="IU177">
        <v>4</v>
      </c>
      <c r="IV177">
        <v>2183</v>
      </c>
      <c r="IW177">
        <v>1</v>
      </c>
      <c r="IX177">
        <v>27</v>
      </c>
      <c r="IY177">
        <v>29322717.3</v>
      </c>
      <c r="IZ177">
        <v>29322717.3</v>
      </c>
      <c r="JA177">
        <v>0.996094</v>
      </c>
      <c r="JB177">
        <v>2.64893</v>
      </c>
      <c r="JC177">
        <v>1.54785</v>
      </c>
      <c r="JD177">
        <v>2.31323</v>
      </c>
      <c r="JE177">
        <v>1.64551</v>
      </c>
      <c r="JF177">
        <v>2.27051</v>
      </c>
      <c r="JG177">
        <v>34.5321</v>
      </c>
      <c r="JH177">
        <v>24.2101</v>
      </c>
      <c r="JI177">
        <v>18</v>
      </c>
      <c r="JJ177">
        <v>494.579</v>
      </c>
      <c r="JK177">
        <v>395.884</v>
      </c>
      <c r="JL177">
        <v>30.7467</v>
      </c>
      <c r="JM177">
        <v>28.8099</v>
      </c>
      <c r="JN177">
        <v>30.0001</v>
      </c>
      <c r="JO177">
        <v>28.7697</v>
      </c>
      <c r="JP177">
        <v>28.7175</v>
      </c>
      <c r="JQ177">
        <v>19.9694</v>
      </c>
      <c r="JR177">
        <v>22.0673</v>
      </c>
      <c r="JS177">
        <v>52.384</v>
      </c>
      <c r="JT177">
        <v>30.7506</v>
      </c>
      <c r="JU177">
        <v>420</v>
      </c>
      <c r="JV177">
        <v>23.542</v>
      </c>
      <c r="JW177">
        <v>96.5409</v>
      </c>
      <c r="JX177">
        <v>94.4815</v>
      </c>
    </row>
    <row r="178" spans="1:284">
      <c r="A178">
        <v>162</v>
      </c>
      <c r="B178">
        <v>1759363041</v>
      </c>
      <c r="C178">
        <v>1998.90000009537</v>
      </c>
      <c r="D178" t="s">
        <v>753</v>
      </c>
      <c r="E178" t="s">
        <v>754</v>
      </c>
      <c r="F178">
        <v>5</v>
      </c>
      <c r="G178" t="s">
        <v>730</v>
      </c>
      <c r="H178" t="s">
        <v>419</v>
      </c>
      <c r="I178">
        <v>1759363038.5</v>
      </c>
      <c r="J178">
        <f>(K178)/1000</f>
        <v>0</v>
      </c>
      <c r="K178">
        <f>1000*DK178*AI178*(DG178-DH178)/(100*CZ178*(1000-AI178*DG178))</f>
        <v>0</v>
      </c>
      <c r="L178">
        <f>DK178*AI178*(DF178-DE178*(1000-AI178*DH178)/(1000-AI178*DG178))/(100*CZ178)</f>
        <v>0</v>
      </c>
      <c r="M178">
        <f>DE178 - IF(AI178&gt;1, L178*CZ178*100.0/(AK178), 0)</f>
        <v>0</v>
      </c>
      <c r="N178">
        <f>((T178-J178/2)*M178-L178)/(T178+J178/2)</f>
        <v>0</v>
      </c>
      <c r="O178">
        <f>N178*(DL178+DM178)/1000.0</f>
        <v>0</v>
      </c>
      <c r="P178">
        <f>(DE178 - IF(AI178&gt;1, L178*CZ178*100.0/(AK178), 0))*(DL178+DM178)/1000.0</f>
        <v>0</v>
      </c>
      <c r="Q178">
        <f>2.0/((1/S178-1/R178)+SIGN(S178)*SQRT((1/S178-1/R178)*(1/S178-1/R178) + 4*DA178/((DA178+1)*(DA178+1))*(2*1/S178*1/R178-1/R178*1/R178)))</f>
        <v>0</v>
      </c>
      <c r="R178">
        <f>IF(LEFT(DB178,1)&lt;&gt;"0",IF(LEFT(DB178,1)="1",3.0,DC178),$D$5+$E$5*(DS178*DL178/($K$5*1000))+$F$5*(DS178*DL178/($K$5*1000))*MAX(MIN(CZ178,$J$5),$I$5)*MAX(MIN(CZ178,$J$5),$I$5)+$G$5*MAX(MIN(CZ178,$J$5),$I$5)*(DS178*DL178/($K$5*1000))+$H$5*(DS178*DL178/($K$5*1000))*(DS178*DL178/($K$5*1000)))</f>
        <v>0</v>
      </c>
      <c r="S178">
        <f>J178*(1000-(1000*0.61365*exp(17.502*W178/(240.97+W178))/(DL178+DM178)+DG178)/2)/(1000*0.61365*exp(17.502*W178/(240.97+W178))/(DL178+DM178)-DG178)</f>
        <v>0</v>
      </c>
      <c r="T178">
        <f>1/((DA178+1)/(Q178/1.6)+1/(R178/1.37)) + DA178/((DA178+1)/(Q178/1.6) + DA178/(R178/1.37))</f>
        <v>0</v>
      </c>
      <c r="U178">
        <f>(CV178*CY178)</f>
        <v>0</v>
      </c>
      <c r="V178">
        <f>(DN178+(U178+2*0.95*5.67E-8*(((DN178+$B$7)+273)^4-(DN178+273)^4)-44100*J178)/(1.84*29.3*R178+8*0.95*5.67E-8*(DN178+273)^3))</f>
        <v>0</v>
      </c>
      <c r="W178">
        <f>($C$7*DO178+$D$7*DP178+$E$7*V178)</f>
        <v>0</v>
      </c>
      <c r="X178">
        <f>0.61365*exp(17.502*W178/(240.97+W178))</f>
        <v>0</v>
      </c>
      <c r="Y178">
        <f>(Z178/AA178*100)</f>
        <v>0</v>
      </c>
      <c r="Z178">
        <f>DG178*(DL178+DM178)/1000</f>
        <v>0</v>
      </c>
      <c r="AA178">
        <f>0.61365*exp(17.502*DN178/(240.97+DN178))</f>
        <v>0</v>
      </c>
      <c r="AB178">
        <f>(X178-DG178*(DL178+DM178)/1000)</f>
        <v>0</v>
      </c>
      <c r="AC178">
        <f>(-J178*44100)</f>
        <v>0</v>
      </c>
      <c r="AD178">
        <f>2*29.3*R178*0.92*(DN178-W178)</f>
        <v>0</v>
      </c>
      <c r="AE178">
        <f>2*0.95*5.67E-8*(((DN178+$B$7)+273)^4-(W178+273)^4)</f>
        <v>0</v>
      </c>
      <c r="AF178">
        <f>U178+AE178+AC178+AD178</f>
        <v>0</v>
      </c>
      <c r="AG178">
        <v>8</v>
      </c>
      <c r="AH178">
        <v>2</v>
      </c>
      <c r="AI178">
        <f>IF(AG178*$H$13&gt;=AK178,1.0,(AK178/(AK178-AG178*$H$13)))</f>
        <v>0</v>
      </c>
      <c r="AJ178">
        <f>(AI178-1)*100</f>
        <v>0</v>
      </c>
      <c r="AK178">
        <f>MAX(0,($B$13+$C$13*DS178)/(1+$D$13*DS178)*DL178/(DN178+273)*$E$13)</f>
        <v>0</v>
      </c>
      <c r="AL178" t="s">
        <v>420</v>
      </c>
      <c r="AM178" t="s">
        <v>420</v>
      </c>
      <c r="AN178">
        <v>0</v>
      </c>
      <c r="AO178">
        <v>0</v>
      </c>
      <c r="AP178">
        <f>1-AN178/AO178</f>
        <v>0</v>
      </c>
      <c r="AQ178">
        <v>0</v>
      </c>
      <c r="AR178" t="s">
        <v>420</v>
      </c>
      <c r="AS178" t="s">
        <v>420</v>
      </c>
      <c r="AT178">
        <v>0</v>
      </c>
      <c r="AU178">
        <v>0</v>
      </c>
      <c r="AV178">
        <f>1-AT178/AU178</f>
        <v>0</v>
      </c>
      <c r="AW178">
        <v>0.5</v>
      </c>
      <c r="AX178">
        <f>CW178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420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CV178">
        <f>$B$11*DT178+$C$11*DU178+$F$11*EF178*(1-EI178)</f>
        <v>0</v>
      </c>
      <c r="CW178">
        <f>CV178*CX178</f>
        <v>0</v>
      </c>
      <c r="CX178">
        <f>($B$11*$D$9+$C$11*$D$9+$F$11*((ES178+EK178)/MAX(ES178+EK178+ET178, 0.1)*$I$9+ET178/MAX(ES178+EK178+ET178, 0.1)*$J$9))/($B$11+$C$11+$F$11)</f>
        <v>0</v>
      </c>
      <c r="CY178">
        <f>($B$11*$K$9+$C$11*$K$9+$F$11*((ES178+EK178)/MAX(ES178+EK178+ET178, 0.1)*$P$9+ET178/MAX(ES178+EK178+ET178, 0.1)*$Q$9))/($B$11+$C$11+$F$11)</f>
        <v>0</v>
      </c>
      <c r="CZ178">
        <v>3.7</v>
      </c>
      <c r="DA178">
        <v>0.5</v>
      </c>
      <c r="DB178" t="s">
        <v>421</v>
      </c>
      <c r="DC178">
        <v>2</v>
      </c>
      <c r="DD178">
        <v>1759363038.5</v>
      </c>
      <c r="DE178">
        <v>419.9305</v>
      </c>
      <c r="DF178">
        <v>419.951</v>
      </c>
      <c r="DG178">
        <v>23.7333</v>
      </c>
      <c r="DH178">
        <v>23.43515</v>
      </c>
      <c r="DI178">
        <v>417.9515</v>
      </c>
      <c r="DJ178">
        <v>23.3623</v>
      </c>
      <c r="DK178">
        <v>499.9555</v>
      </c>
      <c r="DL178">
        <v>90.31915</v>
      </c>
      <c r="DM178">
        <v>0.03310845</v>
      </c>
      <c r="DN178">
        <v>30.15535</v>
      </c>
      <c r="DO178">
        <v>29.99555</v>
      </c>
      <c r="DP178">
        <v>999.9</v>
      </c>
      <c r="DQ178">
        <v>0</v>
      </c>
      <c r="DR178">
        <v>0</v>
      </c>
      <c r="DS178">
        <v>9986.25</v>
      </c>
      <c r="DT178">
        <v>0</v>
      </c>
      <c r="DU178">
        <v>0.330984</v>
      </c>
      <c r="DV178">
        <v>-0.020401</v>
      </c>
      <c r="DW178">
        <v>430.1395</v>
      </c>
      <c r="DX178">
        <v>430.029</v>
      </c>
      <c r="DY178">
        <v>0.298127</v>
      </c>
      <c r="DZ178">
        <v>419.951</v>
      </c>
      <c r="EA178">
        <v>23.43515</v>
      </c>
      <c r="EB178">
        <v>2.14357</v>
      </c>
      <c r="EC178">
        <v>2.116645</v>
      </c>
      <c r="ED178">
        <v>18.54665</v>
      </c>
      <c r="EE178">
        <v>18.34495</v>
      </c>
      <c r="EF178">
        <v>0.00500059</v>
      </c>
      <c r="EG178">
        <v>0</v>
      </c>
      <c r="EH178">
        <v>0</v>
      </c>
      <c r="EI178">
        <v>0</v>
      </c>
      <c r="EJ178">
        <v>383.3</v>
      </c>
      <c r="EK178">
        <v>0.00500059</v>
      </c>
      <c r="EL178">
        <v>-15.35</v>
      </c>
      <c r="EM178">
        <v>-2.95</v>
      </c>
      <c r="EN178">
        <v>35.531</v>
      </c>
      <c r="EO178">
        <v>38.437</v>
      </c>
      <c r="EP178">
        <v>36.781</v>
      </c>
      <c r="EQ178">
        <v>38.312</v>
      </c>
      <c r="ER178">
        <v>37.687</v>
      </c>
      <c r="ES178">
        <v>0</v>
      </c>
      <c r="ET178">
        <v>0</v>
      </c>
      <c r="EU178">
        <v>0</v>
      </c>
      <c r="EV178">
        <v>1759363042.3</v>
      </c>
      <c r="EW178">
        <v>0</v>
      </c>
      <c r="EX178">
        <v>381.108</v>
      </c>
      <c r="EY178">
        <v>2.04615361337934</v>
      </c>
      <c r="EZ178">
        <v>-3.13846141172821</v>
      </c>
      <c r="FA178">
        <v>-10.124</v>
      </c>
      <c r="FB178">
        <v>15</v>
      </c>
      <c r="FC178">
        <v>0</v>
      </c>
      <c r="FD178" t="s">
        <v>422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-0.0455176257142857</v>
      </c>
      <c r="FQ178">
        <v>-0.014084587012987</v>
      </c>
      <c r="FR178">
        <v>0.0537477053454598</v>
      </c>
      <c r="FS178">
        <v>1</v>
      </c>
      <c r="FT178">
        <v>382.232352941176</v>
      </c>
      <c r="FU178">
        <v>-8.75630270987394</v>
      </c>
      <c r="FV178">
        <v>6.66896766807168</v>
      </c>
      <c r="FW178">
        <v>-1</v>
      </c>
      <c r="FX178">
        <v>0.327880523809524</v>
      </c>
      <c r="FY178">
        <v>-0.0451901298701297</v>
      </c>
      <c r="FZ178">
        <v>0.0147041275436818</v>
      </c>
      <c r="GA178">
        <v>1</v>
      </c>
      <c r="GB178">
        <v>2</v>
      </c>
      <c r="GC178">
        <v>2</v>
      </c>
      <c r="GD178" t="s">
        <v>449</v>
      </c>
      <c r="GE178">
        <v>3.13253</v>
      </c>
      <c r="GF178">
        <v>2.71123</v>
      </c>
      <c r="GG178">
        <v>0.0892035</v>
      </c>
      <c r="GH178">
        <v>0.0896814</v>
      </c>
      <c r="GI178">
        <v>0.101841</v>
      </c>
      <c r="GJ178">
        <v>0.101748</v>
      </c>
      <c r="GK178">
        <v>34266.4</v>
      </c>
      <c r="GL178">
        <v>36679.8</v>
      </c>
      <c r="GM178">
        <v>34042.2</v>
      </c>
      <c r="GN178">
        <v>36485.6</v>
      </c>
      <c r="GO178">
        <v>43187</v>
      </c>
      <c r="GP178">
        <v>47049.6</v>
      </c>
      <c r="GQ178">
        <v>53110.8</v>
      </c>
      <c r="GR178">
        <v>58315.2</v>
      </c>
      <c r="GS178">
        <v>1.93123</v>
      </c>
      <c r="GT178">
        <v>1.77728</v>
      </c>
      <c r="GU178">
        <v>0.0869855</v>
      </c>
      <c r="GV178">
        <v>0</v>
      </c>
      <c r="GW178">
        <v>28.582</v>
      </c>
      <c r="GX178">
        <v>999.9</v>
      </c>
      <c r="GY178">
        <v>58.125</v>
      </c>
      <c r="GZ178">
        <v>30.816</v>
      </c>
      <c r="HA178">
        <v>28.7334</v>
      </c>
      <c r="HB178">
        <v>55.05</v>
      </c>
      <c r="HC178">
        <v>44.5673</v>
      </c>
      <c r="HD178">
        <v>1</v>
      </c>
      <c r="HE178">
        <v>0.112388</v>
      </c>
      <c r="HF178">
        <v>-1.33989</v>
      </c>
      <c r="HG178">
        <v>20.1268</v>
      </c>
      <c r="HH178">
        <v>5.19842</v>
      </c>
      <c r="HI178">
        <v>12.0044</v>
      </c>
      <c r="HJ178">
        <v>4.97545</v>
      </c>
      <c r="HK178">
        <v>3.294</v>
      </c>
      <c r="HL178">
        <v>9999</v>
      </c>
      <c r="HM178">
        <v>9999</v>
      </c>
      <c r="HN178">
        <v>999.9</v>
      </c>
      <c r="HO178">
        <v>9999</v>
      </c>
      <c r="HP178">
        <v>1.86325</v>
      </c>
      <c r="HQ178">
        <v>1.86813</v>
      </c>
      <c r="HR178">
        <v>1.86784</v>
      </c>
      <c r="HS178">
        <v>1.86905</v>
      </c>
      <c r="HT178">
        <v>1.86984</v>
      </c>
      <c r="HU178">
        <v>1.86592</v>
      </c>
      <c r="HV178">
        <v>1.86695</v>
      </c>
      <c r="HW178">
        <v>1.86843</v>
      </c>
      <c r="HX178">
        <v>5</v>
      </c>
      <c r="HY178">
        <v>0</v>
      </c>
      <c r="HZ178">
        <v>0</v>
      </c>
      <c r="IA178">
        <v>0</v>
      </c>
      <c r="IB178" t="s">
        <v>424</v>
      </c>
      <c r="IC178" t="s">
        <v>425</v>
      </c>
      <c r="ID178" t="s">
        <v>426</v>
      </c>
      <c r="IE178" t="s">
        <v>426</v>
      </c>
      <c r="IF178" t="s">
        <v>426</v>
      </c>
      <c r="IG178" t="s">
        <v>426</v>
      </c>
      <c r="IH178">
        <v>0</v>
      </c>
      <c r="II178">
        <v>100</v>
      </c>
      <c r="IJ178">
        <v>100</v>
      </c>
      <c r="IK178">
        <v>1.979</v>
      </c>
      <c r="IL178">
        <v>0.3711</v>
      </c>
      <c r="IM178">
        <v>0.591063205497763</v>
      </c>
      <c r="IN178">
        <v>0.00362635438953289</v>
      </c>
      <c r="IO178">
        <v>-8.50754122937555e-07</v>
      </c>
      <c r="IP178">
        <v>2.87264459290622e-10</v>
      </c>
      <c r="IQ178">
        <v>-0.103101814204982</v>
      </c>
      <c r="IR178">
        <v>-0.017656537129445</v>
      </c>
      <c r="IS178">
        <v>0.00217271289782075</v>
      </c>
      <c r="IT178">
        <v>-2.34727275410467e-05</v>
      </c>
      <c r="IU178">
        <v>4</v>
      </c>
      <c r="IV178">
        <v>2183</v>
      </c>
      <c r="IW178">
        <v>1</v>
      </c>
      <c r="IX178">
        <v>27</v>
      </c>
      <c r="IY178">
        <v>29322717.4</v>
      </c>
      <c r="IZ178">
        <v>29322717.4</v>
      </c>
      <c r="JA178">
        <v>0.996094</v>
      </c>
      <c r="JB178">
        <v>2.64038</v>
      </c>
      <c r="JC178">
        <v>1.54785</v>
      </c>
      <c r="JD178">
        <v>2.31323</v>
      </c>
      <c r="JE178">
        <v>1.64673</v>
      </c>
      <c r="JF178">
        <v>2.35352</v>
      </c>
      <c r="JG178">
        <v>34.5321</v>
      </c>
      <c r="JH178">
        <v>24.2101</v>
      </c>
      <c r="JI178">
        <v>18</v>
      </c>
      <c r="JJ178">
        <v>494.432</v>
      </c>
      <c r="JK178">
        <v>395.834</v>
      </c>
      <c r="JL178">
        <v>30.7482</v>
      </c>
      <c r="JM178">
        <v>28.8108</v>
      </c>
      <c r="JN178">
        <v>30.0001</v>
      </c>
      <c r="JO178">
        <v>28.7697</v>
      </c>
      <c r="JP178">
        <v>28.7182</v>
      </c>
      <c r="JQ178">
        <v>19.9678</v>
      </c>
      <c r="JR178">
        <v>22.0673</v>
      </c>
      <c r="JS178">
        <v>52.384</v>
      </c>
      <c r="JT178">
        <v>30.7506</v>
      </c>
      <c r="JU178">
        <v>420</v>
      </c>
      <c r="JV178">
        <v>23.5418</v>
      </c>
      <c r="JW178">
        <v>96.5407</v>
      </c>
      <c r="JX178">
        <v>94.4814</v>
      </c>
    </row>
    <row r="179" spans="1:284">
      <c r="A179">
        <v>163</v>
      </c>
      <c r="B179">
        <v>1759363043</v>
      </c>
      <c r="C179">
        <v>2000.90000009537</v>
      </c>
      <c r="D179" t="s">
        <v>755</v>
      </c>
      <c r="E179" t="s">
        <v>756</v>
      </c>
      <c r="F179">
        <v>5</v>
      </c>
      <c r="G179" t="s">
        <v>730</v>
      </c>
      <c r="H179" t="s">
        <v>419</v>
      </c>
      <c r="I179">
        <v>1759363039.66667</v>
      </c>
      <c r="J179">
        <f>(K179)/1000</f>
        <v>0</v>
      </c>
      <c r="K179">
        <f>1000*DK179*AI179*(DG179-DH179)/(100*CZ179*(1000-AI179*DG179))</f>
        <v>0</v>
      </c>
      <c r="L179">
        <f>DK179*AI179*(DF179-DE179*(1000-AI179*DH179)/(1000-AI179*DG179))/(100*CZ179)</f>
        <v>0</v>
      </c>
      <c r="M179">
        <f>DE179 - IF(AI179&gt;1, L179*CZ179*100.0/(AK179), 0)</f>
        <v>0</v>
      </c>
      <c r="N179">
        <f>((T179-J179/2)*M179-L179)/(T179+J179/2)</f>
        <v>0</v>
      </c>
      <c r="O179">
        <f>N179*(DL179+DM179)/1000.0</f>
        <v>0</v>
      </c>
      <c r="P179">
        <f>(DE179 - IF(AI179&gt;1, L179*CZ179*100.0/(AK179), 0))*(DL179+DM179)/1000.0</f>
        <v>0</v>
      </c>
      <c r="Q179">
        <f>2.0/((1/S179-1/R179)+SIGN(S179)*SQRT((1/S179-1/R179)*(1/S179-1/R179) + 4*DA179/((DA179+1)*(DA179+1))*(2*1/S179*1/R179-1/R179*1/R179)))</f>
        <v>0</v>
      </c>
      <c r="R179">
        <f>IF(LEFT(DB179,1)&lt;&gt;"0",IF(LEFT(DB179,1)="1",3.0,DC179),$D$5+$E$5*(DS179*DL179/($K$5*1000))+$F$5*(DS179*DL179/($K$5*1000))*MAX(MIN(CZ179,$J$5),$I$5)*MAX(MIN(CZ179,$J$5),$I$5)+$G$5*MAX(MIN(CZ179,$J$5),$I$5)*(DS179*DL179/($K$5*1000))+$H$5*(DS179*DL179/($K$5*1000))*(DS179*DL179/($K$5*1000)))</f>
        <v>0</v>
      </c>
      <c r="S179">
        <f>J179*(1000-(1000*0.61365*exp(17.502*W179/(240.97+W179))/(DL179+DM179)+DG179)/2)/(1000*0.61365*exp(17.502*W179/(240.97+W179))/(DL179+DM179)-DG179)</f>
        <v>0</v>
      </c>
      <c r="T179">
        <f>1/((DA179+1)/(Q179/1.6)+1/(R179/1.37)) + DA179/((DA179+1)/(Q179/1.6) + DA179/(R179/1.37))</f>
        <v>0</v>
      </c>
      <c r="U179">
        <f>(CV179*CY179)</f>
        <v>0</v>
      </c>
      <c r="V179">
        <f>(DN179+(U179+2*0.95*5.67E-8*(((DN179+$B$7)+273)^4-(DN179+273)^4)-44100*J179)/(1.84*29.3*R179+8*0.95*5.67E-8*(DN179+273)^3))</f>
        <v>0</v>
      </c>
      <c r="W179">
        <f>($C$7*DO179+$D$7*DP179+$E$7*V179)</f>
        <v>0</v>
      </c>
      <c r="X179">
        <f>0.61365*exp(17.502*W179/(240.97+W179))</f>
        <v>0</v>
      </c>
      <c r="Y179">
        <f>(Z179/AA179*100)</f>
        <v>0</v>
      </c>
      <c r="Z179">
        <f>DG179*(DL179+DM179)/1000</f>
        <v>0</v>
      </c>
      <c r="AA179">
        <f>0.61365*exp(17.502*DN179/(240.97+DN179))</f>
        <v>0</v>
      </c>
      <c r="AB179">
        <f>(X179-DG179*(DL179+DM179)/1000)</f>
        <v>0</v>
      </c>
      <c r="AC179">
        <f>(-J179*44100)</f>
        <v>0</v>
      </c>
      <c r="AD179">
        <f>2*29.3*R179*0.92*(DN179-W179)</f>
        <v>0</v>
      </c>
      <c r="AE179">
        <f>2*0.95*5.67E-8*(((DN179+$B$7)+273)^4-(W179+273)^4)</f>
        <v>0</v>
      </c>
      <c r="AF179">
        <f>U179+AE179+AC179+AD179</f>
        <v>0</v>
      </c>
      <c r="AG179">
        <v>8</v>
      </c>
      <c r="AH179">
        <v>2</v>
      </c>
      <c r="AI179">
        <f>IF(AG179*$H$13&gt;=AK179,1.0,(AK179/(AK179-AG179*$H$13)))</f>
        <v>0</v>
      </c>
      <c r="AJ179">
        <f>(AI179-1)*100</f>
        <v>0</v>
      </c>
      <c r="AK179">
        <f>MAX(0,($B$13+$C$13*DS179)/(1+$D$13*DS179)*DL179/(DN179+273)*$E$13)</f>
        <v>0</v>
      </c>
      <c r="AL179" t="s">
        <v>420</v>
      </c>
      <c r="AM179" t="s">
        <v>420</v>
      </c>
      <c r="AN179">
        <v>0</v>
      </c>
      <c r="AO179">
        <v>0</v>
      </c>
      <c r="AP179">
        <f>1-AN179/AO179</f>
        <v>0</v>
      </c>
      <c r="AQ179">
        <v>0</v>
      </c>
      <c r="AR179" t="s">
        <v>420</v>
      </c>
      <c r="AS179" t="s">
        <v>420</v>
      </c>
      <c r="AT179">
        <v>0</v>
      </c>
      <c r="AU179">
        <v>0</v>
      </c>
      <c r="AV179">
        <f>1-AT179/AU179</f>
        <v>0</v>
      </c>
      <c r="AW179">
        <v>0.5</v>
      </c>
      <c r="AX179">
        <f>CW179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420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CV179">
        <f>$B$11*DT179+$C$11*DU179+$F$11*EF179*(1-EI179)</f>
        <v>0</v>
      </c>
      <c r="CW179">
        <f>CV179*CX179</f>
        <v>0</v>
      </c>
      <c r="CX179">
        <f>($B$11*$D$9+$C$11*$D$9+$F$11*((ES179+EK179)/MAX(ES179+EK179+ET179, 0.1)*$I$9+ET179/MAX(ES179+EK179+ET179, 0.1)*$J$9))/($B$11+$C$11+$F$11)</f>
        <v>0</v>
      </c>
      <c r="CY179">
        <f>($B$11*$K$9+$C$11*$K$9+$F$11*((ES179+EK179)/MAX(ES179+EK179+ET179, 0.1)*$P$9+ET179/MAX(ES179+EK179+ET179, 0.1)*$Q$9))/($B$11+$C$11+$F$11)</f>
        <v>0</v>
      </c>
      <c r="CZ179">
        <v>3.7</v>
      </c>
      <c r="DA179">
        <v>0.5</v>
      </c>
      <c r="DB179" t="s">
        <v>421</v>
      </c>
      <c r="DC179">
        <v>2</v>
      </c>
      <c r="DD179">
        <v>1759363039.66667</v>
      </c>
      <c r="DE179">
        <v>419.925666666667</v>
      </c>
      <c r="DF179">
        <v>419.971</v>
      </c>
      <c r="DG179">
        <v>23.7356666666667</v>
      </c>
      <c r="DH179">
        <v>23.4500333333333</v>
      </c>
      <c r="DI179">
        <v>417.946666666667</v>
      </c>
      <c r="DJ179">
        <v>23.3645666666667</v>
      </c>
      <c r="DK179">
        <v>499.949666666667</v>
      </c>
      <c r="DL179">
        <v>90.3188666666667</v>
      </c>
      <c r="DM179">
        <v>0.0331493333333333</v>
      </c>
      <c r="DN179">
        <v>30.1546666666667</v>
      </c>
      <c r="DO179">
        <v>29.9972666666667</v>
      </c>
      <c r="DP179">
        <v>999.9</v>
      </c>
      <c r="DQ179">
        <v>0</v>
      </c>
      <c r="DR179">
        <v>0</v>
      </c>
      <c r="DS179">
        <v>9991.23333333333</v>
      </c>
      <c r="DT179">
        <v>0</v>
      </c>
      <c r="DU179">
        <v>0.330984</v>
      </c>
      <c r="DV179">
        <v>-0.0450643</v>
      </c>
      <c r="DW179">
        <v>430.135666666667</v>
      </c>
      <c r="DX179">
        <v>430.055666666667</v>
      </c>
      <c r="DY179">
        <v>0.285614666666667</v>
      </c>
      <c r="DZ179">
        <v>419.971</v>
      </c>
      <c r="EA179">
        <v>23.4500333333333</v>
      </c>
      <c r="EB179">
        <v>2.14377666666667</v>
      </c>
      <c r="EC179">
        <v>2.11798333333333</v>
      </c>
      <c r="ED179">
        <v>18.5482</v>
      </c>
      <c r="EE179">
        <v>18.3550333333333</v>
      </c>
      <c r="EF179">
        <v>0.00500059</v>
      </c>
      <c r="EG179">
        <v>0</v>
      </c>
      <c r="EH179">
        <v>0</v>
      </c>
      <c r="EI179">
        <v>0</v>
      </c>
      <c r="EJ179">
        <v>383.833333333333</v>
      </c>
      <c r="EK179">
        <v>0.00500059</v>
      </c>
      <c r="EL179">
        <v>-10.7666666666667</v>
      </c>
      <c r="EM179">
        <v>-1.66666666666667</v>
      </c>
      <c r="EN179">
        <v>35.5206666666667</v>
      </c>
      <c r="EO179">
        <v>38.437</v>
      </c>
      <c r="EP179">
        <v>36.7706666666667</v>
      </c>
      <c r="EQ179">
        <v>38.312</v>
      </c>
      <c r="ER179">
        <v>37.687</v>
      </c>
      <c r="ES179">
        <v>0</v>
      </c>
      <c r="ET179">
        <v>0</v>
      </c>
      <c r="EU179">
        <v>0</v>
      </c>
      <c r="EV179">
        <v>1759363044.1</v>
      </c>
      <c r="EW179">
        <v>0</v>
      </c>
      <c r="EX179">
        <v>382.342307692308</v>
      </c>
      <c r="EY179">
        <v>-12.5846154553434</v>
      </c>
      <c r="EZ179">
        <v>12.7076925231312</v>
      </c>
      <c r="FA179">
        <v>-9.82692307692308</v>
      </c>
      <c r="FB179">
        <v>15</v>
      </c>
      <c r="FC179">
        <v>0</v>
      </c>
      <c r="FD179" t="s">
        <v>422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-0.0550042333333333</v>
      </c>
      <c r="FQ179">
        <v>0.0798791376623377</v>
      </c>
      <c r="FR179">
        <v>0.047917608372401</v>
      </c>
      <c r="FS179">
        <v>1</v>
      </c>
      <c r="FT179">
        <v>381.894117647059</v>
      </c>
      <c r="FU179">
        <v>-10.4201682127228</v>
      </c>
      <c r="FV179">
        <v>6.57991333647875</v>
      </c>
      <c r="FW179">
        <v>-1</v>
      </c>
      <c r="FX179">
        <v>0.323740904761905</v>
      </c>
      <c r="FY179">
        <v>-0.110664701298701</v>
      </c>
      <c r="FZ179">
        <v>0.0196408496152783</v>
      </c>
      <c r="GA179">
        <v>0</v>
      </c>
      <c r="GB179">
        <v>1</v>
      </c>
      <c r="GC179">
        <v>2</v>
      </c>
      <c r="GD179" t="s">
        <v>423</v>
      </c>
      <c r="GE179">
        <v>3.1328</v>
      </c>
      <c r="GF179">
        <v>2.71131</v>
      </c>
      <c r="GG179">
        <v>0.0892029</v>
      </c>
      <c r="GH179">
        <v>0.0896837</v>
      </c>
      <c r="GI179">
        <v>0.101869</v>
      </c>
      <c r="GJ179">
        <v>0.101877</v>
      </c>
      <c r="GK179">
        <v>34266.3</v>
      </c>
      <c r="GL179">
        <v>36679.8</v>
      </c>
      <c r="GM179">
        <v>34042.1</v>
      </c>
      <c r="GN179">
        <v>36485.6</v>
      </c>
      <c r="GO179">
        <v>43185.6</v>
      </c>
      <c r="GP179">
        <v>47042.9</v>
      </c>
      <c r="GQ179">
        <v>53110.8</v>
      </c>
      <c r="GR179">
        <v>58315.3</v>
      </c>
      <c r="GS179">
        <v>1.9313</v>
      </c>
      <c r="GT179">
        <v>1.77715</v>
      </c>
      <c r="GU179">
        <v>0.0873394</v>
      </c>
      <c r="GV179">
        <v>0</v>
      </c>
      <c r="GW179">
        <v>28.5832</v>
      </c>
      <c r="GX179">
        <v>999.9</v>
      </c>
      <c r="GY179">
        <v>58.125</v>
      </c>
      <c r="GZ179">
        <v>30.816</v>
      </c>
      <c r="HA179">
        <v>28.7293</v>
      </c>
      <c r="HB179">
        <v>54.49</v>
      </c>
      <c r="HC179">
        <v>44.2829</v>
      </c>
      <c r="HD179">
        <v>1</v>
      </c>
      <c r="HE179">
        <v>0.112436</v>
      </c>
      <c r="HF179">
        <v>-1.34246</v>
      </c>
      <c r="HG179">
        <v>20.1266</v>
      </c>
      <c r="HH179">
        <v>5.19827</v>
      </c>
      <c r="HI179">
        <v>12.0044</v>
      </c>
      <c r="HJ179">
        <v>4.9754</v>
      </c>
      <c r="HK179">
        <v>3.294</v>
      </c>
      <c r="HL179">
        <v>9999</v>
      </c>
      <c r="HM179">
        <v>9999</v>
      </c>
      <c r="HN179">
        <v>999.9</v>
      </c>
      <c r="HO179">
        <v>9999</v>
      </c>
      <c r="HP179">
        <v>1.86325</v>
      </c>
      <c r="HQ179">
        <v>1.86813</v>
      </c>
      <c r="HR179">
        <v>1.86784</v>
      </c>
      <c r="HS179">
        <v>1.86905</v>
      </c>
      <c r="HT179">
        <v>1.86983</v>
      </c>
      <c r="HU179">
        <v>1.86592</v>
      </c>
      <c r="HV179">
        <v>1.86695</v>
      </c>
      <c r="HW179">
        <v>1.86842</v>
      </c>
      <c r="HX179">
        <v>5</v>
      </c>
      <c r="HY179">
        <v>0</v>
      </c>
      <c r="HZ179">
        <v>0</v>
      </c>
      <c r="IA179">
        <v>0</v>
      </c>
      <c r="IB179" t="s">
        <v>424</v>
      </c>
      <c r="IC179" t="s">
        <v>425</v>
      </c>
      <c r="ID179" t="s">
        <v>426</v>
      </c>
      <c r="IE179" t="s">
        <v>426</v>
      </c>
      <c r="IF179" t="s">
        <v>426</v>
      </c>
      <c r="IG179" t="s">
        <v>426</v>
      </c>
      <c r="IH179">
        <v>0</v>
      </c>
      <c r="II179">
        <v>100</v>
      </c>
      <c r="IJ179">
        <v>100</v>
      </c>
      <c r="IK179">
        <v>1.979</v>
      </c>
      <c r="IL179">
        <v>0.3715</v>
      </c>
      <c r="IM179">
        <v>0.591063205497763</v>
      </c>
      <c r="IN179">
        <v>0.00362635438953289</v>
      </c>
      <c r="IO179">
        <v>-8.50754122937555e-07</v>
      </c>
      <c r="IP179">
        <v>2.87264459290622e-10</v>
      </c>
      <c r="IQ179">
        <v>-0.103101814204982</v>
      </c>
      <c r="IR179">
        <v>-0.017656537129445</v>
      </c>
      <c r="IS179">
        <v>0.00217271289782075</v>
      </c>
      <c r="IT179">
        <v>-2.34727275410467e-05</v>
      </c>
      <c r="IU179">
        <v>4</v>
      </c>
      <c r="IV179">
        <v>2183</v>
      </c>
      <c r="IW179">
        <v>1</v>
      </c>
      <c r="IX179">
        <v>27</v>
      </c>
      <c r="IY179">
        <v>29322717.4</v>
      </c>
      <c r="IZ179">
        <v>29322717.4</v>
      </c>
      <c r="JA179">
        <v>0.996094</v>
      </c>
      <c r="JB179">
        <v>2.6355</v>
      </c>
      <c r="JC179">
        <v>1.54785</v>
      </c>
      <c r="JD179">
        <v>2.31323</v>
      </c>
      <c r="JE179">
        <v>1.64551</v>
      </c>
      <c r="JF179">
        <v>2.37549</v>
      </c>
      <c r="JG179">
        <v>34.5321</v>
      </c>
      <c r="JH179">
        <v>24.2188</v>
      </c>
      <c r="JI179">
        <v>18</v>
      </c>
      <c r="JJ179">
        <v>494.482</v>
      </c>
      <c r="JK179">
        <v>395.774</v>
      </c>
      <c r="JL179">
        <v>30.7498</v>
      </c>
      <c r="JM179">
        <v>28.8108</v>
      </c>
      <c r="JN179">
        <v>30.0002</v>
      </c>
      <c r="JO179">
        <v>28.7699</v>
      </c>
      <c r="JP179">
        <v>28.7194</v>
      </c>
      <c r="JQ179">
        <v>19.9688</v>
      </c>
      <c r="JR179">
        <v>22.0673</v>
      </c>
      <c r="JS179">
        <v>52.384</v>
      </c>
      <c r="JT179">
        <v>30.7506</v>
      </c>
      <c r="JU179">
        <v>420</v>
      </c>
      <c r="JV179">
        <v>23.5321</v>
      </c>
      <c r="JW179">
        <v>96.5406</v>
      </c>
      <c r="JX179">
        <v>94.4816</v>
      </c>
    </row>
    <row r="180" spans="1:284">
      <c r="A180">
        <v>164</v>
      </c>
      <c r="B180">
        <v>1759363046</v>
      </c>
      <c r="C180">
        <v>2003.90000009537</v>
      </c>
      <c r="D180" t="s">
        <v>757</v>
      </c>
      <c r="E180" t="s">
        <v>758</v>
      </c>
      <c r="F180">
        <v>5</v>
      </c>
      <c r="G180" t="s">
        <v>730</v>
      </c>
      <c r="H180" t="s">
        <v>419</v>
      </c>
      <c r="I180">
        <v>1759363042.75</v>
      </c>
      <c r="J180">
        <f>(K180)/1000</f>
        <v>0</v>
      </c>
      <c r="K180">
        <f>1000*DK180*AI180*(DG180-DH180)/(100*CZ180*(1000-AI180*DG180))</f>
        <v>0</v>
      </c>
      <c r="L180">
        <f>DK180*AI180*(DF180-DE180*(1000-AI180*DH180)/(1000-AI180*DG180))/(100*CZ180)</f>
        <v>0</v>
      </c>
      <c r="M180">
        <f>DE180 - IF(AI180&gt;1, L180*CZ180*100.0/(AK180), 0)</f>
        <v>0</v>
      </c>
      <c r="N180">
        <f>((T180-J180/2)*M180-L180)/(T180+J180/2)</f>
        <v>0</v>
      </c>
      <c r="O180">
        <f>N180*(DL180+DM180)/1000.0</f>
        <v>0</v>
      </c>
      <c r="P180">
        <f>(DE180 - IF(AI180&gt;1, L180*CZ180*100.0/(AK180), 0))*(DL180+DM180)/1000.0</f>
        <v>0</v>
      </c>
      <c r="Q180">
        <f>2.0/((1/S180-1/R180)+SIGN(S180)*SQRT((1/S180-1/R180)*(1/S180-1/R180) + 4*DA180/((DA180+1)*(DA180+1))*(2*1/S180*1/R180-1/R180*1/R180)))</f>
        <v>0</v>
      </c>
      <c r="R180">
        <f>IF(LEFT(DB180,1)&lt;&gt;"0",IF(LEFT(DB180,1)="1",3.0,DC180),$D$5+$E$5*(DS180*DL180/($K$5*1000))+$F$5*(DS180*DL180/($K$5*1000))*MAX(MIN(CZ180,$J$5),$I$5)*MAX(MIN(CZ180,$J$5),$I$5)+$G$5*MAX(MIN(CZ180,$J$5),$I$5)*(DS180*DL180/($K$5*1000))+$H$5*(DS180*DL180/($K$5*1000))*(DS180*DL180/($K$5*1000)))</f>
        <v>0</v>
      </c>
      <c r="S180">
        <f>J180*(1000-(1000*0.61365*exp(17.502*W180/(240.97+W180))/(DL180+DM180)+DG180)/2)/(1000*0.61365*exp(17.502*W180/(240.97+W180))/(DL180+DM180)-DG180)</f>
        <v>0</v>
      </c>
      <c r="T180">
        <f>1/((DA180+1)/(Q180/1.6)+1/(R180/1.37)) + DA180/((DA180+1)/(Q180/1.6) + DA180/(R180/1.37))</f>
        <v>0</v>
      </c>
      <c r="U180">
        <f>(CV180*CY180)</f>
        <v>0</v>
      </c>
      <c r="V180">
        <f>(DN180+(U180+2*0.95*5.67E-8*(((DN180+$B$7)+273)^4-(DN180+273)^4)-44100*J180)/(1.84*29.3*R180+8*0.95*5.67E-8*(DN180+273)^3))</f>
        <v>0</v>
      </c>
      <c r="W180">
        <f>($C$7*DO180+$D$7*DP180+$E$7*V180)</f>
        <v>0</v>
      </c>
      <c r="X180">
        <f>0.61365*exp(17.502*W180/(240.97+W180))</f>
        <v>0</v>
      </c>
      <c r="Y180">
        <f>(Z180/AA180*100)</f>
        <v>0</v>
      </c>
      <c r="Z180">
        <f>DG180*(DL180+DM180)/1000</f>
        <v>0</v>
      </c>
      <c r="AA180">
        <f>0.61365*exp(17.502*DN180/(240.97+DN180))</f>
        <v>0</v>
      </c>
      <c r="AB180">
        <f>(X180-DG180*(DL180+DM180)/1000)</f>
        <v>0</v>
      </c>
      <c r="AC180">
        <f>(-J180*44100)</f>
        <v>0</v>
      </c>
      <c r="AD180">
        <f>2*29.3*R180*0.92*(DN180-W180)</f>
        <v>0</v>
      </c>
      <c r="AE180">
        <f>2*0.95*5.67E-8*(((DN180+$B$7)+273)^4-(W180+273)^4)</f>
        <v>0</v>
      </c>
      <c r="AF180">
        <f>U180+AE180+AC180+AD180</f>
        <v>0</v>
      </c>
      <c r="AG180">
        <v>8</v>
      </c>
      <c r="AH180">
        <v>2</v>
      </c>
      <c r="AI180">
        <f>IF(AG180*$H$13&gt;=AK180,1.0,(AK180/(AK180-AG180*$H$13)))</f>
        <v>0</v>
      </c>
      <c r="AJ180">
        <f>(AI180-1)*100</f>
        <v>0</v>
      </c>
      <c r="AK180">
        <f>MAX(0,($B$13+$C$13*DS180)/(1+$D$13*DS180)*DL180/(DN180+273)*$E$13)</f>
        <v>0</v>
      </c>
      <c r="AL180" t="s">
        <v>420</v>
      </c>
      <c r="AM180" t="s">
        <v>420</v>
      </c>
      <c r="AN180">
        <v>0</v>
      </c>
      <c r="AO180">
        <v>0</v>
      </c>
      <c r="AP180">
        <f>1-AN180/AO180</f>
        <v>0</v>
      </c>
      <c r="AQ180">
        <v>0</v>
      </c>
      <c r="AR180" t="s">
        <v>420</v>
      </c>
      <c r="AS180" t="s">
        <v>420</v>
      </c>
      <c r="AT180">
        <v>0</v>
      </c>
      <c r="AU180">
        <v>0</v>
      </c>
      <c r="AV180">
        <f>1-AT180/AU180</f>
        <v>0</v>
      </c>
      <c r="AW180">
        <v>0.5</v>
      </c>
      <c r="AX180">
        <f>CW180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420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CV180">
        <f>$B$11*DT180+$C$11*DU180+$F$11*EF180*(1-EI180)</f>
        <v>0</v>
      </c>
      <c r="CW180">
        <f>CV180*CX180</f>
        <v>0</v>
      </c>
      <c r="CX180">
        <f>($B$11*$D$9+$C$11*$D$9+$F$11*((ES180+EK180)/MAX(ES180+EK180+ET180, 0.1)*$I$9+ET180/MAX(ES180+EK180+ET180, 0.1)*$J$9))/($B$11+$C$11+$F$11)</f>
        <v>0</v>
      </c>
      <c r="CY180">
        <f>($B$11*$K$9+$C$11*$K$9+$F$11*((ES180+EK180)/MAX(ES180+EK180+ET180, 0.1)*$P$9+ET180/MAX(ES180+EK180+ET180, 0.1)*$Q$9))/($B$11+$C$11+$F$11)</f>
        <v>0</v>
      </c>
      <c r="CZ180">
        <v>3.7</v>
      </c>
      <c r="DA180">
        <v>0.5</v>
      </c>
      <c r="DB180" t="s">
        <v>421</v>
      </c>
      <c r="DC180">
        <v>2</v>
      </c>
      <c r="DD180">
        <v>1759363042.75</v>
      </c>
      <c r="DE180">
        <v>419.92975</v>
      </c>
      <c r="DF180">
        <v>419.9935</v>
      </c>
      <c r="DG180">
        <v>23.747325</v>
      </c>
      <c r="DH180">
        <v>23.49095</v>
      </c>
      <c r="DI180">
        <v>417.95075</v>
      </c>
      <c r="DJ180">
        <v>23.37575</v>
      </c>
      <c r="DK180">
        <v>500.00125</v>
      </c>
      <c r="DL180">
        <v>90.31765</v>
      </c>
      <c r="DM180">
        <v>0.033232725</v>
      </c>
      <c r="DN180">
        <v>30.154</v>
      </c>
      <c r="DO180">
        <v>30.006125</v>
      </c>
      <c r="DP180">
        <v>999.9</v>
      </c>
      <c r="DQ180">
        <v>0</v>
      </c>
      <c r="DR180">
        <v>0</v>
      </c>
      <c r="DS180">
        <v>10002.1625</v>
      </c>
      <c r="DT180">
        <v>0</v>
      </c>
      <c r="DU180">
        <v>0.330984</v>
      </c>
      <c r="DV180">
        <v>-0.063720725</v>
      </c>
      <c r="DW180">
        <v>430.1445</v>
      </c>
      <c r="DX180">
        <v>430.09675</v>
      </c>
      <c r="DY180">
        <v>0.2563725</v>
      </c>
      <c r="DZ180">
        <v>419.9935</v>
      </c>
      <c r="EA180">
        <v>23.49095</v>
      </c>
      <c r="EB180">
        <v>2.1448025</v>
      </c>
      <c r="EC180">
        <v>2.1216475</v>
      </c>
      <c r="ED180">
        <v>18.555875</v>
      </c>
      <c r="EE180">
        <v>18.382625</v>
      </c>
      <c r="EF180">
        <v>0.00500059</v>
      </c>
      <c r="EG180">
        <v>0</v>
      </c>
      <c r="EH180">
        <v>0</v>
      </c>
      <c r="EI180">
        <v>0</v>
      </c>
      <c r="EJ180">
        <v>384.625</v>
      </c>
      <c r="EK180">
        <v>0.00500059</v>
      </c>
      <c r="EL180">
        <v>-11.1</v>
      </c>
      <c r="EM180">
        <v>-1.45</v>
      </c>
      <c r="EN180">
        <v>35.5</v>
      </c>
      <c r="EO180">
        <v>38.437</v>
      </c>
      <c r="EP180">
        <v>36.75</v>
      </c>
      <c r="EQ180">
        <v>38.281</v>
      </c>
      <c r="ER180">
        <v>37.687</v>
      </c>
      <c r="ES180">
        <v>0</v>
      </c>
      <c r="ET180">
        <v>0</v>
      </c>
      <c r="EU180">
        <v>0</v>
      </c>
      <c r="EV180">
        <v>1759363047.1</v>
      </c>
      <c r="EW180">
        <v>0</v>
      </c>
      <c r="EX180">
        <v>381.668</v>
      </c>
      <c r="EY180">
        <v>35.63846162172</v>
      </c>
      <c r="EZ180">
        <v>0.407692318719747</v>
      </c>
      <c r="FA180">
        <v>-9.276</v>
      </c>
      <c r="FB180">
        <v>15</v>
      </c>
      <c r="FC180">
        <v>0</v>
      </c>
      <c r="FD180" t="s">
        <v>422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-0.0630913904761905</v>
      </c>
      <c r="FQ180">
        <v>0.0995924649350649</v>
      </c>
      <c r="FR180">
        <v>0.0464092280422034</v>
      </c>
      <c r="FS180">
        <v>1</v>
      </c>
      <c r="FT180">
        <v>381.805882352941</v>
      </c>
      <c r="FU180">
        <v>-1.28953414196637</v>
      </c>
      <c r="FV180">
        <v>6.51928998193147</v>
      </c>
      <c r="FW180">
        <v>-1</v>
      </c>
      <c r="FX180">
        <v>0.316667761904762</v>
      </c>
      <c r="FY180">
        <v>-0.211945636363637</v>
      </c>
      <c r="FZ180">
        <v>0.0287664451134846</v>
      </c>
      <c r="GA180">
        <v>0</v>
      </c>
      <c r="GB180">
        <v>1</v>
      </c>
      <c r="GC180">
        <v>2</v>
      </c>
      <c r="GD180" t="s">
        <v>423</v>
      </c>
      <c r="GE180">
        <v>3.13268</v>
      </c>
      <c r="GF180">
        <v>2.7113</v>
      </c>
      <c r="GG180">
        <v>0.0892044</v>
      </c>
      <c r="GH180">
        <v>0.0896762</v>
      </c>
      <c r="GI180">
        <v>0.101937</v>
      </c>
      <c r="GJ180">
        <v>0.101959</v>
      </c>
      <c r="GK180">
        <v>34266</v>
      </c>
      <c r="GL180">
        <v>36680</v>
      </c>
      <c r="GM180">
        <v>34041.9</v>
      </c>
      <c r="GN180">
        <v>36485.5</v>
      </c>
      <c r="GO180">
        <v>43182.1</v>
      </c>
      <c r="GP180">
        <v>47038.4</v>
      </c>
      <c r="GQ180">
        <v>53110.7</v>
      </c>
      <c r="GR180">
        <v>58315.1</v>
      </c>
      <c r="GS180">
        <v>1.93155</v>
      </c>
      <c r="GT180">
        <v>1.7772</v>
      </c>
      <c r="GU180">
        <v>0.0876561</v>
      </c>
      <c r="GV180">
        <v>0</v>
      </c>
      <c r="GW180">
        <v>28.5849</v>
      </c>
      <c r="GX180">
        <v>999.9</v>
      </c>
      <c r="GY180">
        <v>58.125</v>
      </c>
      <c r="GZ180">
        <v>30.816</v>
      </c>
      <c r="HA180">
        <v>28.7329</v>
      </c>
      <c r="HB180">
        <v>54.73</v>
      </c>
      <c r="HC180">
        <v>44.6034</v>
      </c>
      <c r="HD180">
        <v>1</v>
      </c>
      <c r="HE180">
        <v>0.112561</v>
      </c>
      <c r="HF180">
        <v>-0.533875</v>
      </c>
      <c r="HG180">
        <v>20.1285</v>
      </c>
      <c r="HH180">
        <v>5.19827</v>
      </c>
      <c r="HI180">
        <v>12.004</v>
      </c>
      <c r="HJ180">
        <v>4.97535</v>
      </c>
      <c r="HK180">
        <v>3.294</v>
      </c>
      <c r="HL180">
        <v>9999</v>
      </c>
      <c r="HM180">
        <v>9999</v>
      </c>
      <c r="HN180">
        <v>999.9</v>
      </c>
      <c r="HO180">
        <v>9999</v>
      </c>
      <c r="HP180">
        <v>1.86325</v>
      </c>
      <c r="HQ180">
        <v>1.86813</v>
      </c>
      <c r="HR180">
        <v>1.86783</v>
      </c>
      <c r="HS180">
        <v>1.86905</v>
      </c>
      <c r="HT180">
        <v>1.86982</v>
      </c>
      <c r="HU180">
        <v>1.86592</v>
      </c>
      <c r="HV180">
        <v>1.86692</v>
      </c>
      <c r="HW180">
        <v>1.86842</v>
      </c>
      <c r="HX180">
        <v>5</v>
      </c>
      <c r="HY180">
        <v>0</v>
      </c>
      <c r="HZ180">
        <v>0</v>
      </c>
      <c r="IA180">
        <v>0</v>
      </c>
      <c r="IB180" t="s">
        <v>424</v>
      </c>
      <c r="IC180" t="s">
        <v>425</v>
      </c>
      <c r="ID180" t="s">
        <v>426</v>
      </c>
      <c r="IE180" t="s">
        <v>426</v>
      </c>
      <c r="IF180" t="s">
        <v>426</v>
      </c>
      <c r="IG180" t="s">
        <v>426</v>
      </c>
      <c r="IH180">
        <v>0</v>
      </c>
      <c r="II180">
        <v>100</v>
      </c>
      <c r="IJ180">
        <v>100</v>
      </c>
      <c r="IK180">
        <v>1.979</v>
      </c>
      <c r="IL180">
        <v>0.3725</v>
      </c>
      <c r="IM180">
        <v>0.591063205497763</v>
      </c>
      <c r="IN180">
        <v>0.00362635438953289</v>
      </c>
      <c r="IO180">
        <v>-8.50754122937555e-07</v>
      </c>
      <c r="IP180">
        <v>2.87264459290622e-10</v>
      </c>
      <c r="IQ180">
        <v>-0.103101814204982</v>
      </c>
      <c r="IR180">
        <v>-0.017656537129445</v>
      </c>
      <c r="IS180">
        <v>0.00217271289782075</v>
      </c>
      <c r="IT180">
        <v>-2.34727275410467e-05</v>
      </c>
      <c r="IU180">
        <v>4</v>
      </c>
      <c r="IV180">
        <v>2183</v>
      </c>
      <c r="IW180">
        <v>1</v>
      </c>
      <c r="IX180">
        <v>27</v>
      </c>
      <c r="IY180">
        <v>29322717.4</v>
      </c>
      <c r="IZ180">
        <v>29322717.4</v>
      </c>
      <c r="JA180">
        <v>0.996094</v>
      </c>
      <c r="JB180">
        <v>2.64648</v>
      </c>
      <c r="JC180">
        <v>1.54785</v>
      </c>
      <c r="JD180">
        <v>2.31323</v>
      </c>
      <c r="JE180">
        <v>1.64673</v>
      </c>
      <c r="JF180">
        <v>2.27295</v>
      </c>
      <c r="JG180">
        <v>34.5321</v>
      </c>
      <c r="JH180">
        <v>24.2101</v>
      </c>
      <c r="JI180">
        <v>18</v>
      </c>
      <c r="JJ180">
        <v>494.66</v>
      </c>
      <c r="JK180">
        <v>395.805</v>
      </c>
      <c r="JL180">
        <v>30.7358</v>
      </c>
      <c r="JM180">
        <v>28.8117</v>
      </c>
      <c r="JN180">
        <v>30.0003</v>
      </c>
      <c r="JO180">
        <v>28.7717</v>
      </c>
      <c r="JP180">
        <v>28.72</v>
      </c>
      <c r="JQ180">
        <v>19.9689</v>
      </c>
      <c r="JR180">
        <v>22.0673</v>
      </c>
      <c r="JS180">
        <v>52.384</v>
      </c>
      <c r="JT180">
        <v>30.422</v>
      </c>
      <c r="JU180">
        <v>420</v>
      </c>
      <c r="JV180">
        <v>23.5259</v>
      </c>
      <c r="JW180">
        <v>96.5401</v>
      </c>
      <c r="JX180">
        <v>94.4813</v>
      </c>
    </row>
    <row r="181" spans="1:284">
      <c r="A181">
        <v>165</v>
      </c>
      <c r="B181">
        <v>1759363048</v>
      </c>
      <c r="C181">
        <v>2005.90000009537</v>
      </c>
      <c r="D181" t="s">
        <v>759</v>
      </c>
      <c r="E181" t="s">
        <v>760</v>
      </c>
      <c r="F181">
        <v>5</v>
      </c>
      <c r="G181" t="s">
        <v>730</v>
      </c>
      <c r="H181" t="s">
        <v>419</v>
      </c>
      <c r="I181">
        <v>1759363045.33333</v>
      </c>
      <c r="J181">
        <f>(K181)/1000</f>
        <v>0</v>
      </c>
      <c r="K181">
        <f>1000*DK181*AI181*(DG181-DH181)/(100*CZ181*(1000-AI181*DG181))</f>
        <v>0</v>
      </c>
      <c r="L181">
        <f>DK181*AI181*(DF181-DE181*(1000-AI181*DH181)/(1000-AI181*DG181))/(100*CZ181)</f>
        <v>0</v>
      </c>
      <c r="M181">
        <f>DE181 - IF(AI181&gt;1, L181*CZ181*100.0/(AK181), 0)</f>
        <v>0</v>
      </c>
      <c r="N181">
        <f>((T181-J181/2)*M181-L181)/(T181+J181/2)</f>
        <v>0</v>
      </c>
      <c r="O181">
        <f>N181*(DL181+DM181)/1000.0</f>
        <v>0</v>
      </c>
      <c r="P181">
        <f>(DE181 - IF(AI181&gt;1, L181*CZ181*100.0/(AK181), 0))*(DL181+DM181)/1000.0</f>
        <v>0</v>
      </c>
      <c r="Q181">
        <f>2.0/((1/S181-1/R181)+SIGN(S181)*SQRT((1/S181-1/R181)*(1/S181-1/R181) + 4*DA181/((DA181+1)*(DA181+1))*(2*1/S181*1/R181-1/R181*1/R181)))</f>
        <v>0</v>
      </c>
      <c r="R181">
        <f>IF(LEFT(DB181,1)&lt;&gt;"0",IF(LEFT(DB181,1)="1",3.0,DC181),$D$5+$E$5*(DS181*DL181/($K$5*1000))+$F$5*(DS181*DL181/($K$5*1000))*MAX(MIN(CZ181,$J$5),$I$5)*MAX(MIN(CZ181,$J$5),$I$5)+$G$5*MAX(MIN(CZ181,$J$5),$I$5)*(DS181*DL181/($K$5*1000))+$H$5*(DS181*DL181/($K$5*1000))*(DS181*DL181/($K$5*1000)))</f>
        <v>0</v>
      </c>
      <c r="S181">
        <f>J181*(1000-(1000*0.61365*exp(17.502*W181/(240.97+W181))/(DL181+DM181)+DG181)/2)/(1000*0.61365*exp(17.502*W181/(240.97+W181))/(DL181+DM181)-DG181)</f>
        <v>0</v>
      </c>
      <c r="T181">
        <f>1/((DA181+1)/(Q181/1.6)+1/(R181/1.37)) + DA181/((DA181+1)/(Q181/1.6) + DA181/(R181/1.37))</f>
        <v>0</v>
      </c>
      <c r="U181">
        <f>(CV181*CY181)</f>
        <v>0</v>
      </c>
      <c r="V181">
        <f>(DN181+(U181+2*0.95*5.67E-8*(((DN181+$B$7)+273)^4-(DN181+273)^4)-44100*J181)/(1.84*29.3*R181+8*0.95*5.67E-8*(DN181+273)^3))</f>
        <v>0</v>
      </c>
      <c r="W181">
        <f>($C$7*DO181+$D$7*DP181+$E$7*V181)</f>
        <v>0</v>
      </c>
      <c r="X181">
        <f>0.61365*exp(17.502*W181/(240.97+W181))</f>
        <v>0</v>
      </c>
      <c r="Y181">
        <f>(Z181/AA181*100)</f>
        <v>0</v>
      </c>
      <c r="Z181">
        <f>DG181*(DL181+DM181)/1000</f>
        <v>0</v>
      </c>
      <c r="AA181">
        <f>0.61365*exp(17.502*DN181/(240.97+DN181))</f>
        <v>0</v>
      </c>
      <c r="AB181">
        <f>(X181-DG181*(DL181+DM181)/1000)</f>
        <v>0</v>
      </c>
      <c r="AC181">
        <f>(-J181*44100)</f>
        <v>0</v>
      </c>
      <c r="AD181">
        <f>2*29.3*R181*0.92*(DN181-W181)</f>
        <v>0</v>
      </c>
      <c r="AE181">
        <f>2*0.95*5.67E-8*(((DN181+$B$7)+273)^4-(W181+273)^4)</f>
        <v>0</v>
      </c>
      <c r="AF181">
        <f>U181+AE181+AC181+AD181</f>
        <v>0</v>
      </c>
      <c r="AG181">
        <v>8</v>
      </c>
      <c r="AH181">
        <v>2</v>
      </c>
      <c r="AI181">
        <f>IF(AG181*$H$13&gt;=AK181,1.0,(AK181/(AK181-AG181*$H$13)))</f>
        <v>0</v>
      </c>
      <c r="AJ181">
        <f>(AI181-1)*100</f>
        <v>0</v>
      </c>
      <c r="AK181">
        <f>MAX(0,($B$13+$C$13*DS181)/(1+$D$13*DS181)*DL181/(DN181+273)*$E$13)</f>
        <v>0</v>
      </c>
      <c r="AL181" t="s">
        <v>420</v>
      </c>
      <c r="AM181" t="s">
        <v>420</v>
      </c>
      <c r="AN181">
        <v>0</v>
      </c>
      <c r="AO181">
        <v>0</v>
      </c>
      <c r="AP181">
        <f>1-AN181/AO181</f>
        <v>0</v>
      </c>
      <c r="AQ181">
        <v>0</v>
      </c>
      <c r="AR181" t="s">
        <v>420</v>
      </c>
      <c r="AS181" t="s">
        <v>420</v>
      </c>
      <c r="AT181">
        <v>0</v>
      </c>
      <c r="AU181">
        <v>0</v>
      </c>
      <c r="AV181">
        <f>1-AT181/AU181</f>
        <v>0</v>
      </c>
      <c r="AW181">
        <v>0.5</v>
      </c>
      <c r="AX181">
        <f>CW181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420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CV181">
        <f>$B$11*DT181+$C$11*DU181+$F$11*EF181*(1-EI181)</f>
        <v>0</v>
      </c>
      <c r="CW181">
        <f>CV181*CX181</f>
        <v>0</v>
      </c>
      <c r="CX181">
        <f>($B$11*$D$9+$C$11*$D$9+$F$11*((ES181+EK181)/MAX(ES181+EK181+ET181, 0.1)*$I$9+ET181/MAX(ES181+EK181+ET181, 0.1)*$J$9))/($B$11+$C$11+$F$11)</f>
        <v>0</v>
      </c>
      <c r="CY181">
        <f>($B$11*$K$9+$C$11*$K$9+$F$11*((ES181+EK181)/MAX(ES181+EK181+ET181, 0.1)*$P$9+ET181/MAX(ES181+EK181+ET181, 0.1)*$Q$9))/($B$11+$C$11+$F$11)</f>
        <v>0</v>
      </c>
      <c r="CZ181">
        <v>3.7</v>
      </c>
      <c r="DA181">
        <v>0.5</v>
      </c>
      <c r="DB181" t="s">
        <v>421</v>
      </c>
      <c r="DC181">
        <v>2</v>
      </c>
      <c r="DD181">
        <v>1759363045.33333</v>
      </c>
      <c r="DE181">
        <v>419.944</v>
      </c>
      <c r="DF181">
        <v>419.990333333333</v>
      </c>
      <c r="DG181">
        <v>23.7633</v>
      </c>
      <c r="DH181">
        <v>23.5242</v>
      </c>
      <c r="DI181">
        <v>417.965</v>
      </c>
      <c r="DJ181">
        <v>23.3910666666667</v>
      </c>
      <c r="DK181">
        <v>500.049666666667</v>
      </c>
      <c r="DL181">
        <v>90.3161666666667</v>
      </c>
      <c r="DM181">
        <v>0.0332918</v>
      </c>
      <c r="DN181">
        <v>30.1544666666667</v>
      </c>
      <c r="DO181">
        <v>30.0114</v>
      </c>
      <c r="DP181">
        <v>999.9</v>
      </c>
      <c r="DQ181">
        <v>0</v>
      </c>
      <c r="DR181">
        <v>0</v>
      </c>
      <c r="DS181">
        <v>10002.4833333333</v>
      </c>
      <c r="DT181">
        <v>0</v>
      </c>
      <c r="DU181">
        <v>0.330984</v>
      </c>
      <c r="DV181">
        <v>-0.0467631</v>
      </c>
      <c r="DW181">
        <v>430.166</v>
      </c>
      <c r="DX181">
        <v>430.108666666667</v>
      </c>
      <c r="DY181">
        <v>0.239092666666667</v>
      </c>
      <c r="DZ181">
        <v>419.990333333333</v>
      </c>
      <c r="EA181">
        <v>23.5242</v>
      </c>
      <c r="EB181">
        <v>2.14621333333333</v>
      </c>
      <c r="EC181">
        <v>2.12461333333333</v>
      </c>
      <c r="ED181">
        <v>18.5663666666667</v>
      </c>
      <c r="EE181">
        <v>18.4049666666667</v>
      </c>
      <c r="EF181">
        <v>0.00500059</v>
      </c>
      <c r="EG181">
        <v>0</v>
      </c>
      <c r="EH181">
        <v>0</v>
      </c>
      <c r="EI181">
        <v>0</v>
      </c>
      <c r="EJ181">
        <v>385.166666666667</v>
      </c>
      <c r="EK181">
        <v>0.00500059</v>
      </c>
      <c r="EL181">
        <v>-13.2666666666667</v>
      </c>
      <c r="EM181">
        <v>-0.966666666666666</v>
      </c>
      <c r="EN181">
        <v>35.5</v>
      </c>
      <c r="EO181">
        <v>38.437</v>
      </c>
      <c r="EP181">
        <v>36.75</v>
      </c>
      <c r="EQ181">
        <v>38.25</v>
      </c>
      <c r="ER181">
        <v>37.687</v>
      </c>
      <c r="ES181">
        <v>0</v>
      </c>
      <c r="ET181">
        <v>0</v>
      </c>
      <c r="EU181">
        <v>0</v>
      </c>
      <c r="EV181">
        <v>1759363048.9</v>
      </c>
      <c r="EW181">
        <v>0</v>
      </c>
      <c r="EX181">
        <v>382.15</v>
      </c>
      <c r="EY181">
        <v>40.2017093343278</v>
      </c>
      <c r="EZ181">
        <v>-5.43247861003187</v>
      </c>
      <c r="FA181">
        <v>-9.66538461538462</v>
      </c>
      <c r="FB181">
        <v>15</v>
      </c>
      <c r="FC181">
        <v>0</v>
      </c>
      <c r="FD181" t="s">
        <v>422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-0.0568435</v>
      </c>
      <c r="FQ181">
        <v>0.0688042917293232</v>
      </c>
      <c r="FR181">
        <v>0.0463063803597841</v>
      </c>
      <c r="FS181">
        <v>1</v>
      </c>
      <c r="FT181">
        <v>382.123529411765</v>
      </c>
      <c r="FU181">
        <v>11.7585942371561</v>
      </c>
      <c r="FV181">
        <v>6.51202773261228</v>
      </c>
      <c r="FW181">
        <v>-1</v>
      </c>
      <c r="FX181">
        <v>0.30334725</v>
      </c>
      <c r="FY181">
        <v>-0.394766481203007</v>
      </c>
      <c r="FZ181">
        <v>0.0401797476919343</v>
      </c>
      <c r="GA181">
        <v>0</v>
      </c>
      <c r="GB181">
        <v>1</v>
      </c>
      <c r="GC181">
        <v>2</v>
      </c>
      <c r="GD181" t="s">
        <v>423</v>
      </c>
      <c r="GE181">
        <v>3.13274</v>
      </c>
      <c r="GF181">
        <v>2.71128</v>
      </c>
      <c r="GG181">
        <v>0.0892006</v>
      </c>
      <c r="GH181">
        <v>0.0896791</v>
      </c>
      <c r="GI181">
        <v>0.101974</v>
      </c>
      <c r="GJ181">
        <v>0.101967</v>
      </c>
      <c r="GK181">
        <v>34266</v>
      </c>
      <c r="GL181">
        <v>36679.8</v>
      </c>
      <c r="GM181">
        <v>34041.7</v>
      </c>
      <c r="GN181">
        <v>36485.5</v>
      </c>
      <c r="GO181">
        <v>43180.2</v>
      </c>
      <c r="GP181">
        <v>47037.8</v>
      </c>
      <c r="GQ181">
        <v>53110.5</v>
      </c>
      <c r="GR181">
        <v>58314.9</v>
      </c>
      <c r="GS181">
        <v>1.93165</v>
      </c>
      <c r="GT181">
        <v>1.77705</v>
      </c>
      <c r="GU181">
        <v>0.0868365</v>
      </c>
      <c r="GV181">
        <v>0</v>
      </c>
      <c r="GW181">
        <v>28.5849</v>
      </c>
      <c r="GX181">
        <v>999.9</v>
      </c>
      <c r="GY181">
        <v>58.125</v>
      </c>
      <c r="GZ181">
        <v>30.816</v>
      </c>
      <c r="HA181">
        <v>28.7329</v>
      </c>
      <c r="HB181">
        <v>54.74</v>
      </c>
      <c r="HC181">
        <v>44.395</v>
      </c>
      <c r="HD181">
        <v>1</v>
      </c>
      <c r="HE181">
        <v>0.112698</v>
      </c>
      <c r="HF181">
        <v>0.094281</v>
      </c>
      <c r="HG181">
        <v>20.1309</v>
      </c>
      <c r="HH181">
        <v>5.19857</v>
      </c>
      <c r="HI181">
        <v>12.0041</v>
      </c>
      <c r="HJ181">
        <v>4.9755</v>
      </c>
      <c r="HK181">
        <v>3.294</v>
      </c>
      <c r="HL181">
        <v>9999</v>
      </c>
      <c r="HM181">
        <v>9999</v>
      </c>
      <c r="HN181">
        <v>999.9</v>
      </c>
      <c r="HO181">
        <v>9999</v>
      </c>
      <c r="HP181">
        <v>1.86325</v>
      </c>
      <c r="HQ181">
        <v>1.86813</v>
      </c>
      <c r="HR181">
        <v>1.86783</v>
      </c>
      <c r="HS181">
        <v>1.86905</v>
      </c>
      <c r="HT181">
        <v>1.86982</v>
      </c>
      <c r="HU181">
        <v>1.8659</v>
      </c>
      <c r="HV181">
        <v>1.86692</v>
      </c>
      <c r="HW181">
        <v>1.86843</v>
      </c>
      <c r="HX181">
        <v>5</v>
      </c>
      <c r="HY181">
        <v>0</v>
      </c>
      <c r="HZ181">
        <v>0</v>
      </c>
      <c r="IA181">
        <v>0</v>
      </c>
      <c r="IB181" t="s">
        <v>424</v>
      </c>
      <c r="IC181" t="s">
        <v>425</v>
      </c>
      <c r="ID181" t="s">
        <v>426</v>
      </c>
      <c r="IE181" t="s">
        <v>426</v>
      </c>
      <c r="IF181" t="s">
        <v>426</v>
      </c>
      <c r="IG181" t="s">
        <v>426</v>
      </c>
      <c r="IH181">
        <v>0</v>
      </c>
      <c r="II181">
        <v>100</v>
      </c>
      <c r="IJ181">
        <v>100</v>
      </c>
      <c r="IK181">
        <v>1.979</v>
      </c>
      <c r="IL181">
        <v>0.3731</v>
      </c>
      <c r="IM181">
        <v>0.591063205497763</v>
      </c>
      <c r="IN181">
        <v>0.00362635438953289</v>
      </c>
      <c r="IO181">
        <v>-8.50754122937555e-07</v>
      </c>
      <c r="IP181">
        <v>2.87264459290622e-10</v>
      </c>
      <c r="IQ181">
        <v>-0.103101814204982</v>
      </c>
      <c r="IR181">
        <v>-0.017656537129445</v>
      </c>
      <c r="IS181">
        <v>0.00217271289782075</v>
      </c>
      <c r="IT181">
        <v>-2.34727275410467e-05</v>
      </c>
      <c r="IU181">
        <v>4</v>
      </c>
      <c r="IV181">
        <v>2183</v>
      </c>
      <c r="IW181">
        <v>1</v>
      </c>
      <c r="IX181">
        <v>27</v>
      </c>
      <c r="IY181">
        <v>29322717.5</v>
      </c>
      <c r="IZ181">
        <v>29322717.5</v>
      </c>
      <c r="JA181">
        <v>0.996094</v>
      </c>
      <c r="JB181">
        <v>2.63794</v>
      </c>
      <c r="JC181">
        <v>1.54785</v>
      </c>
      <c r="JD181">
        <v>2.31323</v>
      </c>
      <c r="JE181">
        <v>1.64551</v>
      </c>
      <c r="JF181">
        <v>2.38647</v>
      </c>
      <c r="JG181">
        <v>34.5549</v>
      </c>
      <c r="JH181">
        <v>24.2188</v>
      </c>
      <c r="JI181">
        <v>18</v>
      </c>
      <c r="JJ181">
        <v>494.73</v>
      </c>
      <c r="JK181">
        <v>395.723</v>
      </c>
      <c r="JL181">
        <v>30.6363</v>
      </c>
      <c r="JM181">
        <v>28.813</v>
      </c>
      <c r="JN181">
        <v>30.0003</v>
      </c>
      <c r="JO181">
        <v>28.7721</v>
      </c>
      <c r="JP181">
        <v>28.72</v>
      </c>
      <c r="JQ181">
        <v>19.9687</v>
      </c>
      <c r="JR181">
        <v>22.0673</v>
      </c>
      <c r="JS181">
        <v>52.384</v>
      </c>
      <c r="JT181">
        <v>30.422</v>
      </c>
      <c r="JU181">
        <v>420</v>
      </c>
      <c r="JV181">
        <v>23.5259</v>
      </c>
      <c r="JW181">
        <v>96.5398</v>
      </c>
      <c r="JX181">
        <v>94.4811</v>
      </c>
    </row>
    <row r="182" spans="1:284">
      <c r="A182">
        <v>166</v>
      </c>
      <c r="B182">
        <v>1759363050</v>
      </c>
      <c r="C182">
        <v>2007.90000009537</v>
      </c>
      <c r="D182" t="s">
        <v>761</v>
      </c>
      <c r="E182" t="s">
        <v>762</v>
      </c>
      <c r="F182">
        <v>5</v>
      </c>
      <c r="G182" t="s">
        <v>730</v>
      </c>
      <c r="H182" t="s">
        <v>419</v>
      </c>
      <c r="I182">
        <v>1759363046.25</v>
      </c>
      <c r="J182">
        <f>(K182)/1000</f>
        <v>0</v>
      </c>
      <c r="K182">
        <f>1000*DK182*AI182*(DG182-DH182)/(100*CZ182*(1000-AI182*DG182))</f>
        <v>0</v>
      </c>
      <c r="L182">
        <f>DK182*AI182*(DF182-DE182*(1000-AI182*DH182)/(1000-AI182*DG182))/(100*CZ182)</f>
        <v>0</v>
      </c>
      <c r="M182">
        <f>DE182 - IF(AI182&gt;1, L182*CZ182*100.0/(AK182), 0)</f>
        <v>0</v>
      </c>
      <c r="N182">
        <f>((T182-J182/2)*M182-L182)/(T182+J182/2)</f>
        <v>0</v>
      </c>
      <c r="O182">
        <f>N182*(DL182+DM182)/1000.0</f>
        <v>0</v>
      </c>
      <c r="P182">
        <f>(DE182 - IF(AI182&gt;1, L182*CZ182*100.0/(AK182), 0))*(DL182+DM182)/1000.0</f>
        <v>0</v>
      </c>
      <c r="Q182">
        <f>2.0/((1/S182-1/R182)+SIGN(S182)*SQRT((1/S182-1/R182)*(1/S182-1/R182) + 4*DA182/((DA182+1)*(DA182+1))*(2*1/S182*1/R182-1/R182*1/R182)))</f>
        <v>0</v>
      </c>
      <c r="R182">
        <f>IF(LEFT(DB182,1)&lt;&gt;"0",IF(LEFT(DB182,1)="1",3.0,DC182),$D$5+$E$5*(DS182*DL182/($K$5*1000))+$F$5*(DS182*DL182/($K$5*1000))*MAX(MIN(CZ182,$J$5),$I$5)*MAX(MIN(CZ182,$J$5),$I$5)+$G$5*MAX(MIN(CZ182,$J$5),$I$5)*(DS182*DL182/($K$5*1000))+$H$5*(DS182*DL182/($K$5*1000))*(DS182*DL182/($K$5*1000)))</f>
        <v>0</v>
      </c>
      <c r="S182">
        <f>J182*(1000-(1000*0.61365*exp(17.502*W182/(240.97+W182))/(DL182+DM182)+DG182)/2)/(1000*0.61365*exp(17.502*W182/(240.97+W182))/(DL182+DM182)-DG182)</f>
        <v>0</v>
      </c>
      <c r="T182">
        <f>1/((DA182+1)/(Q182/1.6)+1/(R182/1.37)) + DA182/((DA182+1)/(Q182/1.6) + DA182/(R182/1.37))</f>
        <v>0</v>
      </c>
      <c r="U182">
        <f>(CV182*CY182)</f>
        <v>0</v>
      </c>
      <c r="V182">
        <f>(DN182+(U182+2*0.95*5.67E-8*(((DN182+$B$7)+273)^4-(DN182+273)^4)-44100*J182)/(1.84*29.3*R182+8*0.95*5.67E-8*(DN182+273)^3))</f>
        <v>0</v>
      </c>
      <c r="W182">
        <f>($C$7*DO182+$D$7*DP182+$E$7*V182)</f>
        <v>0</v>
      </c>
      <c r="X182">
        <f>0.61365*exp(17.502*W182/(240.97+W182))</f>
        <v>0</v>
      </c>
      <c r="Y182">
        <f>(Z182/AA182*100)</f>
        <v>0</v>
      </c>
      <c r="Z182">
        <f>DG182*(DL182+DM182)/1000</f>
        <v>0</v>
      </c>
      <c r="AA182">
        <f>0.61365*exp(17.502*DN182/(240.97+DN182))</f>
        <v>0</v>
      </c>
      <c r="AB182">
        <f>(X182-DG182*(DL182+DM182)/1000)</f>
        <v>0</v>
      </c>
      <c r="AC182">
        <f>(-J182*44100)</f>
        <v>0</v>
      </c>
      <c r="AD182">
        <f>2*29.3*R182*0.92*(DN182-W182)</f>
        <v>0</v>
      </c>
      <c r="AE182">
        <f>2*0.95*5.67E-8*(((DN182+$B$7)+273)^4-(W182+273)^4)</f>
        <v>0</v>
      </c>
      <c r="AF182">
        <f>U182+AE182+AC182+AD182</f>
        <v>0</v>
      </c>
      <c r="AG182">
        <v>8</v>
      </c>
      <c r="AH182">
        <v>2</v>
      </c>
      <c r="AI182">
        <f>IF(AG182*$H$13&gt;=AK182,1.0,(AK182/(AK182-AG182*$H$13)))</f>
        <v>0</v>
      </c>
      <c r="AJ182">
        <f>(AI182-1)*100</f>
        <v>0</v>
      </c>
      <c r="AK182">
        <f>MAX(0,($B$13+$C$13*DS182)/(1+$D$13*DS182)*DL182/(DN182+273)*$E$13)</f>
        <v>0</v>
      </c>
      <c r="AL182" t="s">
        <v>420</v>
      </c>
      <c r="AM182" t="s">
        <v>420</v>
      </c>
      <c r="AN182">
        <v>0</v>
      </c>
      <c r="AO182">
        <v>0</v>
      </c>
      <c r="AP182">
        <f>1-AN182/AO182</f>
        <v>0</v>
      </c>
      <c r="AQ182">
        <v>0</v>
      </c>
      <c r="AR182" t="s">
        <v>420</v>
      </c>
      <c r="AS182" t="s">
        <v>420</v>
      </c>
      <c r="AT182">
        <v>0</v>
      </c>
      <c r="AU182">
        <v>0</v>
      </c>
      <c r="AV182">
        <f>1-AT182/AU182</f>
        <v>0</v>
      </c>
      <c r="AW182">
        <v>0.5</v>
      </c>
      <c r="AX182">
        <f>CW182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420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CV182">
        <f>$B$11*DT182+$C$11*DU182+$F$11*EF182*(1-EI182)</f>
        <v>0</v>
      </c>
      <c r="CW182">
        <f>CV182*CX182</f>
        <v>0</v>
      </c>
      <c r="CX182">
        <f>($B$11*$D$9+$C$11*$D$9+$F$11*((ES182+EK182)/MAX(ES182+EK182+ET182, 0.1)*$I$9+ET182/MAX(ES182+EK182+ET182, 0.1)*$J$9))/($B$11+$C$11+$F$11)</f>
        <v>0</v>
      </c>
      <c r="CY182">
        <f>($B$11*$K$9+$C$11*$K$9+$F$11*((ES182+EK182)/MAX(ES182+EK182+ET182, 0.1)*$P$9+ET182/MAX(ES182+EK182+ET182, 0.1)*$Q$9))/($B$11+$C$11+$F$11)</f>
        <v>0</v>
      </c>
      <c r="CZ182">
        <v>3.7</v>
      </c>
      <c r="DA182">
        <v>0.5</v>
      </c>
      <c r="DB182" t="s">
        <v>421</v>
      </c>
      <c r="DC182">
        <v>2</v>
      </c>
      <c r="DD182">
        <v>1759363046.25</v>
      </c>
      <c r="DE182">
        <v>419.94325</v>
      </c>
      <c r="DF182">
        <v>419.99625</v>
      </c>
      <c r="DG182">
        <v>23.769</v>
      </c>
      <c r="DH182">
        <v>23.5265</v>
      </c>
      <c r="DI182">
        <v>417.96425</v>
      </c>
      <c r="DJ182">
        <v>23.3965</v>
      </c>
      <c r="DK182">
        <v>500.053</v>
      </c>
      <c r="DL182">
        <v>90.315375</v>
      </c>
      <c r="DM182">
        <v>0.033280175</v>
      </c>
      <c r="DN182">
        <v>30.154325</v>
      </c>
      <c r="DO182">
        <v>30.00685</v>
      </c>
      <c r="DP182">
        <v>999.9</v>
      </c>
      <c r="DQ182">
        <v>0</v>
      </c>
      <c r="DR182">
        <v>0</v>
      </c>
      <c r="DS182">
        <v>10002.1625</v>
      </c>
      <c r="DT182">
        <v>0</v>
      </c>
      <c r="DU182">
        <v>0.330984</v>
      </c>
      <c r="DV182">
        <v>-0.053215025</v>
      </c>
      <c r="DW182">
        <v>430.16775</v>
      </c>
      <c r="DX182">
        <v>430.1155</v>
      </c>
      <c r="DY182">
        <v>0.24247475</v>
      </c>
      <c r="DZ182">
        <v>419.99625</v>
      </c>
      <c r="EA182">
        <v>23.5265</v>
      </c>
      <c r="EB182">
        <v>2.1467075</v>
      </c>
      <c r="EC182">
        <v>2.124805</v>
      </c>
      <c r="ED182">
        <v>18.57005</v>
      </c>
      <c r="EE182">
        <v>18.406375</v>
      </c>
      <c r="EF182">
        <v>0.00500059</v>
      </c>
      <c r="EG182">
        <v>0</v>
      </c>
      <c r="EH182">
        <v>0</v>
      </c>
      <c r="EI182">
        <v>0</v>
      </c>
      <c r="EJ182">
        <v>384</v>
      </c>
      <c r="EK182">
        <v>0.00500059</v>
      </c>
      <c r="EL182">
        <v>-12.1</v>
      </c>
      <c r="EM182">
        <v>-1.1</v>
      </c>
      <c r="EN182">
        <v>35.5</v>
      </c>
      <c r="EO182">
        <v>38.4215</v>
      </c>
      <c r="EP182">
        <v>36.75</v>
      </c>
      <c r="EQ182">
        <v>38.25</v>
      </c>
      <c r="ER182">
        <v>37.6715</v>
      </c>
      <c r="ES182">
        <v>0</v>
      </c>
      <c r="ET182">
        <v>0</v>
      </c>
      <c r="EU182">
        <v>0</v>
      </c>
      <c r="EV182">
        <v>1759363051.3</v>
      </c>
      <c r="EW182">
        <v>0</v>
      </c>
      <c r="EX182">
        <v>383.911538461539</v>
      </c>
      <c r="EY182">
        <v>14.9709400924395</v>
      </c>
      <c r="EZ182">
        <v>12.8068377536914</v>
      </c>
      <c r="FA182">
        <v>-10.4769230769231</v>
      </c>
      <c r="FB182">
        <v>15</v>
      </c>
      <c r="FC182">
        <v>0</v>
      </c>
      <c r="FD182" t="s">
        <v>422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-0.059829645</v>
      </c>
      <c r="FQ182">
        <v>0.11150897593985</v>
      </c>
      <c r="FR182">
        <v>0.045726735262978</v>
      </c>
      <c r="FS182">
        <v>1</v>
      </c>
      <c r="FT182">
        <v>383.085294117647</v>
      </c>
      <c r="FU182">
        <v>4.66462941636056</v>
      </c>
      <c r="FV182">
        <v>6.14094897595311</v>
      </c>
      <c r="FW182">
        <v>-1</v>
      </c>
      <c r="FX182">
        <v>0.29440335</v>
      </c>
      <c r="FY182">
        <v>-0.420913939849624</v>
      </c>
      <c r="FZ182">
        <v>0.0417480114272225</v>
      </c>
      <c r="GA182">
        <v>0</v>
      </c>
      <c r="GB182">
        <v>1</v>
      </c>
      <c r="GC182">
        <v>2</v>
      </c>
      <c r="GD182" t="s">
        <v>423</v>
      </c>
      <c r="GE182">
        <v>3.13284</v>
      </c>
      <c r="GF182">
        <v>2.7112</v>
      </c>
      <c r="GG182">
        <v>0.089201</v>
      </c>
      <c r="GH182">
        <v>0.0896802</v>
      </c>
      <c r="GI182">
        <v>0.101992</v>
      </c>
      <c r="GJ182">
        <v>0.101968</v>
      </c>
      <c r="GK182">
        <v>34265.8</v>
      </c>
      <c r="GL182">
        <v>36679.8</v>
      </c>
      <c r="GM182">
        <v>34041.6</v>
      </c>
      <c r="GN182">
        <v>36485.5</v>
      </c>
      <c r="GO182">
        <v>43179</v>
      </c>
      <c r="GP182">
        <v>47037.7</v>
      </c>
      <c r="GQ182">
        <v>53110.1</v>
      </c>
      <c r="GR182">
        <v>58314.8</v>
      </c>
      <c r="GS182">
        <v>1.93125</v>
      </c>
      <c r="GT182">
        <v>1.77715</v>
      </c>
      <c r="GU182">
        <v>0.0860728</v>
      </c>
      <c r="GV182">
        <v>0</v>
      </c>
      <c r="GW182">
        <v>28.5857</v>
      </c>
      <c r="GX182">
        <v>999.9</v>
      </c>
      <c r="GY182">
        <v>58.1</v>
      </c>
      <c r="GZ182">
        <v>30.816</v>
      </c>
      <c r="HA182">
        <v>28.717</v>
      </c>
      <c r="HB182">
        <v>54.78</v>
      </c>
      <c r="HC182">
        <v>44.2748</v>
      </c>
      <c r="HD182">
        <v>1</v>
      </c>
      <c r="HE182">
        <v>0.112485</v>
      </c>
      <c r="HF182">
        <v>-0.285005</v>
      </c>
      <c r="HG182">
        <v>20.1314</v>
      </c>
      <c r="HH182">
        <v>5.19887</v>
      </c>
      <c r="HI182">
        <v>12.0041</v>
      </c>
      <c r="HJ182">
        <v>4.9756</v>
      </c>
      <c r="HK182">
        <v>3.294</v>
      </c>
      <c r="HL182">
        <v>9999</v>
      </c>
      <c r="HM182">
        <v>9999</v>
      </c>
      <c r="HN182">
        <v>999.9</v>
      </c>
      <c r="HO182">
        <v>9999</v>
      </c>
      <c r="HP182">
        <v>1.86325</v>
      </c>
      <c r="HQ182">
        <v>1.86813</v>
      </c>
      <c r="HR182">
        <v>1.86783</v>
      </c>
      <c r="HS182">
        <v>1.86905</v>
      </c>
      <c r="HT182">
        <v>1.86983</v>
      </c>
      <c r="HU182">
        <v>1.86589</v>
      </c>
      <c r="HV182">
        <v>1.86693</v>
      </c>
      <c r="HW182">
        <v>1.86843</v>
      </c>
      <c r="HX182">
        <v>5</v>
      </c>
      <c r="HY182">
        <v>0</v>
      </c>
      <c r="HZ182">
        <v>0</v>
      </c>
      <c r="IA182">
        <v>0</v>
      </c>
      <c r="IB182" t="s">
        <v>424</v>
      </c>
      <c r="IC182" t="s">
        <v>425</v>
      </c>
      <c r="ID182" t="s">
        <v>426</v>
      </c>
      <c r="IE182" t="s">
        <v>426</v>
      </c>
      <c r="IF182" t="s">
        <v>426</v>
      </c>
      <c r="IG182" t="s">
        <v>426</v>
      </c>
      <c r="IH182">
        <v>0</v>
      </c>
      <c r="II182">
        <v>100</v>
      </c>
      <c r="IJ182">
        <v>100</v>
      </c>
      <c r="IK182">
        <v>1.979</v>
      </c>
      <c r="IL182">
        <v>0.3733</v>
      </c>
      <c r="IM182">
        <v>0.591063205497763</v>
      </c>
      <c r="IN182">
        <v>0.00362635438953289</v>
      </c>
      <c r="IO182">
        <v>-8.50754122937555e-07</v>
      </c>
      <c r="IP182">
        <v>2.87264459290622e-10</v>
      </c>
      <c r="IQ182">
        <v>-0.103101814204982</v>
      </c>
      <c r="IR182">
        <v>-0.017656537129445</v>
      </c>
      <c r="IS182">
        <v>0.00217271289782075</v>
      </c>
      <c r="IT182">
        <v>-2.34727275410467e-05</v>
      </c>
      <c r="IU182">
        <v>4</v>
      </c>
      <c r="IV182">
        <v>2183</v>
      </c>
      <c r="IW182">
        <v>1</v>
      </c>
      <c r="IX182">
        <v>27</v>
      </c>
      <c r="IY182">
        <v>29322717.5</v>
      </c>
      <c r="IZ182">
        <v>29322717.5</v>
      </c>
      <c r="JA182">
        <v>0.996094</v>
      </c>
      <c r="JB182">
        <v>2.6416</v>
      </c>
      <c r="JC182">
        <v>1.54785</v>
      </c>
      <c r="JD182">
        <v>2.31445</v>
      </c>
      <c r="JE182">
        <v>1.64673</v>
      </c>
      <c r="JF182">
        <v>2.31445</v>
      </c>
      <c r="JG182">
        <v>34.5321</v>
      </c>
      <c r="JH182">
        <v>24.2101</v>
      </c>
      <c r="JI182">
        <v>18</v>
      </c>
      <c r="JJ182">
        <v>494.469</v>
      </c>
      <c r="JK182">
        <v>395.786</v>
      </c>
      <c r="JL182">
        <v>30.4926</v>
      </c>
      <c r="JM182">
        <v>28.8133</v>
      </c>
      <c r="JN182">
        <v>30.0001</v>
      </c>
      <c r="JO182">
        <v>28.7721</v>
      </c>
      <c r="JP182">
        <v>28.7213</v>
      </c>
      <c r="JQ182">
        <v>19.9677</v>
      </c>
      <c r="JR182">
        <v>22.0673</v>
      </c>
      <c r="JS182">
        <v>52.384</v>
      </c>
      <c r="JT182">
        <v>30.4165</v>
      </c>
      <c r="JU182">
        <v>420</v>
      </c>
      <c r="JV182">
        <v>23.5259</v>
      </c>
      <c r="JW182">
        <v>96.5392</v>
      </c>
      <c r="JX182">
        <v>94.481</v>
      </c>
    </row>
    <row r="183" spans="1:284">
      <c r="A183">
        <v>167</v>
      </c>
      <c r="B183">
        <v>1759363052</v>
      </c>
      <c r="C183">
        <v>2009.90000009537</v>
      </c>
      <c r="D183" t="s">
        <v>763</v>
      </c>
      <c r="E183" t="s">
        <v>764</v>
      </c>
      <c r="F183">
        <v>5</v>
      </c>
      <c r="G183" t="s">
        <v>730</v>
      </c>
      <c r="H183" t="s">
        <v>419</v>
      </c>
      <c r="I183">
        <v>1759363049</v>
      </c>
      <c r="J183">
        <f>(K183)/1000</f>
        <v>0</v>
      </c>
      <c r="K183">
        <f>1000*DK183*AI183*(DG183-DH183)/(100*CZ183*(1000-AI183*DG183))</f>
        <v>0</v>
      </c>
      <c r="L183">
        <f>DK183*AI183*(DF183-DE183*(1000-AI183*DH183)/(1000-AI183*DG183))/(100*CZ183)</f>
        <v>0</v>
      </c>
      <c r="M183">
        <f>DE183 - IF(AI183&gt;1, L183*CZ183*100.0/(AK183), 0)</f>
        <v>0</v>
      </c>
      <c r="N183">
        <f>((T183-J183/2)*M183-L183)/(T183+J183/2)</f>
        <v>0</v>
      </c>
      <c r="O183">
        <f>N183*(DL183+DM183)/1000.0</f>
        <v>0</v>
      </c>
      <c r="P183">
        <f>(DE183 - IF(AI183&gt;1, L183*CZ183*100.0/(AK183), 0))*(DL183+DM183)/1000.0</f>
        <v>0</v>
      </c>
      <c r="Q183">
        <f>2.0/((1/S183-1/R183)+SIGN(S183)*SQRT((1/S183-1/R183)*(1/S183-1/R183) + 4*DA183/((DA183+1)*(DA183+1))*(2*1/S183*1/R183-1/R183*1/R183)))</f>
        <v>0</v>
      </c>
      <c r="R183">
        <f>IF(LEFT(DB183,1)&lt;&gt;"0",IF(LEFT(DB183,1)="1",3.0,DC183),$D$5+$E$5*(DS183*DL183/($K$5*1000))+$F$5*(DS183*DL183/($K$5*1000))*MAX(MIN(CZ183,$J$5),$I$5)*MAX(MIN(CZ183,$J$5),$I$5)+$G$5*MAX(MIN(CZ183,$J$5),$I$5)*(DS183*DL183/($K$5*1000))+$H$5*(DS183*DL183/($K$5*1000))*(DS183*DL183/($K$5*1000)))</f>
        <v>0</v>
      </c>
      <c r="S183">
        <f>J183*(1000-(1000*0.61365*exp(17.502*W183/(240.97+W183))/(DL183+DM183)+DG183)/2)/(1000*0.61365*exp(17.502*W183/(240.97+W183))/(DL183+DM183)-DG183)</f>
        <v>0</v>
      </c>
      <c r="T183">
        <f>1/((DA183+1)/(Q183/1.6)+1/(R183/1.37)) + DA183/((DA183+1)/(Q183/1.6) + DA183/(R183/1.37))</f>
        <v>0</v>
      </c>
      <c r="U183">
        <f>(CV183*CY183)</f>
        <v>0</v>
      </c>
      <c r="V183">
        <f>(DN183+(U183+2*0.95*5.67E-8*(((DN183+$B$7)+273)^4-(DN183+273)^4)-44100*J183)/(1.84*29.3*R183+8*0.95*5.67E-8*(DN183+273)^3))</f>
        <v>0</v>
      </c>
      <c r="W183">
        <f>($C$7*DO183+$D$7*DP183+$E$7*V183)</f>
        <v>0</v>
      </c>
      <c r="X183">
        <f>0.61365*exp(17.502*W183/(240.97+W183))</f>
        <v>0</v>
      </c>
      <c r="Y183">
        <f>(Z183/AA183*100)</f>
        <v>0</v>
      </c>
      <c r="Z183">
        <f>DG183*(DL183+DM183)/1000</f>
        <v>0</v>
      </c>
      <c r="AA183">
        <f>0.61365*exp(17.502*DN183/(240.97+DN183))</f>
        <v>0</v>
      </c>
      <c r="AB183">
        <f>(X183-DG183*(DL183+DM183)/1000)</f>
        <v>0</v>
      </c>
      <c r="AC183">
        <f>(-J183*44100)</f>
        <v>0</v>
      </c>
      <c r="AD183">
        <f>2*29.3*R183*0.92*(DN183-W183)</f>
        <v>0</v>
      </c>
      <c r="AE183">
        <f>2*0.95*5.67E-8*(((DN183+$B$7)+273)^4-(W183+273)^4)</f>
        <v>0</v>
      </c>
      <c r="AF183">
        <f>U183+AE183+AC183+AD183</f>
        <v>0</v>
      </c>
      <c r="AG183">
        <v>8</v>
      </c>
      <c r="AH183">
        <v>2</v>
      </c>
      <c r="AI183">
        <f>IF(AG183*$H$13&gt;=AK183,1.0,(AK183/(AK183-AG183*$H$13)))</f>
        <v>0</v>
      </c>
      <c r="AJ183">
        <f>(AI183-1)*100</f>
        <v>0</v>
      </c>
      <c r="AK183">
        <f>MAX(0,($B$13+$C$13*DS183)/(1+$D$13*DS183)*DL183/(DN183+273)*$E$13)</f>
        <v>0</v>
      </c>
      <c r="AL183" t="s">
        <v>420</v>
      </c>
      <c r="AM183" t="s">
        <v>420</v>
      </c>
      <c r="AN183">
        <v>0</v>
      </c>
      <c r="AO183">
        <v>0</v>
      </c>
      <c r="AP183">
        <f>1-AN183/AO183</f>
        <v>0</v>
      </c>
      <c r="AQ183">
        <v>0</v>
      </c>
      <c r="AR183" t="s">
        <v>420</v>
      </c>
      <c r="AS183" t="s">
        <v>420</v>
      </c>
      <c r="AT183">
        <v>0</v>
      </c>
      <c r="AU183">
        <v>0</v>
      </c>
      <c r="AV183">
        <f>1-AT183/AU183</f>
        <v>0</v>
      </c>
      <c r="AW183">
        <v>0.5</v>
      </c>
      <c r="AX183">
        <f>CW183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420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CV183">
        <f>$B$11*DT183+$C$11*DU183+$F$11*EF183*(1-EI183)</f>
        <v>0</v>
      </c>
      <c r="CW183">
        <f>CV183*CX183</f>
        <v>0</v>
      </c>
      <c r="CX183">
        <f>($B$11*$D$9+$C$11*$D$9+$F$11*((ES183+EK183)/MAX(ES183+EK183+ET183, 0.1)*$I$9+ET183/MAX(ES183+EK183+ET183, 0.1)*$J$9))/($B$11+$C$11+$F$11)</f>
        <v>0</v>
      </c>
      <c r="CY183">
        <f>($B$11*$K$9+$C$11*$K$9+$F$11*((ES183+EK183)/MAX(ES183+EK183+ET183, 0.1)*$P$9+ET183/MAX(ES183+EK183+ET183, 0.1)*$Q$9))/($B$11+$C$11+$F$11)</f>
        <v>0</v>
      </c>
      <c r="CZ183">
        <v>3.7</v>
      </c>
      <c r="DA183">
        <v>0.5</v>
      </c>
      <c r="DB183" t="s">
        <v>421</v>
      </c>
      <c r="DC183">
        <v>2</v>
      </c>
      <c r="DD183">
        <v>1759363049</v>
      </c>
      <c r="DE183">
        <v>419.942333333333</v>
      </c>
      <c r="DF183">
        <v>420.016333333333</v>
      </c>
      <c r="DG183">
        <v>23.7842333333333</v>
      </c>
      <c r="DH183">
        <v>23.533</v>
      </c>
      <c r="DI183">
        <v>417.963333333333</v>
      </c>
      <c r="DJ183">
        <v>23.4110666666667</v>
      </c>
      <c r="DK183">
        <v>500.011333333333</v>
      </c>
      <c r="DL183">
        <v>90.3133</v>
      </c>
      <c r="DM183">
        <v>0.0332788</v>
      </c>
      <c r="DN183">
        <v>30.1530666666667</v>
      </c>
      <c r="DO183">
        <v>29.9955333333333</v>
      </c>
      <c r="DP183">
        <v>999.9</v>
      </c>
      <c r="DQ183">
        <v>0</v>
      </c>
      <c r="DR183">
        <v>0</v>
      </c>
      <c r="DS183">
        <v>9998.71666666667</v>
      </c>
      <c r="DT183">
        <v>0</v>
      </c>
      <c r="DU183">
        <v>0.330984</v>
      </c>
      <c r="DV183">
        <v>-0.0741374</v>
      </c>
      <c r="DW183">
        <v>430.173666666667</v>
      </c>
      <c r="DX183">
        <v>430.139</v>
      </c>
      <c r="DY183">
        <v>0.251201666666667</v>
      </c>
      <c r="DZ183">
        <v>420.016333333333</v>
      </c>
      <c r="EA183">
        <v>23.533</v>
      </c>
      <c r="EB183">
        <v>2.14803333333333</v>
      </c>
      <c r="EC183">
        <v>2.12534666666667</v>
      </c>
      <c r="ED183">
        <v>18.5799</v>
      </c>
      <c r="EE183">
        <v>18.4104</v>
      </c>
      <c r="EF183">
        <v>0.00500059</v>
      </c>
      <c r="EG183">
        <v>0</v>
      </c>
      <c r="EH183">
        <v>0</v>
      </c>
      <c r="EI183">
        <v>0</v>
      </c>
      <c r="EJ183">
        <v>386.2</v>
      </c>
      <c r="EK183">
        <v>0.00500059</v>
      </c>
      <c r="EL183">
        <v>-7.5</v>
      </c>
      <c r="EM183">
        <v>0.366666666666667</v>
      </c>
      <c r="EN183">
        <v>35.5</v>
      </c>
      <c r="EO183">
        <v>38.3956666666667</v>
      </c>
      <c r="EP183">
        <v>36.75</v>
      </c>
      <c r="EQ183">
        <v>38.25</v>
      </c>
      <c r="ER183">
        <v>37.6456666666667</v>
      </c>
      <c r="ES183">
        <v>0</v>
      </c>
      <c r="ET183">
        <v>0</v>
      </c>
      <c r="EU183">
        <v>0</v>
      </c>
      <c r="EV183">
        <v>1759363053.1</v>
      </c>
      <c r="EW183">
        <v>0</v>
      </c>
      <c r="EX183">
        <v>383.708</v>
      </c>
      <c r="EY183">
        <v>26.8999999416177</v>
      </c>
      <c r="EZ183">
        <v>-5.42307666149837</v>
      </c>
      <c r="FA183">
        <v>-9.48</v>
      </c>
      <c r="FB183">
        <v>15</v>
      </c>
      <c r="FC183">
        <v>0</v>
      </c>
      <c r="FD183" t="s">
        <v>422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-0.059039265</v>
      </c>
      <c r="FQ183">
        <v>0.0232055954887219</v>
      </c>
      <c r="FR183">
        <v>0.0448240738225819</v>
      </c>
      <c r="FS183">
        <v>1</v>
      </c>
      <c r="FT183">
        <v>382.994117647059</v>
      </c>
      <c r="FU183">
        <v>15.8502673097088</v>
      </c>
      <c r="FV183">
        <v>6.42101060290588</v>
      </c>
      <c r="FW183">
        <v>-1</v>
      </c>
      <c r="FX183">
        <v>0.28498485</v>
      </c>
      <c r="FY183">
        <v>-0.38007415037594</v>
      </c>
      <c r="FZ183">
        <v>0.039109974480016</v>
      </c>
      <c r="GA183">
        <v>0</v>
      </c>
      <c r="GB183">
        <v>1</v>
      </c>
      <c r="GC183">
        <v>2</v>
      </c>
      <c r="GD183" t="s">
        <v>423</v>
      </c>
      <c r="GE183">
        <v>3.13268</v>
      </c>
      <c r="GF183">
        <v>2.71122</v>
      </c>
      <c r="GG183">
        <v>0.0892035</v>
      </c>
      <c r="GH183">
        <v>0.0896737</v>
      </c>
      <c r="GI183">
        <v>0.102003</v>
      </c>
      <c r="GJ183">
        <v>0.101973</v>
      </c>
      <c r="GK183">
        <v>34266</v>
      </c>
      <c r="GL183">
        <v>36680</v>
      </c>
      <c r="GM183">
        <v>34041.8</v>
      </c>
      <c r="GN183">
        <v>36485.5</v>
      </c>
      <c r="GO183">
        <v>43178.6</v>
      </c>
      <c r="GP183">
        <v>47037.4</v>
      </c>
      <c r="GQ183">
        <v>53110.3</v>
      </c>
      <c r="GR183">
        <v>58314.8</v>
      </c>
      <c r="GS183">
        <v>1.9312</v>
      </c>
      <c r="GT183">
        <v>1.77717</v>
      </c>
      <c r="GU183">
        <v>0.0857934</v>
      </c>
      <c r="GV183">
        <v>0</v>
      </c>
      <c r="GW183">
        <v>28.5867</v>
      </c>
      <c r="GX183">
        <v>999.9</v>
      </c>
      <c r="GY183">
        <v>58.1</v>
      </c>
      <c r="GZ183">
        <v>30.816</v>
      </c>
      <c r="HA183">
        <v>28.72</v>
      </c>
      <c r="HB183">
        <v>54.73</v>
      </c>
      <c r="HC183">
        <v>44.5873</v>
      </c>
      <c r="HD183">
        <v>1</v>
      </c>
      <c r="HE183">
        <v>0.112203</v>
      </c>
      <c r="HF183">
        <v>-0.594349</v>
      </c>
      <c r="HG183">
        <v>20.1309</v>
      </c>
      <c r="HH183">
        <v>5.19857</v>
      </c>
      <c r="HI183">
        <v>12.004</v>
      </c>
      <c r="HJ183">
        <v>4.97535</v>
      </c>
      <c r="HK183">
        <v>3.294</v>
      </c>
      <c r="HL183">
        <v>9999</v>
      </c>
      <c r="HM183">
        <v>9999</v>
      </c>
      <c r="HN183">
        <v>999.9</v>
      </c>
      <c r="HO183">
        <v>9999</v>
      </c>
      <c r="HP183">
        <v>1.86325</v>
      </c>
      <c r="HQ183">
        <v>1.86813</v>
      </c>
      <c r="HR183">
        <v>1.86783</v>
      </c>
      <c r="HS183">
        <v>1.86905</v>
      </c>
      <c r="HT183">
        <v>1.86983</v>
      </c>
      <c r="HU183">
        <v>1.8659</v>
      </c>
      <c r="HV183">
        <v>1.86694</v>
      </c>
      <c r="HW183">
        <v>1.86842</v>
      </c>
      <c r="HX183">
        <v>5</v>
      </c>
      <c r="HY183">
        <v>0</v>
      </c>
      <c r="HZ183">
        <v>0</v>
      </c>
      <c r="IA183">
        <v>0</v>
      </c>
      <c r="IB183" t="s">
        <v>424</v>
      </c>
      <c r="IC183" t="s">
        <v>425</v>
      </c>
      <c r="ID183" t="s">
        <v>426</v>
      </c>
      <c r="IE183" t="s">
        <v>426</v>
      </c>
      <c r="IF183" t="s">
        <v>426</v>
      </c>
      <c r="IG183" t="s">
        <v>426</v>
      </c>
      <c r="IH183">
        <v>0</v>
      </c>
      <c r="II183">
        <v>100</v>
      </c>
      <c r="IJ183">
        <v>100</v>
      </c>
      <c r="IK183">
        <v>1.979</v>
      </c>
      <c r="IL183">
        <v>0.3736</v>
      </c>
      <c r="IM183">
        <v>0.591063205497763</v>
      </c>
      <c r="IN183">
        <v>0.00362635438953289</v>
      </c>
      <c r="IO183">
        <v>-8.50754122937555e-07</v>
      </c>
      <c r="IP183">
        <v>2.87264459290622e-10</v>
      </c>
      <c r="IQ183">
        <v>-0.103101814204982</v>
      </c>
      <c r="IR183">
        <v>-0.017656537129445</v>
      </c>
      <c r="IS183">
        <v>0.00217271289782075</v>
      </c>
      <c r="IT183">
        <v>-2.34727275410467e-05</v>
      </c>
      <c r="IU183">
        <v>4</v>
      </c>
      <c r="IV183">
        <v>2183</v>
      </c>
      <c r="IW183">
        <v>1</v>
      </c>
      <c r="IX183">
        <v>27</v>
      </c>
      <c r="IY183">
        <v>29322717.5</v>
      </c>
      <c r="IZ183">
        <v>29322717.5</v>
      </c>
      <c r="JA183">
        <v>0.997314</v>
      </c>
      <c r="JB183">
        <v>2.64648</v>
      </c>
      <c r="JC183">
        <v>1.54785</v>
      </c>
      <c r="JD183">
        <v>2.31323</v>
      </c>
      <c r="JE183">
        <v>1.64673</v>
      </c>
      <c r="JF183">
        <v>2.31934</v>
      </c>
      <c r="JG183">
        <v>34.5549</v>
      </c>
      <c r="JH183">
        <v>24.2101</v>
      </c>
      <c r="JI183">
        <v>18</v>
      </c>
      <c r="JJ183">
        <v>494.443</v>
      </c>
      <c r="JK183">
        <v>395.807</v>
      </c>
      <c r="JL183">
        <v>30.4105</v>
      </c>
      <c r="JM183">
        <v>28.8133</v>
      </c>
      <c r="JN183">
        <v>29.9999</v>
      </c>
      <c r="JO183">
        <v>28.7729</v>
      </c>
      <c r="JP183">
        <v>28.7224</v>
      </c>
      <c r="JQ183">
        <v>19.9704</v>
      </c>
      <c r="JR183">
        <v>22.0673</v>
      </c>
      <c r="JS183">
        <v>52.384</v>
      </c>
      <c r="JT183">
        <v>30.4165</v>
      </c>
      <c r="JU183">
        <v>420</v>
      </c>
      <c r="JV183">
        <v>23.5259</v>
      </c>
      <c r="JW183">
        <v>96.5396</v>
      </c>
      <c r="JX183">
        <v>94.4809</v>
      </c>
    </row>
    <row r="184" spans="1:284">
      <c r="A184">
        <v>168</v>
      </c>
      <c r="B184">
        <v>1759363054</v>
      </c>
      <c r="C184">
        <v>2011.90000009537</v>
      </c>
      <c r="D184" t="s">
        <v>765</v>
      </c>
      <c r="E184" t="s">
        <v>766</v>
      </c>
      <c r="F184">
        <v>5</v>
      </c>
      <c r="G184" t="s">
        <v>730</v>
      </c>
      <c r="H184" t="s">
        <v>419</v>
      </c>
      <c r="I184">
        <v>1759363051</v>
      </c>
      <c r="J184">
        <f>(K184)/1000</f>
        <v>0</v>
      </c>
      <c r="K184">
        <f>1000*DK184*AI184*(DG184-DH184)/(100*CZ184*(1000-AI184*DG184))</f>
        <v>0</v>
      </c>
      <c r="L184">
        <f>DK184*AI184*(DF184-DE184*(1000-AI184*DH184)/(1000-AI184*DG184))/(100*CZ184)</f>
        <v>0</v>
      </c>
      <c r="M184">
        <f>DE184 - IF(AI184&gt;1, L184*CZ184*100.0/(AK184), 0)</f>
        <v>0</v>
      </c>
      <c r="N184">
        <f>((T184-J184/2)*M184-L184)/(T184+J184/2)</f>
        <v>0</v>
      </c>
      <c r="O184">
        <f>N184*(DL184+DM184)/1000.0</f>
        <v>0</v>
      </c>
      <c r="P184">
        <f>(DE184 - IF(AI184&gt;1, L184*CZ184*100.0/(AK184), 0))*(DL184+DM184)/1000.0</f>
        <v>0</v>
      </c>
      <c r="Q184">
        <f>2.0/((1/S184-1/R184)+SIGN(S184)*SQRT((1/S184-1/R184)*(1/S184-1/R184) + 4*DA184/((DA184+1)*(DA184+1))*(2*1/S184*1/R184-1/R184*1/R184)))</f>
        <v>0</v>
      </c>
      <c r="R184">
        <f>IF(LEFT(DB184,1)&lt;&gt;"0",IF(LEFT(DB184,1)="1",3.0,DC184),$D$5+$E$5*(DS184*DL184/($K$5*1000))+$F$5*(DS184*DL184/($K$5*1000))*MAX(MIN(CZ184,$J$5),$I$5)*MAX(MIN(CZ184,$J$5),$I$5)+$G$5*MAX(MIN(CZ184,$J$5),$I$5)*(DS184*DL184/($K$5*1000))+$H$5*(DS184*DL184/($K$5*1000))*(DS184*DL184/($K$5*1000)))</f>
        <v>0</v>
      </c>
      <c r="S184">
        <f>J184*(1000-(1000*0.61365*exp(17.502*W184/(240.97+W184))/(DL184+DM184)+DG184)/2)/(1000*0.61365*exp(17.502*W184/(240.97+W184))/(DL184+DM184)-DG184)</f>
        <v>0</v>
      </c>
      <c r="T184">
        <f>1/((DA184+1)/(Q184/1.6)+1/(R184/1.37)) + DA184/((DA184+1)/(Q184/1.6) + DA184/(R184/1.37))</f>
        <v>0</v>
      </c>
      <c r="U184">
        <f>(CV184*CY184)</f>
        <v>0</v>
      </c>
      <c r="V184">
        <f>(DN184+(U184+2*0.95*5.67E-8*(((DN184+$B$7)+273)^4-(DN184+273)^4)-44100*J184)/(1.84*29.3*R184+8*0.95*5.67E-8*(DN184+273)^3))</f>
        <v>0</v>
      </c>
      <c r="W184">
        <f>($C$7*DO184+$D$7*DP184+$E$7*V184)</f>
        <v>0</v>
      </c>
      <c r="X184">
        <f>0.61365*exp(17.502*W184/(240.97+W184))</f>
        <v>0</v>
      </c>
      <c r="Y184">
        <f>(Z184/AA184*100)</f>
        <v>0</v>
      </c>
      <c r="Z184">
        <f>DG184*(DL184+DM184)/1000</f>
        <v>0</v>
      </c>
      <c r="AA184">
        <f>0.61365*exp(17.502*DN184/(240.97+DN184))</f>
        <v>0</v>
      </c>
      <c r="AB184">
        <f>(X184-DG184*(DL184+DM184)/1000)</f>
        <v>0</v>
      </c>
      <c r="AC184">
        <f>(-J184*44100)</f>
        <v>0</v>
      </c>
      <c r="AD184">
        <f>2*29.3*R184*0.92*(DN184-W184)</f>
        <v>0</v>
      </c>
      <c r="AE184">
        <f>2*0.95*5.67E-8*(((DN184+$B$7)+273)^4-(W184+273)^4)</f>
        <v>0</v>
      </c>
      <c r="AF184">
        <f>U184+AE184+AC184+AD184</f>
        <v>0</v>
      </c>
      <c r="AG184">
        <v>8</v>
      </c>
      <c r="AH184">
        <v>2</v>
      </c>
      <c r="AI184">
        <f>IF(AG184*$H$13&gt;=AK184,1.0,(AK184/(AK184-AG184*$H$13)))</f>
        <v>0</v>
      </c>
      <c r="AJ184">
        <f>(AI184-1)*100</f>
        <v>0</v>
      </c>
      <c r="AK184">
        <f>MAX(0,($B$13+$C$13*DS184)/(1+$D$13*DS184)*DL184/(DN184+273)*$E$13)</f>
        <v>0</v>
      </c>
      <c r="AL184" t="s">
        <v>420</v>
      </c>
      <c r="AM184" t="s">
        <v>420</v>
      </c>
      <c r="AN184">
        <v>0</v>
      </c>
      <c r="AO184">
        <v>0</v>
      </c>
      <c r="AP184">
        <f>1-AN184/AO184</f>
        <v>0</v>
      </c>
      <c r="AQ184">
        <v>0</v>
      </c>
      <c r="AR184" t="s">
        <v>420</v>
      </c>
      <c r="AS184" t="s">
        <v>420</v>
      </c>
      <c r="AT184">
        <v>0</v>
      </c>
      <c r="AU184">
        <v>0</v>
      </c>
      <c r="AV184">
        <f>1-AT184/AU184</f>
        <v>0</v>
      </c>
      <c r="AW184">
        <v>0.5</v>
      </c>
      <c r="AX184">
        <f>CW184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420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CV184">
        <f>$B$11*DT184+$C$11*DU184+$F$11*EF184*(1-EI184)</f>
        <v>0</v>
      </c>
      <c r="CW184">
        <f>CV184*CX184</f>
        <v>0</v>
      </c>
      <c r="CX184">
        <f>($B$11*$D$9+$C$11*$D$9+$F$11*((ES184+EK184)/MAX(ES184+EK184+ET184, 0.1)*$I$9+ET184/MAX(ES184+EK184+ET184, 0.1)*$J$9))/($B$11+$C$11+$F$11)</f>
        <v>0</v>
      </c>
      <c r="CY184">
        <f>($B$11*$K$9+$C$11*$K$9+$F$11*((ES184+EK184)/MAX(ES184+EK184+ET184, 0.1)*$P$9+ET184/MAX(ES184+EK184+ET184, 0.1)*$Q$9))/($B$11+$C$11+$F$11)</f>
        <v>0</v>
      </c>
      <c r="CZ184">
        <v>3.7</v>
      </c>
      <c r="DA184">
        <v>0.5</v>
      </c>
      <c r="DB184" t="s">
        <v>421</v>
      </c>
      <c r="DC184">
        <v>2</v>
      </c>
      <c r="DD184">
        <v>1759363051</v>
      </c>
      <c r="DE184">
        <v>419.935333333333</v>
      </c>
      <c r="DF184">
        <v>420.012</v>
      </c>
      <c r="DG184">
        <v>23.7904333333333</v>
      </c>
      <c r="DH184">
        <v>23.5341333333333</v>
      </c>
      <c r="DI184">
        <v>417.956333333333</v>
      </c>
      <c r="DJ184">
        <v>23.417</v>
      </c>
      <c r="DK184">
        <v>500.016666666667</v>
      </c>
      <c r="DL184">
        <v>90.3125333333333</v>
      </c>
      <c r="DM184">
        <v>0.0332237333333333</v>
      </c>
      <c r="DN184">
        <v>30.1492666666667</v>
      </c>
      <c r="DO184">
        <v>29.9871</v>
      </c>
      <c r="DP184">
        <v>999.9</v>
      </c>
      <c r="DQ184">
        <v>0</v>
      </c>
      <c r="DR184">
        <v>0</v>
      </c>
      <c r="DS184">
        <v>10003.7333333333</v>
      </c>
      <c r="DT184">
        <v>0</v>
      </c>
      <c r="DU184">
        <v>0.330984</v>
      </c>
      <c r="DV184">
        <v>-0.0765788333333333</v>
      </c>
      <c r="DW184">
        <v>430.169333333333</v>
      </c>
      <c r="DX184">
        <v>430.134666666667</v>
      </c>
      <c r="DY184">
        <v>0.256290333333333</v>
      </c>
      <c r="DZ184">
        <v>420.012</v>
      </c>
      <c r="EA184">
        <v>23.5341333333333</v>
      </c>
      <c r="EB184">
        <v>2.14857333333333</v>
      </c>
      <c r="EC184">
        <v>2.12543</v>
      </c>
      <c r="ED184">
        <v>18.5839333333333</v>
      </c>
      <c r="EE184">
        <v>18.411</v>
      </c>
      <c r="EF184">
        <v>0.00500059</v>
      </c>
      <c r="EG184">
        <v>0</v>
      </c>
      <c r="EH184">
        <v>0</v>
      </c>
      <c r="EI184">
        <v>0</v>
      </c>
      <c r="EJ184">
        <v>385.333333333333</v>
      </c>
      <c r="EK184">
        <v>0.00500059</v>
      </c>
      <c r="EL184">
        <v>-6.7</v>
      </c>
      <c r="EM184">
        <v>0.133333333333333</v>
      </c>
      <c r="EN184">
        <v>35.479</v>
      </c>
      <c r="EO184">
        <v>38.375</v>
      </c>
      <c r="EP184">
        <v>36.75</v>
      </c>
      <c r="EQ184">
        <v>38.25</v>
      </c>
      <c r="ER184">
        <v>37.625</v>
      </c>
      <c r="ES184">
        <v>0</v>
      </c>
      <c r="ET184">
        <v>0</v>
      </c>
      <c r="EU184">
        <v>0</v>
      </c>
      <c r="EV184">
        <v>1759363054.9</v>
      </c>
      <c r="EW184">
        <v>0</v>
      </c>
      <c r="EX184">
        <v>383.603846153846</v>
      </c>
      <c r="EY184">
        <v>-0.837607045772864</v>
      </c>
      <c r="EZ184">
        <v>-34.8239316369733</v>
      </c>
      <c r="FA184">
        <v>-10.2</v>
      </c>
      <c r="FB184">
        <v>15</v>
      </c>
      <c r="FC184">
        <v>0</v>
      </c>
      <c r="FD184" t="s">
        <v>422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-0.053987105</v>
      </c>
      <c r="FQ184">
        <v>-0.119518795488722</v>
      </c>
      <c r="FR184">
        <v>0.0414763640280036</v>
      </c>
      <c r="FS184">
        <v>1</v>
      </c>
      <c r="FT184">
        <v>382.714705882353</v>
      </c>
      <c r="FU184">
        <v>26.7333842789972</v>
      </c>
      <c r="FV184">
        <v>6.20133440824687</v>
      </c>
      <c r="FW184">
        <v>-1</v>
      </c>
      <c r="FX184">
        <v>0.2758141</v>
      </c>
      <c r="FY184">
        <v>-0.298813804511279</v>
      </c>
      <c r="FZ184">
        <v>0.0334223967047547</v>
      </c>
      <c r="GA184">
        <v>0</v>
      </c>
      <c r="GB184">
        <v>1</v>
      </c>
      <c r="GC184">
        <v>2</v>
      </c>
      <c r="GD184" t="s">
        <v>423</v>
      </c>
      <c r="GE184">
        <v>3.13279</v>
      </c>
      <c r="GF184">
        <v>2.71126</v>
      </c>
      <c r="GG184">
        <v>0.0891998</v>
      </c>
      <c r="GH184">
        <v>0.0896694</v>
      </c>
      <c r="GI184">
        <v>0.102014</v>
      </c>
      <c r="GJ184">
        <v>0.101973</v>
      </c>
      <c r="GK184">
        <v>34266.4</v>
      </c>
      <c r="GL184">
        <v>36679.9</v>
      </c>
      <c r="GM184">
        <v>34042.1</v>
      </c>
      <c r="GN184">
        <v>36485.2</v>
      </c>
      <c r="GO184">
        <v>43178.3</v>
      </c>
      <c r="GP184">
        <v>47037.2</v>
      </c>
      <c r="GQ184">
        <v>53110.6</v>
      </c>
      <c r="GR184">
        <v>58314.6</v>
      </c>
      <c r="GS184">
        <v>1.93135</v>
      </c>
      <c r="GT184">
        <v>1.77713</v>
      </c>
      <c r="GU184">
        <v>0.0856072</v>
      </c>
      <c r="GV184">
        <v>0</v>
      </c>
      <c r="GW184">
        <v>28.5859</v>
      </c>
      <c r="GX184">
        <v>999.9</v>
      </c>
      <c r="GY184">
        <v>58.1</v>
      </c>
      <c r="GZ184">
        <v>30.816</v>
      </c>
      <c r="HA184">
        <v>28.7198</v>
      </c>
      <c r="HB184">
        <v>55.25</v>
      </c>
      <c r="HC184">
        <v>44.3309</v>
      </c>
      <c r="HD184">
        <v>1</v>
      </c>
      <c r="HE184">
        <v>0.112215</v>
      </c>
      <c r="HF184">
        <v>-0.767454</v>
      </c>
      <c r="HG184">
        <v>20.1304</v>
      </c>
      <c r="HH184">
        <v>5.19857</v>
      </c>
      <c r="HI184">
        <v>12.0043</v>
      </c>
      <c r="HJ184">
        <v>4.9754</v>
      </c>
      <c r="HK184">
        <v>3.294</v>
      </c>
      <c r="HL184">
        <v>9999</v>
      </c>
      <c r="HM184">
        <v>9999</v>
      </c>
      <c r="HN184">
        <v>999.9</v>
      </c>
      <c r="HO184">
        <v>9999</v>
      </c>
      <c r="HP184">
        <v>1.86325</v>
      </c>
      <c r="HQ184">
        <v>1.86813</v>
      </c>
      <c r="HR184">
        <v>1.86784</v>
      </c>
      <c r="HS184">
        <v>1.86905</v>
      </c>
      <c r="HT184">
        <v>1.86982</v>
      </c>
      <c r="HU184">
        <v>1.8659</v>
      </c>
      <c r="HV184">
        <v>1.86693</v>
      </c>
      <c r="HW184">
        <v>1.86842</v>
      </c>
      <c r="HX184">
        <v>5</v>
      </c>
      <c r="HY184">
        <v>0</v>
      </c>
      <c r="HZ184">
        <v>0</v>
      </c>
      <c r="IA184">
        <v>0</v>
      </c>
      <c r="IB184" t="s">
        <v>424</v>
      </c>
      <c r="IC184" t="s">
        <v>425</v>
      </c>
      <c r="ID184" t="s">
        <v>426</v>
      </c>
      <c r="IE184" t="s">
        <v>426</v>
      </c>
      <c r="IF184" t="s">
        <v>426</v>
      </c>
      <c r="IG184" t="s">
        <v>426</v>
      </c>
      <c r="IH184">
        <v>0</v>
      </c>
      <c r="II184">
        <v>100</v>
      </c>
      <c r="IJ184">
        <v>100</v>
      </c>
      <c r="IK184">
        <v>1.979</v>
      </c>
      <c r="IL184">
        <v>0.3737</v>
      </c>
      <c r="IM184">
        <v>0.591063205497763</v>
      </c>
      <c r="IN184">
        <v>0.00362635438953289</v>
      </c>
      <c r="IO184">
        <v>-8.50754122937555e-07</v>
      </c>
      <c r="IP184">
        <v>2.87264459290622e-10</v>
      </c>
      <c r="IQ184">
        <v>-0.103101814204982</v>
      </c>
      <c r="IR184">
        <v>-0.017656537129445</v>
      </c>
      <c r="IS184">
        <v>0.00217271289782075</v>
      </c>
      <c r="IT184">
        <v>-2.34727275410467e-05</v>
      </c>
      <c r="IU184">
        <v>4</v>
      </c>
      <c r="IV184">
        <v>2183</v>
      </c>
      <c r="IW184">
        <v>1</v>
      </c>
      <c r="IX184">
        <v>27</v>
      </c>
      <c r="IY184">
        <v>29322717.6</v>
      </c>
      <c r="IZ184">
        <v>29322717.6</v>
      </c>
      <c r="JA184">
        <v>0.996094</v>
      </c>
      <c r="JB184">
        <v>2.63794</v>
      </c>
      <c r="JC184">
        <v>1.54785</v>
      </c>
      <c r="JD184">
        <v>2.31323</v>
      </c>
      <c r="JE184">
        <v>1.64551</v>
      </c>
      <c r="JF184">
        <v>2.36694</v>
      </c>
      <c r="JG184">
        <v>34.5549</v>
      </c>
      <c r="JH184">
        <v>24.2188</v>
      </c>
      <c r="JI184">
        <v>18</v>
      </c>
      <c r="JJ184">
        <v>494.551</v>
      </c>
      <c r="JK184">
        <v>395.78</v>
      </c>
      <c r="JL184">
        <v>30.3802</v>
      </c>
      <c r="JM184">
        <v>28.8133</v>
      </c>
      <c r="JN184">
        <v>29.9999</v>
      </c>
      <c r="JO184">
        <v>28.7742</v>
      </c>
      <c r="JP184">
        <v>28.7224</v>
      </c>
      <c r="JQ184">
        <v>19.9688</v>
      </c>
      <c r="JR184">
        <v>22.0673</v>
      </c>
      <c r="JS184">
        <v>52.384</v>
      </c>
      <c r="JT184">
        <v>30.4011</v>
      </c>
      <c r="JU184">
        <v>420</v>
      </c>
      <c r="JV184">
        <v>23.5259</v>
      </c>
      <c r="JW184">
        <v>96.5403</v>
      </c>
      <c r="JX184">
        <v>94.4804</v>
      </c>
    </row>
    <row r="185" spans="1:284">
      <c r="A185">
        <v>169</v>
      </c>
      <c r="B185">
        <v>1759363056</v>
      </c>
      <c r="C185">
        <v>2013.90000009537</v>
      </c>
      <c r="D185" t="s">
        <v>767</v>
      </c>
      <c r="E185" t="s">
        <v>768</v>
      </c>
      <c r="F185">
        <v>5</v>
      </c>
      <c r="G185" t="s">
        <v>730</v>
      </c>
      <c r="H185" t="s">
        <v>419</v>
      </c>
      <c r="I185">
        <v>1759363053</v>
      </c>
      <c r="J185">
        <f>(K185)/1000</f>
        <v>0</v>
      </c>
      <c r="K185">
        <f>1000*DK185*AI185*(DG185-DH185)/(100*CZ185*(1000-AI185*DG185))</f>
        <v>0</v>
      </c>
      <c r="L185">
        <f>DK185*AI185*(DF185-DE185*(1000-AI185*DH185)/(1000-AI185*DG185))/(100*CZ185)</f>
        <v>0</v>
      </c>
      <c r="M185">
        <f>DE185 - IF(AI185&gt;1, L185*CZ185*100.0/(AK185), 0)</f>
        <v>0</v>
      </c>
      <c r="N185">
        <f>((T185-J185/2)*M185-L185)/(T185+J185/2)</f>
        <v>0</v>
      </c>
      <c r="O185">
        <f>N185*(DL185+DM185)/1000.0</f>
        <v>0</v>
      </c>
      <c r="P185">
        <f>(DE185 - IF(AI185&gt;1, L185*CZ185*100.0/(AK185), 0))*(DL185+DM185)/1000.0</f>
        <v>0</v>
      </c>
      <c r="Q185">
        <f>2.0/((1/S185-1/R185)+SIGN(S185)*SQRT((1/S185-1/R185)*(1/S185-1/R185) + 4*DA185/((DA185+1)*(DA185+1))*(2*1/S185*1/R185-1/R185*1/R185)))</f>
        <v>0</v>
      </c>
      <c r="R185">
        <f>IF(LEFT(DB185,1)&lt;&gt;"0",IF(LEFT(DB185,1)="1",3.0,DC185),$D$5+$E$5*(DS185*DL185/($K$5*1000))+$F$5*(DS185*DL185/($K$5*1000))*MAX(MIN(CZ185,$J$5),$I$5)*MAX(MIN(CZ185,$J$5),$I$5)+$G$5*MAX(MIN(CZ185,$J$5),$I$5)*(DS185*DL185/($K$5*1000))+$H$5*(DS185*DL185/($K$5*1000))*(DS185*DL185/($K$5*1000)))</f>
        <v>0</v>
      </c>
      <c r="S185">
        <f>J185*(1000-(1000*0.61365*exp(17.502*W185/(240.97+W185))/(DL185+DM185)+DG185)/2)/(1000*0.61365*exp(17.502*W185/(240.97+W185))/(DL185+DM185)-DG185)</f>
        <v>0</v>
      </c>
      <c r="T185">
        <f>1/((DA185+1)/(Q185/1.6)+1/(R185/1.37)) + DA185/((DA185+1)/(Q185/1.6) + DA185/(R185/1.37))</f>
        <v>0</v>
      </c>
      <c r="U185">
        <f>(CV185*CY185)</f>
        <v>0</v>
      </c>
      <c r="V185">
        <f>(DN185+(U185+2*0.95*5.67E-8*(((DN185+$B$7)+273)^4-(DN185+273)^4)-44100*J185)/(1.84*29.3*R185+8*0.95*5.67E-8*(DN185+273)^3))</f>
        <v>0</v>
      </c>
      <c r="W185">
        <f>($C$7*DO185+$D$7*DP185+$E$7*V185)</f>
        <v>0</v>
      </c>
      <c r="X185">
        <f>0.61365*exp(17.502*W185/(240.97+W185))</f>
        <v>0</v>
      </c>
      <c r="Y185">
        <f>(Z185/AA185*100)</f>
        <v>0</v>
      </c>
      <c r="Z185">
        <f>DG185*(DL185+DM185)/1000</f>
        <v>0</v>
      </c>
      <c r="AA185">
        <f>0.61365*exp(17.502*DN185/(240.97+DN185))</f>
        <v>0</v>
      </c>
      <c r="AB185">
        <f>(X185-DG185*(DL185+DM185)/1000)</f>
        <v>0</v>
      </c>
      <c r="AC185">
        <f>(-J185*44100)</f>
        <v>0</v>
      </c>
      <c r="AD185">
        <f>2*29.3*R185*0.92*(DN185-W185)</f>
        <v>0</v>
      </c>
      <c r="AE185">
        <f>2*0.95*5.67E-8*(((DN185+$B$7)+273)^4-(W185+273)^4)</f>
        <v>0</v>
      </c>
      <c r="AF185">
        <f>U185+AE185+AC185+AD185</f>
        <v>0</v>
      </c>
      <c r="AG185">
        <v>8</v>
      </c>
      <c r="AH185">
        <v>2</v>
      </c>
      <c r="AI185">
        <f>IF(AG185*$H$13&gt;=AK185,1.0,(AK185/(AK185-AG185*$H$13)))</f>
        <v>0</v>
      </c>
      <c r="AJ185">
        <f>(AI185-1)*100</f>
        <v>0</v>
      </c>
      <c r="AK185">
        <f>MAX(0,($B$13+$C$13*DS185)/(1+$D$13*DS185)*DL185/(DN185+273)*$E$13)</f>
        <v>0</v>
      </c>
      <c r="AL185" t="s">
        <v>420</v>
      </c>
      <c r="AM185" t="s">
        <v>420</v>
      </c>
      <c r="AN185">
        <v>0</v>
      </c>
      <c r="AO185">
        <v>0</v>
      </c>
      <c r="AP185">
        <f>1-AN185/AO185</f>
        <v>0</v>
      </c>
      <c r="AQ185">
        <v>0</v>
      </c>
      <c r="AR185" t="s">
        <v>420</v>
      </c>
      <c r="AS185" t="s">
        <v>420</v>
      </c>
      <c r="AT185">
        <v>0</v>
      </c>
      <c r="AU185">
        <v>0</v>
      </c>
      <c r="AV185">
        <f>1-AT185/AU185</f>
        <v>0</v>
      </c>
      <c r="AW185">
        <v>0.5</v>
      </c>
      <c r="AX185">
        <f>CW185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420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CV185">
        <f>$B$11*DT185+$C$11*DU185+$F$11*EF185*(1-EI185)</f>
        <v>0</v>
      </c>
      <c r="CW185">
        <f>CV185*CX185</f>
        <v>0</v>
      </c>
      <c r="CX185">
        <f>($B$11*$D$9+$C$11*$D$9+$F$11*((ES185+EK185)/MAX(ES185+EK185+ET185, 0.1)*$I$9+ET185/MAX(ES185+EK185+ET185, 0.1)*$J$9))/($B$11+$C$11+$F$11)</f>
        <v>0</v>
      </c>
      <c r="CY185">
        <f>($B$11*$K$9+$C$11*$K$9+$F$11*((ES185+EK185)/MAX(ES185+EK185+ET185, 0.1)*$P$9+ET185/MAX(ES185+EK185+ET185, 0.1)*$Q$9))/($B$11+$C$11+$F$11)</f>
        <v>0</v>
      </c>
      <c r="CZ185">
        <v>3.7</v>
      </c>
      <c r="DA185">
        <v>0.5</v>
      </c>
      <c r="DB185" t="s">
        <v>421</v>
      </c>
      <c r="DC185">
        <v>2</v>
      </c>
      <c r="DD185">
        <v>1759363053</v>
      </c>
      <c r="DE185">
        <v>419.938333333333</v>
      </c>
      <c r="DF185">
        <v>419.992666666667</v>
      </c>
      <c r="DG185">
        <v>23.7943666666667</v>
      </c>
      <c r="DH185">
        <v>23.5348</v>
      </c>
      <c r="DI185">
        <v>417.959333333333</v>
      </c>
      <c r="DJ185">
        <v>23.4207666666667</v>
      </c>
      <c r="DK185">
        <v>499.996</v>
      </c>
      <c r="DL185">
        <v>90.3124333333333</v>
      </c>
      <c r="DM185">
        <v>0.0332566666666667</v>
      </c>
      <c r="DN185">
        <v>30.1443666666667</v>
      </c>
      <c r="DO185">
        <v>29.9813</v>
      </c>
      <c r="DP185">
        <v>999.9</v>
      </c>
      <c r="DQ185">
        <v>0</v>
      </c>
      <c r="DR185">
        <v>0</v>
      </c>
      <c r="DS185">
        <v>9998.75</v>
      </c>
      <c r="DT185">
        <v>0</v>
      </c>
      <c r="DU185">
        <v>0.330984</v>
      </c>
      <c r="DV185">
        <v>-0.05465704</v>
      </c>
      <c r="DW185">
        <v>430.174</v>
      </c>
      <c r="DX185">
        <v>430.115666666667</v>
      </c>
      <c r="DY185">
        <v>0.259604666666667</v>
      </c>
      <c r="DZ185">
        <v>419.992666666667</v>
      </c>
      <c r="EA185">
        <v>23.5348</v>
      </c>
      <c r="EB185">
        <v>2.14892666666667</v>
      </c>
      <c r="EC185">
        <v>2.12548333333333</v>
      </c>
      <c r="ED185">
        <v>18.5865666666667</v>
      </c>
      <c r="EE185">
        <v>18.4114333333333</v>
      </c>
      <c r="EF185">
        <v>0.00500059</v>
      </c>
      <c r="EG185">
        <v>0</v>
      </c>
      <c r="EH185">
        <v>0</v>
      </c>
      <c r="EI185">
        <v>0</v>
      </c>
      <c r="EJ185">
        <v>385.066666666667</v>
      </c>
      <c r="EK185">
        <v>0.00500059</v>
      </c>
      <c r="EL185">
        <v>-7.63333333333333</v>
      </c>
      <c r="EM185">
        <v>0.0333333333333333</v>
      </c>
      <c r="EN185">
        <v>35.479</v>
      </c>
      <c r="EO185">
        <v>38.375</v>
      </c>
      <c r="EP185">
        <v>36.729</v>
      </c>
      <c r="EQ185">
        <v>38.25</v>
      </c>
      <c r="ER185">
        <v>37.625</v>
      </c>
      <c r="ES185">
        <v>0</v>
      </c>
      <c r="ET185">
        <v>0</v>
      </c>
      <c r="EU185">
        <v>0</v>
      </c>
      <c r="EV185">
        <v>1759363057.3</v>
      </c>
      <c r="EW185">
        <v>0</v>
      </c>
      <c r="EX185">
        <v>383.161538461538</v>
      </c>
      <c r="EY185">
        <v>-28.8205129739909</v>
      </c>
      <c r="EZ185">
        <v>-1.8085471782261</v>
      </c>
      <c r="FA185">
        <v>-9.57307692307692</v>
      </c>
      <c r="FB185">
        <v>15</v>
      </c>
      <c r="FC185">
        <v>0</v>
      </c>
      <c r="FD185" t="s">
        <v>422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-0.04772645</v>
      </c>
      <c r="FQ185">
        <v>-0.187516538345865</v>
      </c>
      <c r="FR185">
        <v>0.0380915708886953</v>
      </c>
      <c r="FS185">
        <v>1</v>
      </c>
      <c r="FT185">
        <v>383.158823529412</v>
      </c>
      <c r="FU185">
        <v>5.71734144027197</v>
      </c>
      <c r="FV185">
        <v>5.56650263245186</v>
      </c>
      <c r="FW185">
        <v>-1</v>
      </c>
      <c r="FX185">
        <v>0.26805875</v>
      </c>
      <c r="FY185">
        <v>-0.20107060150376</v>
      </c>
      <c r="FZ185">
        <v>0.0264038906467873</v>
      </c>
      <c r="GA185">
        <v>0</v>
      </c>
      <c r="GB185">
        <v>1</v>
      </c>
      <c r="GC185">
        <v>2</v>
      </c>
      <c r="GD185" t="s">
        <v>423</v>
      </c>
      <c r="GE185">
        <v>3.13273</v>
      </c>
      <c r="GF185">
        <v>2.71138</v>
      </c>
      <c r="GG185">
        <v>0.0892005</v>
      </c>
      <c r="GH185">
        <v>0.0896694</v>
      </c>
      <c r="GI185">
        <v>0.102024</v>
      </c>
      <c r="GJ185">
        <v>0.101974</v>
      </c>
      <c r="GK185">
        <v>34266.4</v>
      </c>
      <c r="GL185">
        <v>36679.7</v>
      </c>
      <c r="GM185">
        <v>34042.1</v>
      </c>
      <c r="GN185">
        <v>36485</v>
      </c>
      <c r="GO185">
        <v>43178</v>
      </c>
      <c r="GP185">
        <v>47037</v>
      </c>
      <c r="GQ185">
        <v>53110.8</v>
      </c>
      <c r="GR185">
        <v>58314.4</v>
      </c>
      <c r="GS185">
        <v>1.9312</v>
      </c>
      <c r="GT185">
        <v>1.77737</v>
      </c>
      <c r="GU185">
        <v>0.0848994</v>
      </c>
      <c r="GV185">
        <v>0</v>
      </c>
      <c r="GW185">
        <v>28.5849</v>
      </c>
      <c r="GX185">
        <v>999.9</v>
      </c>
      <c r="GY185">
        <v>58.1</v>
      </c>
      <c r="GZ185">
        <v>30.816</v>
      </c>
      <c r="HA185">
        <v>28.7178</v>
      </c>
      <c r="HB185">
        <v>54.6</v>
      </c>
      <c r="HC185">
        <v>44.2869</v>
      </c>
      <c r="HD185">
        <v>1</v>
      </c>
      <c r="HE185">
        <v>0.112241</v>
      </c>
      <c r="HF185">
        <v>-0.856468</v>
      </c>
      <c r="HG185">
        <v>20.1299</v>
      </c>
      <c r="HH185">
        <v>5.19872</v>
      </c>
      <c r="HI185">
        <v>12.0043</v>
      </c>
      <c r="HJ185">
        <v>4.97555</v>
      </c>
      <c r="HK185">
        <v>3.294</v>
      </c>
      <c r="HL185">
        <v>9999</v>
      </c>
      <c r="HM185">
        <v>9999</v>
      </c>
      <c r="HN185">
        <v>999.9</v>
      </c>
      <c r="HO185">
        <v>9999</v>
      </c>
      <c r="HP185">
        <v>1.86325</v>
      </c>
      <c r="HQ185">
        <v>1.86813</v>
      </c>
      <c r="HR185">
        <v>1.86784</v>
      </c>
      <c r="HS185">
        <v>1.86905</v>
      </c>
      <c r="HT185">
        <v>1.86981</v>
      </c>
      <c r="HU185">
        <v>1.86589</v>
      </c>
      <c r="HV185">
        <v>1.86691</v>
      </c>
      <c r="HW185">
        <v>1.86843</v>
      </c>
      <c r="HX185">
        <v>5</v>
      </c>
      <c r="HY185">
        <v>0</v>
      </c>
      <c r="HZ185">
        <v>0</v>
      </c>
      <c r="IA185">
        <v>0</v>
      </c>
      <c r="IB185" t="s">
        <v>424</v>
      </c>
      <c r="IC185" t="s">
        <v>425</v>
      </c>
      <c r="ID185" t="s">
        <v>426</v>
      </c>
      <c r="IE185" t="s">
        <v>426</v>
      </c>
      <c r="IF185" t="s">
        <v>426</v>
      </c>
      <c r="IG185" t="s">
        <v>426</v>
      </c>
      <c r="IH185">
        <v>0</v>
      </c>
      <c r="II185">
        <v>100</v>
      </c>
      <c r="IJ185">
        <v>100</v>
      </c>
      <c r="IK185">
        <v>1.98</v>
      </c>
      <c r="IL185">
        <v>0.3738</v>
      </c>
      <c r="IM185">
        <v>0.591063205497763</v>
      </c>
      <c r="IN185">
        <v>0.00362635438953289</v>
      </c>
      <c r="IO185">
        <v>-8.50754122937555e-07</v>
      </c>
      <c r="IP185">
        <v>2.87264459290622e-10</v>
      </c>
      <c r="IQ185">
        <v>-0.103101814204982</v>
      </c>
      <c r="IR185">
        <v>-0.017656537129445</v>
      </c>
      <c r="IS185">
        <v>0.00217271289782075</v>
      </c>
      <c r="IT185">
        <v>-2.34727275410467e-05</v>
      </c>
      <c r="IU185">
        <v>4</v>
      </c>
      <c r="IV185">
        <v>2183</v>
      </c>
      <c r="IW185">
        <v>1</v>
      </c>
      <c r="IX185">
        <v>27</v>
      </c>
      <c r="IY185">
        <v>29322717.6</v>
      </c>
      <c r="IZ185">
        <v>29322717.6</v>
      </c>
      <c r="JA185">
        <v>0.996094</v>
      </c>
      <c r="JB185">
        <v>2.6416</v>
      </c>
      <c r="JC185">
        <v>1.54785</v>
      </c>
      <c r="JD185">
        <v>2.31323</v>
      </c>
      <c r="JE185">
        <v>1.64673</v>
      </c>
      <c r="JF185">
        <v>2.32422</v>
      </c>
      <c r="JG185">
        <v>34.5549</v>
      </c>
      <c r="JH185">
        <v>24.2101</v>
      </c>
      <c r="JI185">
        <v>18</v>
      </c>
      <c r="JJ185">
        <v>494.457</v>
      </c>
      <c r="JK185">
        <v>395.917</v>
      </c>
      <c r="JL185">
        <v>30.3685</v>
      </c>
      <c r="JM185">
        <v>28.8142</v>
      </c>
      <c r="JN185">
        <v>30</v>
      </c>
      <c r="JO185">
        <v>28.7746</v>
      </c>
      <c r="JP185">
        <v>28.7224</v>
      </c>
      <c r="JQ185">
        <v>19.9702</v>
      </c>
      <c r="JR185">
        <v>22.0673</v>
      </c>
      <c r="JS185">
        <v>52.384</v>
      </c>
      <c r="JT185">
        <v>30.4011</v>
      </c>
      <c r="JU185">
        <v>420</v>
      </c>
      <c r="JV185">
        <v>23.5259</v>
      </c>
      <c r="JW185">
        <v>96.5405</v>
      </c>
      <c r="JX185">
        <v>94.4801</v>
      </c>
    </row>
    <row r="186" spans="1:284">
      <c r="A186">
        <v>170</v>
      </c>
      <c r="B186">
        <v>1759363058</v>
      </c>
      <c r="C186">
        <v>2015.90000009537</v>
      </c>
      <c r="D186" t="s">
        <v>769</v>
      </c>
      <c r="E186" t="s">
        <v>770</v>
      </c>
      <c r="F186">
        <v>5</v>
      </c>
      <c r="G186" t="s">
        <v>730</v>
      </c>
      <c r="H186" t="s">
        <v>419</v>
      </c>
      <c r="I186">
        <v>1759363055</v>
      </c>
      <c r="J186">
        <f>(K186)/1000</f>
        <v>0</v>
      </c>
      <c r="K186">
        <f>1000*DK186*AI186*(DG186-DH186)/(100*CZ186*(1000-AI186*DG186))</f>
        <v>0</v>
      </c>
      <c r="L186">
        <f>DK186*AI186*(DF186-DE186*(1000-AI186*DH186)/(1000-AI186*DG186))/(100*CZ186)</f>
        <v>0</v>
      </c>
      <c r="M186">
        <f>DE186 - IF(AI186&gt;1, L186*CZ186*100.0/(AK186), 0)</f>
        <v>0</v>
      </c>
      <c r="N186">
        <f>((T186-J186/2)*M186-L186)/(T186+J186/2)</f>
        <v>0</v>
      </c>
      <c r="O186">
        <f>N186*(DL186+DM186)/1000.0</f>
        <v>0</v>
      </c>
      <c r="P186">
        <f>(DE186 - IF(AI186&gt;1, L186*CZ186*100.0/(AK186), 0))*(DL186+DM186)/1000.0</f>
        <v>0</v>
      </c>
      <c r="Q186">
        <f>2.0/((1/S186-1/R186)+SIGN(S186)*SQRT((1/S186-1/R186)*(1/S186-1/R186) + 4*DA186/((DA186+1)*(DA186+1))*(2*1/S186*1/R186-1/R186*1/R186)))</f>
        <v>0</v>
      </c>
      <c r="R186">
        <f>IF(LEFT(DB186,1)&lt;&gt;"0",IF(LEFT(DB186,1)="1",3.0,DC186),$D$5+$E$5*(DS186*DL186/($K$5*1000))+$F$5*(DS186*DL186/($K$5*1000))*MAX(MIN(CZ186,$J$5),$I$5)*MAX(MIN(CZ186,$J$5),$I$5)+$G$5*MAX(MIN(CZ186,$J$5),$I$5)*(DS186*DL186/($K$5*1000))+$H$5*(DS186*DL186/($K$5*1000))*(DS186*DL186/($K$5*1000)))</f>
        <v>0</v>
      </c>
      <c r="S186">
        <f>J186*(1000-(1000*0.61365*exp(17.502*W186/(240.97+W186))/(DL186+DM186)+DG186)/2)/(1000*0.61365*exp(17.502*W186/(240.97+W186))/(DL186+DM186)-DG186)</f>
        <v>0</v>
      </c>
      <c r="T186">
        <f>1/((DA186+1)/(Q186/1.6)+1/(R186/1.37)) + DA186/((DA186+1)/(Q186/1.6) + DA186/(R186/1.37))</f>
        <v>0</v>
      </c>
      <c r="U186">
        <f>(CV186*CY186)</f>
        <v>0</v>
      </c>
      <c r="V186">
        <f>(DN186+(U186+2*0.95*5.67E-8*(((DN186+$B$7)+273)^4-(DN186+273)^4)-44100*J186)/(1.84*29.3*R186+8*0.95*5.67E-8*(DN186+273)^3))</f>
        <v>0</v>
      </c>
      <c r="W186">
        <f>($C$7*DO186+$D$7*DP186+$E$7*V186)</f>
        <v>0</v>
      </c>
      <c r="X186">
        <f>0.61365*exp(17.502*W186/(240.97+W186))</f>
        <v>0</v>
      </c>
      <c r="Y186">
        <f>(Z186/AA186*100)</f>
        <v>0</v>
      </c>
      <c r="Z186">
        <f>DG186*(DL186+DM186)/1000</f>
        <v>0</v>
      </c>
      <c r="AA186">
        <f>0.61365*exp(17.502*DN186/(240.97+DN186))</f>
        <v>0</v>
      </c>
      <c r="AB186">
        <f>(X186-DG186*(DL186+DM186)/1000)</f>
        <v>0</v>
      </c>
      <c r="AC186">
        <f>(-J186*44100)</f>
        <v>0</v>
      </c>
      <c r="AD186">
        <f>2*29.3*R186*0.92*(DN186-W186)</f>
        <v>0</v>
      </c>
      <c r="AE186">
        <f>2*0.95*5.67E-8*(((DN186+$B$7)+273)^4-(W186+273)^4)</f>
        <v>0</v>
      </c>
      <c r="AF186">
        <f>U186+AE186+AC186+AD186</f>
        <v>0</v>
      </c>
      <c r="AG186">
        <v>8</v>
      </c>
      <c r="AH186">
        <v>2</v>
      </c>
      <c r="AI186">
        <f>IF(AG186*$H$13&gt;=AK186,1.0,(AK186/(AK186-AG186*$H$13)))</f>
        <v>0</v>
      </c>
      <c r="AJ186">
        <f>(AI186-1)*100</f>
        <v>0</v>
      </c>
      <c r="AK186">
        <f>MAX(0,($B$13+$C$13*DS186)/(1+$D$13*DS186)*DL186/(DN186+273)*$E$13)</f>
        <v>0</v>
      </c>
      <c r="AL186" t="s">
        <v>420</v>
      </c>
      <c r="AM186" t="s">
        <v>420</v>
      </c>
      <c r="AN186">
        <v>0</v>
      </c>
      <c r="AO186">
        <v>0</v>
      </c>
      <c r="AP186">
        <f>1-AN186/AO186</f>
        <v>0</v>
      </c>
      <c r="AQ186">
        <v>0</v>
      </c>
      <c r="AR186" t="s">
        <v>420</v>
      </c>
      <c r="AS186" t="s">
        <v>420</v>
      </c>
      <c r="AT186">
        <v>0</v>
      </c>
      <c r="AU186">
        <v>0</v>
      </c>
      <c r="AV186">
        <f>1-AT186/AU186</f>
        <v>0</v>
      </c>
      <c r="AW186">
        <v>0.5</v>
      </c>
      <c r="AX186">
        <f>CW186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420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CV186">
        <f>$B$11*DT186+$C$11*DU186+$F$11*EF186*(1-EI186)</f>
        <v>0</v>
      </c>
      <c r="CW186">
        <f>CV186*CX186</f>
        <v>0</v>
      </c>
      <c r="CX186">
        <f>($B$11*$D$9+$C$11*$D$9+$F$11*((ES186+EK186)/MAX(ES186+EK186+ET186, 0.1)*$I$9+ET186/MAX(ES186+EK186+ET186, 0.1)*$J$9))/($B$11+$C$11+$F$11)</f>
        <v>0</v>
      </c>
      <c r="CY186">
        <f>($B$11*$K$9+$C$11*$K$9+$F$11*((ES186+EK186)/MAX(ES186+EK186+ET186, 0.1)*$P$9+ET186/MAX(ES186+EK186+ET186, 0.1)*$Q$9))/($B$11+$C$11+$F$11)</f>
        <v>0</v>
      </c>
      <c r="CZ186">
        <v>3.7</v>
      </c>
      <c r="DA186">
        <v>0.5</v>
      </c>
      <c r="DB186" t="s">
        <v>421</v>
      </c>
      <c r="DC186">
        <v>2</v>
      </c>
      <c r="DD186">
        <v>1759363055</v>
      </c>
      <c r="DE186">
        <v>419.942666666667</v>
      </c>
      <c r="DF186">
        <v>419.961</v>
      </c>
      <c r="DG186">
        <v>23.7978666666667</v>
      </c>
      <c r="DH186">
        <v>23.5356333333333</v>
      </c>
      <c r="DI186">
        <v>417.963333333333</v>
      </c>
      <c r="DJ186">
        <v>23.4241</v>
      </c>
      <c r="DK186">
        <v>499.985</v>
      </c>
      <c r="DL186">
        <v>90.3125</v>
      </c>
      <c r="DM186">
        <v>0.0332354</v>
      </c>
      <c r="DN186">
        <v>30.1392333333333</v>
      </c>
      <c r="DO186">
        <v>29.9739666666667</v>
      </c>
      <c r="DP186">
        <v>999.9</v>
      </c>
      <c r="DQ186">
        <v>0</v>
      </c>
      <c r="DR186">
        <v>0</v>
      </c>
      <c r="DS186">
        <v>10005.65</v>
      </c>
      <c r="DT186">
        <v>0</v>
      </c>
      <c r="DU186">
        <v>0.330984</v>
      </c>
      <c r="DV186">
        <v>-0.0189005633333333</v>
      </c>
      <c r="DW186">
        <v>430.18</v>
      </c>
      <c r="DX186">
        <v>430.083666666667</v>
      </c>
      <c r="DY186">
        <v>0.262252333333333</v>
      </c>
      <c r="DZ186">
        <v>419.961</v>
      </c>
      <c r="EA186">
        <v>23.5356333333333</v>
      </c>
      <c r="EB186">
        <v>2.14924333333333</v>
      </c>
      <c r="EC186">
        <v>2.12556</v>
      </c>
      <c r="ED186">
        <v>18.5889333333333</v>
      </c>
      <c r="EE186">
        <v>18.4120333333333</v>
      </c>
      <c r="EF186">
        <v>0.00500059</v>
      </c>
      <c r="EG186">
        <v>0</v>
      </c>
      <c r="EH186">
        <v>0</v>
      </c>
      <c r="EI186">
        <v>0</v>
      </c>
      <c r="EJ186">
        <v>382.266666666667</v>
      </c>
      <c r="EK186">
        <v>0.00500059</v>
      </c>
      <c r="EL186">
        <v>-8.56666666666667</v>
      </c>
      <c r="EM186">
        <v>-0.266666666666667</v>
      </c>
      <c r="EN186">
        <v>35.458</v>
      </c>
      <c r="EO186">
        <v>38.375</v>
      </c>
      <c r="EP186">
        <v>36.708</v>
      </c>
      <c r="EQ186">
        <v>38.229</v>
      </c>
      <c r="ER186">
        <v>37.625</v>
      </c>
      <c r="ES186">
        <v>0</v>
      </c>
      <c r="ET186">
        <v>0</v>
      </c>
      <c r="EU186">
        <v>0</v>
      </c>
      <c r="EV186">
        <v>1759363059.1</v>
      </c>
      <c r="EW186">
        <v>0</v>
      </c>
      <c r="EX186">
        <v>382.752</v>
      </c>
      <c r="EY186">
        <v>-37.7000002234411</v>
      </c>
      <c r="EZ186">
        <v>12.2076921389888</v>
      </c>
      <c r="FA186">
        <v>-10.136</v>
      </c>
      <c r="FB186">
        <v>15</v>
      </c>
      <c r="FC186">
        <v>0</v>
      </c>
      <c r="FD186" t="s">
        <v>422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-0.048640451</v>
      </c>
      <c r="FQ186">
        <v>-0.0537105175939851</v>
      </c>
      <c r="FR186">
        <v>0.0371982909158528</v>
      </c>
      <c r="FS186">
        <v>1</v>
      </c>
      <c r="FT186">
        <v>382.670588235294</v>
      </c>
      <c r="FU186">
        <v>-6.89075638766206</v>
      </c>
      <c r="FV186">
        <v>5.5351565901525</v>
      </c>
      <c r="FW186">
        <v>-1</v>
      </c>
      <c r="FX186">
        <v>0.26270585</v>
      </c>
      <c r="FY186">
        <v>-0.111456045112782</v>
      </c>
      <c r="FZ186">
        <v>0.0207343442487941</v>
      </c>
      <c r="GA186">
        <v>0</v>
      </c>
      <c r="GB186">
        <v>1</v>
      </c>
      <c r="GC186">
        <v>2</v>
      </c>
      <c r="GD186" t="s">
        <v>423</v>
      </c>
      <c r="GE186">
        <v>3.13264</v>
      </c>
      <c r="GF186">
        <v>2.71143</v>
      </c>
      <c r="GG186">
        <v>0.0892005</v>
      </c>
      <c r="GH186">
        <v>0.0896631</v>
      </c>
      <c r="GI186">
        <v>0.102036</v>
      </c>
      <c r="GJ186">
        <v>0.10198</v>
      </c>
      <c r="GK186">
        <v>34266.3</v>
      </c>
      <c r="GL186">
        <v>36680</v>
      </c>
      <c r="GM186">
        <v>34042.1</v>
      </c>
      <c r="GN186">
        <v>36485.1</v>
      </c>
      <c r="GO186">
        <v>43177.5</v>
      </c>
      <c r="GP186">
        <v>47036.9</v>
      </c>
      <c r="GQ186">
        <v>53110.9</v>
      </c>
      <c r="GR186">
        <v>58314.7</v>
      </c>
      <c r="GS186">
        <v>1.9316</v>
      </c>
      <c r="GT186">
        <v>1.77708</v>
      </c>
      <c r="GU186">
        <v>0.0845641</v>
      </c>
      <c r="GV186">
        <v>0</v>
      </c>
      <c r="GW186">
        <v>28.5849</v>
      </c>
      <c r="GX186">
        <v>999.9</v>
      </c>
      <c r="GY186">
        <v>58.1</v>
      </c>
      <c r="GZ186">
        <v>30.837</v>
      </c>
      <c r="HA186">
        <v>28.7555</v>
      </c>
      <c r="HB186">
        <v>53.98</v>
      </c>
      <c r="HC186">
        <v>44.5032</v>
      </c>
      <c r="HD186">
        <v>1</v>
      </c>
      <c r="HE186">
        <v>0.112264</v>
      </c>
      <c r="HF186">
        <v>-0.924627</v>
      </c>
      <c r="HG186">
        <v>20.1295</v>
      </c>
      <c r="HH186">
        <v>5.19857</v>
      </c>
      <c r="HI186">
        <v>12.0041</v>
      </c>
      <c r="HJ186">
        <v>4.9756</v>
      </c>
      <c r="HK186">
        <v>3.294</v>
      </c>
      <c r="HL186">
        <v>9999</v>
      </c>
      <c r="HM186">
        <v>9999</v>
      </c>
      <c r="HN186">
        <v>999.9</v>
      </c>
      <c r="HO186">
        <v>9999</v>
      </c>
      <c r="HP186">
        <v>1.86325</v>
      </c>
      <c r="HQ186">
        <v>1.86813</v>
      </c>
      <c r="HR186">
        <v>1.86784</v>
      </c>
      <c r="HS186">
        <v>1.86905</v>
      </c>
      <c r="HT186">
        <v>1.86981</v>
      </c>
      <c r="HU186">
        <v>1.86588</v>
      </c>
      <c r="HV186">
        <v>1.86693</v>
      </c>
      <c r="HW186">
        <v>1.86843</v>
      </c>
      <c r="HX186">
        <v>5</v>
      </c>
      <c r="HY186">
        <v>0</v>
      </c>
      <c r="HZ186">
        <v>0</v>
      </c>
      <c r="IA186">
        <v>0</v>
      </c>
      <c r="IB186" t="s">
        <v>424</v>
      </c>
      <c r="IC186" t="s">
        <v>425</v>
      </c>
      <c r="ID186" t="s">
        <v>426</v>
      </c>
      <c r="IE186" t="s">
        <v>426</v>
      </c>
      <c r="IF186" t="s">
        <v>426</v>
      </c>
      <c r="IG186" t="s">
        <v>426</v>
      </c>
      <c r="IH186">
        <v>0</v>
      </c>
      <c r="II186">
        <v>100</v>
      </c>
      <c r="IJ186">
        <v>100</v>
      </c>
      <c r="IK186">
        <v>1.979</v>
      </c>
      <c r="IL186">
        <v>0.374</v>
      </c>
      <c r="IM186">
        <v>0.591063205497763</v>
      </c>
      <c r="IN186">
        <v>0.00362635438953289</v>
      </c>
      <c r="IO186">
        <v>-8.50754122937555e-07</v>
      </c>
      <c r="IP186">
        <v>2.87264459290622e-10</v>
      </c>
      <c r="IQ186">
        <v>-0.103101814204982</v>
      </c>
      <c r="IR186">
        <v>-0.017656537129445</v>
      </c>
      <c r="IS186">
        <v>0.00217271289782075</v>
      </c>
      <c r="IT186">
        <v>-2.34727275410467e-05</v>
      </c>
      <c r="IU186">
        <v>4</v>
      </c>
      <c r="IV186">
        <v>2183</v>
      </c>
      <c r="IW186">
        <v>1</v>
      </c>
      <c r="IX186">
        <v>27</v>
      </c>
      <c r="IY186">
        <v>29322717.6</v>
      </c>
      <c r="IZ186">
        <v>29322717.6</v>
      </c>
      <c r="JA186">
        <v>0.996094</v>
      </c>
      <c r="JB186">
        <v>2.64648</v>
      </c>
      <c r="JC186">
        <v>1.54785</v>
      </c>
      <c r="JD186">
        <v>2.31445</v>
      </c>
      <c r="JE186">
        <v>1.64551</v>
      </c>
      <c r="JF186">
        <v>2.28516</v>
      </c>
      <c r="JG186">
        <v>34.5549</v>
      </c>
      <c r="JH186">
        <v>24.2101</v>
      </c>
      <c r="JI186">
        <v>18</v>
      </c>
      <c r="JJ186">
        <v>494.719</v>
      </c>
      <c r="JK186">
        <v>395.753</v>
      </c>
      <c r="JL186">
        <v>30.3617</v>
      </c>
      <c r="JM186">
        <v>28.8154</v>
      </c>
      <c r="JN186">
        <v>30</v>
      </c>
      <c r="JO186">
        <v>28.7746</v>
      </c>
      <c r="JP186">
        <v>28.7224</v>
      </c>
      <c r="JQ186">
        <v>19.972</v>
      </c>
      <c r="JR186">
        <v>22.0673</v>
      </c>
      <c r="JS186">
        <v>52.384</v>
      </c>
      <c r="JT186">
        <v>30.4011</v>
      </c>
      <c r="JU186">
        <v>420</v>
      </c>
      <c r="JV186">
        <v>23.5259</v>
      </c>
      <c r="JW186">
        <v>96.5406</v>
      </c>
      <c r="JX186">
        <v>94.4805</v>
      </c>
    </row>
    <row r="187" spans="1:284">
      <c r="A187">
        <v>171</v>
      </c>
      <c r="B187">
        <v>1759363060</v>
      </c>
      <c r="C187">
        <v>2017.90000009537</v>
      </c>
      <c r="D187" t="s">
        <v>771</v>
      </c>
      <c r="E187" t="s">
        <v>772</v>
      </c>
      <c r="F187">
        <v>5</v>
      </c>
      <c r="G187" t="s">
        <v>730</v>
      </c>
      <c r="H187" t="s">
        <v>419</v>
      </c>
      <c r="I187">
        <v>1759363057</v>
      </c>
      <c r="J187">
        <f>(K187)/1000</f>
        <v>0</v>
      </c>
      <c r="K187">
        <f>1000*DK187*AI187*(DG187-DH187)/(100*CZ187*(1000-AI187*DG187))</f>
        <v>0</v>
      </c>
      <c r="L187">
        <f>DK187*AI187*(DF187-DE187*(1000-AI187*DH187)/(1000-AI187*DG187))/(100*CZ187)</f>
        <v>0</v>
      </c>
      <c r="M187">
        <f>DE187 - IF(AI187&gt;1, L187*CZ187*100.0/(AK187), 0)</f>
        <v>0</v>
      </c>
      <c r="N187">
        <f>((T187-J187/2)*M187-L187)/(T187+J187/2)</f>
        <v>0</v>
      </c>
      <c r="O187">
        <f>N187*(DL187+DM187)/1000.0</f>
        <v>0</v>
      </c>
      <c r="P187">
        <f>(DE187 - IF(AI187&gt;1, L187*CZ187*100.0/(AK187), 0))*(DL187+DM187)/1000.0</f>
        <v>0</v>
      </c>
      <c r="Q187">
        <f>2.0/((1/S187-1/R187)+SIGN(S187)*SQRT((1/S187-1/R187)*(1/S187-1/R187) + 4*DA187/((DA187+1)*(DA187+1))*(2*1/S187*1/R187-1/R187*1/R187)))</f>
        <v>0</v>
      </c>
      <c r="R187">
        <f>IF(LEFT(DB187,1)&lt;&gt;"0",IF(LEFT(DB187,1)="1",3.0,DC187),$D$5+$E$5*(DS187*DL187/($K$5*1000))+$F$5*(DS187*DL187/($K$5*1000))*MAX(MIN(CZ187,$J$5),$I$5)*MAX(MIN(CZ187,$J$5),$I$5)+$G$5*MAX(MIN(CZ187,$J$5),$I$5)*(DS187*DL187/($K$5*1000))+$H$5*(DS187*DL187/($K$5*1000))*(DS187*DL187/($K$5*1000)))</f>
        <v>0</v>
      </c>
      <c r="S187">
        <f>J187*(1000-(1000*0.61365*exp(17.502*W187/(240.97+W187))/(DL187+DM187)+DG187)/2)/(1000*0.61365*exp(17.502*W187/(240.97+W187))/(DL187+DM187)-DG187)</f>
        <v>0</v>
      </c>
      <c r="T187">
        <f>1/((DA187+1)/(Q187/1.6)+1/(R187/1.37)) + DA187/((DA187+1)/(Q187/1.6) + DA187/(R187/1.37))</f>
        <v>0</v>
      </c>
      <c r="U187">
        <f>(CV187*CY187)</f>
        <v>0</v>
      </c>
      <c r="V187">
        <f>(DN187+(U187+2*0.95*5.67E-8*(((DN187+$B$7)+273)^4-(DN187+273)^4)-44100*J187)/(1.84*29.3*R187+8*0.95*5.67E-8*(DN187+273)^3))</f>
        <v>0</v>
      </c>
      <c r="W187">
        <f>($C$7*DO187+$D$7*DP187+$E$7*V187)</f>
        <v>0</v>
      </c>
      <c r="X187">
        <f>0.61365*exp(17.502*W187/(240.97+W187))</f>
        <v>0</v>
      </c>
      <c r="Y187">
        <f>(Z187/AA187*100)</f>
        <v>0</v>
      </c>
      <c r="Z187">
        <f>DG187*(DL187+DM187)/1000</f>
        <v>0</v>
      </c>
      <c r="AA187">
        <f>0.61365*exp(17.502*DN187/(240.97+DN187))</f>
        <v>0</v>
      </c>
      <c r="AB187">
        <f>(X187-DG187*(DL187+DM187)/1000)</f>
        <v>0</v>
      </c>
      <c r="AC187">
        <f>(-J187*44100)</f>
        <v>0</v>
      </c>
      <c r="AD187">
        <f>2*29.3*R187*0.92*(DN187-W187)</f>
        <v>0</v>
      </c>
      <c r="AE187">
        <f>2*0.95*5.67E-8*(((DN187+$B$7)+273)^4-(W187+273)^4)</f>
        <v>0</v>
      </c>
      <c r="AF187">
        <f>U187+AE187+AC187+AD187</f>
        <v>0</v>
      </c>
      <c r="AG187">
        <v>8</v>
      </c>
      <c r="AH187">
        <v>2</v>
      </c>
      <c r="AI187">
        <f>IF(AG187*$H$13&gt;=AK187,1.0,(AK187/(AK187-AG187*$H$13)))</f>
        <v>0</v>
      </c>
      <c r="AJ187">
        <f>(AI187-1)*100</f>
        <v>0</v>
      </c>
      <c r="AK187">
        <f>MAX(0,($B$13+$C$13*DS187)/(1+$D$13*DS187)*DL187/(DN187+273)*$E$13)</f>
        <v>0</v>
      </c>
      <c r="AL187" t="s">
        <v>420</v>
      </c>
      <c r="AM187" t="s">
        <v>420</v>
      </c>
      <c r="AN187">
        <v>0</v>
      </c>
      <c r="AO187">
        <v>0</v>
      </c>
      <c r="AP187">
        <f>1-AN187/AO187</f>
        <v>0</v>
      </c>
      <c r="AQ187">
        <v>0</v>
      </c>
      <c r="AR187" t="s">
        <v>420</v>
      </c>
      <c r="AS187" t="s">
        <v>420</v>
      </c>
      <c r="AT187">
        <v>0</v>
      </c>
      <c r="AU187">
        <v>0</v>
      </c>
      <c r="AV187">
        <f>1-AT187/AU187</f>
        <v>0</v>
      </c>
      <c r="AW187">
        <v>0.5</v>
      </c>
      <c r="AX187">
        <f>CW187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420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CV187">
        <f>$B$11*DT187+$C$11*DU187+$F$11*EF187*(1-EI187)</f>
        <v>0</v>
      </c>
      <c r="CW187">
        <f>CV187*CX187</f>
        <v>0</v>
      </c>
      <c r="CX187">
        <f>($B$11*$D$9+$C$11*$D$9+$F$11*((ES187+EK187)/MAX(ES187+EK187+ET187, 0.1)*$I$9+ET187/MAX(ES187+EK187+ET187, 0.1)*$J$9))/($B$11+$C$11+$F$11)</f>
        <v>0</v>
      </c>
      <c r="CY187">
        <f>($B$11*$K$9+$C$11*$K$9+$F$11*((ES187+EK187)/MAX(ES187+EK187+ET187, 0.1)*$P$9+ET187/MAX(ES187+EK187+ET187, 0.1)*$Q$9))/($B$11+$C$11+$F$11)</f>
        <v>0</v>
      </c>
      <c r="CZ187">
        <v>3.7</v>
      </c>
      <c r="DA187">
        <v>0.5</v>
      </c>
      <c r="DB187" t="s">
        <v>421</v>
      </c>
      <c r="DC187">
        <v>2</v>
      </c>
      <c r="DD187">
        <v>1759363057</v>
      </c>
      <c r="DE187">
        <v>419.938333333333</v>
      </c>
      <c r="DF187">
        <v>419.939333333333</v>
      </c>
      <c r="DG187">
        <v>23.8016666666667</v>
      </c>
      <c r="DH187">
        <v>23.5366333333333</v>
      </c>
      <c r="DI187">
        <v>417.959</v>
      </c>
      <c r="DJ187">
        <v>23.4277333333333</v>
      </c>
      <c r="DK187">
        <v>500.031333333333</v>
      </c>
      <c r="DL187">
        <v>90.3128</v>
      </c>
      <c r="DM187">
        <v>0.0331392333333333</v>
      </c>
      <c r="DN187">
        <v>30.1343333333333</v>
      </c>
      <c r="DO187">
        <v>29.9672</v>
      </c>
      <c r="DP187">
        <v>999.9</v>
      </c>
      <c r="DQ187">
        <v>0</v>
      </c>
      <c r="DR187">
        <v>0</v>
      </c>
      <c r="DS187">
        <v>10011.25</v>
      </c>
      <c r="DT187">
        <v>0</v>
      </c>
      <c r="DU187">
        <v>0.330984</v>
      </c>
      <c r="DV187">
        <v>-0.00125122</v>
      </c>
      <c r="DW187">
        <v>430.177333333333</v>
      </c>
      <c r="DX187">
        <v>430.062</v>
      </c>
      <c r="DY187">
        <v>0.265026333333333</v>
      </c>
      <c r="DZ187">
        <v>419.939333333333</v>
      </c>
      <c r="EA187">
        <v>23.5366333333333</v>
      </c>
      <c r="EB187">
        <v>2.14959333333333</v>
      </c>
      <c r="EC187">
        <v>2.12566</v>
      </c>
      <c r="ED187">
        <v>18.5915333333333</v>
      </c>
      <c r="EE187">
        <v>18.4128</v>
      </c>
      <c r="EF187">
        <v>0.00500059</v>
      </c>
      <c r="EG187">
        <v>0</v>
      </c>
      <c r="EH187">
        <v>0</v>
      </c>
      <c r="EI187">
        <v>0</v>
      </c>
      <c r="EJ187">
        <v>380.666666666667</v>
      </c>
      <c r="EK187">
        <v>0.00500059</v>
      </c>
      <c r="EL187">
        <v>-9.93333333333333</v>
      </c>
      <c r="EM187">
        <v>-0.733333333333333</v>
      </c>
      <c r="EN187">
        <v>35.458</v>
      </c>
      <c r="EO187">
        <v>38.375</v>
      </c>
      <c r="EP187">
        <v>36.687</v>
      </c>
      <c r="EQ187">
        <v>38.208</v>
      </c>
      <c r="ER187">
        <v>37.625</v>
      </c>
      <c r="ES187">
        <v>0</v>
      </c>
      <c r="ET187">
        <v>0</v>
      </c>
      <c r="EU187">
        <v>0</v>
      </c>
      <c r="EV187">
        <v>1759363060.9</v>
      </c>
      <c r="EW187">
        <v>0</v>
      </c>
      <c r="EX187">
        <v>383.653846153846</v>
      </c>
      <c r="EY187">
        <v>-19.2273503399035</v>
      </c>
      <c r="EZ187">
        <v>5.08376051526358</v>
      </c>
      <c r="FA187">
        <v>-10.3961538461538</v>
      </c>
      <c r="FB187">
        <v>15</v>
      </c>
      <c r="FC187">
        <v>0</v>
      </c>
      <c r="FD187" t="s">
        <v>422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-0.0503646945</v>
      </c>
      <c r="FQ187">
        <v>0.181542936090225</v>
      </c>
      <c r="FR187">
        <v>0.0341382993065594</v>
      </c>
      <c r="FS187">
        <v>1</v>
      </c>
      <c r="FT187">
        <v>382.664705882353</v>
      </c>
      <c r="FU187">
        <v>-13.3537051886183</v>
      </c>
      <c r="FV187">
        <v>5.08075274372869</v>
      </c>
      <c r="FW187">
        <v>-1</v>
      </c>
      <c r="FX187">
        <v>0.2589705</v>
      </c>
      <c r="FY187">
        <v>-0.0275269172932335</v>
      </c>
      <c r="FZ187">
        <v>0.0160107267370972</v>
      </c>
      <c r="GA187">
        <v>1</v>
      </c>
      <c r="GB187">
        <v>2</v>
      </c>
      <c r="GC187">
        <v>2</v>
      </c>
      <c r="GD187" t="s">
        <v>449</v>
      </c>
      <c r="GE187">
        <v>3.13287</v>
      </c>
      <c r="GF187">
        <v>2.71082</v>
      </c>
      <c r="GG187">
        <v>0.0891983</v>
      </c>
      <c r="GH187">
        <v>0.0896676</v>
      </c>
      <c r="GI187">
        <v>0.102046</v>
      </c>
      <c r="GJ187">
        <v>0.101983</v>
      </c>
      <c r="GK187">
        <v>34266.3</v>
      </c>
      <c r="GL187">
        <v>36680.1</v>
      </c>
      <c r="GM187">
        <v>34042</v>
      </c>
      <c r="GN187">
        <v>36485.3</v>
      </c>
      <c r="GO187">
        <v>43177</v>
      </c>
      <c r="GP187">
        <v>47037</v>
      </c>
      <c r="GQ187">
        <v>53110.9</v>
      </c>
      <c r="GR187">
        <v>58315</v>
      </c>
      <c r="GS187">
        <v>1.93205</v>
      </c>
      <c r="GT187">
        <v>1.77665</v>
      </c>
      <c r="GU187">
        <v>0.0846758</v>
      </c>
      <c r="GV187">
        <v>0</v>
      </c>
      <c r="GW187">
        <v>28.5841</v>
      </c>
      <c r="GX187">
        <v>999.9</v>
      </c>
      <c r="GY187">
        <v>58.1</v>
      </c>
      <c r="GZ187">
        <v>30.816</v>
      </c>
      <c r="HA187">
        <v>28.7197</v>
      </c>
      <c r="HB187">
        <v>54.8</v>
      </c>
      <c r="HC187">
        <v>44.4992</v>
      </c>
      <c r="HD187">
        <v>1</v>
      </c>
      <c r="HE187">
        <v>0.11232</v>
      </c>
      <c r="HF187">
        <v>-1.04181</v>
      </c>
      <c r="HG187">
        <v>20.1288</v>
      </c>
      <c r="HH187">
        <v>5.19857</v>
      </c>
      <c r="HI187">
        <v>12.0043</v>
      </c>
      <c r="HJ187">
        <v>4.97565</v>
      </c>
      <c r="HK187">
        <v>3.294</v>
      </c>
      <c r="HL187">
        <v>9999</v>
      </c>
      <c r="HM187">
        <v>9999</v>
      </c>
      <c r="HN187">
        <v>999.9</v>
      </c>
      <c r="HO187">
        <v>9999</v>
      </c>
      <c r="HP187">
        <v>1.86325</v>
      </c>
      <c r="HQ187">
        <v>1.86813</v>
      </c>
      <c r="HR187">
        <v>1.86784</v>
      </c>
      <c r="HS187">
        <v>1.86905</v>
      </c>
      <c r="HT187">
        <v>1.86981</v>
      </c>
      <c r="HU187">
        <v>1.86588</v>
      </c>
      <c r="HV187">
        <v>1.86693</v>
      </c>
      <c r="HW187">
        <v>1.86843</v>
      </c>
      <c r="HX187">
        <v>5</v>
      </c>
      <c r="HY187">
        <v>0</v>
      </c>
      <c r="HZ187">
        <v>0</v>
      </c>
      <c r="IA187">
        <v>0</v>
      </c>
      <c r="IB187" t="s">
        <v>424</v>
      </c>
      <c r="IC187" t="s">
        <v>425</v>
      </c>
      <c r="ID187" t="s">
        <v>426</v>
      </c>
      <c r="IE187" t="s">
        <v>426</v>
      </c>
      <c r="IF187" t="s">
        <v>426</v>
      </c>
      <c r="IG187" t="s">
        <v>426</v>
      </c>
      <c r="IH187">
        <v>0</v>
      </c>
      <c r="II187">
        <v>100</v>
      </c>
      <c r="IJ187">
        <v>100</v>
      </c>
      <c r="IK187">
        <v>1.979</v>
      </c>
      <c r="IL187">
        <v>0.3741</v>
      </c>
      <c r="IM187">
        <v>0.591063205497763</v>
      </c>
      <c r="IN187">
        <v>0.00362635438953289</v>
      </c>
      <c r="IO187">
        <v>-8.50754122937555e-07</v>
      </c>
      <c r="IP187">
        <v>2.87264459290622e-10</v>
      </c>
      <c r="IQ187">
        <v>-0.103101814204982</v>
      </c>
      <c r="IR187">
        <v>-0.017656537129445</v>
      </c>
      <c r="IS187">
        <v>0.00217271289782075</v>
      </c>
      <c r="IT187">
        <v>-2.34727275410467e-05</v>
      </c>
      <c r="IU187">
        <v>4</v>
      </c>
      <c r="IV187">
        <v>2183</v>
      </c>
      <c r="IW187">
        <v>1</v>
      </c>
      <c r="IX187">
        <v>27</v>
      </c>
      <c r="IY187">
        <v>29322717.7</v>
      </c>
      <c r="IZ187">
        <v>29322717.7</v>
      </c>
      <c r="JA187">
        <v>0.996094</v>
      </c>
      <c r="JB187">
        <v>2.64282</v>
      </c>
      <c r="JC187">
        <v>1.54785</v>
      </c>
      <c r="JD187">
        <v>2.31323</v>
      </c>
      <c r="JE187">
        <v>1.64673</v>
      </c>
      <c r="JF187">
        <v>2.34497</v>
      </c>
      <c r="JG187">
        <v>34.5549</v>
      </c>
      <c r="JH187">
        <v>24.2101</v>
      </c>
      <c r="JI187">
        <v>18</v>
      </c>
      <c r="JJ187">
        <v>495.011</v>
      </c>
      <c r="JK187">
        <v>395.521</v>
      </c>
      <c r="JL187">
        <v>30.3584</v>
      </c>
      <c r="JM187">
        <v>28.8157</v>
      </c>
      <c r="JN187">
        <v>30.0001</v>
      </c>
      <c r="JO187">
        <v>28.7746</v>
      </c>
      <c r="JP187">
        <v>28.7225</v>
      </c>
      <c r="JQ187">
        <v>19.9705</v>
      </c>
      <c r="JR187">
        <v>22.0673</v>
      </c>
      <c r="JS187">
        <v>52.384</v>
      </c>
      <c r="JT187">
        <v>30.4246</v>
      </c>
      <c r="JU187">
        <v>420</v>
      </c>
      <c r="JV187">
        <v>23.5259</v>
      </c>
      <c r="JW187">
        <v>96.5406</v>
      </c>
      <c r="JX187">
        <v>94.481</v>
      </c>
    </row>
    <row r="188" spans="1:284">
      <c r="A188">
        <v>172</v>
      </c>
      <c r="B188">
        <v>1759363062</v>
      </c>
      <c r="C188">
        <v>2019.90000009537</v>
      </c>
      <c r="D188" t="s">
        <v>773</v>
      </c>
      <c r="E188" t="s">
        <v>774</v>
      </c>
      <c r="F188">
        <v>5</v>
      </c>
      <c r="G188" t="s">
        <v>730</v>
      </c>
      <c r="H188" t="s">
        <v>419</v>
      </c>
      <c r="I188">
        <v>1759363059</v>
      </c>
      <c r="J188">
        <f>(K188)/1000</f>
        <v>0</v>
      </c>
      <c r="K188">
        <f>1000*DK188*AI188*(DG188-DH188)/(100*CZ188*(1000-AI188*DG188))</f>
        <v>0</v>
      </c>
      <c r="L188">
        <f>DK188*AI188*(DF188-DE188*(1000-AI188*DH188)/(1000-AI188*DG188))/(100*CZ188)</f>
        <v>0</v>
      </c>
      <c r="M188">
        <f>DE188 - IF(AI188&gt;1, L188*CZ188*100.0/(AK188), 0)</f>
        <v>0</v>
      </c>
      <c r="N188">
        <f>((T188-J188/2)*M188-L188)/(T188+J188/2)</f>
        <v>0</v>
      </c>
      <c r="O188">
        <f>N188*(DL188+DM188)/1000.0</f>
        <v>0</v>
      </c>
      <c r="P188">
        <f>(DE188 - IF(AI188&gt;1, L188*CZ188*100.0/(AK188), 0))*(DL188+DM188)/1000.0</f>
        <v>0</v>
      </c>
      <c r="Q188">
        <f>2.0/((1/S188-1/R188)+SIGN(S188)*SQRT((1/S188-1/R188)*(1/S188-1/R188) + 4*DA188/((DA188+1)*(DA188+1))*(2*1/S188*1/R188-1/R188*1/R188)))</f>
        <v>0</v>
      </c>
      <c r="R188">
        <f>IF(LEFT(DB188,1)&lt;&gt;"0",IF(LEFT(DB188,1)="1",3.0,DC188),$D$5+$E$5*(DS188*DL188/($K$5*1000))+$F$5*(DS188*DL188/($K$5*1000))*MAX(MIN(CZ188,$J$5),$I$5)*MAX(MIN(CZ188,$J$5),$I$5)+$G$5*MAX(MIN(CZ188,$J$5),$I$5)*(DS188*DL188/($K$5*1000))+$H$5*(DS188*DL188/($K$5*1000))*(DS188*DL188/($K$5*1000)))</f>
        <v>0</v>
      </c>
      <c r="S188">
        <f>J188*(1000-(1000*0.61365*exp(17.502*W188/(240.97+W188))/(DL188+DM188)+DG188)/2)/(1000*0.61365*exp(17.502*W188/(240.97+W188))/(DL188+DM188)-DG188)</f>
        <v>0</v>
      </c>
      <c r="T188">
        <f>1/((DA188+1)/(Q188/1.6)+1/(R188/1.37)) + DA188/((DA188+1)/(Q188/1.6) + DA188/(R188/1.37))</f>
        <v>0</v>
      </c>
      <c r="U188">
        <f>(CV188*CY188)</f>
        <v>0</v>
      </c>
      <c r="V188">
        <f>(DN188+(U188+2*0.95*5.67E-8*(((DN188+$B$7)+273)^4-(DN188+273)^4)-44100*J188)/(1.84*29.3*R188+8*0.95*5.67E-8*(DN188+273)^3))</f>
        <v>0</v>
      </c>
      <c r="W188">
        <f>($C$7*DO188+$D$7*DP188+$E$7*V188)</f>
        <v>0</v>
      </c>
      <c r="X188">
        <f>0.61365*exp(17.502*W188/(240.97+W188))</f>
        <v>0</v>
      </c>
      <c r="Y188">
        <f>(Z188/AA188*100)</f>
        <v>0</v>
      </c>
      <c r="Z188">
        <f>DG188*(DL188+DM188)/1000</f>
        <v>0</v>
      </c>
      <c r="AA188">
        <f>0.61365*exp(17.502*DN188/(240.97+DN188))</f>
        <v>0</v>
      </c>
      <c r="AB188">
        <f>(X188-DG188*(DL188+DM188)/1000)</f>
        <v>0</v>
      </c>
      <c r="AC188">
        <f>(-J188*44100)</f>
        <v>0</v>
      </c>
      <c r="AD188">
        <f>2*29.3*R188*0.92*(DN188-W188)</f>
        <v>0</v>
      </c>
      <c r="AE188">
        <f>2*0.95*5.67E-8*(((DN188+$B$7)+273)^4-(W188+273)^4)</f>
        <v>0</v>
      </c>
      <c r="AF188">
        <f>U188+AE188+AC188+AD188</f>
        <v>0</v>
      </c>
      <c r="AG188">
        <v>8</v>
      </c>
      <c r="AH188">
        <v>2</v>
      </c>
      <c r="AI188">
        <f>IF(AG188*$H$13&gt;=AK188,1.0,(AK188/(AK188-AG188*$H$13)))</f>
        <v>0</v>
      </c>
      <c r="AJ188">
        <f>(AI188-1)*100</f>
        <v>0</v>
      </c>
      <c r="AK188">
        <f>MAX(0,($B$13+$C$13*DS188)/(1+$D$13*DS188)*DL188/(DN188+273)*$E$13)</f>
        <v>0</v>
      </c>
      <c r="AL188" t="s">
        <v>420</v>
      </c>
      <c r="AM188" t="s">
        <v>420</v>
      </c>
      <c r="AN188">
        <v>0</v>
      </c>
      <c r="AO188">
        <v>0</v>
      </c>
      <c r="AP188">
        <f>1-AN188/AO188</f>
        <v>0</v>
      </c>
      <c r="AQ188">
        <v>0</v>
      </c>
      <c r="AR188" t="s">
        <v>420</v>
      </c>
      <c r="AS188" t="s">
        <v>420</v>
      </c>
      <c r="AT188">
        <v>0</v>
      </c>
      <c r="AU188">
        <v>0</v>
      </c>
      <c r="AV188">
        <f>1-AT188/AU188</f>
        <v>0</v>
      </c>
      <c r="AW188">
        <v>0.5</v>
      </c>
      <c r="AX188">
        <f>CW188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420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CV188">
        <f>$B$11*DT188+$C$11*DU188+$F$11*EF188*(1-EI188)</f>
        <v>0</v>
      </c>
      <c r="CW188">
        <f>CV188*CX188</f>
        <v>0</v>
      </c>
      <c r="CX188">
        <f>($B$11*$D$9+$C$11*$D$9+$F$11*((ES188+EK188)/MAX(ES188+EK188+ET188, 0.1)*$I$9+ET188/MAX(ES188+EK188+ET188, 0.1)*$J$9))/($B$11+$C$11+$F$11)</f>
        <v>0</v>
      </c>
      <c r="CY188">
        <f>($B$11*$K$9+$C$11*$K$9+$F$11*((ES188+EK188)/MAX(ES188+EK188+ET188, 0.1)*$P$9+ET188/MAX(ES188+EK188+ET188, 0.1)*$Q$9))/($B$11+$C$11+$F$11)</f>
        <v>0</v>
      </c>
      <c r="CZ188">
        <v>3.7</v>
      </c>
      <c r="DA188">
        <v>0.5</v>
      </c>
      <c r="DB188" t="s">
        <v>421</v>
      </c>
      <c r="DC188">
        <v>2</v>
      </c>
      <c r="DD188">
        <v>1759363059</v>
      </c>
      <c r="DE188">
        <v>419.929</v>
      </c>
      <c r="DF188">
        <v>419.958333333333</v>
      </c>
      <c r="DG188">
        <v>23.8045666666667</v>
      </c>
      <c r="DH188">
        <v>23.5377</v>
      </c>
      <c r="DI188">
        <v>417.949666666667</v>
      </c>
      <c r="DJ188">
        <v>23.4305</v>
      </c>
      <c r="DK188">
        <v>500.049</v>
      </c>
      <c r="DL188">
        <v>90.3129333333333</v>
      </c>
      <c r="DM188">
        <v>0.0328773</v>
      </c>
      <c r="DN188">
        <v>30.1302333333333</v>
      </c>
      <c r="DO188">
        <v>29.9638666666667</v>
      </c>
      <c r="DP188">
        <v>999.9</v>
      </c>
      <c r="DQ188">
        <v>0</v>
      </c>
      <c r="DR188">
        <v>0</v>
      </c>
      <c r="DS188">
        <v>10021.2333333333</v>
      </c>
      <c r="DT188">
        <v>0</v>
      </c>
      <c r="DU188">
        <v>0.330984</v>
      </c>
      <c r="DV188">
        <v>-0.0294901466666667</v>
      </c>
      <c r="DW188">
        <v>430.169333333333</v>
      </c>
      <c r="DX188">
        <v>430.081666666667</v>
      </c>
      <c r="DY188">
        <v>0.266825666666667</v>
      </c>
      <c r="DZ188">
        <v>419.958333333333</v>
      </c>
      <c r="EA188">
        <v>23.5377</v>
      </c>
      <c r="EB188">
        <v>2.14986</v>
      </c>
      <c r="EC188">
        <v>2.12576333333333</v>
      </c>
      <c r="ED188">
        <v>18.5935</v>
      </c>
      <c r="EE188">
        <v>18.4135666666667</v>
      </c>
      <c r="EF188">
        <v>0.00500059</v>
      </c>
      <c r="EG188">
        <v>0</v>
      </c>
      <c r="EH188">
        <v>0</v>
      </c>
      <c r="EI188">
        <v>0</v>
      </c>
      <c r="EJ188">
        <v>384.5</v>
      </c>
      <c r="EK188">
        <v>0.00500059</v>
      </c>
      <c r="EL188">
        <v>-10</v>
      </c>
      <c r="EM188">
        <v>0.0333333333333333</v>
      </c>
      <c r="EN188">
        <v>35.437</v>
      </c>
      <c r="EO188">
        <v>38.375</v>
      </c>
      <c r="EP188">
        <v>36.687</v>
      </c>
      <c r="EQ188">
        <v>38.187</v>
      </c>
      <c r="ER188">
        <v>37.625</v>
      </c>
      <c r="ES188">
        <v>0</v>
      </c>
      <c r="ET188">
        <v>0</v>
      </c>
      <c r="EU188">
        <v>0</v>
      </c>
      <c r="EV188">
        <v>1759363063.3</v>
      </c>
      <c r="EW188">
        <v>0</v>
      </c>
      <c r="EX188">
        <v>383.046153846154</v>
      </c>
      <c r="EY188">
        <v>8.15726492621046</v>
      </c>
      <c r="EZ188">
        <v>-1.30256401590503</v>
      </c>
      <c r="FA188">
        <v>-10.5269230769231</v>
      </c>
      <c r="FB188">
        <v>15</v>
      </c>
      <c r="FC188">
        <v>0</v>
      </c>
      <c r="FD188" t="s">
        <v>422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-0.047604378</v>
      </c>
      <c r="FQ188">
        <v>0.270778597894737</v>
      </c>
      <c r="FR188">
        <v>0.03568899451792</v>
      </c>
      <c r="FS188">
        <v>1</v>
      </c>
      <c r="FT188">
        <v>383.444117647059</v>
      </c>
      <c r="FU188">
        <v>-5.83804428389359</v>
      </c>
      <c r="FV188">
        <v>5.60037767510427</v>
      </c>
      <c r="FW188">
        <v>-1</v>
      </c>
      <c r="FX188">
        <v>0.256202</v>
      </c>
      <c r="FY188">
        <v>0.0606091127819549</v>
      </c>
      <c r="FZ188">
        <v>0.0109615704303717</v>
      </c>
      <c r="GA188">
        <v>1</v>
      </c>
      <c r="GB188">
        <v>2</v>
      </c>
      <c r="GC188">
        <v>2</v>
      </c>
      <c r="GD188" t="s">
        <v>449</v>
      </c>
      <c r="GE188">
        <v>3.13286</v>
      </c>
      <c r="GF188">
        <v>2.71074</v>
      </c>
      <c r="GG188">
        <v>0.0891988</v>
      </c>
      <c r="GH188">
        <v>0.0896822</v>
      </c>
      <c r="GI188">
        <v>0.102048</v>
      </c>
      <c r="GJ188">
        <v>0.101984</v>
      </c>
      <c r="GK188">
        <v>34266.1</v>
      </c>
      <c r="GL188">
        <v>36679.8</v>
      </c>
      <c r="GM188">
        <v>34041.8</v>
      </c>
      <c r="GN188">
        <v>36485.6</v>
      </c>
      <c r="GO188">
        <v>43176.5</v>
      </c>
      <c r="GP188">
        <v>47037.1</v>
      </c>
      <c r="GQ188">
        <v>53110.5</v>
      </c>
      <c r="GR188">
        <v>58315.1</v>
      </c>
      <c r="GS188">
        <v>1.93152</v>
      </c>
      <c r="GT188">
        <v>1.77698</v>
      </c>
      <c r="GU188">
        <v>0.084769</v>
      </c>
      <c r="GV188">
        <v>0</v>
      </c>
      <c r="GW188">
        <v>28.5829</v>
      </c>
      <c r="GX188">
        <v>999.9</v>
      </c>
      <c r="GY188">
        <v>58.1</v>
      </c>
      <c r="GZ188">
        <v>30.816</v>
      </c>
      <c r="HA188">
        <v>28.7164</v>
      </c>
      <c r="HB188">
        <v>54.75</v>
      </c>
      <c r="HC188">
        <v>44.2348</v>
      </c>
      <c r="HD188">
        <v>1</v>
      </c>
      <c r="HE188">
        <v>0.112409</v>
      </c>
      <c r="HF188">
        <v>-1.1572</v>
      </c>
      <c r="HG188">
        <v>20.128</v>
      </c>
      <c r="HH188">
        <v>5.19857</v>
      </c>
      <c r="HI188">
        <v>12.0041</v>
      </c>
      <c r="HJ188">
        <v>4.97555</v>
      </c>
      <c r="HK188">
        <v>3.294</v>
      </c>
      <c r="HL188">
        <v>9999</v>
      </c>
      <c r="HM188">
        <v>9999</v>
      </c>
      <c r="HN188">
        <v>999.9</v>
      </c>
      <c r="HO188">
        <v>9999</v>
      </c>
      <c r="HP188">
        <v>1.86325</v>
      </c>
      <c r="HQ188">
        <v>1.86813</v>
      </c>
      <c r="HR188">
        <v>1.86784</v>
      </c>
      <c r="HS188">
        <v>1.86905</v>
      </c>
      <c r="HT188">
        <v>1.86981</v>
      </c>
      <c r="HU188">
        <v>1.86589</v>
      </c>
      <c r="HV188">
        <v>1.86693</v>
      </c>
      <c r="HW188">
        <v>1.86843</v>
      </c>
      <c r="HX188">
        <v>5</v>
      </c>
      <c r="HY188">
        <v>0</v>
      </c>
      <c r="HZ188">
        <v>0</v>
      </c>
      <c r="IA188">
        <v>0</v>
      </c>
      <c r="IB188" t="s">
        <v>424</v>
      </c>
      <c r="IC188" t="s">
        <v>425</v>
      </c>
      <c r="ID188" t="s">
        <v>426</v>
      </c>
      <c r="IE188" t="s">
        <v>426</v>
      </c>
      <c r="IF188" t="s">
        <v>426</v>
      </c>
      <c r="IG188" t="s">
        <v>426</v>
      </c>
      <c r="IH188">
        <v>0</v>
      </c>
      <c r="II188">
        <v>100</v>
      </c>
      <c r="IJ188">
        <v>100</v>
      </c>
      <c r="IK188">
        <v>1.979</v>
      </c>
      <c r="IL188">
        <v>0.3742</v>
      </c>
      <c r="IM188">
        <v>0.591063205497763</v>
      </c>
      <c r="IN188">
        <v>0.00362635438953289</v>
      </c>
      <c r="IO188">
        <v>-8.50754122937555e-07</v>
      </c>
      <c r="IP188">
        <v>2.87264459290622e-10</v>
      </c>
      <c r="IQ188">
        <v>-0.103101814204982</v>
      </c>
      <c r="IR188">
        <v>-0.017656537129445</v>
      </c>
      <c r="IS188">
        <v>0.00217271289782075</v>
      </c>
      <c r="IT188">
        <v>-2.34727275410467e-05</v>
      </c>
      <c r="IU188">
        <v>4</v>
      </c>
      <c r="IV188">
        <v>2183</v>
      </c>
      <c r="IW188">
        <v>1</v>
      </c>
      <c r="IX188">
        <v>27</v>
      </c>
      <c r="IY188">
        <v>29322717.7</v>
      </c>
      <c r="IZ188">
        <v>29322717.7</v>
      </c>
      <c r="JA188">
        <v>0.996094</v>
      </c>
      <c r="JB188">
        <v>2.63916</v>
      </c>
      <c r="JC188">
        <v>1.54785</v>
      </c>
      <c r="JD188">
        <v>2.31323</v>
      </c>
      <c r="JE188">
        <v>1.64551</v>
      </c>
      <c r="JF188">
        <v>2.36694</v>
      </c>
      <c r="JG188">
        <v>34.5549</v>
      </c>
      <c r="JH188">
        <v>24.2188</v>
      </c>
      <c r="JI188">
        <v>18</v>
      </c>
      <c r="JJ188">
        <v>494.675</v>
      </c>
      <c r="JK188">
        <v>395.706</v>
      </c>
      <c r="JL188">
        <v>30.3652</v>
      </c>
      <c r="JM188">
        <v>28.8157</v>
      </c>
      <c r="JN188">
        <v>30.0002</v>
      </c>
      <c r="JO188">
        <v>28.7754</v>
      </c>
      <c r="JP188">
        <v>28.7237</v>
      </c>
      <c r="JQ188">
        <v>19.9712</v>
      </c>
      <c r="JR188">
        <v>22.0673</v>
      </c>
      <c r="JS188">
        <v>52.384</v>
      </c>
      <c r="JT188">
        <v>30.4246</v>
      </c>
      <c r="JU188">
        <v>420</v>
      </c>
      <c r="JV188">
        <v>23.5259</v>
      </c>
      <c r="JW188">
        <v>96.5399</v>
      </c>
      <c r="JX188">
        <v>94.4814</v>
      </c>
    </row>
    <row r="189" spans="1:284">
      <c r="A189">
        <v>173</v>
      </c>
      <c r="B189">
        <v>1759363064</v>
      </c>
      <c r="C189">
        <v>2021.90000009537</v>
      </c>
      <c r="D189" t="s">
        <v>775</v>
      </c>
      <c r="E189" t="s">
        <v>776</v>
      </c>
      <c r="F189">
        <v>5</v>
      </c>
      <c r="G189" t="s">
        <v>730</v>
      </c>
      <c r="H189" t="s">
        <v>419</v>
      </c>
      <c r="I189">
        <v>1759363061</v>
      </c>
      <c r="J189">
        <f>(K189)/1000</f>
        <v>0</v>
      </c>
      <c r="K189">
        <f>1000*DK189*AI189*(DG189-DH189)/(100*CZ189*(1000-AI189*DG189))</f>
        <v>0</v>
      </c>
      <c r="L189">
        <f>DK189*AI189*(DF189-DE189*(1000-AI189*DH189)/(1000-AI189*DG189))/(100*CZ189)</f>
        <v>0</v>
      </c>
      <c r="M189">
        <f>DE189 - IF(AI189&gt;1, L189*CZ189*100.0/(AK189), 0)</f>
        <v>0</v>
      </c>
      <c r="N189">
        <f>((T189-J189/2)*M189-L189)/(T189+J189/2)</f>
        <v>0</v>
      </c>
      <c r="O189">
        <f>N189*(DL189+DM189)/1000.0</f>
        <v>0</v>
      </c>
      <c r="P189">
        <f>(DE189 - IF(AI189&gt;1, L189*CZ189*100.0/(AK189), 0))*(DL189+DM189)/1000.0</f>
        <v>0</v>
      </c>
      <c r="Q189">
        <f>2.0/((1/S189-1/R189)+SIGN(S189)*SQRT((1/S189-1/R189)*(1/S189-1/R189) + 4*DA189/((DA189+1)*(DA189+1))*(2*1/S189*1/R189-1/R189*1/R189)))</f>
        <v>0</v>
      </c>
      <c r="R189">
        <f>IF(LEFT(DB189,1)&lt;&gt;"0",IF(LEFT(DB189,1)="1",3.0,DC189),$D$5+$E$5*(DS189*DL189/($K$5*1000))+$F$5*(DS189*DL189/($K$5*1000))*MAX(MIN(CZ189,$J$5),$I$5)*MAX(MIN(CZ189,$J$5),$I$5)+$G$5*MAX(MIN(CZ189,$J$5),$I$5)*(DS189*DL189/($K$5*1000))+$H$5*(DS189*DL189/($K$5*1000))*(DS189*DL189/($K$5*1000)))</f>
        <v>0</v>
      </c>
      <c r="S189">
        <f>J189*(1000-(1000*0.61365*exp(17.502*W189/(240.97+W189))/(DL189+DM189)+DG189)/2)/(1000*0.61365*exp(17.502*W189/(240.97+W189))/(DL189+DM189)-DG189)</f>
        <v>0</v>
      </c>
      <c r="T189">
        <f>1/((DA189+1)/(Q189/1.6)+1/(R189/1.37)) + DA189/((DA189+1)/(Q189/1.6) + DA189/(R189/1.37))</f>
        <v>0</v>
      </c>
      <c r="U189">
        <f>(CV189*CY189)</f>
        <v>0</v>
      </c>
      <c r="V189">
        <f>(DN189+(U189+2*0.95*5.67E-8*(((DN189+$B$7)+273)^4-(DN189+273)^4)-44100*J189)/(1.84*29.3*R189+8*0.95*5.67E-8*(DN189+273)^3))</f>
        <v>0</v>
      </c>
      <c r="W189">
        <f>($C$7*DO189+$D$7*DP189+$E$7*V189)</f>
        <v>0</v>
      </c>
      <c r="X189">
        <f>0.61365*exp(17.502*W189/(240.97+W189))</f>
        <v>0</v>
      </c>
      <c r="Y189">
        <f>(Z189/AA189*100)</f>
        <v>0</v>
      </c>
      <c r="Z189">
        <f>DG189*(DL189+DM189)/1000</f>
        <v>0</v>
      </c>
      <c r="AA189">
        <f>0.61365*exp(17.502*DN189/(240.97+DN189))</f>
        <v>0</v>
      </c>
      <c r="AB189">
        <f>(X189-DG189*(DL189+DM189)/1000)</f>
        <v>0</v>
      </c>
      <c r="AC189">
        <f>(-J189*44100)</f>
        <v>0</v>
      </c>
      <c r="AD189">
        <f>2*29.3*R189*0.92*(DN189-W189)</f>
        <v>0</v>
      </c>
      <c r="AE189">
        <f>2*0.95*5.67E-8*(((DN189+$B$7)+273)^4-(W189+273)^4)</f>
        <v>0</v>
      </c>
      <c r="AF189">
        <f>U189+AE189+AC189+AD189</f>
        <v>0</v>
      </c>
      <c r="AG189">
        <v>8</v>
      </c>
      <c r="AH189">
        <v>2</v>
      </c>
      <c r="AI189">
        <f>IF(AG189*$H$13&gt;=AK189,1.0,(AK189/(AK189-AG189*$H$13)))</f>
        <v>0</v>
      </c>
      <c r="AJ189">
        <f>(AI189-1)*100</f>
        <v>0</v>
      </c>
      <c r="AK189">
        <f>MAX(0,($B$13+$C$13*DS189)/(1+$D$13*DS189)*DL189/(DN189+273)*$E$13)</f>
        <v>0</v>
      </c>
      <c r="AL189" t="s">
        <v>420</v>
      </c>
      <c r="AM189" t="s">
        <v>420</v>
      </c>
      <c r="AN189">
        <v>0</v>
      </c>
      <c r="AO189">
        <v>0</v>
      </c>
      <c r="AP189">
        <f>1-AN189/AO189</f>
        <v>0</v>
      </c>
      <c r="AQ189">
        <v>0</v>
      </c>
      <c r="AR189" t="s">
        <v>420</v>
      </c>
      <c r="AS189" t="s">
        <v>420</v>
      </c>
      <c r="AT189">
        <v>0</v>
      </c>
      <c r="AU189">
        <v>0</v>
      </c>
      <c r="AV189">
        <f>1-AT189/AU189</f>
        <v>0</v>
      </c>
      <c r="AW189">
        <v>0.5</v>
      </c>
      <c r="AX189">
        <f>CW189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420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CV189">
        <f>$B$11*DT189+$C$11*DU189+$F$11*EF189*(1-EI189)</f>
        <v>0</v>
      </c>
      <c r="CW189">
        <f>CV189*CX189</f>
        <v>0</v>
      </c>
      <c r="CX189">
        <f>($B$11*$D$9+$C$11*$D$9+$F$11*((ES189+EK189)/MAX(ES189+EK189+ET189, 0.1)*$I$9+ET189/MAX(ES189+EK189+ET189, 0.1)*$J$9))/($B$11+$C$11+$F$11)</f>
        <v>0</v>
      </c>
      <c r="CY189">
        <f>($B$11*$K$9+$C$11*$K$9+$F$11*((ES189+EK189)/MAX(ES189+EK189+ET189, 0.1)*$P$9+ET189/MAX(ES189+EK189+ET189, 0.1)*$Q$9))/($B$11+$C$11+$F$11)</f>
        <v>0</v>
      </c>
      <c r="CZ189">
        <v>3.7</v>
      </c>
      <c r="DA189">
        <v>0.5</v>
      </c>
      <c r="DB189" t="s">
        <v>421</v>
      </c>
      <c r="DC189">
        <v>2</v>
      </c>
      <c r="DD189">
        <v>1759363061</v>
      </c>
      <c r="DE189">
        <v>419.926666666667</v>
      </c>
      <c r="DF189">
        <v>419.995333333333</v>
      </c>
      <c r="DG189">
        <v>23.8068333333333</v>
      </c>
      <c r="DH189">
        <v>23.5386333333333</v>
      </c>
      <c r="DI189">
        <v>417.947666666667</v>
      </c>
      <c r="DJ189">
        <v>23.4326666666667</v>
      </c>
      <c r="DK189">
        <v>500.062666666667</v>
      </c>
      <c r="DL189">
        <v>90.3130666666667</v>
      </c>
      <c r="DM189">
        <v>0.0327085</v>
      </c>
      <c r="DN189">
        <v>30.127</v>
      </c>
      <c r="DO189">
        <v>29.9636</v>
      </c>
      <c r="DP189">
        <v>999.9</v>
      </c>
      <c r="DQ189">
        <v>0</v>
      </c>
      <c r="DR189">
        <v>0</v>
      </c>
      <c r="DS189">
        <v>10016.6333333333</v>
      </c>
      <c r="DT189">
        <v>0</v>
      </c>
      <c r="DU189">
        <v>0.330984</v>
      </c>
      <c r="DV189">
        <v>-0.0685426233333333</v>
      </c>
      <c r="DW189">
        <v>430.168</v>
      </c>
      <c r="DX189">
        <v>430.12</v>
      </c>
      <c r="DY189">
        <v>0.268151666666667</v>
      </c>
      <c r="DZ189">
        <v>419.995333333333</v>
      </c>
      <c r="EA189">
        <v>23.5386333333333</v>
      </c>
      <c r="EB189">
        <v>2.15006666666667</v>
      </c>
      <c r="EC189">
        <v>2.12585</v>
      </c>
      <c r="ED189">
        <v>18.5950333333333</v>
      </c>
      <c r="EE189">
        <v>18.4142333333333</v>
      </c>
      <c r="EF189">
        <v>0.00500059</v>
      </c>
      <c r="EG189">
        <v>0</v>
      </c>
      <c r="EH189">
        <v>0</v>
      </c>
      <c r="EI189">
        <v>0</v>
      </c>
      <c r="EJ189">
        <v>386</v>
      </c>
      <c r="EK189">
        <v>0.00500059</v>
      </c>
      <c r="EL189">
        <v>-13.8</v>
      </c>
      <c r="EM189">
        <v>-1.2</v>
      </c>
      <c r="EN189">
        <v>35.437</v>
      </c>
      <c r="EO189">
        <v>38.375</v>
      </c>
      <c r="EP189">
        <v>36.687</v>
      </c>
      <c r="EQ189">
        <v>38.187</v>
      </c>
      <c r="ER189">
        <v>37.625</v>
      </c>
      <c r="ES189">
        <v>0</v>
      </c>
      <c r="ET189">
        <v>0</v>
      </c>
      <c r="EU189">
        <v>0</v>
      </c>
      <c r="EV189">
        <v>1759363065.1</v>
      </c>
      <c r="EW189">
        <v>0</v>
      </c>
      <c r="EX189">
        <v>383.228</v>
      </c>
      <c r="EY189">
        <v>20.4000000990353</v>
      </c>
      <c r="EZ189">
        <v>-18.2615383247887</v>
      </c>
      <c r="FA189">
        <v>-10.976</v>
      </c>
      <c r="FB189">
        <v>15</v>
      </c>
      <c r="FC189">
        <v>0</v>
      </c>
      <c r="FD189" t="s">
        <v>422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-0.049090578</v>
      </c>
      <c r="FQ189">
        <v>0.102844735037594</v>
      </c>
      <c r="FR189">
        <v>0.0376594756731945</v>
      </c>
      <c r="FS189">
        <v>1</v>
      </c>
      <c r="FT189">
        <v>383.726470588235</v>
      </c>
      <c r="FU189">
        <v>-3.75095494478258</v>
      </c>
      <c r="FV189">
        <v>5.93049491157305</v>
      </c>
      <c r="FW189">
        <v>-1</v>
      </c>
      <c r="FX189">
        <v>0.256171</v>
      </c>
      <c r="FY189">
        <v>0.105811037593985</v>
      </c>
      <c r="FZ189">
        <v>0.010625574605639</v>
      </c>
      <c r="GA189">
        <v>0</v>
      </c>
      <c r="GB189">
        <v>1</v>
      </c>
      <c r="GC189">
        <v>2</v>
      </c>
      <c r="GD189" t="s">
        <v>423</v>
      </c>
      <c r="GE189">
        <v>3.1327</v>
      </c>
      <c r="GF189">
        <v>2.71091</v>
      </c>
      <c r="GG189">
        <v>0.0892014</v>
      </c>
      <c r="GH189">
        <v>0.089686</v>
      </c>
      <c r="GI189">
        <v>0.102055</v>
      </c>
      <c r="GJ189">
        <v>0.101986</v>
      </c>
      <c r="GK189">
        <v>34266.1</v>
      </c>
      <c r="GL189">
        <v>36679.5</v>
      </c>
      <c r="GM189">
        <v>34041.9</v>
      </c>
      <c r="GN189">
        <v>36485.5</v>
      </c>
      <c r="GO189">
        <v>43176.2</v>
      </c>
      <c r="GP189">
        <v>47036.8</v>
      </c>
      <c r="GQ189">
        <v>53110.5</v>
      </c>
      <c r="GR189">
        <v>58314.9</v>
      </c>
      <c r="GS189">
        <v>1.9313</v>
      </c>
      <c r="GT189">
        <v>1.77702</v>
      </c>
      <c r="GU189">
        <v>0.0847131</v>
      </c>
      <c r="GV189">
        <v>0</v>
      </c>
      <c r="GW189">
        <v>28.5816</v>
      </c>
      <c r="GX189">
        <v>999.9</v>
      </c>
      <c r="GY189">
        <v>58.1</v>
      </c>
      <c r="GZ189">
        <v>30.837</v>
      </c>
      <c r="HA189">
        <v>28.7536</v>
      </c>
      <c r="HB189">
        <v>54.34</v>
      </c>
      <c r="HC189">
        <v>44.367</v>
      </c>
      <c r="HD189">
        <v>1</v>
      </c>
      <c r="HE189">
        <v>0.112523</v>
      </c>
      <c r="HF189">
        <v>-1.20025</v>
      </c>
      <c r="HG189">
        <v>20.1278</v>
      </c>
      <c r="HH189">
        <v>5.19857</v>
      </c>
      <c r="HI189">
        <v>12.004</v>
      </c>
      <c r="HJ189">
        <v>4.9754</v>
      </c>
      <c r="HK189">
        <v>3.294</v>
      </c>
      <c r="HL189">
        <v>9999</v>
      </c>
      <c r="HM189">
        <v>9999</v>
      </c>
      <c r="HN189">
        <v>999.9</v>
      </c>
      <c r="HO189">
        <v>9999</v>
      </c>
      <c r="HP189">
        <v>1.86325</v>
      </c>
      <c r="HQ189">
        <v>1.86813</v>
      </c>
      <c r="HR189">
        <v>1.86784</v>
      </c>
      <c r="HS189">
        <v>1.86905</v>
      </c>
      <c r="HT189">
        <v>1.86981</v>
      </c>
      <c r="HU189">
        <v>1.8659</v>
      </c>
      <c r="HV189">
        <v>1.86694</v>
      </c>
      <c r="HW189">
        <v>1.86844</v>
      </c>
      <c r="HX189">
        <v>5</v>
      </c>
      <c r="HY189">
        <v>0</v>
      </c>
      <c r="HZ189">
        <v>0</v>
      </c>
      <c r="IA189">
        <v>0</v>
      </c>
      <c r="IB189" t="s">
        <v>424</v>
      </c>
      <c r="IC189" t="s">
        <v>425</v>
      </c>
      <c r="ID189" t="s">
        <v>426</v>
      </c>
      <c r="IE189" t="s">
        <v>426</v>
      </c>
      <c r="IF189" t="s">
        <v>426</v>
      </c>
      <c r="IG189" t="s">
        <v>426</v>
      </c>
      <c r="IH189">
        <v>0</v>
      </c>
      <c r="II189">
        <v>100</v>
      </c>
      <c r="IJ189">
        <v>100</v>
      </c>
      <c r="IK189">
        <v>1.979</v>
      </c>
      <c r="IL189">
        <v>0.3742</v>
      </c>
      <c r="IM189">
        <v>0.591063205497763</v>
      </c>
      <c r="IN189">
        <v>0.00362635438953289</v>
      </c>
      <c r="IO189">
        <v>-8.50754122937555e-07</v>
      </c>
      <c r="IP189">
        <v>2.87264459290622e-10</v>
      </c>
      <c r="IQ189">
        <v>-0.103101814204982</v>
      </c>
      <c r="IR189">
        <v>-0.017656537129445</v>
      </c>
      <c r="IS189">
        <v>0.00217271289782075</v>
      </c>
      <c r="IT189">
        <v>-2.34727275410467e-05</v>
      </c>
      <c r="IU189">
        <v>4</v>
      </c>
      <c r="IV189">
        <v>2183</v>
      </c>
      <c r="IW189">
        <v>1</v>
      </c>
      <c r="IX189">
        <v>27</v>
      </c>
      <c r="IY189">
        <v>29322717.7</v>
      </c>
      <c r="IZ189">
        <v>29322717.7</v>
      </c>
      <c r="JA189">
        <v>0.996094</v>
      </c>
      <c r="JB189">
        <v>2.64526</v>
      </c>
      <c r="JC189">
        <v>1.54785</v>
      </c>
      <c r="JD189">
        <v>2.31445</v>
      </c>
      <c r="JE189">
        <v>1.64673</v>
      </c>
      <c r="JF189">
        <v>2.26685</v>
      </c>
      <c r="JG189">
        <v>34.5549</v>
      </c>
      <c r="JH189">
        <v>24.2101</v>
      </c>
      <c r="JI189">
        <v>18</v>
      </c>
      <c r="JJ189">
        <v>494.539</v>
      </c>
      <c r="JK189">
        <v>395.742</v>
      </c>
      <c r="JL189">
        <v>30.3816</v>
      </c>
      <c r="JM189">
        <v>28.8167</v>
      </c>
      <c r="JN189">
        <v>30.0003</v>
      </c>
      <c r="JO189">
        <v>28.7766</v>
      </c>
      <c r="JP189">
        <v>28.7248</v>
      </c>
      <c r="JQ189">
        <v>19.9698</v>
      </c>
      <c r="JR189">
        <v>22.0673</v>
      </c>
      <c r="JS189">
        <v>52.384</v>
      </c>
      <c r="JT189">
        <v>30.45</v>
      </c>
      <c r="JU189">
        <v>420</v>
      </c>
      <c r="JV189">
        <v>23.5259</v>
      </c>
      <c r="JW189">
        <v>96.54</v>
      </c>
      <c r="JX189">
        <v>94.4811</v>
      </c>
    </row>
    <row r="190" spans="1:284">
      <c r="A190">
        <v>174</v>
      </c>
      <c r="B190">
        <v>1759363066</v>
      </c>
      <c r="C190">
        <v>2023.90000009537</v>
      </c>
      <c r="D190" t="s">
        <v>777</v>
      </c>
      <c r="E190" t="s">
        <v>778</v>
      </c>
      <c r="F190">
        <v>5</v>
      </c>
      <c r="G190" t="s">
        <v>730</v>
      </c>
      <c r="H190" t="s">
        <v>419</v>
      </c>
      <c r="I190">
        <v>1759363063</v>
      </c>
      <c r="J190">
        <f>(K190)/1000</f>
        <v>0</v>
      </c>
      <c r="K190">
        <f>1000*DK190*AI190*(DG190-DH190)/(100*CZ190*(1000-AI190*DG190))</f>
        <v>0</v>
      </c>
      <c r="L190">
        <f>DK190*AI190*(DF190-DE190*(1000-AI190*DH190)/(1000-AI190*DG190))/(100*CZ190)</f>
        <v>0</v>
      </c>
      <c r="M190">
        <f>DE190 - IF(AI190&gt;1, L190*CZ190*100.0/(AK190), 0)</f>
        <v>0</v>
      </c>
      <c r="N190">
        <f>((T190-J190/2)*M190-L190)/(T190+J190/2)</f>
        <v>0</v>
      </c>
      <c r="O190">
        <f>N190*(DL190+DM190)/1000.0</f>
        <v>0</v>
      </c>
      <c r="P190">
        <f>(DE190 - IF(AI190&gt;1, L190*CZ190*100.0/(AK190), 0))*(DL190+DM190)/1000.0</f>
        <v>0</v>
      </c>
      <c r="Q190">
        <f>2.0/((1/S190-1/R190)+SIGN(S190)*SQRT((1/S190-1/R190)*(1/S190-1/R190) + 4*DA190/((DA190+1)*(DA190+1))*(2*1/S190*1/R190-1/R190*1/R190)))</f>
        <v>0</v>
      </c>
      <c r="R190">
        <f>IF(LEFT(DB190,1)&lt;&gt;"0",IF(LEFT(DB190,1)="1",3.0,DC190),$D$5+$E$5*(DS190*DL190/($K$5*1000))+$F$5*(DS190*DL190/($K$5*1000))*MAX(MIN(CZ190,$J$5),$I$5)*MAX(MIN(CZ190,$J$5),$I$5)+$G$5*MAX(MIN(CZ190,$J$5),$I$5)*(DS190*DL190/($K$5*1000))+$H$5*(DS190*DL190/($K$5*1000))*(DS190*DL190/($K$5*1000)))</f>
        <v>0</v>
      </c>
      <c r="S190">
        <f>J190*(1000-(1000*0.61365*exp(17.502*W190/(240.97+W190))/(DL190+DM190)+DG190)/2)/(1000*0.61365*exp(17.502*W190/(240.97+W190))/(DL190+DM190)-DG190)</f>
        <v>0</v>
      </c>
      <c r="T190">
        <f>1/((DA190+1)/(Q190/1.6)+1/(R190/1.37)) + DA190/((DA190+1)/(Q190/1.6) + DA190/(R190/1.37))</f>
        <v>0</v>
      </c>
      <c r="U190">
        <f>(CV190*CY190)</f>
        <v>0</v>
      </c>
      <c r="V190">
        <f>(DN190+(U190+2*0.95*5.67E-8*(((DN190+$B$7)+273)^4-(DN190+273)^4)-44100*J190)/(1.84*29.3*R190+8*0.95*5.67E-8*(DN190+273)^3))</f>
        <v>0</v>
      </c>
      <c r="W190">
        <f>($C$7*DO190+$D$7*DP190+$E$7*V190)</f>
        <v>0</v>
      </c>
      <c r="X190">
        <f>0.61365*exp(17.502*W190/(240.97+W190))</f>
        <v>0</v>
      </c>
      <c r="Y190">
        <f>(Z190/AA190*100)</f>
        <v>0</v>
      </c>
      <c r="Z190">
        <f>DG190*(DL190+DM190)/1000</f>
        <v>0</v>
      </c>
      <c r="AA190">
        <f>0.61365*exp(17.502*DN190/(240.97+DN190))</f>
        <v>0</v>
      </c>
      <c r="AB190">
        <f>(X190-DG190*(DL190+DM190)/1000)</f>
        <v>0</v>
      </c>
      <c r="AC190">
        <f>(-J190*44100)</f>
        <v>0</v>
      </c>
      <c r="AD190">
        <f>2*29.3*R190*0.92*(DN190-W190)</f>
        <v>0</v>
      </c>
      <c r="AE190">
        <f>2*0.95*5.67E-8*(((DN190+$B$7)+273)^4-(W190+273)^4)</f>
        <v>0</v>
      </c>
      <c r="AF190">
        <f>U190+AE190+AC190+AD190</f>
        <v>0</v>
      </c>
      <c r="AG190">
        <v>8</v>
      </c>
      <c r="AH190">
        <v>2</v>
      </c>
      <c r="AI190">
        <f>IF(AG190*$H$13&gt;=AK190,1.0,(AK190/(AK190-AG190*$H$13)))</f>
        <v>0</v>
      </c>
      <c r="AJ190">
        <f>(AI190-1)*100</f>
        <v>0</v>
      </c>
      <c r="AK190">
        <f>MAX(0,($B$13+$C$13*DS190)/(1+$D$13*DS190)*DL190/(DN190+273)*$E$13)</f>
        <v>0</v>
      </c>
      <c r="AL190" t="s">
        <v>420</v>
      </c>
      <c r="AM190" t="s">
        <v>420</v>
      </c>
      <c r="AN190">
        <v>0</v>
      </c>
      <c r="AO190">
        <v>0</v>
      </c>
      <c r="AP190">
        <f>1-AN190/AO190</f>
        <v>0</v>
      </c>
      <c r="AQ190">
        <v>0</v>
      </c>
      <c r="AR190" t="s">
        <v>420</v>
      </c>
      <c r="AS190" t="s">
        <v>420</v>
      </c>
      <c r="AT190">
        <v>0</v>
      </c>
      <c r="AU190">
        <v>0</v>
      </c>
      <c r="AV190">
        <f>1-AT190/AU190</f>
        <v>0</v>
      </c>
      <c r="AW190">
        <v>0.5</v>
      </c>
      <c r="AX190">
        <f>CW190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420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CV190">
        <f>$B$11*DT190+$C$11*DU190+$F$11*EF190*(1-EI190)</f>
        <v>0</v>
      </c>
      <c r="CW190">
        <f>CV190*CX190</f>
        <v>0</v>
      </c>
      <c r="CX190">
        <f>($B$11*$D$9+$C$11*$D$9+$F$11*((ES190+EK190)/MAX(ES190+EK190+ET190, 0.1)*$I$9+ET190/MAX(ES190+EK190+ET190, 0.1)*$J$9))/($B$11+$C$11+$F$11)</f>
        <v>0</v>
      </c>
      <c r="CY190">
        <f>($B$11*$K$9+$C$11*$K$9+$F$11*((ES190+EK190)/MAX(ES190+EK190+ET190, 0.1)*$P$9+ET190/MAX(ES190+EK190+ET190, 0.1)*$Q$9))/($B$11+$C$11+$F$11)</f>
        <v>0</v>
      </c>
      <c r="CZ190">
        <v>3.7</v>
      </c>
      <c r="DA190">
        <v>0.5</v>
      </c>
      <c r="DB190" t="s">
        <v>421</v>
      </c>
      <c r="DC190">
        <v>2</v>
      </c>
      <c r="DD190">
        <v>1759363063</v>
      </c>
      <c r="DE190">
        <v>419.934333333333</v>
      </c>
      <c r="DF190">
        <v>420.033</v>
      </c>
      <c r="DG190">
        <v>23.8089333333333</v>
      </c>
      <c r="DH190">
        <v>23.5391333333333</v>
      </c>
      <c r="DI190">
        <v>417.955333333333</v>
      </c>
      <c r="DJ190">
        <v>23.4346666666667</v>
      </c>
      <c r="DK190">
        <v>500.021333333333</v>
      </c>
      <c r="DL190">
        <v>90.3132</v>
      </c>
      <c r="DM190">
        <v>0.032761</v>
      </c>
      <c r="DN190">
        <v>30.1244</v>
      </c>
      <c r="DO190">
        <v>29.9619666666667</v>
      </c>
      <c r="DP190">
        <v>999.9</v>
      </c>
      <c r="DQ190">
        <v>0</v>
      </c>
      <c r="DR190">
        <v>0</v>
      </c>
      <c r="DS190">
        <v>9998.30666666667</v>
      </c>
      <c r="DT190">
        <v>0</v>
      </c>
      <c r="DU190">
        <v>0.330984</v>
      </c>
      <c r="DV190">
        <v>-0.0989788333333333</v>
      </c>
      <c r="DW190">
        <v>430.176333333333</v>
      </c>
      <c r="DX190">
        <v>430.159</v>
      </c>
      <c r="DY190">
        <v>0.269767666666667</v>
      </c>
      <c r="DZ190">
        <v>420.033</v>
      </c>
      <c r="EA190">
        <v>23.5391333333333</v>
      </c>
      <c r="EB190">
        <v>2.15026333333333</v>
      </c>
      <c r="EC190">
        <v>2.1259</v>
      </c>
      <c r="ED190">
        <v>18.5965</v>
      </c>
      <c r="EE190">
        <v>18.4146</v>
      </c>
      <c r="EF190">
        <v>0.00500059</v>
      </c>
      <c r="EG190">
        <v>0</v>
      </c>
      <c r="EH190">
        <v>0</v>
      </c>
      <c r="EI190">
        <v>0</v>
      </c>
      <c r="EJ190">
        <v>388.6</v>
      </c>
      <c r="EK190">
        <v>0.00500059</v>
      </c>
      <c r="EL190">
        <v>-14.6333333333333</v>
      </c>
      <c r="EM190">
        <v>-1.5</v>
      </c>
      <c r="EN190">
        <v>35.437</v>
      </c>
      <c r="EO190">
        <v>38.354</v>
      </c>
      <c r="EP190">
        <v>36.687</v>
      </c>
      <c r="EQ190">
        <v>38.187</v>
      </c>
      <c r="ER190">
        <v>37.604</v>
      </c>
      <c r="ES190">
        <v>0</v>
      </c>
      <c r="ET190">
        <v>0</v>
      </c>
      <c r="EU190">
        <v>0</v>
      </c>
      <c r="EV190">
        <v>1759363066.9</v>
      </c>
      <c r="EW190">
        <v>0</v>
      </c>
      <c r="EX190">
        <v>383.619230769231</v>
      </c>
      <c r="EY190">
        <v>31.8735044238181</v>
      </c>
      <c r="EZ190">
        <v>-3.27863228208738</v>
      </c>
      <c r="FA190">
        <v>-10.9346153846154</v>
      </c>
      <c r="FB190">
        <v>15</v>
      </c>
      <c r="FC190">
        <v>0</v>
      </c>
      <c r="FD190" t="s">
        <v>422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-0.053135713</v>
      </c>
      <c r="FQ190">
        <v>-0.0734312255639098</v>
      </c>
      <c r="FR190">
        <v>0.0421406139896317</v>
      </c>
      <c r="FS190">
        <v>1</v>
      </c>
      <c r="FT190">
        <v>383.964705882353</v>
      </c>
      <c r="FU190">
        <v>-1.94346830057556</v>
      </c>
      <c r="FV190">
        <v>5.93508423811279</v>
      </c>
      <c r="FW190">
        <v>-1</v>
      </c>
      <c r="FX190">
        <v>0.25911075</v>
      </c>
      <c r="FY190">
        <v>0.0961713834586467</v>
      </c>
      <c r="FZ190">
        <v>0.00975137514340926</v>
      </c>
      <c r="GA190">
        <v>1</v>
      </c>
      <c r="GB190">
        <v>2</v>
      </c>
      <c r="GC190">
        <v>2</v>
      </c>
      <c r="GD190" t="s">
        <v>449</v>
      </c>
      <c r="GE190">
        <v>3.13258</v>
      </c>
      <c r="GF190">
        <v>2.71079</v>
      </c>
      <c r="GG190">
        <v>0.0892049</v>
      </c>
      <c r="GH190">
        <v>0.0896822</v>
      </c>
      <c r="GI190">
        <v>0.102066</v>
      </c>
      <c r="GJ190">
        <v>0.101987</v>
      </c>
      <c r="GK190">
        <v>34266.1</v>
      </c>
      <c r="GL190">
        <v>36679.5</v>
      </c>
      <c r="GM190">
        <v>34042</v>
      </c>
      <c r="GN190">
        <v>36485.4</v>
      </c>
      <c r="GO190">
        <v>43175.9</v>
      </c>
      <c r="GP190">
        <v>47036.7</v>
      </c>
      <c r="GQ190">
        <v>53110.8</v>
      </c>
      <c r="GR190">
        <v>58314.8</v>
      </c>
      <c r="GS190">
        <v>1.93145</v>
      </c>
      <c r="GT190">
        <v>1.77695</v>
      </c>
      <c r="GU190">
        <v>0.0842288</v>
      </c>
      <c r="GV190">
        <v>0</v>
      </c>
      <c r="GW190">
        <v>28.5804</v>
      </c>
      <c r="GX190">
        <v>999.9</v>
      </c>
      <c r="GY190">
        <v>58.1</v>
      </c>
      <c r="GZ190">
        <v>30.816</v>
      </c>
      <c r="HA190">
        <v>28.717</v>
      </c>
      <c r="HB190">
        <v>54.47</v>
      </c>
      <c r="HC190">
        <v>44.5673</v>
      </c>
      <c r="HD190">
        <v>1</v>
      </c>
      <c r="HE190">
        <v>0.112658</v>
      </c>
      <c r="HF190">
        <v>-1.25694</v>
      </c>
      <c r="HG190">
        <v>20.1275</v>
      </c>
      <c r="HH190">
        <v>5.19857</v>
      </c>
      <c r="HI190">
        <v>12.0041</v>
      </c>
      <c r="HJ190">
        <v>4.97545</v>
      </c>
      <c r="HK190">
        <v>3.294</v>
      </c>
      <c r="HL190">
        <v>9999</v>
      </c>
      <c r="HM190">
        <v>9999</v>
      </c>
      <c r="HN190">
        <v>999.9</v>
      </c>
      <c r="HO190">
        <v>9999</v>
      </c>
      <c r="HP190">
        <v>1.86325</v>
      </c>
      <c r="HQ190">
        <v>1.86813</v>
      </c>
      <c r="HR190">
        <v>1.86784</v>
      </c>
      <c r="HS190">
        <v>1.86905</v>
      </c>
      <c r="HT190">
        <v>1.86981</v>
      </c>
      <c r="HU190">
        <v>1.86592</v>
      </c>
      <c r="HV190">
        <v>1.86693</v>
      </c>
      <c r="HW190">
        <v>1.86844</v>
      </c>
      <c r="HX190">
        <v>5</v>
      </c>
      <c r="HY190">
        <v>0</v>
      </c>
      <c r="HZ190">
        <v>0</v>
      </c>
      <c r="IA190">
        <v>0</v>
      </c>
      <c r="IB190" t="s">
        <v>424</v>
      </c>
      <c r="IC190" t="s">
        <v>425</v>
      </c>
      <c r="ID190" t="s">
        <v>426</v>
      </c>
      <c r="IE190" t="s">
        <v>426</v>
      </c>
      <c r="IF190" t="s">
        <v>426</v>
      </c>
      <c r="IG190" t="s">
        <v>426</v>
      </c>
      <c r="IH190">
        <v>0</v>
      </c>
      <c r="II190">
        <v>100</v>
      </c>
      <c r="IJ190">
        <v>100</v>
      </c>
      <c r="IK190">
        <v>1.979</v>
      </c>
      <c r="IL190">
        <v>0.3744</v>
      </c>
      <c r="IM190">
        <v>0.591063205497763</v>
      </c>
      <c r="IN190">
        <v>0.00362635438953289</v>
      </c>
      <c r="IO190">
        <v>-8.50754122937555e-07</v>
      </c>
      <c r="IP190">
        <v>2.87264459290622e-10</v>
      </c>
      <c r="IQ190">
        <v>-0.103101814204982</v>
      </c>
      <c r="IR190">
        <v>-0.017656537129445</v>
      </c>
      <c r="IS190">
        <v>0.00217271289782075</v>
      </c>
      <c r="IT190">
        <v>-2.34727275410467e-05</v>
      </c>
      <c r="IU190">
        <v>4</v>
      </c>
      <c r="IV190">
        <v>2183</v>
      </c>
      <c r="IW190">
        <v>1</v>
      </c>
      <c r="IX190">
        <v>27</v>
      </c>
      <c r="IY190">
        <v>29322717.8</v>
      </c>
      <c r="IZ190">
        <v>29322717.8</v>
      </c>
      <c r="JA190">
        <v>0.996094</v>
      </c>
      <c r="JB190">
        <v>2.63794</v>
      </c>
      <c r="JC190">
        <v>1.54785</v>
      </c>
      <c r="JD190">
        <v>2.31323</v>
      </c>
      <c r="JE190">
        <v>1.64673</v>
      </c>
      <c r="JF190">
        <v>2.36938</v>
      </c>
      <c r="JG190">
        <v>34.5549</v>
      </c>
      <c r="JH190">
        <v>24.2101</v>
      </c>
      <c r="JI190">
        <v>18</v>
      </c>
      <c r="JJ190">
        <v>494.641</v>
      </c>
      <c r="JK190">
        <v>395.701</v>
      </c>
      <c r="JL190">
        <v>30.3979</v>
      </c>
      <c r="JM190">
        <v>28.8179</v>
      </c>
      <c r="JN190">
        <v>30.0003</v>
      </c>
      <c r="JO190">
        <v>28.777</v>
      </c>
      <c r="JP190">
        <v>28.7248</v>
      </c>
      <c r="JQ190">
        <v>19.9691</v>
      </c>
      <c r="JR190">
        <v>22.0673</v>
      </c>
      <c r="JS190">
        <v>52.384</v>
      </c>
      <c r="JT190">
        <v>30.45</v>
      </c>
      <c r="JU190">
        <v>420</v>
      </c>
      <c r="JV190">
        <v>23.5259</v>
      </c>
      <c r="JW190">
        <v>96.5404</v>
      </c>
      <c r="JX190">
        <v>94.4808</v>
      </c>
    </row>
    <row r="191" spans="1:284">
      <c r="A191">
        <v>175</v>
      </c>
      <c r="B191">
        <v>1759363068</v>
      </c>
      <c r="C191">
        <v>2025.90000009537</v>
      </c>
      <c r="D191" t="s">
        <v>779</v>
      </c>
      <c r="E191" t="s">
        <v>780</v>
      </c>
      <c r="F191">
        <v>5</v>
      </c>
      <c r="G191" t="s">
        <v>730</v>
      </c>
      <c r="H191" t="s">
        <v>419</v>
      </c>
      <c r="I191">
        <v>1759363065</v>
      </c>
      <c r="J191">
        <f>(K191)/1000</f>
        <v>0</v>
      </c>
      <c r="K191">
        <f>1000*DK191*AI191*(DG191-DH191)/(100*CZ191*(1000-AI191*DG191))</f>
        <v>0</v>
      </c>
      <c r="L191">
        <f>DK191*AI191*(DF191-DE191*(1000-AI191*DH191)/(1000-AI191*DG191))/(100*CZ191)</f>
        <v>0</v>
      </c>
      <c r="M191">
        <f>DE191 - IF(AI191&gt;1, L191*CZ191*100.0/(AK191), 0)</f>
        <v>0</v>
      </c>
      <c r="N191">
        <f>((T191-J191/2)*M191-L191)/(T191+J191/2)</f>
        <v>0</v>
      </c>
      <c r="O191">
        <f>N191*(DL191+DM191)/1000.0</f>
        <v>0</v>
      </c>
      <c r="P191">
        <f>(DE191 - IF(AI191&gt;1, L191*CZ191*100.0/(AK191), 0))*(DL191+DM191)/1000.0</f>
        <v>0</v>
      </c>
      <c r="Q191">
        <f>2.0/((1/S191-1/R191)+SIGN(S191)*SQRT((1/S191-1/R191)*(1/S191-1/R191) + 4*DA191/((DA191+1)*(DA191+1))*(2*1/S191*1/R191-1/R191*1/R191)))</f>
        <v>0</v>
      </c>
      <c r="R191">
        <f>IF(LEFT(DB191,1)&lt;&gt;"0",IF(LEFT(DB191,1)="1",3.0,DC191),$D$5+$E$5*(DS191*DL191/($K$5*1000))+$F$5*(DS191*DL191/($K$5*1000))*MAX(MIN(CZ191,$J$5),$I$5)*MAX(MIN(CZ191,$J$5),$I$5)+$G$5*MAX(MIN(CZ191,$J$5),$I$5)*(DS191*DL191/($K$5*1000))+$H$5*(DS191*DL191/($K$5*1000))*(DS191*DL191/($K$5*1000)))</f>
        <v>0</v>
      </c>
      <c r="S191">
        <f>J191*(1000-(1000*0.61365*exp(17.502*W191/(240.97+W191))/(DL191+DM191)+DG191)/2)/(1000*0.61365*exp(17.502*W191/(240.97+W191))/(DL191+DM191)-DG191)</f>
        <v>0</v>
      </c>
      <c r="T191">
        <f>1/((DA191+1)/(Q191/1.6)+1/(R191/1.37)) + DA191/((DA191+1)/(Q191/1.6) + DA191/(R191/1.37))</f>
        <v>0</v>
      </c>
      <c r="U191">
        <f>(CV191*CY191)</f>
        <v>0</v>
      </c>
      <c r="V191">
        <f>(DN191+(U191+2*0.95*5.67E-8*(((DN191+$B$7)+273)^4-(DN191+273)^4)-44100*J191)/(1.84*29.3*R191+8*0.95*5.67E-8*(DN191+273)^3))</f>
        <v>0</v>
      </c>
      <c r="W191">
        <f>($C$7*DO191+$D$7*DP191+$E$7*V191)</f>
        <v>0</v>
      </c>
      <c r="X191">
        <f>0.61365*exp(17.502*W191/(240.97+W191))</f>
        <v>0</v>
      </c>
      <c r="Y191">
        <f>(Z191/AA191*100)</f>
        <v>0</v>
      </c>
      <c r="Z191">
        <f>DG191*(DL191+DM191)/1000</f>
        <v>0</v>
      </c>
      <c r="AA191">
        <f>0.61365*exp(17.502*DN191/(240.97+DN191))</f>
        <v>0</v>
      </c>
      <c r="AB191">
        <f>(X191-DG191*(DL191+DM191)/1000)</f>
        <v>0</v>
      </c>
      <c r="AC191">
        <f>(-J191*44100)</f>
        <v>0</v>
      </c>
      <c r="AD191">
        <f>2*29.3*R191*0.92*(DN191-W191)</f>
        <v>0</v>
      </c>
      <c r="AE191">
        <f>2*0.95*5.67E-8*(((DN191+$B$7)+273)^4-(W191+273)^4)</f>
        <v>0</v>
      </c>
      <c r="AF191">
        <f>U191+AE191+AC191+AD191</f>
        <v>0</v>
      </c>
      <c r="AG191">
        <v>8</v>
      </c>
      <c r="AH191">
        <v>2</v>
      </c>
      <c r="AI191">
        <f>IF(AG191*$H$13&gt;=AK191,1.0,(AK191/(AK191-AG191*$H$13)))</f>
        <v>0</v>
      </c>
      <c r="AJ191">
        <f>(AI191-1)*100</f>
        <v>0</v>
      </c>
      <c r="AK191">
        <f>MAX(0,($B$13+$C$13*DS191)/(1+$D$13*DS191)*DL191/(DN191+273)*$E$13)</f>
        <v>0</v>
      </c>
      <c r="AL191" t="s">
        <v>420</v>
      </c>
      <c r="AM191" t="s">
        <v>420</v>
      </c>
      <c r="AN191">
        <v>0</v>
      </c>
      <c r="AO191">
        <v>0</v>
      </c>
      <c r="AP191">
        <f>1-AN191/AO191</f>
        <v>0</v>
      </c>
      <c r="AQ191">
        <v>0</v>
      </c>
      <c r="AR191" t="s">
        <v>420</v>
      </c>
      <c r="AS191" t="s">
        <v>420</v>
      </c>
      <c r="AT191">
        <v>0</v>
      </c>
      <c r="AU191">
        <v>0</v>
      </c>
      <c r="AV191">
        <f>1-AT191/AU191</f>
        <v>0</v>
      </c>
      <c r="AW191">
        <v>0.5</v>
      </c>
      <c r="AX191">
        <f>CW191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420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CV191">
        <f>$B$11*DT191+$C$11*DU191+$F$11*EF191*(1-EI191)</f>
        <v>0</v>
      </c>
      <c r="CW191">
        <f>CV191*CX191</f>
        <v>0</v>
      </c>
      <c r="CX191">
        <f>($B$11*$D$9+$C$11*$D$9+$F$11*((ES191+EK191)/MAX(ES191+EK191+ET191, 0.1)*$I$9+ET191/MAX(ES191+EK191+ET191, 0.1)*$J$9))/($B$11+$C$11+$F$11)</f>
        <v>0</v>
      </c>
      <c r="CY191">
        <f>($B$11*$K$9+$C$11*$K$9+$F$11*((ES191+EK191)/MAX(ES191+EK191+ET191, 0.1)*$P$9+ET191/MAX(ES191+EK191+ET191, 0.1)*$Q$9))/($B$11+$C$11+$F$11)</f>
        <v>0</v>
      </c>
      <c r="CZ191">
        <v>3.7</v>
      </c>
      <c r="DA191">
        <v>0.5</v>
      </c>
      <c r="DB191" t="s">
        <v>421</v>
      </c>
      <c r="DC191">
        <v>2</v>
      </c>
      <c r="DD191">
        <v>1759363065</v>
      </c>
      <c r="DE191">
        <v>419.946</v>
      </c>
      <c r="DF191">
        <v>420.035666666667</v>
      </c>
      <c r="DG191">
        <v>23.8115</v>
      </c>
      <c r="DH191">
        <v>23.5391333333333</v>
      </c>
      <c r="DI191">
        <v>417.966666666667</v>
      </c>
      <c r="DJ191">
        <v>23.4371333333333</v>
      </c>
      <c r="DK191">
        <v>499.975333333333</v>
      </c>
      <c r="DL191">
        <v>90.3140666666667</v>
      </c>
      <c r="DM191">
        <v>0.0328102666666667</v>
      </c>
      <c r="DN191">
        <v>30.1223333333333</v>
      </c>
      <c r="DO191">
        <v>29.9573</v>
      </c>
      <c r="DP191">
        <v>999.9</v>
      </c>
      <c r="DQ191">
        <v>0</v>
      </c>
      <c r="DR191">
        <v>0</v>
      </c>
      <c r="DS191">
        <v>9998.30666666667</v>
      </c>
      <c r="DT191">
        <v>0</v>
      </c>
      <c r="DU191">
        <v>0.330984</v>
      </c>
      <c r="DV191">
        <v>-0.0900168333333333</v>
      </c>
      <c r="DW191">
        <v>430.189</v>
      </c>
      <c r="DX191">
        <v>430.161666666667</v>
      </c>
      <c r="DY191">
        <v>0.272336666666667</v>
      </c>
      <c r="DZ191">
        <v>420.035666666667</v>
      </c>
      <c r="EA191">
        <v>23.5391333333333</v>
      </c>
      <c r="EB191">
        <v>2.15051333333333</v>
      </c>
      <c r="EC191">
        <v>2.12591666666667</v>
      </c>
      <c r="ED191">
        <v>18.5983666666667</v>
      </c>
      <c r="EE191">
        <v>18.4147333333333</v>
      </c>
      <c r="EF191">
        <v>0.00500059</v>
      </c>
      <c r="EG191">
        <v>0</v>
      </c>
      <c r="EH191">
        <v>0</v>
      </c>
      <c r="EI191">
        <v>0</v>
      </c>
      <c r="EJ191">
        <v>388.033333333333</v>
      </c>
      <c r="EK191">
        <v>0.00500059</v>
      </c>
      <c r="EL191">
        <v>-16.6666666666667</v>
      </c>
      <c r="EM191">
        <v>-2.1</v>
      </c>
      <c r="EN191">
        <v>35.437</v>
      </c>
      <c r="EO191">
        <v>38.333</v>
      </c>
      <c r="EP191">
        <v>36.687</v>
      </c>
      <c r="EQ191">
        <v>38.187</v>
      </c>
      <c r="ER191">
        <v>37.583</v>
      </c>
      <c r="ES191">
        <v>0</v>
      </c>
      <c r="ET191">
        <v>0</v>
      </c>
      <c r="EU191">
        <v>0</v>
      </c>
      <c r="EV191">
        <v>1759363069.3</v>
      </c>
      <c r="EW191">
        <v>0</v>
      </c>
      <c r="EX191">
        <v>384.030769230769</v>
      </c>
      <c r="EY191">
        <v>30.687179689883</v>
      </c>
      <c r="EZ191">
        <v>-14.1230768285455</v>
      </c>
      <c r="FA191">
        <v>-11.3730769230769</v>
      </c>
      <c r="FB191">
        <v>15</v>
      </c>
      <c r="FC191">
        <v>0</v>
      </c>
      <c r="FD191" t="s">
        <v>422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-0.057295263</v>
      </c>
      <c r="FQ191">
        <v>-0.0909101711278195</v>
      </c>
      <c r="FR191">
        <v>0.0426642827355897</v>
      </c>
      <c r="FS191">
        <v>1</v>
      </c>
      <c r="FT191">
        <v>384.158823529412</v>
      </c>
      <c r="FU191">
        <v>6.04125285718443</v>
      </c>
      <c r="FV191">
        <v>5.96608639320712</v>
      </c>
      <c r="FW191">
        <v>-1</v>
      </c>
      <c r="FX191">
        <v>0.26257685</v>
      </c>
      <c r="FY191">
        <v>0.0779525864661657</v>
      </c>
      <c r="FZ191">
        <v>0.00774851636298847</v>
      </c>
      <c r="GA191">
        <v>1</v>
      </c>
      <c r="GB191">
        <v>2</v>
      </c>
      <c r="GC191">
        <v>2</v>
      </c>
      <c r="GD191" t="s">
        <v>449</v>
      </c>
      <c r="GE191">
        <v>3.1328</v>
      </c>
      <c r="GF191">
        <v>2.71089</v>
      </c>
      <c r="GG191">
        <v>0.089209</v>
      </c>
      <c r="GH191">
        <v>0.0896795</v>
      </c>
      <c r="GI191">
        <v>0.102073</v>
      </c>
      <c r="GJ191">
        <v>0.101987</v>
      </c>
      <c r="GK191">
        <v>34265.8</v>
      </c>
      <c r="GL191">
        <v>36679.4</v>
      </c>
      <c r="GM191">
        <v>34041.9</v>
      </c>
      <c r="GN191">
        <v>36485.1</v>
      </c>
      <c r="GO191">
        <v>43175.5</v>
      </c>
      <c r="GP191">
        <v>47036.7</v>
      </c>
      <c r="GQ191">
        <v>53110.6</v>
      </c>
      <c r="GR191">
        <v>58314.8</v>
      </c>
      <c r="GS191">
        <v>1.93145</v>
      </c>
      <c r="GT191">
        <v>1.77673</v>
      </c>
      <c r="GU191">
        <v>0.0842474</v>
      </c>
      <c r="GV191">
        <v>0</v>
      </c>
      <c r="GW191">
        <v>28.5792</v>
      </c>
      <c r="GX191">
        <v>999.9</v>
      </c>
      <c r="GY191">
        <v>58.1</v>
      </c>
      <c r="GZ191">
        <v>30.837</v>
      </c>
      <c r="HA191">
        <v>28.7497</v>
      </c>
      <c r="HB191">
        <v>54.81</v>
      </c>
      <c r="HC191">
        <v>44.2147</v>
      </c>
      <c r="HD191">
        <v>1</v>
      </c>
      <c r="HE191">
        <v>0.112805</v>
      </c>
      <c r="HF191">
        <v>-1.30231</v>
      </c>
      <c r="HG191">
        <v>20.1271</v>
      </c>
      <c r="HH191">
        <v>5.19857</v>
      </c>
      <c r="HI191">
        <v>12.0043</v>
      </c>
      <c r="HJ191">
        <v>4.9755</v>
      </c>
      <c r="HK191">
        <v>3.294</v>
      </c>
      <c r="HL191">
        <v>9999</v>
      </c>
      <c r="HM191">
        <v>9999</v>
      </c>
      <c r="HN191">
        <v>999.9</v>
      </c>
      <c r="HO191">
        <v>9999</v>
      </c>
      <c r="HP191">
        <v>1.86325</v>
      </c>
      <c r="HQ191">
        <v>1.86813</v>
      </c>
      <c r="HR191">
        <v>1.86784</v>
      </c>
      <c r="HS191">
        <v>1.86905</v>
      </c>
      <c r="HT191">
        <v>1.86982</v>
      </c>
      <c r="HU191">
        <v>1.8659</v>
      </c>
      <c r="HV191">
        <v>1.86693</v>
      </c>
      <c r="HW191">
        <v>1.86844</v>
      </c>
      <c r="HX191">
        <v>5</v>
      </c>
      <c r="HY191">
        <v>0</v>
      </c>
      <c r="HZ191">
        <v>0</v>
      </c>
      <c r="IA191">
        <v>0</v>
      </c>
      <c r="IB191" t="s">
        <v>424</v>
      </c>
      <c r="IC191" t="s">
        <v>425</v>
      </c>
      <c r="ID191" t="s">
        <v>426</v>
      </c>
      <c r="IE191" t="s">
        <v>426</v>
      </c>
      <c r="IF191" t="s">
        <v>426</v>
      </c>
      <c r="IG191" t="s">
        <v>426</v>
      </c>
      <c r="IH191">
        <v>0</v>
      </c>
      <c r="II191">
        <v>100</v>
      </c>
      <c r="IJ191">
        <v>100</v>
      </c>
      <c r="IK191">
        <v>1.979</v>
      </c>
      <c r="IL191">
        <v>0.3745</v>
      </c>
      <c r="IM191">
        <v>0.591063205497763</v>
      </c>
      <c r="IN191">
        <v>0.00362635438953289</v>
      </c>
      <c r="IO191">
        <v>-8.50754122937555e-07</v>
      </c>
      <c r="IP191">
        <v>2.87264459290622e-10</v>
      </c>
      <c r="IQ191">
        <v>-0.103101814204982</v>
      </c>
      <c r="IR191">
        <v>-0.017656537129445</v>
      </c>
      <c r="IS191">
        <v>0.00217271289782075</v>
      </c>
      <c r="IT191">
        <v>-2.34727275410467e-05</v>
      </c>
      <c r="IU191">
        <v>4</v>
      </c>
      <c r="IV191">
        <v>2183</v>
      </c>
      <c r="IW191">
        <v>1</v>
      </c>
      <c r="IX191">
        <v>27</v>
      </c>
      <c r="IY191">
        <v>29322717.8</v>
      </c>
      <c r="IZ191">
        <v>29322717.8</v>
      </c>
      <c r="JA191">
        <v>0.996094</v>
      </c>
      <c r="JB191">
        <v>2.63794</v>
      </c>
      <c r="JC191">
        <v>1.54785</v>
      </c>
      <c r="JD191">
        <v>2.31323</v>
      </c>
      <c r="JE191">
        <v>1.64673</v>
      </c>
      <c r="JF191">
        <v>2.36206</v>
      </c>
      <c r="JG191">
        <v>34.5549</v>
      </c>
      <c r="JH191">
        <v>24.2188</v>
      </c>
      <c r="JI191">
        <v>18</v>
      </c>
      <c r="JJ191">
        <v>494.641</v>
      </c>
      <c r="JK191">
        <v>395.578</v>
      </c>
      <c r="JL191">
        <v>30.4154</v>
      </c>
      <c r="JM191">
        <v>28.8182</v>
      </c>
      <c r="JN191">
        <v>30.0004</v>
      </c>
      <c r="JO191">
        <v>28.777</v>
      </c>
      <c r="JP191">
        <v>28.7248</v>
      </c>
      <c r="JQ191">
        <v>19.9695</v>
      </c>
      <c r="JR191">
        <v>22.0673</v>
      </c>
      <c r="JS191">
        <v>52.384</v>
      </c>
      <c r="JT191">
        <v>30.45</v>
      </c>
      <c r="JU191">
        <v>420</v>
      </c>
      <c r="JV191">
        <v>23.5259</v>
      </c>
      <c r="JW191">
        <v>96.5401</v>
      </c>
      <c r="JX191">
        <v>94.4806</v>
      </c>
    </row>
    <row r="192" spans="1:284">
      <c r="A192">
        <v>176</v>
      </c>
      <c r="B192">
        <v>1759363070</v>
      </c>
      <c r="C192">
        <v>2027.90000009537</v>
      </c>
      <c r="D192" t="s">
        <v>781</v>
      </c>
      <c r="E192" t="s">
        <v>782</v>
      </c>
      <c r="F192">
        <v>5</v>
      </c>
      <c r="G192" t="s">
        <v>730</v>
      </c>
      <c r="H192" t="s">
        <v>419</v>
      </c>
      <c r="I192">
        <v>1759363067</v>
      </c>
      <c r="J192">
        <f>(K192)/1000</f>
        <v>0</v>
      </c>
      <c r="K192">
        <f>1000*DK192*AI192*(DG192-DH192)/(100*CZ192*(1000-AI192*DG192))</f>
        <v>0</v>
      </c>
      <c r="L192">
        <f>DK192*AI192*(DF192-DE192*(1000-AI192*DH192)/(1000-AI192*DG192))/(100*CZ192)</f>
        <v>0</v>
      </c>
      <c r="M192">
        <f>DE192 - IF(AI192&gt;1, L192*CZ192*100.0/(AK192), 0)</f>
        <v>0</v>
      </c>
      <c r="N192">
        <f>((T192-J192/2)*M192-L192)/(T192+J192/2)</f>
        <v>0</v>
      </c>
      <c r="O192">
        <f>N192*(DL192+DM192)/1000.0</f>
        <v>0</v>
      </c>
      <c r="P192">
        <f>(DE192 - IF(AI192&gt;1, L192*CZ192*100.0/(AK192), 0))*(DL192+DM192)/1000.0</f>
        <v>0</v>
      </c>
      <c r="Q192">
        <f>2.0/((1/S192-1/R192)+SIGN(S192)*SQRT((1/S192-1/R192)*(1/S192-1/R192) + 4*DA192/((DA192+1)*(DA192+1))*(2*1/S192*1/R192-1/R192*1/R192)))</f>
        <v>0</v>
      </c>
      <c r="R192">
        <f>IF(LEFT(DB192,1)&lt;&gt;"0",IF(LEFT(DB192,1)="1",3.0,DC192),$D$5+$E$5*(DS192*DL192/($K$5*1000))+$F$5*(DS192*DL192/($K$5*1000))*MAX(MIN(CZ192,$J$5),$I$5)*MAX(MIN(CZ192,$J$5),$I$5)+$G$5*MAX(MIN(CZ192,$J$5),$I$5)*(DS192*DL192/($K$5*1000))+$H$5*(DS192*DL192/($K$5*1000))*(DS192*DL192/($K$5*1000)))</f>
        <v>0</v>
      </c>
      <c r="S192">
        <f>J192*(1000-(1000*0.61365*exp(17.502*W192/(240.97+W192))/(DL192+DM192)+DG192)/2)/(1000*0.61365*exp(17.502*W192/(240.97+W192))/(DL192+DM192)-DG192)</f>
        <v>0</v>
      </c>
      <c r="T192">
        <f>1/((DA192+1)/(Q192/1.6)+1/(R192/1.37)) + DA192/((DA192+1)/(Q192/1.6) + DA192/(R192/1.37))</f>
        <v>0</v>
      </c>
      <c r="U192">
        <f>(CV192*CY192)</f>
        <v>0</v>
      </c>
      <c r="V192">
        <f>(DN192+(U192+2*0.95*5.67E-8*(((DN192+$B$7)+273)^4-(DN192+273)^4)-44100*J192)/(1.84*29.3*R192+8*0.95*5.67E-8*(DN192+273)^3))</f>
        <v>0</v>
      </c>
      <c r="W192">
        <f>($C$7*DO192+$D$7*DP192+$E$7*V192)</f>
        <v>0</v>
      </c>
      <c r="X192">
        <f>0.61365*exp(17.502*W192/(240.97+W192))</f>
        <v>0</v>
      </c>
      <c r="Y192">
        <f>(Z192/AA192*100)</f>
        <v>0</v>
      </c>
      <c r="Z192">
        <f>DG192*(DL192+DM192)/1000</f>
        <v>0</v>
      </c>
      <c r="AA192">
        <f>0.61365*exp(17.502*DN192/(240.97+DN192))</f>
        <v>0</v>
      </c>
      <c r="AB192">
        <f>(X192-DG192*(DL192+DM192)/1000)</f>
        <v>0</v>
      </c>
      <c r="AC192">
        <f>(-J192*44100)</f>
        <v>0</v>
      </c>
      <c r="AD192">
        <f>2*29.3*R192*0.92*(DN192-W192)</f>
        <v>0</v>
      </c>
      <c r="AE192">
        <f>2*0.95*5.67E-8*(((DN192+$B$7)+273)^4-(W192+273)^4)</f>
        <v>0</v>
      </c>
      <c r="AF192">
        <f>U192+AE192+AC192+AD192</f>
        <v>0</v>
      </c>
      <c r="AG192">
        <v>8</v>
      </c>
      <c r="AH192">
        <v>2</v>
      </c>
      <c r="AI192">
        <f>IF(AG192*$H$13&gt;=AK192,1.0,(AK192/(AK192-AG192*$H$13)))</f>
        <v>0</v>
      </c>
      <c r="AJ192">
        <f>(AI192-1)*100</f>
        <v>0</v>
      </c>
      <c r="AK192">
        <f>MAX(0,($B$13+$C$13*DS192)/(1+$D$13*DS192)*DL192/(DN192+273)*$E$13)</f>
        <v>0</v>
      </c>
      <c r="AL192" t="s">
        <v>420</v>
      </c>
      <c r="AM192" t="s">
        <v>420</v>
      </c>
      <c r="AN192">
        <v>0</v>
      </c>
      <c r="AO192">
        <v>0</v>
      </c>
      <c r="AP192">
        <f>1-AN192/AO192</f>
        <v>0</v>
      </c>
      <c r="AQ192">
        <v>0</v>
      </c>
      <c r="AR192" t="s">
        <v>420</v>
      </c>
      <c r="AS192" t="s">
        <v>420</v>
      </c>
      <c r="AT192">
        <v>0</v>
      </c>
      <c r="AU192">
        <v>0</v>
      </c>
      <c r="AV192">
        <f>1-AT192/AU192</f>
        <v>0</v>
      </c>
      <c r="AW192">
        <v>0.5</v>
      </c>
      <c r="AX192">
        <f>CW192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420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CV192">
        <f>$B$11*DT192+$C$11*DU192+$F$11*EF192*(1-EI192)</f>
        <v>0</v>
      </c>
      <c r="CW192">
        <f>CV192*CX192</f>
        <v>0</v>
      </c>
      <c r="CX192">
        <f>($B$11*$D$9+$C$11*$D$9+$F$11*((ES192+EK192)/MAX(ES192+EK192+ET192, 0.1)*$I$9+ET192/MAX(ES192+EK192+ET192, 0.1)*$J$9))/($B$11+$C$11+$F$11)</f>
        <v>0</v>
      </c>
      <c r="CY192">
        <f>($B$11*$K$9+$C$11*$K$9+$F$11*((ES192+EK192)/MAX(ES192+EK192+ET192, 0.1)*$P$9+ET192/MAX(ES192+EK192+ET192, 0.1)*$Q$9))/($B$11+$C$11+$F$11)</f>
        <v>0</v>
      </c>
      <c r="CZ192">
        <v>3.7</v>
      </c>
      <c r="DA192">
        <v>0.5</v>
      </c>
      <c r="DB192" t="s">
        <v>421</v>
      </c>
      <c r="DC192">
        <v>2</v>
      </c>
      <c r="DD192">
        <v>1759363067</v>
      </c>
      <c r="DE192">
        <v>419.958333333333</v>
      </c>
      <c r="DF192">
        <v>420.011333333333</v>
      </c>
      <c r="DG192">
        <v>23.8135333333333</v>
      </c>
      <c r="DH192">
        <v>23.5386</v>
      </c>
      <c r="DI192">
        <v>417.979</v>
      </c>
      <c r="DJ192">
        <v>23.4390666666667</v>
      </c>
      <c r="DK192">
        <v>499.993333333333</v>
      </c>
      <c r="DL192">
        <v>90.3161666666667</v>
      </c>
      <c r="DM192">
        <v>0.0328741666666667</v>
      </c>
      <c r="DN192">
        <v>30.1207</v>
      </c>
      <c r="DO192">
        <v>29.9547666666667</v>
      </c>
      <c r="DP192">
        <v>999.9</v>
      </c>
      <c r="DQ192">
        <v>0</v>
      </c>
      <c r="DR192">
        <v>0</v>
      </c>
      <c r="DS192">
        <v>9999.77333333333</v>
      </c>
      <c r="DT192">
        <v>0</v>
      </c>
      <c r="DU192">
        <v>0.330984</v>
      </c>
      <c r="DV192">
        <v>-0.05331421</v>
      </c>
      <c r="DW192">
        <v>430.202666666667</v>
      </c>
      <c r="DX192">
        <v>430.136333333333</v>
      </c>
      <c r="DY192">
        <v>0.274897</v>
      </c>
      <c r="DZ192">
        <v>420.011333333333</v>
      </c>
      <c r="EA192">
        <v>23.5386</v>
      </c>
      <c r="EB192">
        <v>2.15074666666667</v>
      </c>
      <c r="EC192">
        <v>2.12591666666667</v>
      </c>
      <c r="ED192">
        <v>18.6001</v>
      </c>
      <c r="EE192">
        <v>18.4147333333333</v>
      </c>
      <c r="EF192">
        <v>0.00500059</v>
      </c>
      <c r="EG192">
        <v>0</v>
      </c>
      <c r="EH192">
        <v>0</v>
      </c>
      <c r="EI192">
        <v>0</v>
      </c>
      <c r="EJ192">
        <v>388</v>
      </c>
      <c r="EK192">
        <v>0.00500059</v>
      </c>
      <c r="EL192">
        <v>-12</v>
      </c>
      <c r="EM192">
        <v>-1</v>
      </c>
      <c r="EN192">
        <v>35.437</v>
      </c>
      <c r="EO192">
        <v>38.312</v>
      </c>
      <c r="EP192">
        <v>36.687</v>
      </c>
      <c r="EQ192">
        <v>38.187</v>
      </c>
      <c r="ER192">
        <v>37.562</v>
      </c>
      <c r="ES192">
        <v>0</v>
      </c>
      <c r="ET192">
        <v>0</v>
      </c>
      <c r="EU192">
        <v>0</v>
      </c>
      <c r="EV192">
        <v>1759363071.1</v>
      </c>
      <c r="EW192">
        <v>0</v>
      </c>
      <c r="EX192">
        <v>384.328</v>
      </c>
      <c r="EY192">
        <v>11.6923080178175</v>
      </c>
      <c r="EZ192">
        <v>-19.4461533761824</v>
      </c>
      <c r="FA192">
        <v>-10.36</v>
      </c>
      <c r="FB192">
        <v>15</v>
      </c>
      <c r="FC192">
        <v>0</v>
      </c>
      <c r="FD192" t="s">
        <v>422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-0.056080663</v>
      </c>
      <c r="FQ192">
        <v>-0.0824182926315789</v>
      </c>
      <c r="FR192">
        <v>0.0424884946149183</v>
      </c>
      <c r="FS192">
        <v>1</v>
      </c>
      <c r="FT192">
        <v>383.994117647059</v>
      </c>
      <c r="FU192">
        <v>12.7822766258801</v>
      </c>
      <c r="FV192">
        <v>6.41133835603542</v>
      </c>
      <c r="FW192">
        <v>-1</v>
      </c>
      <c r="FX192">
        <v>0.2654613</v>
      </c>
      <c r="FY192">
        <v>0.0681092030075186</v>
      </c>
      <c r="FZ192">
        <v>0.00662722401235993</v>
      </c>
      <c r="GA192">
        <v>1</v>
      </c>
      <c r="GB192">
        <v>2</v>
      </c>
      <c r="GC192">
        <v>2</v>
      </c>
      <c r="GD192" t="s">
        <v>449</v>
      </c>
      <c r="GE192">
        <v>3.13284</v>
      </c>
      <c r="GF192">
        <v>2.71108</v>
      </c>
      <c r="GG192">
        <v>0.0892106</v>
      </c>
      <c r="GH192">
        <v>0.0896787</v>
      </c>
      <c r="GI192">
        <v>0.102078</v>
      </c>
      <c r="GJ192">
        <v>0.101987</v>
      </c>
      <c r="GK192">
        <v>34265.7</v>
      </c>
      <c r="GL192">
        <v>36679.3</v>
      </c>
      <c r="GM192">
        <v>34041.9</v>
      </c>
      <c r="GN192">
        <v>36485</v>
      </c>
      <c r="GO192">
        <v>43175.2</v>
      </c>
      <c r="GP192">
        <v>47036.5</v>
      </c>
      <c r="GQ192">
        <v>53110.7</v>
      </c>
      <c r="GR192">
        <v>58314.6</v>
      </c>
      <c r="GS192">
        <v>1.93132</v>
      </c>
      <c r="GT192">
        <v>1.77663</v>
      </c>
      <c r="GU192">
        <v>0.0849366</v>
      </c>
      <c r="GV192">
        <v>0</v>
      </c>
      <c r="GW192">
        <v>28.578</v>
      </c>
      <c r="GX192">
        <v>999.9</v>
      </c>
      <c r="GY192">
        <v>58.076</v>
      </c>
      <c r="GZ192">
        <v>30.837</v>
      </c>
      <c r="HA192">
        <v>28.7395</v>
      </c>
      <c r="HB192">
        <v>54.67</v>
      </c>
      <c r="HC192">
        <v>44.347</v>
      </c>
      <c r="HD192">
        <v>1</v>
      </c>
      <c r="HE192">
        <v>0.112957</v>
      </c>
      <c r="HF192">
        <v>-1.30312</v>
      </c>
      <c r="HG192">
        <v>20.127</v>
      </c>
      <c r="HH192">
        <v>5.19872</v>
      </c>
      <c r="HI192">
        <v>12.0043</v>
      </c>
      <c r="HJ192">
        <v>4.97555</v>
      </c>
      <c r="HK192">
        <v>3.294</v>
      </c>
      <c r="HL192">
        <v>9999</v>
      </c>
      <c r="HM192">
        <v>9999</v>
      </c>
      <c r="HN192">
        <v>999.9</v>
      </c>
      <c r="HO192">
        <v>9999</v>
      </c>
      <c r="HP192">
        <v>1.86325</v>
      </c>
      <c r="HQ192">
        <v>1.86813</v>
      </c>
      <c r="HR192">
        <v>1.86784</v>
      </c>
      <c r="HS192">
        <v>1.86905</v>
      </c>
      <c r="HT192">
        <v>1.86981</v>
      </c>
      <c r="HU192">
        <v>1.8659</v>
      </c>
      <c r="HV192">
        <v>1.86693</v>
      </c>
      <c r="HW192">
        <v>1.86844</v>
      </c>
      <c r="HX192">
        <v>5</v>
      </c>
      <c r="HY192">
        <v>0</v>
      </c>
      <c r="HZ192">
        <v>0</v>
      </c>
      <c r="IA192">
        <v>0</v>
      </c>
      <c r="IB192" t="s">
        <v>424</v>
      </c>
      <c r="IC192" t="s">
        <v>425</v>
      </c>
      <c r="ID192" t="s">
        <v>426</v>
      </c>
      <c r="IE192" t="s">
        <v>426</v>
      </c>
      <c r="IF192" t="s">
        <v>426</v>
      </c>
      <c r="IG192" t="s">
        <v>426</v>
      </c>
      <c r="IH192">
        <v>0</v>
      </c>
      <c r="II192">
        <v>100</v>
      </c>
      <c r="IJ192">
        <v>100</v>
      </c>
      <c r="IK192">
        <v>1.979</v>
      </c>
      <c r="IL192">
        <v>0.3745</v>
      </c>
      <c r="IM192">
        <v>0.591063205497763</v>
      </c>
      <c r="IN192">
        <v>0.00362635438953289</v>
      </c>
      <c r="IO192">
        <v>-8.50754122937555e-07</v>
      </c>
      <c r="IP192">
        <v>2.87264459290622e-10</v>
      </c>
      <c r="IQ192">
        <v>-0.103101814204982</v>
      </c>
      <c r="IR192">
        <v>-0.017656537129445</v>
      </c>
      <c r="IS192">
        <v>0.00217271289782075</v>
      </c>
      <c r="IT192">
        <v>-2.34727275410467e-05</v>
      </c>
      <c r="IU192">
        <v>4</v>
      </c>
      <c r="IV192">
        <v>2183</v>
      </c>
      <c r="IW192">
        <v>1</v>
      </c>
      <c r="IX192">
        <v>27</v>
      </c>
      <c r="IY192">
        <v>29322717.8</v>
      </c>
      <c r="IZ192">
        <v>29322717.8</v>
      </c>
      <c r="JA192">
        <v>0.996094</v>
      </c>
      <c r="JB192">
        <v>2.64893</v>
      </c>
      <c r="JC192">
        <v>1.54785</v>
      </c>
      <c r="JD192">
        <v>2.31445</v>
      </c>
      <c r="JE192">
        <v>1.64673</v>
      </c>
      <c r="JF192">
        <v>2.27661</v>
      </c>
      <c r="JG192">
        <v>34.5549</v>
      </c>
      <c r="JH192">
        <v>24.2101</v>
      </c>
      <c r="JI192">
        <v>18</v>
      </c>
      <c r="JJ192">
        <v>494.56</v>
      </c>
      <c r="JK192">
        <v>395.524</v>
      </c>
      <c r="JL192">
        <v>30.434</v>
      </c>
      <c r="JM192">
        <v>28.8182</v>
      </c>
      <c r="JN192">
        <v>30.0004</v>
      </c>
      <c r="JO192">
        <v>28.777</v>
      </c>
      <c r="JP192">
        <v>28.7249</v>
      </c>
      <c r="JQ192">
        <v>19.9706</v>
      </c>
      <c r="JR192">
        <v>22.0673</v>
      </c>
      <c r="JS192">
        <v>52.384</v>
      </c>
      <c r="JT192">
        <v>30.4824</v>
      </c>
      <c r="JU192">
        <v>420</v>
      </c>
      <c r="JV192">
        <v>23.5259</v>
      </c>
      <c r="JW192">
        <v>96.5401</v>
      </c>
      <c r="JX192">
        <v>94.4802</v>
      </c>
    </row>
    <row r="193" spans="1:284">
      <c r="A193">
        <v>177</v>
      </c>
      <c r="B193">
        <v>1759363072</v>
      </c>
      <c r="C193">
        <v>2029.90000009537</v>
      </c>
      <c r="D193" t="s">
        <v>783</v>
      </c>
      <c r="E193" t="s">
        <v>784</v>
      </c>
      <c r="F193">
        <v>5</v>
      </c>
      <c r="G193" t="s">
        <v>730</v>
      </c>
      <c r="H193" t="s">
        <v>419</v>
      </c>
      <c r="I193">
        <v>1759363069</v>
      </c>
      <c r="J193">
        <f>(K193)/1000</f>
        <v>0</v>
      </c>
      <c r="K193">
        <f>1000*DK193*AI193*(DG193-DH193)/(100*CZ193*(1000-AI193*DG193))</f>
        <v>0</v>
      </c>
      <c r="L193">
        <f>DK193*AI193*(DF193-DE193*(1000-AI193*DH193)/(1000-AI193*DG193))/(100*CZ193)</f>
        <v>0</v>
      </c>
      <c r="M193">
        <f>DE193 - IF(AI193&gt;1, L193*CZ193*100.0/(AK193), 0)</f>
        <v>0</v>
      </c>
      <c r="N193">
        <f>((T193-J193/2)*M193-L193)/(T193+J193/2)</f>
        <v>0</v>
      </c>
      <c r="O193">
        <f>N193*(DL193+DM193)/1000.0</f>
        <v>0</v>
      </c>
      <c r="P193">
        <f>(DE193 - IF(AI193&gt;1, L193*CZ193*100.0/(AK193), 0))*(DL193+DM193)/1000.0</f>
        <v>0</v>
      </c>
      <c r="Q193">
        <f>2.0/((1/S193-1/R193)+SIGN(S193)*SQRT((1/S193-1/R193)*(1/S193-1/R193) + 4*DA193/((DA193+1)*(DA193+1))*(2*1/S193*1/R193-1/R193*1/R193)))</f>
        <v>0</v>
      </c>
      <c r="R193">
        <f>IF(LEFT(DB193,1)&lt;&gt;"0",IF(LEFT(DB193,1)="1",3.0,DC193),$D$5+$E$5*(DS193*DL193/($K$5*1000))+$F$5*(DS193*DL193/($K$5*1000))*MAX(MIN(CZ193,$J$5),$I$5)*MAX(MIN(CZ193,$J$5),$I$5)+$G$5*MAX(MIN(CZ193,$J$5),$I$5)*(DS193*DL193/($K$5*1000))+$H$5*(DS193*DL193/($K$5*1000))*(DS193*DL193/($K$5*1000)))</f>
        <v>0</v>
      </c>
      <c r="S193">
        <f>J193*(1000-(1000*0.61365*exp(17.502*W193/(240.97+W193))/(DL193+DM193)+DG193)/2)/(1000*0.61365*exp(17.502*W193/(240.97+W193))/(DL193+DM193)-DG193)</f>
        <v>0</v>
      </c>
      <c r="T193">
        <f>1/((DA193+1)/(Q193/1.6)+1/(R193/1.37)) + DA193/((DA193+1)/(Q193/1.6) + DA193/(R193/1.37))</f>
        <v>0</v>
      </c>
      <c r="U193">
        <f>(CV193*CY193)</f>
        <v>0</v>
      </c>
      <c r="V193">
        <f>(DN193+(U193+2*0.95*5.67E-8*(((DN193+$B$7)+273)^4-(DN193+273)^4)-44100*J193)/(1.84*29.3*R193+8*0.95*5.67E-8*(DN193+273)^3))</f>
        <v>0</v>
      </c>
      <c r="W193">
        <f>($C$7*DO193+$D$7*DP193+$E$7*V193)</f>
        <v>0</v>
      </c>
      <c r="X193">
        <f>0.61365*exp(17.502*W193/(240.97+W193))</f>
        <v>0</v>
      </c>
      <c r="Y193">
        <f>(Z193/AA193*100)</f>
        <v>0</v>
      </c>
      <c r="Z193">
        <f>DG193*(DL193+DM193)/1000</f>
        <v>0</v>
      </c>
      <c r="AA193">
        <f>0.61365*exp(17.502*DN193/(240.97+DN193))</f>
        <v>0</v>
      </c>
      <c r="AB193">
        <f>(X193-DG193*(DL193+DM193)/1000)</f>
        <v>0</v>
      </c>
      <c r="AC193">
        <f>(-J193*44100)</f>
        <v>0</v>
      </c>
      <c r="AD193">
        <f>2*29.3*R193*0.92*(DN193-W193)</f>
        <v>0</v>
      </c>
      <c r="AE193">
        <f>2*0.95*5.67E-8*(((DN193+$B$7)+273)^4-(W193+273)^4)</f>
        <v>0</v>
      </c>
      <c r="AF193">
        <f>U193+AE193+AC193+AD193</f>
        <v>0</v>
      </c>
      <c r="AG193">
        <v>8</v>
      </c>
      <c r="AH193">
        <v>2</v>
      </c>
      <c r="AI193">
        <f>IF(AG193*$H$13&gt;=AK193,1.0,(AK193/(AK193-AG193*$H$13)))</f>
        <v>0</v>
      </c>
      <c r="AJ193">
        <f>(AI193-1)*100</f>
        <v>0</v>
      </c>
      <c r="AK193">
        <f>MAX(0,($B$13+$C$13*DS193)/(1+$D$13*DS193)*DL193/(DN193+273)*$E$13)</f>
        <v>0</v>
      </c>
      <c r="AL193" t="s">
        <v>420</v>
      </c>
      <c r="AM193" t="s">
        <v>420</v>
      </c>
      <c r="AN193">
        <v>0</v>
      </c>
      <c r="AO193">
        <v>0</v>
      </c>
      <c r="AP193">
        <f>1-AN193/AO193</f>
        <v>0</v>
      </c>
      <c r="AQ193">
        <v>0</v>
      </c>
      <c r="AR193" t="s">
        <v>420</v>
      </c>
      <c r="AS193" t="s">
        <v>420</v>
      </c>
      <c r="AT193">
        <v>0</v>
      </c>
      <c r="AU193">
        <v>0</v>
      </c>
      <c r="AV193">
        <f>1-AT193/AU193</f>
        <v>0</v>
      </c>
      <c r="AW193">
        <v>0.5</v>
      </c>
      <c r="AX193">
        <f>CW193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420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CV193">
        <f>$B$11*DT193+$C$11*DU193+$F$11*EF193*(1-EI193)</f>
        <v>0</v>
      </c>
      <c r="CW193">
        <f>CV193*CX193</f>
        <v>0</v>
      </c>
      <c r="CX193">
        <f>($B$11*$D$9+$C$11*$D$9+$F$11*((ES193+EK193)/MAX(ES193+EK193+ET193, 0.1)*$I$9+ET193/MAX(ES193+EK193+ET193, 0.1)*$J$9))/($B$11+$C$11+$F$11)</f>
        <v>0</v>
      </c>
      <c r="CY193">
        <f>($B$11*$K$9+$C$11*$K$9+$F$11*((ES193+EK193)/MAX(ES193+EK193+ET193, 0.1)*$P$9+ET193/MAX(ES193+EK193+ET193, 0.1)*$Q$9))/($B$11+$C$11+$F$11)</f>
        <v>0</v>
      </c>
      <c r="CZ193">
        <v>3.7</v>
      </c>
      <c r="DA193">
        <v>0.5</v>
      </c>
      <c r="DB193" t="s">
        <v>421</v>
      </c>
      <c r="DC193">
        <v>2</v>
      </c>
      <c r="DD193">
        <v>1759363069</v>
      </c>
      <c r="DE193">
        <v>419.961333333333</v>
      </c>
      <c r="DF193">
        <v>419.990666666667</v>
      </c>
      <c r="DG193">
        <v>23.8144</v>
      </c>
      <c r="DH193">
        <v>23.5376666666667</v>
      </c>
      <c r="DI193">
        <v>417.982</v>
      </c>
      <c r="DJ193">
        <v>23.4399</v>
      </c>
      <c r="DK193">
        <v>500.005333333333</v>
      </c>
      <c r="DL193">
        <v>90.3187</v>
      </c>
      <c r="DM193">
        <v>0.0329946</v>
      </c>
      <c r="DN193">
        <v>30.1194</v>
      </c>
      <c r="DO193">
        <v>29.9570666666667</v>
      </c>
      <c r="DP193">
        <v>999.9</v>
      </c>
      <c r="DQ193">
        <v>0</v>
      </c>
      <c r="DR193">
        <v>0</v>
      </c>
      <c r="DS193">
        <v>9993.73333333333</v>
      </c>
      <c r="DT193">
        <v>0</v>
      </c>
      <c r="DU193">
        <v>0.330984</v>
      </c>
      <c r="DV193">
        <v>-0.02965291</v>
      </c>
      <c r="DW193">
        <v>430.206333333333</v>
      </c>
      <c r="DX193">
        <v>430.114666666667</v>
      </c>
      <c r="DY193">
        <v>0.276671</v>
      </c>
      <c r="DZ193">
        <v>419.990666666667</v>
      </c>
      <c r="EA193">
        <v>23.5376666666667</v>
      </c>
      <c r="EB193">
        <v>2.15088</v>
      </c>
      <c r="EC193">
        <v>2.12589</v>
      </c>
      <c r="ED193">
        <v>18.6011</v>
      </c>
      <c r="EE193">
        <v>18.4145333333333</v>
      </c>
      <c r="EF193">
        <v>0.00500059</v>
      </c>
      <c r="EG193">
        <v>0</v>
      </c>
      <c r="EH193">
        <v>0</v>
      </c>
      <c r="EI193">
        <v>0</v>
      </c>
      <c r="EJ193">
        <v>386.5</v>
      </c>
      <c r="EK193">
        <v>0.00500059</v>
      </c>
      <c r="EL193">
        <v>-10.5333333333333</v>
      </c>
      <c r="EM193">
        <v>-1.2</v>
      </c>
      <c r="EN193">
        <v>35.437</v>
      </c>
      <c r="EO193">
        <v>38.312</v>
      </c>
      <c r="EP193">
        <v>36.687</v>
      </c>
      <c r="EQ193">
        <v>38.1663333333333</v>
      </c>
      <c r="ER193">
        <v>37.562</v>
      </c>
      <c r="ES193">
        <v>0</v>
      </c>
      <c r="ET193">
        <v>0</v>
      </c>
      <c r="EU193">
        <v>0</v>
      </c>
      <c r="EV193">
        <v>1759363072.9</v>
      </c>
      <c r="EW193">
        <v>0</v>
      </c>
      <c r="EX193">
        <v>384.588461538462</v>
      </c>
      <c r="EY193">
        <v>-13.8085468329014</v>
      </c>
      <c r="EZ193">
        <v>-6.29059798169393</v>
      </c>
      <c r="FA193">
        <v>-12.1230769230769</v>
      </c>
      <c r="FB193">
        <v>15</v>
      </c>
      <c r="FC193">
        <v>0</v>
      </c>
      <c r="FD193" t="s">
        <v>422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-0.0494263045</v>
      </c>
      <c r="FQ193">
        <v>-0.0615207018045112</v>
      </c>
      <c r="FR193">
        <v>0.0433329514677818</v>
      </c>
      <c r="FS193">
        <v>1</v>
      </c>
      <c r="FT193">
        <v>383.844117647059</v>
      </c>
      <c r="FU193">
        <v>8.28265861713943</v>
      </c>
      <c r="FV193">
        <v>6.35980906004865</v>
      </c>
      <c r="FW193">
        <v>-1</v>
      </c>
      <c r="FX193">
        <v>0.267783</v>
      </c>
      <c r="FY193">
        <v>0.064118165413534</v>
      </c>
      <c r="FZ193">
        <v>0.00622374245932462</v>
      </c>
      <c r="GA193">
        <v>1</v>
      </c>
      <c r="GB193">
        <v>2</v>
      </c>
      <c r="GC193">
        <v>2</v>
      </c>
      <c r="GD193" t="s">
        <v>449</v>
      </c>
      <c r="GE193">
        <v>3.13259</v>
      </c>
      <c r="GF193">
        <v>2.71101</v>
      </c>
      <c r="GG193">
        <v>0.0892077</v>
      </c>
      <c r="GH193">
        <v>0.0896768</v>
      </c>
      <c r="GI193">
        <v>0.102082</v>
      </c>
      <c r="GJ193">
        <v>0.101987</v>
      </c>
      <c r="GK193">
        <v>34265.9</v>
      </c>
      <c r="GL193">
        <v>36679.5</v>
      </c>
      <c r="GM193">
        <v>34042</v>
      </c>
      <c r="GN193">
        <v>36485.1</v>
      </c>
      <c r="GO193">
        <v>43175.2</v>
      </c>
      <c r="GP193">
        <v>47036.5</v>
      </c>
      <c r="GQ193">
        <v>53110.9</v>
      </c>
      <c r="GR193">
        <v>58314.6</v>
      </c>
      <c r="GS193">
        <v>1.9314</v>
      </c>
      <c r="GT193">
        <v>1.7768</v>
      </c>
      <c r="GU193">
        <v>0.0851601</v>
      </c>
      <c r="GV193">
        <v>0</v>
      </c>
      <c r="GW193">
        <v>28.5775</v>
      </c>
      <c r="GX193">
        <v>999.9</v>
      </c>
      <c r="GY193">
        <v>58.1</v>
      </c>
      <c r="GZ193">
        <v>30.837</v>
      </c>
      <c r="HA193">
        <v>28.7501</v>
      </c>
      <c r="HB193">
        <v>54.83</v>
      </c>
      <c r="HC193">
        <v>44.5913</v>
      </c>
      <c r="HD193">
        <v>1</v>
      </c>
      <c r="HE193">
        <v>0.113026</v>
      </c>
      <c r="HF193">
        <v>-1.34194</v>
      </c>
      <c r="HG193">
        <v>20.1266</v>
      </c>
      <c r="HH193">
        <v>5.19842</v>
      </c>
      <c r="HI193">
        <v>12.0041</v>
      </c>
      <c r="HJ193">
        <v>4.9753</v>
      </c>
      <c r="HK193">
        <v>3.294</v>
      </c>
      <c r="HL193">
        <v>9999</v>
      </c>
      <c r="HM193">
        <v>9999</v>
      </c>
      <c r="HN193">
        <v>999.9</v>
      </c>
      <c r="HO193">
        <v>9999</v>
      </c>
      <c r="HP193">
        <v>1.86325</v>
      </c>
      <c r="HQ193">
        <v>1.86813</v>
      </c>
      <c r="HR193">
        <v>1.86784</v>
      </c>
      <c r="HS193">
        <v>1.86905</v>
      </c>
      <c r="HT193">
        <v>1.86982</v>
      </c>
      <c r="HU193">
        <v>1.86593</v>
      </c>
      <c r="HV193">
        <v>1.86692</v>
      </c>
      <c r="HW193">
        <v>1.86844</v>
      </c>
      <c r="HX193">
        <v>5</v>
      </c>
      <c r="HY193">
        <v>0</v>
      </c>
      <c r="HZ193">
        <v>0</v>
      </c>
      <c r="IA193">
        <v>0</v>
      </c>
      <c r="IB193" t="s">
        <v>424</v>
      </c>
      <c r="IC193" t="s">
        <v>425</v>
      </c>
      <c r="ID193" t="s">
        <v>426</v>
      </c>
      <c r="IE193" t="s">
        <v>426</v>
      </c>
      <c r="IF193" t="s">
        <v>426</v>
      </c>
      <c r="IG193" t="s">
        <v>426</v>
      </c>
      <c r="IH193">
        <v>0</v>
      </c>
      <c r="II193">
        <v>100</v>
      </c>
      <c r="IJ193">
        <v>100</v>
      </c>
      <c r="IK193">
        <v>1.979</v>
      </c>
      <c r="IL193">
        <v>0.3746</v>
      </c>
      <c r="IM193">
        <v>0.591063205497763</v>
      </c>
      <c r="IN193">
        <v>0.00362635438953289</v>
      </c>
      <c r="IO193">
        <v>-8.50754122937555e-07</v>
      </c>
      <c r="IP193">
        <v>2.87264459290622e-10</v>
      </c>
      <c r="IQ193">
        <v>-0.103101814204982</v>
      </c>
      <c r="IR193">
        <v>-0.017656537129445</v>
      </c>
      <c r="IS193">
        <v>0.00217271289782075</v>
      </c>
      <c r="IT193">
        <v>-2.34727275410467e-05</v>
      </c>
      <c r="IU193">
        <v>4</v>
      </c>
      <c r="IV193">
        <v>2183</v>
      </c>
      <c r="IW193">
        <v>1</v>
      </c>
      <c r="IX193">
        <v>27</v>
      </c>
      <c r="IY193">
        <v>29322717.9</v>
      </c>
      <c r="IZ193">
        <v>29322717.9</v>
      </c>
      <c r="JA193">
        <v>0.996094</v>
      </c>
      <c r="JB193">
        <v>2.64282</v>
      </c>
      <c r="JC193">
        <v>1.54785</v>
      </c>
      <c r="JD193">
        <v>2.31323</v>
      </c>
      <c r="JE193">
        <v>1.64673</v>
      </c>
      <c r="JF193">
        <v>2.33276</v>
      </c>
      <c r="JG193">
        <v>34.5549</v>
      </c>
      <c r="JH193">
        <v>24.2101</v>
      </c>
      <c r="JI193">
        <v>18</v>
      </c>
      <c r="JJ193">
        <v>494.615</v>
      </c>
      <c r="JK193">
        <v>395.627</v>
      </c>
      <c r="JL193">
        <v>30.451</v>
      </c>
      <c r="JM193">
        <v>28.8185</v>
      </c>
      <c r="JN193">
        <v>30.0002</v>
      </c>
      <c r="JO193">
        <v>28.7778</v>
      </c>
      <c r="JP193">
        <v>28.7261</v>
      </c>
      <c r="JQ193">
        <v>19.9706</v>
      </c>
      <c r="JR193">
        <v>22.0673</v>
      </c>
      <c r="JS193">
        <v>52.384</v>
      </c>
      <c r="JT193">
        <v>30.4824</v>
      </c>
      <c r="JU193">
        <v>420</v>
      </c>
      <c r="JV193">
        <v>23.5259</v>
      </c>
      <c r="JW193">
        <v>96.5405</v>
      </c>
      <c r="JX193">
        <v>94.4804</v>
      </c>
    </row>
    <row r="194" spans="1:284">
      <c r="A194">
        <v>178</v>
      </c>
      <c r="B194">
        <v>1759363074</v>
      </c>
      <c r="C194">
        <v>2031.90000009537</v>
      </c>
      <c r="D194" t="s">
        <v>785</v>
      </c>
      <c r="E194" t="s">
        <v>786</v>
      </c>
      <c r="F194">
        <v>5</v>
      </c>
      <c r="G194" t="s">
        <v>730</v>
      </c>
      <c r="H194" t="s">
        <v>419</v>
      </c>
      <c r="I194">
        <v>1759363071</v>
      </c>
      <c r="J194">
        <f>(K194)/1000</f>
        <v>0</v>
      </c>
      <c r="K194">
        <f>1000*DK194*AI194*(DG194-DH194)/(100*CZ194*(1000-AI194*DG194))</f>
        <v>0</v>
      </c>
      <c r="L194">
        <f>DK194*AI194*(DF194-DE194*(1000-AI194*DH194)/(1000-AI194*DG194))/(100*CZ194)</f>
        <v>0</v>
      </c>
      <c r="M194">
        <f>DE194 - IF(AI194&gt;1, L194*CZ194*100.0/(AK194), 0)</f>
        <v>0</v>
      </c>
      <c r="N194">
        <f>((T194-J194/2)*M194-L194)/(T194+J194/2)</f>
        <v>0</v>
      </c>
      <c r="O194">
        <f>N194*(DL194+DM194)/1000.0</f>
        <v>0</v>
      </c>
      <c r="P194">
        <f>(DE194 - IF(AI194&gt;1, L194*CZ194*100.0/(AK194), 0))*(DL194+DM194)/1000.0</f>
        <v>0</v>
      </c>
      <c r="Q194">
        <f>2.0/((1/S194-1/R194)+SIGN(S194)*SQRT((1/S194-1/R194)*(1/S194-1/R194) + 4*DA194/((DA194+1)*(DA194+1))*(2*1/S194*1/R194-1/R194*1/R194)))</f>
        <v>0</v>
      </c>
      <c r="R194">
        <f>IF(LEFT(DB194,1)&lt;&gt;"0",IF(LEFT(DB194,1)="1",3.0,DC194),$D$5+$E$5*(DS194*DL194/($K$5*1000))+$F$5*(DS194*DL194/($K$5*1000))*MAX(MIN(CZ194,$J$5),$I$5)*MAX(MIN(CZ194,$J$5),$I$5)+$G$5*MAX(MIN(CZ194,$J$5),$I$5)*(DS194*DL194/($K$5*1000))+$H$5*(DS194*DL194/($K$5*1000))*(DS194*DL194/($K$5*1000)))</f>
        <v>0</v>
      </c>
      <c r="S194">
        <f>J194*(1000-(1000*0.61365*exp(17.502*W194/(240.97+W194))/(DL194+DM194)+DG194)/2)/(1000*0.61365*exp(17.502*W194/(240.97+W194))/(DL194+DM194)-DG194)</f>
        <v>0</v>
      </c>
      <c r="T194">
        <f>1/((DA194+1)/(Q194/1.6)+1/(R194/1.37)) + DA194/((DA194+1)/(Q194/1.6) + DA194/(R194/1.37))</f>
        <v>0</v>
      </c>
      <c r="U194">
        <f>(CV194*CY194)</f>
        <v>0</v>
      </c>
      <c r="V194">
        <f>(DN194+(U194+2*0.95*5.67E-8*(((DN194+$B$7)+273)^4-(DN194+273)^4)-44100*J194)/(1.84*29.3*R194+8*0.95*5.67E-8*(DN194+273)^3))</f>
        <v>0</v>
      </c>
      <c r="W194">
        <f>($C$7*DO194+$D$7*DP194+$E$7*V194)</f>
        <v>0</v>
      </c>
      <c r="X194">
        <f>0.61365*exp(17.502*W194/(240.97+W194))</f>
        <v>0</v>
      </c>
      <c r="Y194">
        <f>(Z194/AA194*100)</f>
        <v>0</v>
      </c>
      <c r="Z194">
        <f>DG194*(DL194+DM194)/1000</f>
        <v>0</v>
      </c>
      <c r="AA194">
        <f>0.61365*exp(17.502*DN194/(240.97+DN194))</f>
        <v>0</v>
      </c>
      <c r="AB194">
        <f>(X194-DG194*(DL194+DM194)/1000)</f>
        <v>0</v>
      </c>
      <c r="AC194">
        <f>(-J194*44100)</f>
        <v>0</v>
      </c>
      <c r="AD194">
        <f>2*29.3*R194*0.92*(DN194-W194)</f>
        <v>0</v>
      </c>
      <c r="AE194">
        <f>2*0.95*5.67E-8*(((DN194+$B$7)+273)^4-(W194+273)^4)</f>
        <v>0</v>
      </c>
      <c r="AF194">
        <f>U194+AE194+AC194+AD194</f>
        <v>0</v>
      </c>
      <c r="AG194">
        <v>8</v>
      </c>
      <c r="AH194">
        <v>2</v>
      </c>
      <c r="AI194">
        <f>IF(AG194*$H$13&gt;=AK194,1.0,(AK194/(AK194-AG194*$H$13)))</f>
        <v>0</v>
      </c>
      <c r="AJ194">
        <f>(AI194-1)*100</f>
        <v>0</v>
      </c>
      <c r="AK194">
        <f>MAX(0,($B$13+$C$13*DS194)/(1+$D$13*DS194)*DL194/(DN194+273)*$E$13)</f>
        <v>0</v>
      </c>
      <c r="AL194" t="s">
        <v>420</v>
      </c>
      <c r="AM194" t="s">
        <v>420</v>
      </c>
      <c r="AN194">
        <v>0</v>
      </c>
      <c r="AO194">
        <v>0</v>
      </c>
      <c r="AP194">
        <f>1-AN194/AO194</f>
        <v>0</v>
      </c>
      <c r="AQ194">
        <v>0</v>
      </c>
      <c r="AR194" t="s">
        <v>420</v>
      </c>
      <c r="AS194" t="s">
        <v>420</v>
      </c>
      <c r="AT194">
        <v>0</v>
      </c>
      <c r="AU194">
        <v>0</v>
      </c>
      <c r="AV194">
        <f>1-AT194/AU194</f>
        <v>0</v>
      </c>
      <c r="AW194">
        <v>0.5</v>
      </c>
      <c r="AX194">
        <f>CW194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420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CV194">
        <f>$B$11*DT194+$C$11*DU194+$F$11*EF194*(1-EI194)</f>
        <v>0</v>
      </c>
      <c r="CW194">
        <f>CV194*CX194</f>
        <v>0</v>
      </c>
      <c r="CX194">
        <f>($B$11*$D$9+$C$11*$D$9+$F$11*((ES194+EK194)/MAX(ES194+EK194+ET194, 0.1)*$I$9+ET194/MAX(ES194+EK194+ET194, 0.1)*$J$9))/($B$11+$C$11+$F$11)</f>
        <v>0</v>
      </c>
      <c r="CY194">
        <f>($B$11*$K$9+$C$11*$K$9+$F$11*((ES194+EK194)/MAX(ES194+EK194+ET194, 0.1)*$P$9+ET194/MAX(ES194+EK194+ET194, 0.1)*$Q$9))/($B$11+$C$11+$F$11)</f>
        <v>0</v>
      </c>
      <c r="CZ194">
        <v>3.7</v>
      </c>
      <c r="DA194">
        <v>0.5</v>
      </c>
      <c r="DB194" t="s">
        <v>421</v>
      </c>
      <c r="DC194">
        <v>2</v>
      </c>
      <c r="DD194">
        <v>1759363071</v>
      </c>
      <c r="DE194">
        <v>419.949333333333</v>
      </c>
      <c r="DF194">
        <v>419.982</v>
      </c>
      <c r="DG194">
        <v>23.8151</v>
      </c>
      <c r="DH194">
        <v>23.5369</v>
      </c>
      <c r="DI194">
        <v>417.970333333333</v>
      </c>
      <c r="DJ194">
        <v>23.4405666666667</v>
      </c>
      <c r="DK194">
        <v>500.014</v>
      </c>
      <c r="DL194">
        <v>90.3204666666667</v>
      </c>
      <c r="DM194">
        <v>0.0330961666666667</v>
      </c>
      <c r="DN194">
        <v>30.1180666666667</v>
      </c>
      <c r="DO194">
        <v>29.9600666666667</v>
      </c>
      <c r="DP194">
        <v>999.9</v>
      </c>
      <c r="DQ194">
        <v>0</v>
      </c>
      <c r="DR194">
        <v>0</v>
      </c>
      <c r="DS194">
        <v>9983.75</v>
      </c>
      <c r="DT194">
        <v>0</v>
      </c>
      <c r="DU194">
        <v>0.330984</v>
      </c>
      <c r="DV194">
        <v>-0.0327555433333333</v>
      </c>
      <c r="DW194">
        <v>430.194666666667</v>
      </c>
      <c r="DX194">
        <v>430.105333333333</v>
      </c>
      <c r="DY194">
        <v>0.278130666666667</v>
      </c>
      <c r="DZ194">
        <v>419.982</v>
      </c>
      <c r="EA194">
        <v>23.5369</v>
      </c>
      <c r="EB194">
        <v>2.15098666666667</v>
      </c>
      <c r="EC194">
        <v>2.12586333333333</v>
      </c>
      <c r="ED194">
        <v>18.6018666666667</v>
      </c>
      <c r="EE194">
        <v>18.4143333333333</v>
      </c>
      <c r="EF194">
        <v>0.00500059</v>
      </c>
      <c r="EG194">
        <v>0</v>
      </c>
      <c r="EH194">
        <v>0</v>
      </c>
      <c r="EI194">
        <v>0</v>
      </c>
      <c r="EJ194">
        <v>384.433333333333</v>
      </c>
      <c r="EK194">
        <v>0.00500059</v>
      </c>
      <c r="EL194">
        <v>-8.46666666666667</v>
      </c>
      <c r="EM194">
        <v>-1.13333333333333</v>
      </c>
      <c r="EN194">
        <v>35.437</v>
      </c>
      <c r="EO194">
        <v>38.312</v>
      </c>
      <c r="EP194">
        <v>36.6663333333333</v>
      </c>
      <c r="EQ194">
        <v>38.1456666666667</v>
      </c>
      <c r="ER194">
        <v>37.562</v>
      </c>
      <c r="ES194">
        <v>0</v>
      </c>
      <c r="ET194">
        <v>0</v>
      </c>
      <c r="EU194">
        <v>0</v>
      </c>
      <c r="EV194">
        <v>1759363075.3</v>
      </c>
      <c r="EW194">
        <v>0</v>
      </c>
      <c r="EX194">
        <v>384.565384615385</v>
      </c>
      <c r="EY194">
        <v>-16.8239314948225</v>
      </c>
      <c r="EZ194">
        <v>-16.427350235963</v>
      </c>
      <c r="FA194">
        <v>-12.3730769230769</v>
      </c>
      <c r="FB194">
        <v>15</v>
      </c>
      <c r="FC194">
        <v>0</v>
      </c>
      <c r="FD194" t="s">
        <v>422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-0.0443573295</v>
      </c>
      <c r="FQ194">
        <v>-0.0621485066165414</v>
      </c>
      <c r="FR194">
        <v>0.0417943979679189</v>
      </c>
      <c r="FS194">
        <v>1</v>
      </c>
      <c r="FT194">
        <v>383.188235294118</v>
      </c>
      <c r="FU194">
        <v>11.9724981254054</v>
      </c>
      <c r="FV194">
        <v>6.23579631717895</v>
      </c>
      <c r="FW194">
        <v>-1</v>
      </c>
      <c r="FX194">
        <v>0.269925</v>
      </c>
      <c r="FY194">
        <v>0.0601379548872183</v>
      </c>
      <c r="FZ194">
        <v>0.00583092622145059</v>
      </c>
      <c r="GA194">
        <v>1</v>
      </c>
      <c r="GB194">
        <v>2</v>
      </c>
      <c r="GC194">
        <v>2</v>
      </c>
      <c r="GD194" t="s">
        <v>449</v>
      </c>
      <c r="GE194">
        <v>3.13272</v>
      </c>
      <c r="GF194">
        <v>2.71106</v>
      </c>
      <c r="GG194">
        <v>0.0892046</v>
      </c>
      <c r="GH194">
        <v>0.089685</v>
      </c>
      <c r="GI194">
        <v>0.102084</v>
      </c>
      <c r="GJ194">
        <v>0.101985</v>
      </c>
      <c r="GK194">
        <v>34266</v>
      </c>
      <c r="GL194">
        <v>36679.2</v>
      </c>
      <c r="GM194">
        <v>34042</v>
      </c>
      <c r="GN194">
        <v>36485.2</v>
      </c>
      <c r="GO194">
        <v>43175.1</v>
      </c>
      <c r="GP194">
        <v>47036.5</v>
      </c>
      <c r="GQ194">
        <v>53110.9</v>
      </c>
      <c r="GR194">
        <v>58314.5</v>
      </c>
      <c r="GS194">
        <v>1.93148</v>
      </c>
      <c r="GT194">
        <v>1.77702</v>
      </c>
      <c r="GU194">
        <v>0.0845455</v>
      </c>
      <c r="GV194">
        <v>0</v>
      </c>
      <c r="GW194">
        <v>28.5777</v>
      </c>
      <c r="GX194">
        <v>999.9</v>
      </c>
      <c r="GY194">
        <v>58.076</v>
      </c>
      <c r="GZ194">
        <v>30.816</v>
      </c>
      <c r="HA194">
        <v>28.706</v>
      </c>
      <c r="HB194">
        <v>54.9</v>
      </c>
      <c r="HC194">
        <v>44.3069</v>
      </c>
      <c r="HD194">
        <v>1</v>
      </c>
      <c r="HE194">
        <v>0.113013</v>
      </c>
      <c r="HF194">
        <v>-1.32816</v>
      </c>
      <c r="HG194">
        <v>20.1267</v>
      </c>
      <c r="HH194">
        <v>5.19797</v>
      </c>
      <c r="HI194">
        <v>12.0041</v>
      </c>
      <c r="HJ194">
        <v>4.97495</v>
      </c>
      <c r="HK194">
        <v>3.294</v>
      </c>
      <c r="HL194">
        <v>9999</v>
      </c>
      <c r="HM194">
        <v>9999</v>
      </c>
      <c r="HN194">
        <v>999.9</v>
      </c>
      <c r="HO194">
        <v>9999</v>
      </c>
      <c r="HP194">
        <v>1.86325</v>
      </c>
      <c r="HQ194">
        <v>1.86813</v>
      </c>
      <c r="HR194">
        <v>1.86784</v>
      </c>
      <c r="HS194">
        <v>1.86905</v>
      </c>
      <c r="HT194">
        <v>1.86982</v>
      </c>
      <c r="HU194">
        <v>1.86595</v>
      </c>
      <c r="HV194">
        <v>1.86693</v>
      </c>
      <c r="HW194">
        <v>1.86844</v>
      </c>
      <c r="HX194">
        <v>5</v>
      </c>
      <c r="HY194">
        <v>0</v>
      </c>
      <c r="HZ194">
        <v>0</v>
      </c>
      <c r="IA194">
        <v>0</v>
      </c>
      <c r="IB194" t="s">
        <v>424</v>
      </c>
      <c r="IC194" t="s">
        <v>425</v>
      </c>
      <c r="ID194" t="s">
        <v>426</v>
      </c>
      <c r="IE194" t="s">
        <v>426</v>
      </c>
      <c r="IF194" t="s">
        <v>426</v>
      </c>
      <c r="IG194" t="s">
        <v>426</v>
      </c>
      <c r="IH194">
        <v>0</v>
      </c>
      <c r="II194">
        <v>100</v>
      </c>
      <c r="IJ194">
        <v>100</v>
      </c>
      <c r="IK194">
        <v>1.979</v>
      </c>
      <c r="IL194">
        <v>0.3746</v>
      </c>
      <c r="IM194">
        <v>0.591063205497763</v>
      </c>
      <c r="IN194">
        <v>0.00362635438953289</v>
      </c>
      <c r="IO194">
        <v>-8.50754122937555e-07</v>
      </c>
      <c r="IP194">
        <v>2.87264459290622e-10</v>
      </c>
      <c r="IQ194">
        <v>-0.103101814204982</v>
      </c>
      <c r="IR194">
        <v>-0.017656537129445</v>
      </c>
      <c r="IS194">
        <v>0.00217271289782075</v>
      </c>
      <c r="IT194">
        <v>-2.34727275410467e-05</v>
      </c>
      <c r="IU194">
        <v>4</v>
      </c>
      <c r="IV194">
        <v>2183</v>
      </c>
      <c r="IW194">
        <v>1</v>
      </c>
      <c r="IX194">
        <v>27</v>
      </c>
      <c r="IY194">
        <v>29322717.9</v>
      </c>
      <c r="IZ194">
        <v>29322717.9</v>
      </c>
      <c r="JA194">
        <v>0.996094</v>
      </c>
      <c r="JB194">
        <v>2.63672</v>
      </c>
      <c r="JC194">
        <v>1.54785</v>
      </c>
      <c r="JD194">
        <v>2.31323</v>
      </c>
      <c r="JE194">
        <v>1.64673</v>
      </c>
      <c r="JF194">
        <v>2.38647</v>
      </c>
      <c r="JG194">
        <v>34.5549</v>
      </c>
      <c r="JH194">
        <v>24.2188</v>
      </c>
      <c r="JI194">
        <v>18</v>
      </c>
      <c r="JJ194">
        <v>494.674</v>
      </c>
      <c r="JK194">
        <v>395.758</v>
      </c>
      <c r="JL194">
        <v>30.4702</v>
      </c>
      <c r="JM194">
        <v>28.8198</v>
      </c>
      <c r="JN194">
        <v>30.0002</v>
      </c>
      <c r="JO194">
        <v>28.779</v>
      </c>
      <c r="JP194">
        <v>28.7272</v>
      </c>
      <c r="JQ194">
        <v>19.9694</v>
      </c>
      <c r="JR194">
        <v>22.0673</v>
      </c>
      <c r="JS194">
        <v>52.384</v>
      </c>
      <c r="JT194">
        <v>30.5094</v>
      </c>
      <c r="JU194">
        <v>420</v>
      </c>
      <c r="JV194">
        <v>23.5259</v>
      </c>
      <c r="JW194">
        <v>96.5405</v>
      </c>
      <c r="JX194">
        <v>94.4803</v>
      </c>
    </row>
    <row r="195" spans="1:284">
      <c r="A195">
        <v>179</v>
      </c>
      <c r="B195">
        <v>1759363076</v>
      </c>
      <c r="C195">
        <v>2033.90000009537</v>
      </c>
      <c r="D195" t="s">
        <v>787</v>
      </c>
      <c r="E195" t="s">
        <v>788</v>
      </c>
      <c r="F195">
        <v>5</v>
      </c>
      <c r="G195" t="s">
        <v>730</v>
      </c>
      <c r="H195" t="s">
        <v>419</v>
      </c>
      <c r="I195">
        <v>1759363073</v>
      </c>
      <c r="J195">
        <f>(K195)/1000</f>
        <v>0</v>
      </c>
      <c r="K195">
        <f>1000*DK195*AI195*(DG195-DH195)/(100*CZ195*(1000-AI195*DG195))</f>
        <v>0</v>
      </c>
      <c r="L195">
        <f>DK195*AI195*(DF195-DE195*(1000-AI195*DH195)/(1000-AI195*DG195))/(100*CZ195)</f>
        <v>0</v>
      </c>
      <c r="M195">
        <f>DE195 - IF(AI195&gt;1, L195*CZ195*100.0/(AK195), 0)</f>
        <v>0</v>
      </c>
      <c r="N195">
        <f>((T195-J195/2)*M195-L195)/(T195+J195/2)</f>
        <v>0</v>
      </c>
      <c r="O195">
        <f>N195*(DL195+DM195)/1000.0</f>
        <v>0</v>
      </c>
      <c r="P195">
        <f>(DE195 - IF(AI195&gt;1, L195*CZ195*100.0/(AK195), 0))*(DL195+DM195)/1000.0</f>
        <v>0</v>
      </c>
      <c r="Q195">
        <f>2.0/((1/S195-1/R195)+SIGN(S195)*SQRT((1/S195-1/R195)*(1/S195-1/R195) + 4*DA195/((DA195+1)*(DA195+1))*(2*1/S195*1/R195-1/R195*1/R195)))</f>
        <v>0</v>
      </c>
      <c r="R195">
        <f>IF(LEFT(DB195,1)&lt;&gt;"0",IF(LEFT(DB195,1)="1",3.0,DC195),$D$5+$E$5*(DS195*DL195/($K$5*1000))+$F$5*(DS195*DL195/($K$5*1000))*MAX(MIN(CZ195,$J$5),$I$5)*MAX(MIN(CZ195,$J$5),$I$5)+$G$5*MAX(MIN(CZ195,$J$5),$I$5)*(DS195*DL195/($K$5*1000))+$H$5*(DS195*DL195/($K$5*1000))*(DS195*DL195/($K$5*1000)))</f>
        <v>0</v>
      </c>
      <c r="S195">
        <f>J195*(1000-(1000*0.61365*exp(17.502*W195/(240.97+W195))/(DL195+DM195)+DG195)/2)/(1000*0.61365*exp(17.502*W195/(240.97+W195))/(DL195+DM195)-DG195)</f>
        <v>0</v>
      </c>
      <c r="T195">
        <f>1/((DA195+1)/(Q195/1.6)+1/(R195/1.37)) + DA195/((DA195+1)/(Q195/1.6) + DA195/(R195/1.37))</f>
        <v>0</v>
      </c>
      <c r="U195">
        <f>(CV195*CY195)</f>
        <v>0</v>
      </c>
      <c r="V195">
        <f>(DN195+(U195+2*0.95*5.67E-8*(((DN195+$B$7)+273)^4-(DN195+273)^4)-44100*J195)/(1.84*29.3*R195+8*0.95*5.67E-8*(DN195+273)^3))</f>
        <v>0</v>
      </c>
      <c r="W195">
        <f>($C$7*DO195+$D$7*DP195+$E$7*V195)</f>
        <v>0</v>
      </c>
      <c r="X195">
        <f>0.61365*exp(17.502*W195/(240.97+W195))</f>
        <v>0</v>
      </c>
      <c r="Y195">
        <f>(Z195/AA195*100)</f>
        <v>0</v>
      </c>
      <c r="Z195">
        <f>DG195*(DL195+DM195)/1000</f>
        <v>0</v>
      </c>
      <c r="AA195">
        <f>0.61365*exp(17.502*DN195/(240.97+DN195))</f>
        <v>0</v>
      </c>
      <c r="AB195">
        <f>(X195-DG195*(DL195+DM195)/1000)</f>
        <v>0</v>
      </c>
      <c r="AC195">
        <f>(-J195*44100)</f>
        <v>0</v>
      </c>
      <c r="AD195">
        <f>2*29.3*R195*0.92*(DN195-W195)</f>
        <v>0</v>
      </c>
      <c r="AE195">
        <f>2*0.95*5.67E-8*(((DN195+$B$7)+273)^4-(W195+273)^4)</f>
        <v>0</v>
      </c>
      <c r="AF195">
        <f>U195+AE195+AC195+AD195</f>
        <v>0</v>
      </c>
      <c r="AG195">
        <v>8</v>
      </c>
      <c r="AH195">
        <v>2</v>
      </c>
      <c r="AI195">
        <f>IF(AG195*$H$13&gt;=AK195,1.0,(AK195/(AK195-AG195*$H$13)))</f>
        <v>0</v>
      </c>
      <c r="AJ195">
        <f>(AI195-1)*100</f>
        <v>0</v>
      </c>
      <c r="AK195">
        <f>MAX(0,($B$13+$C$13*DS195)/(1+$D$13*DS195)*DL195/(DN195+273)*$E$13)</f>
        <v>0</v>
      </c>
      <c r="AL195" t="s">
        <v>420</v>
      </c>
      <c r="AM195" t="s">
        <v>420</v>
      </c>
      <c r="AN195">
        <v>0</v>
      </c>
      <c r="AO195">
        <v>0</v>
      </c>
      <c r="AP195">
        <f>1-AN195/AO195</f>
        <v>0</v>
      </c>
      <c r="AQ195">
        <v>0</v>
      </c>
      <c r="AR195" t="s">
        <v>420</v>
      </c>
      <c r="AS195" t="s">
        <v>420</v>
      </c>
      <c r="AT195">
        <v>0</v>
      </c>
      <c r="AU195">
        <v>0</v>
      </c>
      <c r="AV195">
        <f>1-AT195/AU195</f>
        <v>0</v>
      </c>
      <c r="AW195">
        <v>0.5</v>
      </c>
      <c r="AX195">
        <f>CW195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420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CV195">
        <f>$B$11*DT195+$C$11*DU195+$F$11*EF195*(1-EI195)</f>
        <v>0</v>
      </c>
      <c r="CW195">
        <f>CV195*CX195</f>
        <v>0</v>
      </c>
      <c r="CX195">
        <f>($B$11*$D$9+$C$11*$D$9+$F$11*((ES195+EK195)/MAX(ES195+EK195+ET195, 0.1)*$I$9+ET195/MAX(ES195+EK195+ET195, 0.1)*$J$9))/($B$11+$C$11+$F$11)</f>
        <v>0</v>
      </c>
      <c r="CY195">
        <f>($B$11*$K$9+$C$11*$K$9+$F$11*((ES195+EK195)/MAX(ES195+EK195+ET195, 0.1)*$P$9+ET195/MAX(ES195+EK195+ET195, 0.1)*$Q$9))/($B$11+$C$11+$F$11)</f>
        <v>0</v>
      </c>
      <c r="CZ195">
        <v>3.7</v>
      </c>
      <c r="DA195">
        <v>0.5</v>
      </c>
      <c r="DB195" t="s">
        <v>421</v>
      </c>
      <c r="DC195">
        <v>2</v>
      </c>
      <c r="DD195">
        <v>1759363073</v>
      </c>
      <c r="DE195">
        <v>419.941333333333</v>
      </c>
      <c r="DF195">
        <v>420.002333333333</v>
      </c>
      <c r="DG195">
        <v>23.8163333333333</v>
      </c>
      <c r="DH195">
        <v>23.5368</v>
      </c>
      <c r="DI195">
        <v>417.962333333333</v>
      </c>
      <c r="DJ195">
        <v>23.4417666666667</v>
      </c>
      <c r="DK195">
        <v>500.011</v>
      </c>
      <c r="DL195">
        <v>90.3205</v>
      </c>
      <c r="DM195">
        <v>0.0331906666666667</v>
      </c>
      <c r="DN195">
        <v>30.1169666666667</v>
      </c>
      <c r="DO195">
        <v>29.9595666666667</v>
      </c>
      <c r="DP195">
        <v>999.9</v>
      </c>
      <c r="DQ195">
        <v>0</v>
      </c>
      <c r="DR195">
        <v>0</v>
      </c>
      <c r="DS195">
        <v>9974.58333333333</v>
      </c>
      <c r="DT195">
        <v>0</v>
      </c>
      <c r="DU195">
        <v>0.330984</v>
      </c>
      <c r="DV195">
        <v>-0.0611572333333333</v>
      </c>
      <c r="DW195">
        <v>430.186666666667</v>
      </c>
      <c r="DX195">
        <v>430.126</v>
      </c>
      <c r="DY195">
        <v>0.279474333333333</v>
      </c>
      <c r="DZ195">
        <v>420.002333333333</v>
      </c>
      <c r="EA195">
        <v>23.5368</v>
      </c>
      <c r="EB195">
        <v>2.1511</v>
      </c>
      <c r="EC195">
        <v>2.12585666666667</v>
      </c>
      <c r="ED195">
        <v>18.6027</v>
      </c>
      <c r="EE195">
        <v>18.4142666666667</v>
      </c>
      <c r="EF195">
        <v>0.00500059</v>
      </c>
      <c r="EG195">
        <v>0</v>
      </c>
      <c r="EH195">
        <v>0</v>
      </c>
      <c r="EI195">
        <v>0</v>
      </c>
      <c r="EJ195">
        <v>382.433333333333</v>
      </c>
      <c r="EK195">
        <v>0.00500059</v>
      </c>
      <c r="EL195">
        <v>-11.5666666666667</v>
      </c>
      <c r="EM195">
        <v>-1.73333333333333</v>
      </c>
      <c r="EN195">
        <v>35.4163333333333</v>
      </c>
      <c r="EO195">
        <v>38.312</v>
      </c>
      <c r="EP195">
        <v>36.6456666666667</v>
      </c>
      <c r="EQ195">
        <v>38.125</v>
      </c>
      <c r="ER195">
        <v>37.562</v>
      </c>
      <c r="ES195">
        <v>0</v>
      </c>
      <c r="ET195">
        <v>0</v>
      </c>
      <c r="EU195">
        <v>0</v>
      </c>
      <c r="EV195">
        <v>1759363077.1</v>
      </c>
      <c r="EW195">
        <v>0</v>
      </c>
      <c r="EX195">
        <v>384.32</v>
      </c>
      <c r="EY195">
        <v>-22.4230769855028</v>
      </c>
      <c r="EZ195">
        <v>-12.3692306951658</v>
      </c>
      <c r="FA195">
        <v>-12.196</v>
      </c>
      <c r="FB195">
        <v>15</v>
      </c>
      <c r="FC195">
        <v>0</v>
      </c>
      <c r="FD195" t="s">
        <v>422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-0.0489944745</v>
      </c>
      <c r="FQ195">
        <v>-0.116726218195489</v>
      </c>
      <c r="FR195">
        <v>0.043399264513177</v>
      </c>
      <c r="FS195">
        <v>1</v>
      </c>
      <c r="FT195">
        <v>383.788235294118</v>
      </c>
      <c r="FU195">
        <v>4.8586708750193</v>
      </c>
      <c r="FV195">
        <v>5.9887524334658</v>
      </c>
      <c r="FW195">
        <v>-1</v>
      </c>
      <c r="FX195">
        <v>0.27192385</v>
      </c>
      <c r="FY195">
        <v>0.0571586616541354</v>
      </c>
      <c r="FZ195">
        <v>0.00554211168486345</v>
      </c>
      <c r="GA195">
        <v>1</v>
      </c>
      <c r="GB195">
        <v>2</v>
      </c>
      <c r="GC195">
        <v>2</v>
      </c>
      <c r="GD195" t="s">
        <v>449</v>
      </c>
      <c r="GE195">
        <v>3.13271</v>
      </c>
      <c r="GF195">
        <v>2.71113</v>
      </c>
      <c r="GG195">
        <v>0.0892081</v>
      </c>
      <c r="GH195">
        <v>0.089688</v>
      </c>
      <c r="GI195">
        <v>0.102087</v>
      </c>
      <c r="GJ195">
        <v>0.101984</v>
      </c>
      <c r="GK195">
        <v>34265.8</v>
      </c>
      <c r="GL195">
        <v>36679.3</v>
      </c>
      <c r="GM195">
        <v>34041.9</v>
      </c>
      <c r="GN195">
        <v>36485.4</v>
      </c>
      <c r="GO195">
        <v>43174.9</v>
      </c>
      <c r="GP195">
        <v>47036.7</v>
      </c>
      <c r="GQ195">
        <v>53110.8</v>
      </c>
      <c r="GR195">
        <v>58314.6</v>
      </c>
      <c r="GS195">
        <v>1.9313</v>
      </c>
      <c r="GT195">
        <v>1.77717</v>
      </c>
      <c r="GU195">
        <v>0.0843219</v>
      </c>
      <c r="GV195">
        <v>0</v>
      </c>
      <c r="GW195">
        <v>28.5789</v>
      </c>
      <c r="GX195">
        <v>999.9</v>
      </c>
      <c r="GY195">
        <v>58.1</v>
      </c>
      <c r="GZ195">
        <v>30.816</v>
      </c>
      <c r="HA195">
        <v>28.7171</v>
      </c>
      <c r="HB195">
        <v>54.7</v>
      </c>
      <c r="HC195">
        <v>44.383</v>
      </c>
      <c r="HD195">
        <v>1</v>
      </c>
      <c r="HE195">
        <v>0.112993</v>
      </c>
      <c r="HF195">
        <v>-1.33791</v>
      </c>
      <c r="HG195">
        <v>20.1267</v>
      </c>
      <c r="HH195">
        <v>5.19827</v>
      </c>
      <c r="HI195">
        <v>12.0043</v>
      </c>
      <c r="HJ195">
        <v>4.97525</v>
      </c>
      <c r="HK195">
        <v>3.294</v>
      </c>
      <c r="HL195">
        <v>9999</v>
      </c>
      <c r="HM195">
        <v>9999</v>
      </c>
      <c r="HN195">
        <v>999.9</v>
      </c>
      <c r="HO195">
        <v>9999</v>
      </c>
      <c r="HP195">
        <v>1.86325</v>
      </c>
      <c r="HQ195">
        <v>1.86813</v>
      </c>
      <c r="HR195">
        <v>1.86783</v>
      </c>
      <c r="HS195">
        <v>1.86905</v>
      </c>
      <c r="HT195">
        <v>1.86983</v>
      </c>
      <c r="HU195">
        <v>1.86596</v>
      </c>
      <c r="HV195">
        <v>1.86696</v>
      </c>
      <c r="HW195">
        <v>1.86844</v>
      </c>
      <c r="HX195">
        <v>5</v>
      </c>
      <c r="HY195">
        <v>0</v>
      </c>
      <c r="HZ195">
        <v>0</v>
      </c>
      <c r="IA195">
        <v>0</v>
      </c>
      <c r="IB195" t="s">
        <v>424</v>
      </c>
      <c r="IC195" t="s">
        <v>425</v>
      </c>
      <c r="ID195" t="s">
        <v>426</v>
      </c>
      <c r="IE195" t="s">
        <v>426</v>
      </c>
      <c r="IF195" t="s">
        <v>426</v>
      </c>
      <c r="IG195" t="s">
        <v>426</v>
      </c>
      <c r="IH195">
        <v>0</v>
      </c>
      <c r="II195">
        <v>100</v>
      </c>
      <c r="IJ195">
        <v>100</v>
      </c>
      <c r="IK195">
        <v>1.979</v>
      </c>
      <c r="IL195">
        <v>0.3747</v>
      </c>
      <c r="IM195">
        <v>0.591063205497763</v>
      </c>
      <c r="IN195">
        <v>0.00362635438953289</v>
      </c>
      <c r="IO195">
        <v>-8.50754122937555e-07</v>
      </c>
      <c r="IP195">
        <v>2.87264459290622e-10</v>
      </c>
      <c r="IQ195">
        <v>-0.103101814204982</v>
      </c>
      <c r="IR195">
        <v>-0.017656537129445</v>
      </c>
      <c r="IS195">
        <v>0.00217271289782075</v>
      </c>
      <c r="IT195">
        <v>-2.34727275410467e-05</v>
      </c>
      <c r="IU195">
        <v>4</v>
      </c>
      <c r="IV195">
        <v>2183</v>
      </c>
      <c r="IW195">
        <v>1</v>
      </c>
      <c r="IX195">
        <v>27</v>
      </c>
      <c r="IY195">
        <v>29322717.9</v>
      </c>
      <c r="IZ195">
        <v>29322717.9</v>
      </c>
      <c r="JA195">
        <v>0.996094</v>
      </c>
      <c r="JB195">
        <v>2.64893</v>
      </c>
      <c r="JC195">
        <v>1.54785</v>
      </c>
      <c r="JD195">
        <v>2.31323</v>
      </c>
      <c r="JE195">
        <v>1.64673</v>
      </c>
      <c r="JF195">
        <v>2.25952</v>
      </c>
      <c r="JG195">
        <v>34.5549</v>
      </c>
      <c r="JH195">
        <v>24.2101</v>
      </c>
      <c r="JI195">
        <v>18</v>
      </c>
      <c r="JJ195">
        <v>494.564</v>
      </c>
      <c r="JK195">
        <v>395.84</v>
      </c>
      <c r="JL195">
        <v>30.4856</v>
      </c>
      <c r="JM195">
        <v>28.8207</v>
      </c>
      <c r="JN195">
        <v>30.0001</v>
      </c>
      <c r="JO195">
        <v>28.7794</v>
      </c>
      <c r="JP195">
        <v>28.7272</v>
      </c>
      <c r="JQ195">
        <v>19.969</v>
      </c>
      <c r="JR195">
        <v>22.0673</v>
      </c>
      <c r="JS195">
        <v>52.384</v>
      </c>
      <c r="JT195">
        <v>30.5094</v>
      </c>
      <c r="JU195">
        <v>420</v>
      </c>
      <c r="JV195">
        <v>23.5259</v>
      </c>
      <c r="JW195">
        <v>96.5403</v>
      </c>
      <c r="JX195">
        <v>94.4806</v>
      </c>
    </row>
    <row r="196" spans="1:284">
      <c r="A196">
        <v>180</v>
      </c>
      <c r="B196">
        <v>1759363350</v>
      </c>
      <c r="C196">
        <v>2307.90000009537</v>
      </c>
      <c r="D196" t="s">
        <v>789</v>
      </c>
      <c r="E196" t="s">
        <v>790</v>
      </c>
      <c r="F196">
        <v>5</v>
      </c>
      <c r="G196" t="s">
        <v>791</v>
      </c>
      <c r="H196" t="s">
        <v>419</v>
      </c>
      <c r="I196">
        <v>1759363347</v>
      </c>
      <c r="J196">
        <f>(K196)/1000</f>
        <v>0</v>
      </c>
      <c r="K196">
        <f>1000*DK196*AI196*(DG196-DH196)/(100*CZ196*(1000-AI196*DG196))</f>
        <v>0</v>
      </c>
      <c r="L196">
        <f>DK196*AI196*(DF196-DE196*(1000-AI196*DH196)/(1000-AI196*DG196))/(100*CZ196)</f>
        <v>0</v>
      </c>
      <c r="M196">
        <f>DE196 - IF(AI196&gt;1, L196*CZ196*100.0/(AK196), 0)</f>
        <v>0</v>
      </c>
      <c r="N196">
        <f>((T196-J196/2)*M196-L196)/(T196+J196/2)</f>
        <v>0</v>
      </c>
      <c r="O196">
        <f>N196*(DL196+DM196)/1000.0</f>
        <v>0</v>
      </c>
      <c r="P196">
        <f>(DE196 - IF(AI196&gt;1, L196*CZ196*100.0/(AK196), 0))*(DL196+DM196)/1000.0</f>
        <v>0</v>
      </c>
      <c r="Q196">
        <f>2.0/((1/S196-1/R196)+SIGN(S196)*SQRT((1/S196-1/R196)*(1/S196-1/R196) + 4*DA196/((DA196+1)*(DA196+1))*(2*1/S196*1/R196-1/R196*1/R196)))</f>
        <v>0</v>
      </c>
      <c r="R196">
        <f>IF(LEFT(DB196,1)&lt;&gt;"0",IF(LEFT(DB196,1)="1",3.0,DC196),$D$5+$E$5*(DS196*DL196/($K$5*1000))+$F$5*(DS196*DL196/($K$5*1000))*MAX(MIN(CZ196,$J$5),$I$5)*MAX(MIN(CZ196,$J$5),$I$5)+$G$5*MAX(MIN(CZ196,$J$5),$I$5)*(DS196*DL196/($K$5*1000))+$H$5*(DS196*DL196/($K$5*1000))*(DS196*DL196/($K$5*1000)))</f>
        <v>0</v>
      </c>
      <c r="S196">
        <f>J196*(1000-(1000*0.61365*exp(17.502*W196/(240.97+W196))/(DL196+DM196)+DG196)/2)/(1000*0.61365*exp(17.502*W196/(240.97+W196))/(DL196+DM196)-DG196)</f>
        <v>0</v>
      </c>
      <c r="T196">
        <f>1/((DA196+1)/(Q196/1.6)+1/(R196/1.37)) + DA196/((DA196+1)/(Q196/1.6) + DA196/(R196/1.37))</f>
        <v>0</v>
      </c>
      <c r="U196">
        <f>(CV196*CY196)</f>
        <v>0</v>
      </c>
      <c r="V196">
        <f>(DN196+(U196+2*0.95*5.67E-8*(((DN196+$B$7)+273)^4-(DN196+273)^4)-44100*J196)/(1.84*29.3*R196+8*0.95*5.67E-8*(DN196+273)^3))</f>
        <v>0</v>
      </c>
      <c r="W196">
        <f>($C$7*DO196+$D$7*DP196+$E$7*V196)</f>
        <v>0</v>
      </c>
      <c r="X196">
        <f>0.61365*exp(17.502*W196/(240.97+W196))</f>
        <v>0</v>
      </c>
      <c r="Y196">
        <f>(Z196/AA196*100)</f>
        <v>0</v>
      </c>
      <c r="Z196">
        <f>DG196*(DL196+DM196)/1000</f>
        <v>0</v>
      </c>
      <c r="AA196">
        <f>0.61365*exp(17.502*DN196/(240.97+DN196))</f>
        <v>0</v>
      </c>
      <c r="AB196">
        <f>(X196-DG196*(DL196+DM196)/1000)</f>
        <v>0</v>
      </c>
      <c r="AC196">
        <f>(-J196*44100)</f>
        <v>0</v>
      </c>
      <c r="AD196">
        <f>2*29.3*R196*0.92*(DN196-W196)</f>
        <v>0</v>
      </c>
      <c r="AE196">
        <f>2*0.95*5.67E-8*(((DN196+$B$7)+273)^4-(W196+273)^4)</f>
        <v>0</v>
      </c>
      <c r="AF196">
        <f>U196+AE196+AC196+AD196</f>
        <v>0</v>
      </c>
      <c r="AG196">
        <v>0</v>
      </c>
      <c r="AH196">
        <v>0</v>
      </c>
      <c r="AI196">
        <f>IF(AG196*$H$13&gt;=AK196,1.0,(AK196/(AK196-AG196*$H$13)))</f>
        <v>0</v>
      </c>
      <c r="AJ196">
        <f>(AI196-1)*100</f>
        <v>0</v>
      </c>
      <c r="AK196">
        <f>MAX(0,($B$13+$C$13*DS196)/(1+$D$13*DS196)*DL196/(DN196+273)*$E$13)</f>
        <v>0</v>
      </c>
      <c r="AL196" t="s">
        <v>420</v>
      </c>
      <c r="AM196" t="s">
        <v>420</v>
      </c>
      <c r="AN196">
        <v>0</v>
      </c>
      <c r="AO196">
        <v>0</v>
      </c>
      <c r="AP196">
        <f>1-AN196/AO196</f>
        <v>0</v>
      </c>
      <c r="AQ196">
        <v>0</v>
      </c>
      <c r="AR196" t="s">
        <v>420</v>
      </c>
      <c r="AS196" t="s">
        <v>420</v>
      </c>
      <c r="AT196">
        <v>0</v>
      </c>
      <c r="AU196">
        <v>0</v>
      </c>
      <c r="AV196">
        <f>1-AT196/AU196</f>
        <v>0</v>
      </c>
      <c r="AW196">
        <v>0.5</v>
      </c>
      <c r="AX196">
        <f>CW196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420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CV196">
        <f>$B$11*DT196+$C$11*DU196+$F$11*EF196*(1-EI196)</f>
        <v>0</v>
      </c>
      <c r="CW196">
        <f>CV196*CX196</f>
        <v>0</v>
      </c>
      <c r="CX196">
        <f>($B$11*$D$9+$C$11*$D$9+$F$11*((ES196+EK196)/MAX(ES196+EK196+ET196, 0.1)*$I$9+ET196/MAX(ES196+EK196+ET196, 0.1)*$J$9))/($B$11+$C$11+$F$11)</f>
        <v>0</v>
      </c>
      <c r="CY196">
        <f>($B$11*$K$9+$C$11*$K$9+$F$11*((ES196+EK196)/MAX(ES196+EK196+ET196, 0.1)*$P$9+ET196/MAX(ES196+EK196+ET196, 0.1)*$Q$9))/($B$11+$C$11+$F$11)</f>
        <v>0</v>
      </c>
      <c r="CZ196">
        <v>1.65</v>
      </c>
      <c r="DA196">
        <v>0.5</v>
      </c>
      <c r="DB196" t="s">
        <v>421</v>
      </c>
      <c r="DC196">
        <v>2</v>
      </c>
      <c r="DD196">
        <v>1759363347</v>
      </c>
      <c r="DE196">
        <v>420.3902</v>
      </c>
      <c r="DF196">
        <v>419.9794</v>
      </c>
      <c r="DG196">
        <v>23.99026</v>
      </c>
      <c r="DH196">
        <v>23.9172</v>
      </c>
      <c r="DI196">
        <v>418.4096</v>
      </c>
      <c r="DJ196">
        <v>23.60808</v>
      </c>
      <c r="DK196">
        <v>500.0142</v>
      </c>
      <c r="DL196">
        <v>90.32542</v>
      </c>
      <c r="DM196">
        <v>0.0332823</v>
      </c>
      <c r="DN196">
        <v>30.34596</v>
      </c>
      <c r="DO196">
        <v>30.02258</v>
      </c>
      <c r="DP196">
        <v>999.9</v>
      </c>
      <c r="DQ196">
        <v>0</v>
      </c>
      <c r="DR196">
        <v>0</v>
      </c>
      <c r="DS196">
        <v>10000.628</v>
      </c>
      <c r="DT196">
        <v>0</v>
      </c>
      <c r="DU196">
        <v>0.330984</v>
      </c>
      <c r="DV196">
        <v>0.4105898</v>
      </c>
      <c r="DW196">
        <v>430.7234</v>
      </c>
      <c r="DX196">
        <v>430.2704</v>
      </c>
      <c r="DY196">
        <v>0.07303468</v>
      </c>
      <c r="DZ196">
        <v>419.9794</v>
      </c>
      <c r="EA196">
        <v>23.9172</v>
      </c>
      <c r="EB196">
        <v>2.166926</v>
      </c>
      <c r="EC196">
        <v>2.160332</v>
      </c>
      <c r="ED196">
        <v>18.71988</v>
      </c>
      <c r="EE196">
        <v>18.67114</v>
      </c>
      <c r="EF196">
        <v>0.00500059</v>
      </c>
      <c r="EG196">
        <v>0</v>
      </c>
      <c r="EH196">
        <v>0</v>
      </c>
      <c r="EI196">
        <v>0</v>
      </c>
      <c r="EJ196">
        <v>160.1</v>
      </c>
      <c r="EK196">
        <v>0.00500059</v>
      </c>
      <c r="EL196">
        <v>-10</v>
      </c>
      <c r="EM196">
        <v>-1.26</v>
      </c>
      <c r="EN196">
        <v>36.1374</v>
      </c>
      <c r="EO196">
        <v>41.0496</v>
      </c>
      <c r="EP196">
        <v>38.062</v>
      </c>
      <c r="EQ196">
        <v>41.9622</v>
      </c>
      <c r="ER196">
        <v>39.0746</v>
      </c>
      <c r="ES196">
        <v>0</v>
      </c>
      <c r="ET196">
        <v>0</v>
      </c>
      <c r="EU196">
        <v>0</v>
      </c>
      <c r="EV196">
        <v>1759363351.3</v>
      </c>
      <c r="EW196">
        <v>0</v>
      </c>
      <c r="EX196">
        <v>158.019230769231</v>
      </c>
      <c r="EY196">
        <v>14.588034149812</v>
      </c>
      <c r="EZ196">
        <v>1.63418807720523</v>
      </c>
      <c r="FA196">
        <v>-7.49230769230769</v>
      </c>
      <c r="FB196">
        <v>15</v>
      </c>
      <c r="FC196">
        <v>0</v>
      </c>
      <c r="FD196" t="s">
        <v>422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0.408797523809524</v>
      </c>
      <c r="FQ196">
        <v>0.106561090909091</v>
      </c>
      <c r="FR196">
        <v>0.0341180414005748</v>
      </c>
      <c r="FS196">
        <v>1</v>
      </c>
      <c r="FT196">
        <v>158.164705882353</v>
      </c>
      <c r="FU196">
        <v>0.537815148520906</v>
      </c>
      <c r="FV196">
        <v>6.07970985922177</v>
      </c>
      <c r="FW196">
        <v>-1</v>
      </c>
      <c r="FX196">
        <v>0.0708937047619048</v>
      </c>
      <c r="FY196">
        <v>0.0220988649350649</v>
      </c>
      <c r="FZ196">
        <v>0.00237143668157917</v>
      </c>
      <c r="GA196">
        <v>1</v>
      </c>
      <c r="GB196">
        <v>2</v>
      </c>
      <c r="GC196">
        <v>2</v>
      </c>
      <c r="GD196" t="s">
        <v>449</v>
      </c>
      <c r="GE196">
        <v>3.13281</v>
      </c>
      <c r="GF196">
        <v>2.71139</v>
      </c>
      <c r="GG196">
        <v>0.0892742</v>
      </c>
      <c r="GH196">
        <v>0.089681</v>
      </c>
      <c r="GI196">
        <v>0.102598</v>
      </c>
      <c r="GJ196">
        <v>0.103143</v>
      </c>
      <c r="GK196">
        <v>34259.4</v>
      </c>
      <c r="GL196">
        <v>36674.9</v>
      </c>
      <c r="GM196">
        <v>34038.3</v>
      </c>
      <c r="GN196">
        <v>36481</v>
      </c>
      <c r="GO196">
        <v>43146.6</v>
      </c>
      <c r="GP196">
        <v>46970.8</v>
      </c>
      <c r="GQ196">
        <v>53106.6</v>
      </c>
      <c r="GR196">
        <v>58309.1</v>
      </c>
      <c r="GS196">
        <v>1.94685</v>
      </c>
      <c r="GT196">
        <v>1.77692</v>
      </c>
      <c r="GU196">
        <v>0.0747479</v>
      </c>
      <c r="GV196">
        <v>0</v>
      </c>
      <c r="GW196">
        <v>28.813</v>
      </c>
      <c r="GX196">
        <v>999.9</v>
      </c>
      <c r="GY196">
        <v>57.905</v>
      </c>
      <c r="GZ196">
        <v>30.867</v>
      </c>
      <c r="HA196">
        <v>28.7039</v>
      </c>
      <c r="HB196">
        <v>54.51</v>
      </c>
      <c r="HC196">
        <v>44.4071</v>
      </c>
      <c r="HD196">
        <v>1</v>
      </c>
      <c r="HE196">
        <v>0.116603</v>
      </c>
      <c r="HF196">
        <v>-0.963358</v>
      </c>
      <c r="HG196">
        <v>20.1311</v>
      </c>
      <c r="HH196">
        <v>5.19887</v>
      </c>
      <c r="HI196">
        <v>12.0049</v>
      </c>
      <c r="HJ196">
        <v>4.9756</v>
      </c>
      <c r="HK196">
        <v>3.294</v>
      </c>
      <c r="HL196">
        <v>9999</v>
      </c>
      <c r="HM196">
        <v>9999</v>
      </c>
      <c r="HN196">
        <v>999.9</v>
      </c>
      <c r="HO196">
        <v>9999</v>
      </c>
      <c r="HP196">
        <v>1.86325</v>
      </c>
      <c r="HQ196">
        <v>1.86813</v>
      </c>
      <c r="HR196">
        <v>1.86786</v>
      </c>
      <c r="HS196">
        <v>1.86905</v>
      </c>
      <c r="HT196">
        <v>1.86981</v>
      </c>
      <c r="HU196">
        <v>1.86585</v>
      </c>
      <c r="HV196">
        <v>1.86697</v>
      </c>
      <c r="HW196">
        <v>1.86843</v>
      </c>
      <c r="HX196">
        <v>5</v>
      </c>
      <c r="HY196">
        <v>0</v>
      </c>
      <c r="HZ196">
        <v>0</v>
      </c>
      <c r="IA196">
        <v>0</v>
      </c>
      <c r="IB196" t="s">
        <v>424</v>
      </c>
      <c r="IC196" t="s">
        <v>425</v>
      </c>
      <c r="ID196" t="s">
        <v>426</v>
      </c>
      <c r="IE196" t="s">
        <v>426</v>
      </c>
      <c r="IF196" t="s">
        <v>426</v>
      </c>
      <c r="IG196" t="s">
        <v>426</v>
      </c>
      <c r="IH196">
        <v>0</v>
      </c>
      <c r="II196">
        <v>100</v>
      </c>
      <c r="IJ196">
        <v>100</v>
      </c>
      <c r="IK196">
        <v>1.98</v>
      </c>
      <c r="IL196">
        <v>0.3821</v>
      </c>
      <c r="IM196">
        <v>0.591063205497763</v>
      </c>
      <c r="IN196">
        <v>0.00362635438953289</v>
      </c>
      <c r="IO196">
        <v>-8.50754122937555e-07</v>
      </c>
      <c r="IP196">
        <v>2.87264459290622e-10</v>
      </c>
      <c r="IQ196">
        <v>-0.103101814204982</v>
      </c>
      <c r="IR196">
        <v>-0.017656537129445</v>
      </c>
      <c r="IS196">
        <v>0.00217271289782075</v>
      </c>
      <c r="IT196">
        <v>-2.34727275410467e-05</v>
      </c>
      <c r="IU196">
        <v>4</v>
      </c>
      <c r="IV196">
        <v>2183</v>
      </c>
      <c r="IW196">
        <v>1</v>
      </c>
      <c r="IX196">
        <v>27</v>
      </c>
      <c r="IY196">
        <v>29322722.5</v>
      </c>
      <c r="IZ196">
        <v>29322722.5</v>
      </c>
      <c r="JA196">
        <v>0.997314</v>
      </c>
      <c r="JB196">
        <v>2.64893</v>
      </c>
      <c r="JC196">
        <v>1.54785</v>
      </c>
      <c r="JD196">
        <v>2.31445</v>
      </c>
      <c r="JE196">
        <v>1.64673</v>
      </c>
      <c r="JF196">
        <v>2.28149</v>
      </c>
      <c r="JG196">
        <v>34.6006</v>
      </c>
      <c r="JH196">
        <v>24.2101</v>
      </c>
      <c r="JI196">
        <v>18</v>
      </c>
      <c r="JJ196">
        <v>505.247</v>
      </c>
      <c r="JK196">
        <v>396.076</v>
      </c>
      <c r="JL196">
        <v>30.5436</v>
      </c>
      <c r="JM196">
        <v>28.8775</v>
      </c>
      <c r="JN196">
        <v>30.0001</v>
      </c>
      <c r="JO196">
        <v>28.8332</v>
      </c>
      <c r="JP196">
        <v>28.783</v>
      </c>
      <c r="JQ196">
        <v>19.9822</v>
      </c>
      <c r="JR196">
        <v>20.4913</v>
      </c>
      <c r="JS196">
        <v>52.384</v>
      </c>
      <c r="JT196">
        <v>30.528</v>
      </c>
      <c r="JU196">
        <v>420</v>
      </c>
      <c r="JV196">
        <v>23.9497</v>
      </c>
      <c r="JW196">
        <v>96.5316</v>
      </c>
      <c r="JX196">
        <v>94.4708</v>
      </c>
    </row>
    <row r="197" spans="1:284">
      <c r="A197">
        <v>181</v>
      </c>
      <c r="B197">
        <v>1759363352</v>
      </c>
      <c r="C197">
        <v>2309.90000009537</v>
      </c>
      <c r="D197" t="s">
        <v>792</v>
      </c>
      <c r="E197" t="s">
        <v>793</v>
      </c>
      <c r="F197">
        <v>5</v>
      </c>
      <c r="G197" t="s">
        <v>791</v>
      </c>
      <c r="H197" t="s">
        <v>419</v>
      </c>
      <c r="I197">
        <v>1759363348.75</v>
      </c>
      <c r="J197">
        <f>(K197)/1000</f>
        <v>0</v>
      </c>
      <c r="K197">
        <f>1000*DK197*AI197*(DG197-DH197)/(100*CZ197*(1000-AI197*DG197))</f>
        <v>0</v>
      </c>
      <c r="L197">
        <f>DK197*AI197*(DF197-DE197*(1000-AI197*DH197)/(1000-AI197*DG197))/(100*CZ197)</f>
        <v>0</v>
      </c>
      <c r="M197">
        <f>DE197 - IF(AI197&gt;1, L197*CZ197*100.0/(AK197), 0)</f>
        <v>0</v>
      </c>
      <c r="N197">
        <f>((T197-J197/2)*M197-L197)/(T197+J197/2)</f>
        <v>0</v>
      </c>
      <c r="O197">
        <f>N197*(DL197+DM197)/1000.0</f>
        <v>0</v>
      </c>
      <c r="P197">
        <f>(DE197 - IF(AI197&gt;1, L197*CZ197*100.0/(AK197), 0))*(DL197+DM197)/1000.0</f>
        <v>0</v>
      </c>
      <c r="Q197">
        <f>2.0/((1/S197-1/R197)+SIGN(S197)*SQRT((1/S197-1/R197)*(1/S197-1/R197) + 4*DA197/((DA197+1)*(DA197+1))*(2*1/S197*1/R197-1/R197*1/R197)))</f>
        <v>0</v>
      </c>
      <c r="R197">
        <f>IF(LEFT(DB197,1)&lt;&gt;"0",IF(LEFT(DB197,1)="1",3.0,DC197),$D$5+$E$5*(DS197*DL197/($K$5*1000))+$F$5*(DS197*DL197/($K$5*1000))*MAX(MIN(CZ197,$J$5),$I$5)*MAX(MIN(CZ197,$J$5),$I$5)+$G$5*MAX(MIN(CZ197,$J$5),$I$5)*(DS197*DL197/($K$5*1000))+$H$5*(DS197*DL197/($K$5*1000))*(DS197*DL197/($K$5*1000)))</f>
        <v>0</v>
      </c>
      <c r="S197">
        <f>J197*(1000-(1000*0.61365*exp(17.502*W197/(240.97+W197))/(DL197+DM197)+DG197)/2)/(1000*0.61365*exp(17.502*W197/(240.97+W197))/(DL197+DM197)-DG197)</f>
        <v>0</v>
      </c>
      <c r="T197">
        <f>1/((DA197+1)/(Q197/1.6)+1/(R197/1.37)) + DA197/((DA197+1)/(Q197/1.6) + DA197/(R197/1.37))</f>
        <v>0</v>
      </c>
      <c r="U197">
        <f>(CV197*CY197)</f>
        <v>0</v>
      </c>
      <c r="V197">
        <f>(DN197+(U197+2*0.95*5.67E-8*(((DN197+$B$7)+273)^4-(DN197+273)^4)-44100*J197)/(1.84*29.3*R197+8*0.95*5.67E-8*(DN197+273)^3))</f>
        <v>0</v>
      </c>
      <c r="W197">
        <f>($C$7*DO197+$D$7*DP197+$E$7*V197)</f>
        <v>0</v>
      </c>
      <c r="X197">
        <f>0.61365*exp(17.502*W197/(240.97+W197))</f>
        <v>0</v>
      </c>
      <c r="Y197">
        <f>(Z197/AA197*100)</f>
        <v>0</v>
      </c>
      <c r="Z197">
        <f>DG197*(DL197+DM197)/1000</f>
        <v>0</v>
      </c>
      <c r="AA197">
        <f>0.61365*exp(17.502*DN197/(240.97+DN197))</f>
        <v>0</v>
      </c>
      <c r="AB197">
        <f>(X197-DG197*(DL197+DM197)/1000)</f>
        <v>0</v>
      </c>
      <c r="AC197">
        <f>(-J197*44100)</f>
        <v>0</v>
      </c>
      <c r="AD197">
        <f>2*29.3*R197*0.92*(DN197-W197)</f>
        <v>0</v>
      </c>
      <c r="AE197">
        <f>2*0.95*5.67E-8*(((DN197+$B$7)+273)^4-(W197+273)^4)</f>
        <v>0</v>
      </c>
      <c r="AF197">
        <f>U197+AE197+AC197+AD197</f>
        <v>0</v>
      </c>
      <c r="AG197">
        <v>0</v>
      </c>
      <c r="AH197">
        <v>0</v>
      </c>
      <c r="AI197">
        <f>IF(AG197*$H$13&gt;=AK197,1.0,(AK197/(AK197-AG197*$H$13)))</f>
        <v>0</v>
      </c>
      <c r="AJ197">
        <f>(AI197-1)*100</f>
        <v>0</v>
      </c>
      <c r="AK197">
        <f>MAX(0,($B$13+$C$13*DS197)/(1+$D$13*DS197)*DL197/(DN197+273)*$E$13)</f>
        <v>0</v>
      </c>
      <c r="AL197" t="s">
        <v>420</v>
      </c>
      <c r="AM197" t="s">
        <v>420</v>
      </c>
      <c r="AN197">
        <v>0</v>
      </c>
      <c r="AO197">
        <v>0</v>
      </c>
      <c r="AP197">
        <f>1-AN197/AO197</f>
        <v>0</v>
      </c>
      <c r="AQ197">
        <v>0</v>
      </c>
      <c r="AR197" t="s">
        <v>420</v>
      </c>
      <c r="AS197" t="s">
        <v>420</v>
      </c>
      <c r="AT197">
        <v>0</v>
      </c>
      <c r="AU197">
        <v>0</v>
      </c>
      <c r="AV197">
        <f>1-AT197/AU197</f>
        <v>0</v>
      </c>
      <c r="AW197">
        <v>0.5</v>
      </c>
      <c r="AX197">
        <f>CW197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420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CV197">
        <f>$B$11*DT197+$C$11*DU197+$F$11*EF197*(1-EI197)</f>
        <v>0</v>
      </c>
      <c r="CW197">
        <f>CV197*CX197</f>
        <v>0</v>
      </c>
      <c r="CX197">
        <f>($B$11*$D$9+$C$11*$D$9+$F$11*((ES197+EK197)/MAX(ES197+EK197+ET197, 0.1)*$I$9+ET197/MAX(ES197+EK197+ET197, 0.1)*$J$9))/($B$11+$C$11+$F$11)</f>
        <v>0</v>
      </c>
      <c r="CY197">
        <f>($B$11*$K$9+$C$11*$K$9+$F$11*((ES197+EK197)/MAX(ES197+EK197+ET197, 0.1)*$P$9+ET197/MAX(ES197+EK197+ET197, 0.1)*$Q$9))/($B$11+$C$11+$F$11)</f>
        <v>0</v>
      </c>
      <c r="CZ197">
        <v>1.65</v>
      </c>
      <c r="DA197">
        <v>0.5</v>
      </c>
      <c r="DB197" t="s">
        <v>421</v>
      </c>
      <c r="DC197">
        <v>2</v>
      </c>
      <c r="DD197">
        <v>1759363348.75</v>
      </c>
      <c r="DE197">
        <v>420.381</v>
      </c>
      <c r="DF197">
        <v>419.9995</v>
      </c>
      <c r="DG197">
        <v>23.99015</v>
      </c>
      <c r="DH197">
        <v>23.916925</v>
      </c>
      <c r="DI197">
        <v>418.4005</v>
      </c>
      <c r="DJ197">
        <v>23.608</v>
      </c>
      <c r="DK197">
        <v>499.99775</v>
      </c>
      <c r="DL197">
        <v>90.32575</v>
      </c>
      <c r="DM197">
        <v>0.033253225</v>
      </c>
      <c r="DN197">
        <v>30.34615</v>
      </c>
      <c r="DO197">
        <v>30.026625</v>
      </c>
      <c r="DP197">
        <v>999.9</v>
      </c>
      <c r="DQ197">
        <v>0</v>
      </c>
      <c r="DR197">
        <v>0</v>
      </c>
      <c r="DS197">
        <v>10004.855</v>
      </c>
      <c r="DT197">
        <v>0</v>
      </c>
      <c r="DU197">
        <v>0.330984</v>
      </c>
      <c r="DV197">
        <v>0.38146225</v>
      </c>
      <c r="DW197">
        <v>430.714</v>
      </c>
      <c r="DX197">
        <v>430.291</v>
      </c>
      <c r="DY197">
        <v>0.073204075</v>
      </c>
      <c r="DZ197">
        <v>419.9995</v>
      </c>
      <c r="EA197">
        <v>23.916925</v>
      </c>
      <c r="EB197">
        <v>2.1669275</v>
      </c>
      <c r="EC197">
        <v>2.1603175</v>
      </c>
      <c r="ED197">
        <v>18.719875</v>
      </c>
      <c r="EE197">
        <v>18.671025</v>
      </c>
      <c r="EF197">
        <v>0.00500059</v>
      </c>
      <c r="EG197">
        <v>0</v>
      </c>
      <c r="EH197">
        <v>0</v>
      </c>
      <c r="EI197">
        <v>0</v>
      </c>
      <c r="EJ197">
        <v>157.675</v>
      </c>
      <c r="EK197">
        <v>0.00500059</v>
      </c>
      <c r="EL197">
        <v>-4.525</v>
      </c>
      <c r="EM197">
        <v>0.475</v>
      </c>
      <c r="EN197">
        <v>36.156</v>
      </c>
      <c r="EO197">
        <v>41.062</v>
      </c>
      <c r="EP197">
        <v>38.07775</v>
      </c>
      <c r="EQ197">
        <v>41.99975</v>
      </c>
      <c r="ER197">
        <v>39.0935</v>
      </c>
      <c r="ES197">
        <v>0</v>
      </c>
      <c r="ET197">
        <v>0</v>
      </c>
      <c r="EU197">
        <v>0</v>
      </c>
      <c r="EV197">
        <v>1759363353.1</v>
      </c>
      <c r="EW197">
        <v>0</v>
      </c>
      <c r="EX197">
        <v>158.964</v>
      </c>
      <c r="EY197">
        <v>0.830768974104602</v>
      </c>
      <c r="EZ197">
        <v>1.76153874324388</v>
      </c>
      <c r="FA197">
        <v>-6.84</v>
      </c>
      <c r="FB197">
        <v>15</v>
      </c>
      <c r="FC197">
        <v>0</v>
      </c>
      <c r="FD197" t="s">
        <v>422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0.4115006</v>
      </c>
      <c r="FQ197">
        <v>-0.00869323308270646</v>
      </c>
      <c r="FR197">
        <v>0.0326536983654226</v>
      </c>
      <c r="FS197">
        <v>1</v>
      </c>
      <c r="FT197">
        <v>158.002941176471</v>
      </c>
      <c r="FU197">
        <v>7.94346827165295</v>
      </c>
      <c r="FV197">
        <v>5.93546099573015</v>
      </c>
      <c r="FW197">
        <v>-1</v>
      </c>
      <c r="FX197">
        <v>0.071406185</v>
      </c>
      <c r="FY197">
        <v>0.0187544165413533</v>
      </c>
      <c r="FZ197">
        <v>0.00200549129872832</v>
      </c>
      <c r="GA197">
        <v>1</v>
      </c>
      <c r="GB197">
        <v>2</v>
      </c>
      <c r="GC197">
        <v>2</v>
      </c>
      <c r="GD197" t="s">
        <v>449</v>
      </c>
      <c r="GE197">
        <v>3.13289</v>
      </c>
      <c r="GF197">
        <v>2.71117</v>
      </c>
      <c r="GG197">
        <v>0.0892729</v>
      </c>
      <c r="GH197">
        <v>0.0896805</v>
      </c>
      <c r="GI197">
        <v>0.102592</v>
      </c>
      <c r="GJ197">
        <v>0.10314</v>
      </c>
      <c r="GK197">
        <v>34259.6</v>
      </c>
      <c r="GL197">
        <v>36675</v>
      </c>
      <c r="GM197">
        <v>34038.4</v>
      </c>
      <c r="GN197">
        <v>36481.1</v>
      </c>
      <c r="GO197">
        <v>43146.9</v>
      </c>
      <c r="GP197">
        <v>46971</v>
      </c>
      <c r="GQ197">
        <v>53106.6</v>
      </c>
      <c r="GR197">
        <v>58309.1</v>
      </c>
      <c r="GS197">
        <v>1.94708</v>
      </c>
      <c r="GT197">
        <v>1.77692</v>
      </c>
      <c r="GU197">
        <v>0.075046</v>
      </c>
      <c r="GV197">
        <v>0</v>
      </c>
      <c r="GW197">
        <v>28.8137</v>
      </c>
      <c r="GX197">
        <v>999.9</v>
      </c>
      <c r="GY197">
        <v>57.905</v>
      </c>
      <c r="GZ197">
        <v>30.867</v>
      </c>
      <c r="HA197">
        <v>28.7024</v>
      </c>
      <c r="HB197">
        <v>54.76</v>
      </c>
      <c r="HC197">
        <v>44.3269</v>
      </c>
      <c r="HD197">
        <v>1</v>
      </c>
      <c r="HE197">
        <v>0.116613</v>
      </c>
      <c r="HF197">
        <v>-0.955153</v>
      </c>
      <c r="HG197">
        <v>20.1301</v>
      </c>
      <c r="HH197">
        <v>5.19887</v>
      </c>
      <c r="HI197">
        <v>12.0044</v>
      </c>
      <c r="HJ197">
        <v>4.9755</v>
      </c>
      <c r="HK197">
        <v>3.294</v>
      </c>
      <c r="HL197">
        <v>9999</v>
      </c>
      <c r="HM197">
        <v>9999</v>
      </c>
      <c r="HN197">
        <v>999.9</v>
      </c>
      <c r="HO197">
        <v>9999</v>
      </c>
      <c r="HP197">
        <v>1.86325</v>
      </c>
      <c r="HQ197">
        <v>1.86813</v>
      </c>
      <c r="HR197">
        <v>1.86788</v>
      </c>
      <c r="HS197">
        <v>1.86905</v>
      </c>
      <c r="HT197">
        <v>1.86981</v>
      </c>
      <c r="HU197">
        <v>1.86585</v>
      </c>
      <c r="HV197">
        <v>1.86697</v>
      </c>
      <c r="HW197">
        <v>1.86844</v>
      </c>
      <c r="HX197">
        <v>5</v>
      </c>
      <c r="HY197">
        <v>0</v>
      </c>
      <c r="HZ197">
        <v>0</v>
      </c>
      <c r="IA197">
        <v>0</v>
      </c>
      <c r="IB197" t="s">
        <v>424</v>
      </c>
      <c r="IC197" t="s">
        <v>425</v>
      </c>
      <c r="ID197" t="s">
        <v>426</v>
      </c>
      <c r="IE197" t="s">
        <v>426</v>
      </c>
      <c r="IF197" t="s">
        <v>426</v>
      </c>
      <c r="IG197" t="s">
        <v>426</v>
      </c>
      <c r="IH197">
        <v>0</v>
      </c>
      <c r="II197">
        <v>100</v>
      </c>
      <c r="IJ197">
        <v>100</v>
      </c>
      <c r="IK197">
        <v>1.98</v>
      </c>
      <c r="IL197">
        <v>0.3821</v>
      </c>
      <c r="IM197">
        <v>0.591063205497763</v>
      </c>
      <c r="IN197">
        <v>0.00362635438953289</v>
      </c>
      <c r="IO197">
        <v>-8.50754122937555e-07</v>
      </c>
      <c r="IP197">
        <v>2.87264459290622e-10</v>
      </c>
      <c r="IQ197">
        <v>-0.103101814204982</v>
      </c>
      <c r="IR197">
        <v>-0.017656537129445</v>
      </c>
      <c r="IS197">
        <v>0.00217271289782075</v>
      </c>
      <c r="IT197">
        <v>-2.34727275410467e-05</v>
      </c>
      <c r="IU197">
        <v>4</v>
      </c>
      <c r="IV197">
        <v>2183</v>
      </c>
      <c r="IW197">
        <v>1</v>
      </c>
      <c r="IX197">
        <v>27</v>
      </c>
      <c r="IY197">
        <v>29322722.5</v>
      </c>
      <c r="IZ197">
        <v>29322722.5</v>
      </c>
      <c r="JA197">
        <v>0.997314</v>
      </c>
      <c r="JB197">
        <v>2.63672</v>
      </c>
      <c r="JC197">
        <v>1.54785</v>
      </c>
      <c r="JD197">
        <v>2.31323</v>
      </c>
      <c r="JE197">
        <v>1.64673</v>
      </c>
      <c r="JF197">
        <v>2.36572</v>
      </c>
      <c r="JG197">
        <v>34.5777</v>
      </c>
      <c r="JH197">
        <v>24.2101</v>
      </c>
      <c r="JI197">
        <v>18</v>
      </c>
      <c r="JJ197">
        <v>505.403</v>
      </c>
      <c r="JK197">
        <v>396.076</v>
      </c>
      <c r="JL197">
        <v>30.5343</v>
      </c>
      <c r="JM197">
        <v>28.8775</v>
      </c>
      <c r="JN197">
        <v>30.0001</v>
      </c>
      <c r="JO197">
        <v>28.834</v>
      </c>
      <c r="JP197">
        <v>28.783</v>
      </c>
      <c r="JQ197">
        <v>19.982</v>
      </c>
      <c r="JR197">
        <v>20.4913</v>
      </c>
      <c r="JS197">
        <v>52.384</v>
      </c>
      <c r="JT197">
        <v>30.528</v>
      </c>
      <c r="JU197">
        <v>420</v>
      </c>
      <c r="JV197">
        <v>23.9497</v>
      </c>
      <c r="JW197">
        <v>96.5318</v>
      </c>
      <c r="JX197">
        <v>94.4709</v>
      </c>
    </row>
    <row r="198" spans="1:284">
      <c r="A198">
        <v>182</v>
      </c>
      <c r="B198">
        <v>1759363354</v>
      </c>
      <c r="C198">
        <v>2311.90000009537</v>
      </c>
      <c r="D198" t="s">
        <v>794</v>
      </c>
      <c r="E198" t="s">
        <v>795</v>
      </c>
      <c r="F198">
        <v>5</v>
      </c>
      <c r="G198" t="s">
        <v>791</v>
      </c>
      <c r="H198" t="s">
        <v>419</v>
      </c>
      <c r="I198">
        <v>1759363351</v>
      </c>
      <c r="J198">
        <f>(K198)/1000</f>
        <v>0</v>
      </c>
      <c r="K198">
        <f>1000*DK198*AI198*(DG198-DH198)/(100*CZ198*(1000-AI198*DG198))</f>
        <v>0</v>
      </c>
      <c r="L198">
        <f>DK198*AI198*(DF198-DE198*(1000-AI198*DH198)/(1000-AI198*DG198))/(100*CZ198)</f>
        <v>0</v>
      </c>
      <c r="M198">
        <f>DE198 - IF(AI198&gt;1, L198*CZ198*100.0/(AK198), 0)</f>
        <v>0</v>
      </c>
      <c r="N198">
        <f>((T198-J198/2)*M198-L198)/(T198+J198/2)</f>
        <v>0</v>
      </c>
      <c r="O198">
        <f>N198*(DL198+DM198)/1000.0</f>
        <v>0</v>
      </c>
      <c r="P198">
        <f>(DE198 - IF(AI198&gt;1, L198*CZ198*100.0/(AK198), 0))*(DL198+DM198)/1000.0</f>
        <v>0</v>
      </c>
      <c r="Q198">
        <f>2.0/((1/S198-1/R198)+SIGN(S198)*SQRT((1/S198-1/R198)*(1/S198-1/R198) + 4*DA198/((DA198+1)*(DA198+1))*(2*1/S198*1/R198-1/R198*1/R198)))</f>
        <v>0</v>
      </c>
      <c r="R198">
        <f>IF(LEFT(DB198,1)&lt;&gt;"0",IF(LEFT(DB198,1)="1",3.0,DC198),$D$5+$E$5*(DS198*DL198/($K$5*1000))+$F$5*(DS198*DL198/($K$5*1000))*MAX(MIN(CZ198,$J$5),$I$5)*MAX(MIN(CZ198,$J$5),$I$5)+$G$5*MAX(MIN(CZ198,$J$5),$I$5)*(DS198*DL198/($K$5*1000))+$H$5*(DS198*DL198/($K$5*1000))*(DS198*DL198/($K$5*1000)))</f>
        <v>0</v>
      </c>
      <c r="S198">
        <f>J198*(1000-(1000*0.61365*exp(17.502*W198/(240.97+W198))/(DL198+DM198)+DG198)/2)/(1000*0.61365*exp(17.502*W198/(240.97+W198))/(DL198+DM198)-DG198)</f>
        <v>0</v>
      </c>
      <c r="T198">
        <f>1/((DA198+1)/(Q198/1.6)+1/(R198/1.37)) + DA198/((DA198+1)/(Q198/1.6) + DA198/(R198/1.37))</f>
        <v>0</v>
      </c>
      <c r="U198">
        <f>(CV198*CY198)</f>
        <v>0</v>
      </c>
      <c r="V198">
        <f>(DN198+(U198+2*0.95*5.67E-8*(((DN198+$B$7)+273)^4-(DN198+273)^4)-44100*J198)/(1.84*29.3*R198+8*0.95*5.67E-8*(DN198+273)^3))</f>
        <v>0</v>
      </c>
      <c r="W198">
        <f>($C$7*DO198+$D$7*DP198+$E$7*V198)</f>
        <v>0</v>
      </c>
      <c r="X198">
        <f>0.61365*exp(17.502*W198/(240.97+W198))</f>
        <v>0</v>
      </c>
      <c r="Y198">
        <f>(Z198/AA198*100)</f>
        <v>0</v>
      </c>
      <c r="Z198">
        <f>DG198*(DL198+DM198)/1000</f>
        <v>0</v>
      </c>
      <c r="AA198">
        <f>0.61365*exp(17.502*DN198/(240.97+DN198))</f>
        <v>0</v>
      </c>
      <c r="AB198">
        <f>(X198-DG198*(DL198+DM198)/1000)</f>
        <v>0</v>
      </c>
      <c r="AC198">
        <f>(-J198*44100)</f>
        <v>0</v>
      </c>
      <c r="AD198">
        <f>2*29.3*R198*0.92*(DN198-W198)</f>
        <v>0</v>
      </c>
      <c r="AE198">
        <f>2*0.95*5.67E-8*(((DN198+$B$7)+273)^4-(W198+273)^4)</f>
        <v>0</v>
      </c>
      <c r="AF198">
        <f>U198+AE198+AC198+AD198</f>
        <v>0</v>
      </c>
      <c r="AG198">
        <v>0</v>
      </c>
      <c r="AH198">
        <v>0</v>
      </c>
      <c r="AI198">
        <f>IF(AG198*$H$13&gt;=AK198,1.0,(AK198/(AK198-AG198*$H$13)))</f>
        <v>0</v>
      </c>
      <c r="AJ198">
        <f>(AI198-1)*100</f>
        <v>0</v>
      </c>
      <c r="AK198">
        <f>MAX(0,($B$13+$C$13*DS198)/(1+$D$13*DS198)*DL198/(DN198+273)*$E$13)</f>
        <v>0</v>
      </c>
      <c r="AL198" t="s">
        <v>420</v>
      </c>
      <c r="AM198" t="s">
        <v>420</v>
      </c>
      <c r="AN198">
        <v>0</v>
      </c>
      <c r="AO198">
        <v>0</v>
      </c>
      <c r="AP198">
        <f>1-AN198/AO198</f>
        <v>0</v>
      </c>
      <c r="AQ198">
        <v>0</v>
      </c>
      <c r="AR198" t="s">
        <v>420</v>
      </c>
      <c r="AS198" t="s">
        <v>420</v>
      </c>
      <c r="AT198">
        <v>0</v>
      </c>
      <c r="AU198">
        <v>0</v>
      </c>
      <c r="AV198">
        <f>1-AT198/AU198</f>
        <v>0</v>
      </c>
      <c r="AW198">
        <v>0.5</v>
      </c>
      <c r="AX198">
        <f>CW198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420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CV198">
        <f>$B$11*DT198+$C$11*DU198+$F$11*EF198*(1-EI198)</f>
        <v>0</v>
      </c>
      <c r="CW198">
        <f>CV198*CX198</f>
        <v>0</v>
      </c>
      <c r="CX198">
        <f>($B$11*$D$9+$C$11*$D$9+$F$11*((ES198+EK198)/MAX(ES198+EK198+ET198, 0.1)*$I$9+ET198/MAX(ES198+EK198+ET198, 0.1)*$J$9))/($B$11+$C$11+$F$11)</f>
        <v>0</v>
      </c>
      <c r="CY198">
        <f>($B$11*$K$9+$C$11*$K$9+$F$11*((ES198+EK198)/MAX(ES198+EK198+ET198, 0.1)*$P$9+ET198/MAX(ES198+EK198+ET198, 0.1)*$Q$9))/($B$11+$C$11+$F$11)</f>
        <v>0</v>
      </c>
      <c r="CZ198">
        <v>1.65</v>
      </c>
      <c r="DA198">
        <v>0.5</v>
      </c>
      <c r="DB198" t="s">
        <v>421</v>
      </c>
      <c r="DC198">
        <v>2</v>
      </c>
      <c r="DD198">
        <v>1759363351</v>
      </c>
      <c r="DE198">
        <v>420.374333333333</v>
      </c>
      <c r="DF198">
        <v>420.018333333333</v>
      </c>
      <c r="DG198">
        <v>23.9892</v>
      </c>
      <c r="DH198">
        <v>23.9164</v>
      </c>
      <c r="DI198">
        <v>418.393666666667</v>
      </c>
      <c r="DJ198">
        <v>23.6071</v>
      </c>
      <c r="DK198">
        <v>500.017666666667</v>
      </c>
      <c r="DL198">
        <v>90.3260666666667</v>
      </c>
      <c r="DM198">
        <v>0.0332071333333333</v>
      </c>
      <c r="DN198">
        <v>30.3446</v>
      </c>
      <c r="DO198">
        <v>30.0327</v>
      </c>
      <c r="DP198">
        <v>999.9</v>
      </c>
      <c r="DQ198">
        <v>0</v>
      </c>
      <c r="DR198">
        <v>0</v>
      </c>
      <c r="DS198">
        <v>10002.74</v>
      </c>
      <c r="DT198">
        <v>0</v>
      </c>
      <c r="DU198">
        <v>0.330984</v>
      </c>
      <c r="DV198">
        <v>0.356191333333333</v>
      </c>
      <c r="DW198">
        <v>430.706666666667</v>
      </c>
      <c r="DX198">
        <v>430.309666666667</v>
      </c>
      <c r="DY198">
        <v>0.0727711</v>
      </c>
      <c r="DZ198">
        <v>420.018333333333</v>
      </c>
      <c r="EA198">
        <v>23.9164</v>
      </c>
      <c r="EB198">
        <v>2.16685</v>
      </c>
      <c r="EC198">
        <v>2.16028</v>
      </c>
      <c r="ED198">
        <v>18.7193</v>
      </c>
      <c r="EE198">
        <v>18.6707333333333</v>
      </c>
      <c r="EF198">
        <v>0.00500059</v>
      </c>
      <c r="EG198">
        <v>0</v>
      </c>
      <c r="EH198">
        <v>0</v>
      </c>
      <c r="EI198">
        <v>0</v>
      </c>
      <c r="EJ198">
        <v>162.833333333333</v>
      </c>
      <c r="EK198">
        <v>0.00500059</v>
      </c>
      <c r="EL198">
        <v>-4.03333333333333</v>
      </c>
      <c r="EM198">
        <v>1.16666666666667</v>
      </c>
      <c r="EN198">
        <v>36.187</v>
      </c>
      <c r="EO198">
        <v>41.083</v>
      </c>
      <c r="EP198">
        <v>38.104</v>
      </c>
      <c r="EQ198">
        <v>42.0413333333333</v>
      </c>
      <c r="ER198">
        <v>39.125</v>
      </c>
      <c r="ES198">
        <v>0</v>
      </c>
      <c r="ET198">
        <v>0</v>
      </c>
      <c r="EU198">
        <v>0</v>
      </c>
      <c r="EV198">
        <v>1759363354.9</v>
      </c>
      <c r="EW198">
        <v>0</v>
      </c>
      <c r="EX198">
        <v>159.173076923077</v>
      </c>
      <c r="EY198">
        <v>15.5658116009366</v>
      </c>
      <c r="EZ198">
        <v>-8.51623923314029</v>
      </c>
      <c r="FA198">
        <v>-6.89615384615385</v>
      </c>
      <c r="FB198">
        <v>15</v>
      </c>
      <c r="FC198">
        <v>0</v>
      </c>
      <c r="FD198" t="s">
        <v>422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0.4069077</v>
      </c>
      <c r="FQ198">
        <v>-0.13943954887218</v>
      </c>
      <c r="FR198">
        <v>0.0376429294344901</v>
      </c>
      <c r="FS198">
        <v>1</v>
      </c>
      <c r="FT198">
        <v>158.508823529412</v>
      </c>
      <c r="FU198">
        <v>5.42857131299602</v>
      </c>
      <c r="FV198">
        <v>6.15005345012923</v>
      </c>
      <c r="FW198">
        <v>-1</v>
      </c>
      <c r="FX198">
        <v>0.07186958</v>
      </c>
      <c r="FY198">
        <v>0.0123074796992482</v>
      </c>
      <c r="FZ198">
        <v>0.00153989597395409</v>
      </c>
      <c r="GA198">
        <v>1</v>
      </c>
      <c r="GB198">
        <v>2</v>
      </c>
      <c r="GC198">
        <v>2</v>
      </c>
      <c r="GD198" t="s">
        <v>449</v>
      </c>
      <c r="GE198">
        <v>3.13273</v>
      </c>
      <c r="GF198">
        <v>2.71126</v>
      </c>
      <c r="GG198">
        <v>0.0892712</v>
      </c>
      <c r="GH198">
        <v>0.0896796</v>
      </c>
      <c r="GI198">
        <v>0.10259</v>
      </c>
      <c r="GJ198">
        <v>0.103135</v>
      </c>
      <c r="GK198">
        <v>34259.7</v>
      </c>
      <c r="GL198">
        <v>36675.1</v>
      </c>
      <c r="GM198">
        <v>34038.5</v>
      </c>
      <c r="GN198">
        <v>36481.2</v>
      </c>
      <c r="GO198">
        <v>43147.1</v>
      </c>
      <c r="GP198">
        <v>46971.3</v>
      </c>
      <c r="GQ198">
        <v>53106.7</v>
      </c>
      <c r="GR198">
        <v>58309.2</v>
      </c>
      <c r="GS198">
        <v>1.94678</v>
      </c>
      <c r="GT198">
        <v>1.77692</v>
      </c>
      <c r="GU198">
        <v>0.0747852</v>
      </c>
      <c r="GV198">
        <v>0</v>
      </c>
      <c r="GW198">
        <v>28.8149</v>
      </c>
      <c r="GX198">
        <v>999.9</v>
      </c>
      <c r="GY198">
        <v>57.905</v>
      </c>
      <c r="GZ198">
        <v>30.867</v>
      </c>
      <c r="HA198">
        <v>28.7005</v>
      </c>
      <c r="HB198">
        <v>54.59</v>
      </c>
      <c r="HC198">
        <v>44.6034</v>
      </c>
      <c r="HD198">
        <v>1</v>
      </c>
      <c r="HE198">
        <v>0.116644</v>
      </c>
      <c r="HF198">
        <v>-0.975782</v>
      </c>
      <c r="HG198">
        <v>20.1289</v>
      </c>
      <c r="HH198">
        <v>5.19902</v>
      </c>
      <c r="HI198">
        <v>12.0043</v>
      </c>
      <c r="HJ198">
        <v>4.9756</v>
      </c>
      <c r="HK198">
        <v>3.294</v>
      </c>
      <c r="HL198">
        <v>9999</v>
      </c>
      <c r="HM198">
        <v>9999</v>
      </c>
      <c r="HN198">
        <v>999.9</v>
      </c>
      <c r="HO198">
        <v>9999</v>
      </c>
      <c r="HP198">
        <v>1.86325</v>
      </c>
      <c r="HQ198">
        <v>1.86813</v>
      </c>
      <c r="HR198">
        <v>1.86788</v>
      </c>
      <c r="HS198">
        <v>1.86905</v>
      </c>
      <c r="HT198">
        <v>1.86982</v>
      </c>
      <c r="HU198">
        <v>1.86584</v>
      </c>
      <c r="HV198">
        <v>1.86696</v>
      </c>
      <c r="HW198">
        <v>1.86844</v>
      </c>
      <c r="HX198">
        <v>5</v>
      </c>
      <c r="HY198">
        <v>0</v>
      </c>
      <c r="HZ198">
        <v>0</v>
      </c>
      <c r="IA198">
        <v>0</v>
      </c>
      <c r="IB198" t="s">
        <v>424</v>
      </c>
      <c r="IC198" t="s">
        <v>425</v>
      </c>
      <c r="ID198" t="s">
        <v>426</v>
      </c>
      <c r="IE198" t="s">
        <v>426</v>
      </c>
      <c r="IF198" t="s">
        <v>426</v>
      </c>
      <c r="IG198" t="s">
        <v>426</v>
      </c>
      <c r="IH198">
        <v>0</v>
      </c>
      <c r="II198">
        <v>100</v>
      </c>
      <c r="IJ198">
        <v>100</v>
      </c>
      <c r="IK198">
        <v>1.981</v>
      </c>
      <c r="IL198">
        <v>0.382</v>
      </c>
      <c r="IM198">
        <v>0.591063205497763</v>
      </c>
      <c r="IN198">
        <v>0.00362635438953289</v>
      </c>
      <c r="IO198">
        <v>-8.50754122937555e-07</v>
      </c>
      <c r="IP198">
        <v>2.87264459290622e-10</v>
      </c>
      <c r="IQ198">
        <v>-0.103101814204982</v>
      </c>
      <c r="IR198">
        <v>-0.017656537129445</v>
      </c>
      <c r="IS198">
        <v>0.00217271289782075</v>
      </c>
      <c r="IT198">
        <v>-2.34727275410467e-05</v>
      </c>
      <c r="IU198">
        <v>4</v>
      </c>
      <c r="IV198">
        <v>2183</v>
      </c>
      <c r="IW198">
        <v>1</v>
      </c>
      <c r="IX198">
        <v>27</v>
      </c>
      <c r="IY198">
        <v>29322722.6</v>
      </c>
      <c r="IZ198">
        <v>29322722.6</v>
      </c>
      <c r="JA198">
        <v>0.997314</v>
      </c>
      <c r="JB198">
        <v>2.64404</v>
      </c>
      <c r="JC198">
        <v>1.54785</v>
      </c>
      <c r="JD198">
        <v>2.31323</v>
      </c>
      <c r="JE198">
        <v>1.64673</v>
      </c>
      <c r="JF198">
        <v>2.28516</v>
      </c>
      <c r="JG198">
        <v>34.6006</v>
      </c>
      <c r="JH198">
        <v>24.2101</v>
      </c>
      <c r="JI198">
        <v>18</v>
      </c>
      <c r="JJ198">
        <v>505.214</v>
      </c>
      <c r="JK198">
        <v>396.076</v>
      </c>
      <c r="JL198">
        <v>30.5241</v>
      </c>
      <c r="JM198">
        <v>28.8778</v>
      </c>
      <c r="JN198">
        <v>30.0001</v>
      </c>
      <c r="JO198">
        <v>28.8353</v>
      </c>
      <c r="JP198">
        <v>28.783</v>
      </c>
      <c r="JQ198">
        <v>19.982</v>
      </c>
      <c r="JR198">
        <v>20.4913</v>
      </c>
      <c r="JS198">
        <v>52.384</v>
      </c>
      <c r="JT198">
        <v>30.4938</v>
      </c>
      <c r="JU198">
        <v>420</v>
      </c>
      <c r="JV198">
        <v>23.9497</v>
      </c>
      <c r="JW198">
        <v>96.5319</v>
      </c>
      <c r="JX198">
        <v>94.471</v>
      </c>
    </row>
    <row r="199" spans="1:284">
      <c r="A199">
        <v>183</v>
      </c>
      <c r="B199">
        <v>1759363356</v>
      </c>
      <c r="C199">
        <v>2313.90000009537</v>
      </c>
      <c r="D199" t="s">
        <v>796</v>
      </c>
      <c r="E199" t="s">
        <v>797</v>
      </c>
      <c r="F199">
        <v>5</v>
      </c>
      <c r="G199" t="s">
        <v>791</v>
      </c>
      <c r="H199" t="s">
        <v>419</v>
      </c>
      <c r="I199">
        <v>1759363353</v>
      </c>
      <c r="J199">
        <f>(K199)/1000</f>
        <v>0</v>
      </c>
      <c r="K199">
        <f>1000*DK199*AI199*(DG199-DH199)/(100*CZ199*(1000-AI199*DG199))</f>
        <v>0</v>
      </c>
      <c r="L199">
        <f>DK199*AI199*(DF199-DE199*(1000-AI199*DH199)/(1000-AI199*DG199))/(100*CZ199)</f>
        <v>0</v>
      </c>
      <c r="M199">
        <f>DE199 - IF(AI199&gt;1, L199*CZ199*100.0/(AK199), 0)</f>
        <v>0</v>
      </c>
      <c r="N199">
        <f>((T199-J199/2)*M199-L199)/(T199+J199/2)</f>
        <v>0</v>
      </c>
      <c r="O199">
        <f>N199*(DL199+DM199)/1000.0</f>
        <v>0</v>
      </c>
      <c r="P199">
        <f>(DE199 - IF(AI199&gt;1, L199*CZ199*100.0/(AK199), 0))*(DL199+DM199)/1000.0</f>
        <v>0</v>
      </c>
      <c r="Q199">
        <f>2.0/((1/S199-1/R199)+SIGN(S199)*SQRT((1/S199-1/R199)*(1/S199-1/R199) + 4*DA199/((DA199+1)*(DA199+1))*(2*1/S199*1/R199-1/R199*1/R199)))</f>
        <v>0</v>
      </c>
      <c r="R199">
        <f>IF(LEFT(DB199,1)&lt;&gt;"0",IF(LEFT(DB199,1)="1",3.0,DC199),$D$5+$E$5*(DS199*DL199/($K$5*1000))+$F$5*(DS199*DL199/($K$5*1000))*MAX(MIN(CZ199,$J$5),$I$5)*MAX(MIN(CZ199,$J$5),$I$5)+$G$5*MAX(MIN(CZ199,$J$5),$I$5)*(DS199*DL199/($K$5*1000))+$H$5*(DS199*DL199/($K$5*1000))*(DS199*DL199/($K$5*1000)))</f>
        <v>0</v>
      </c>
      <c r="S199">
        <f>J199*(1000-(1000*0.61365*exp(17.502*W199/(240.97+W199))/(DL199+DM199)+DG199)/2)/(1000*0.61365*exp(17.502*W199/(240.97+W199))/(DL199+DM199)-DG199)</f>
        <v>0</v>
      </c>
      <c r="T199">
        <f>1/((DA199+1)/(Q199/1.6)+1/(R199/1.37)) + DA199/((DA199+1)/(Q199/1.6) + DA199/(R199/1.37))</f>
        <v>0</v>
      </c>
      <c r="U199">
        <f>(CV199*CY199)</f>
        <v>0</v>
      </c>
      <c r="V199">
        <f>(DN199+(U199+2*0.95*5.67E-8*(((DN199+$B$7)+273)^4-(DN199+273)^4)-44100*J199)/(1.84*29.3*R199+8*0.95*5.67E-8*(DN199+273)^3))</f>
        <v>0</v>
      </c>
      <c r="W199">
        <f>($C$7*DO199+$D$7*DP199+$E$7*V199)</f>
        <v>0</v>
      </c>
      <c r="X199">
        <f>0.61365*exp(17.502*W199/(240.97+W199))</f>
        <v>0</v>
      </c>
      <c r="Y199">
        <f>(Z199/AA199*100)</f>
        <v>0</v>
      </c>
      <c r="Z199">
        <f>DG199*(DL199+DM199)/1000</f>
        <v>0</v>
      </c>
      <c r="AA199">
        <f>0.61365*exp(17.502*DN199/(240.97+DN199))</f>
        <v>0</v>
      </c>
      <c r="AB199">
        <f>(X199-DG199*(DL199+DM199)/1000)</f>
        <v>0</v>
      </c>
      <c r="AC199">
        <f>(-J199*44100)</f>
        <v>0</v>
      </c>
      <c r="AD199">
        <f>2*29.3*R199*0.92*(DN199-W199)</f>
        <v>0</v>
      </c>
      <c r="AE199">
        <f>2*0.95*5.67E-8*(((DN199+$B$7)+273)^4-(W199+273)^4)</f>
        <v>0</v>
      </c>
      <c r="AF199">
        <f>U199+AE199+AC199+AD199</f>
        <v>0</v>
      </c>
      <c r="AG199">
        <v>0</v>
      </c>
      <c r="AH199">
        <v>0</v>
      </c>
      <c r="AI199">
        <f>IF(AG199*$H$13&gt;=AK199,1.0,(AK199/(AK199-AG199*$H$13)))</f>
        <v>0</v>
      </c>
      <c r="AJ199">
        <f>(AI199-1)*100</f>
        <v>0</v>
      </c>
      <c r="AK199">
        <f>MAX(0,($B$13+$C$13*DS199)/(1+$D$13*DS199)*DL199/(DN199+273)*$E$13)</f>
        <v>0</v>
      </c>
      <c r="AL199" t="s">
        <v>420</v>
      </c>
      <c r="AM199" t="s">
        <v>420</v>
      </c>
      <c r="AN199">
        <v>0</v>
      </c>
      <c r="AO199">
        <v>0</v>
      </c>
      <c r="AP199">
        <f>1-AN199/AO199</f>
        <v>0</v>
      </c>
      <c r="AQ199">
        <v>0</v>
      </c>
      <c r="AR199" t="s">
        <v>420</v>
      </c>
      <c r="AS199" t="s">
        <v>420</v>
      </c>
      <c r="AT199">
        <v>0</v>
      </c>
      <c r="AU199">
        <v>0</v>
      </c>
      <c r="AV199">
        <f>1-AT199/AU199</f>
        <v>0</v>
      </c>
      <c r="AW199">
        <v>0.5</v>
      </c>
      <c r="AX199">
        <f>CW199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420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CV199">
        <f>$B$11*DT199+$C$11*DU199+$F$11*EF199*(1-EI199)</f>
        <v>0</v>
      </c>
      <c r="CW199">
        <f>CV199*CX199</f>
        <v>0</v>
      </c>
      <c r="CX199">
        <f>($B$11*$D$9+$C$11*$D$9+$F$11*((ES199+EK199)/MAX(ES199+EK199+ET199, 0.1)*$I$9+ET199/MAX(ES199+EK199+ET199, 0.1)*$J$9))/($B$11+$C$11+$F$11)</f>
        <v>0</v>
      </c>
      <c r="CY199">
        <f>($B$11*$K$9+$C$11*$K$9+$F$11*((ES199+EK199)/MAX(ES199+EK199+ET199, 0.1)*$P$9+ET199/MAX(ES199+EK199+ET199, 0.1)*$Q$9))/($B$11+$C$11+$F$11)</f>
        <v>0</v>
      </c>
      <c r="CZ199">
        <v>1.65</v>
      </c>
      <c r="DA199">
        <v>0.5</v>
      </c>
      <c r="DB199" t="s">
        <v>421</v>
      </c>
      <c r="DC199">
        <v>2</v>
      </c>
      <c r="DD199">
        <v>1759363353</v>
      </c>
      <c r="DE199">
        <v>420.372666666667</v>
      </c>
      <c r="DF199">
        <v>420.013666666667</v>
      </c>
      <c r="DG199">
        <v>23.9881333333333</v>
      </c>
      <c r="DH199">
        <v>23.9155</v>
      </c>
      <c r="DI199">
        <v>418.392333333333</v>
      </c>
      <c r="DJ199">
        <v>23.6060666666667</v>
      </c>
      <c r="DK199">
        <v>500.001</v>
      </c>
      <c r="DL199">
        <v>90.3261666666667</v>
      </c>
      <c r="DM199">
        <v>0.0332741333333333</v>
      </c>
      <c r="DN199">
        <v>30.3427333333333</v>
      </c>
      <c r="DO199">
        <v>30.0324</v>
      </c>
      <c r="DP199">
        <v>999.9</v>
      </c>
      <c r="DQ199">
        <v>0</v>
      </c>
      <c r="DR199">
        <v>0</v>
      </c>
      <c r="DS199">
        <v>10000.44</v>
      </c>
      <c r="DT199">
        <v>0</v>
      </c>
      <c r="DU199">
        <v>0.330984</v>
      </c>
      <c r="DV199">
        <v>0.359232666666667</v>
      </c>
      <c r="DW199">
        <v>430.704666666667</v>
      </c>
      <c r="DX199">
        <v>430.304666666667</v>
      </c>
      <c r="DY199">
        <v>0.0726255</v>
      </c>
      <c r="DZ199">
        <v>420.013666666667</v>
      </c>
      <c r="EA199">
        <v>23.9155</v>
      </c>
      <c r="EB199">
        <v>2.16675666666667</v>
      </c>
      <c r="EC199">
        <v>2.16019666666667</v>
      </c>
      <c r="ED199">
        <v>18.7186</v>
      </c>
      <c r="EE199">
        <v>18.6701333333333</v>
      </c>
      <c r="EF199">
        <v>0.00500059</v>
      </c>
      <c r="EG199">
        <v>0</v>
      </c>
      <c r="EH199">
        <v>0</v>
      </c>
      <c r="EI199">
        <v>0</v>
      </c>
      <c r="EJ199">
        <v>161.6</v>
      </c>
      <c r="EK199">
        <v>0.00500059</v>
      </c>
      <c r="EL199">
        <v>-0.133333333333333</v>
      </c>
      <c r="EM199">
        <v>0.966666666666667</v>
      </c>
      <c r="EN199">
        <v>36.187</v>
      </c>
      <c r="EO199">
        <v>41.083</v>
      </c>
      <c r="EP199">
        <v>38.125</v>
      </c>
      <c r="EQ199">
        <v>41.9996666666667</v>
      </c>
      <c r="ER199">
        <v>39.125</v>
      </c>
      <c r="ES199">
        <v>0</v>
      </c>
      <c r="ET199">
        <v>0</v>
      </c>
      <c r="EU199">
        <v>0</v>
      </c>
      <c r="EV199">
        <v>1759363357.3</v>
      </c>
      <c r="EW199">
        <v>0</v>
      </c>
      <c r="EX199">
        <v>158.757692307692</v>
      </c>
      <c r="EY199">
        <v>17.3914525496954</v>
      </c>
      <c r="EZ199">
        <v>-10.5162393205773</v>
      </c>
      <c r="FA199">
        <v>-6.96923076923077</v>
      </c>
      <c r="FB199">
        <v>15</v>
      </c>
      <c r="FC199">
        <v>0</v>
      </c>
      <c r="FD199" t="s">
        <v>422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0.4050232</v>
      </c>
      <c r="FQ199">
        <v>-0.235996240601504</v>
      </c>
      <c r="FR199">
        <v>0.0390135935343054</v>
      </c>
      <c r="FS199">
        <v>1</v>
      </c>
      <c r="FT199">
        <v>158.823529411765</v>
      </c>
      <c r="FU199">
        <v>12.5072572848619</v>
      </c>
      <c r="FV199">
        <v>6.4222068235482</v>
      </c>
      <c r="FW199">
        <v>-1</v>
      </c>
      <c r="FX199">
        <v>0.07224714</v>
      </c>
      <c r="FY199">
        <v>0.00785782556390986</v>
      </c>
      <c r="FZ199">
        <v>0.00119568434270923</v>
      </c>
      <c r="GA199">
        <v>1</v>
      </c>
      <c r="GB199">
        <v>2</v>
      </c>
      <c r="GC199">
        <v>2</v>
      </c>
      <c r="GD199" t="s">
        <v>449</v>
      </c>
      <c r="GE199">
        <v>3.13279</v>
      </c>
      <c r="GF199">
        <v>2.71164</v>
      </c>
      <c r="GG199">
        <v>0.0892698</v>
      </c>
      <c r="GH199">
        <v>0.0896782</v>
      </c>
      <c r="GI199">
        <v>0.102591</v>
      </c>
      <c r="GJ199">
        <v>0.103132</v>
      </c>
      <c r="GK199">
        <v>34259.6</v>
      </c>
      <c r="GL199">
        <v>36675.3</v>
      </c>
      <c r="GM199">
        <v>34038.3</v>
      </c>
      <c r="GN199">
        <v>36481.3</v>
      </c>
      <c r="GO199">
        <v>43146.9</v>
      </c>
      <c r="GP199">
        <v>46971.6</v>
      </c>
      <c r="GQ199">
        <v>53106.5</v>
      </c>
      <c r="GR199">
        <v>58309.4</v>
      </c>
      <c r="GS199">
        <v>1.94685</v>
      </c>
      <c r="GT199">
        <v>1.77705</v>
      </c>
      <c r="GU199">
        <v>0.0738725</v>
      </c>
      <c r="GV199">
        <v>0</v>
      </c>
      <c r="GW199">
        <v>28.816</v>
      </c>
      <c r="GX199">
        <v>999.9</v>
      </c>
      <c r="GY199">
        <v>57.905</v>
      </c>
      <c r="GZ199">
        <v>30.867</v>
      </c>
      <c r="HA199">
        <v>28.7006</v>
      </c>
      <c r="HB199">
        <v>54.72</v>
      </c>
      <c r="HC199">
        <v>44.363</v>
      </c>
      <c r="HD199">
        <v>1</v>
      </c>
      <c r="HE199">
        <v>0.116639</v>
      </c>
      <c r="HF199">
        <v>-0.941258</v>
      </c>
      <c r="HG199">
        <v>20.129</v>
      </c>
      <c r="HH199">
        <v>5.19902</v>
      </c>
      <c r="HI199">
        <v>12.0043</v>
      </c>
      <c r="HJ199">
        <v>4.97565</v>
      </c>
      <c r="HK199">
        <v>3.294</v>
      </c>
      <c r="HL199">
        <v>9999</v>
      </c>
      <c r="HM199">
        <v>9999</v>
      </c>
      <c r="HN199">
        <v>999.9</v>
      </c>
      <c r="HO199">
        <v>9999</v>
      </c>
      <c r="HP199">
        <v>1.86325</v>
      </c>
      <c r="HQ199">
        <v>1.86813</v>
      </c>
      <c r="HR199">
        <v>1.86785</v>
      </c>
      <c r="HS199">
        <v>1.86905</v>
      </c>
      <c r="HT199">
        <v>1.86982</v>
      </c>
      <c r="HU199">
        <v>1.86585</v>
      </c>
      <c r="HV199">
        <v>1.86695</v>
      </c>
      <c r="HW199">
        <v>1.86844</v>
      </c>
      <c r="HX199">
        <v>5</v>
      </c>
      <c r="HY199">
        <v>0</v>
      </c>
      <c r="HZ199">
        <v>0</v>
      </c>
      <c r="IA199">
        <v>0</v>
      </c>
      <c r="IB199" t="s">
        <v>424</v>
      </c>
      <c r="IC199" t="s">
        <v>425</v>
      </c>
      <c r="ID199" t="s">
        <v>426</v>
      </c>
      <c r="IE199" t="s">
        <v>426</v>
      </c>
      <c r="IF199" t="s">
        <v>426</v>
      </c>
      <c r="IG199" t="s">
        <v>426</v>
      </c>
      <c r="IH199">
        <v>0</v>
      </c>
      <c r="II199">
        <v>100</v>
      </c>
      <c r="IJ199">
        <v>100</v>
      </c>
      <c r="IK199">
        <v>1.98</v>
      </c>
      <c r="IL199">
        <v>0.382</v>
      </c>
      <c r="IM199">
        <v>0.591063205497763</v>
      </c>
      <c r="IN199">
        <v>0.00362635438953289</v>
      </c>
      <c r="IO199">
        <v>-8.50754122937555e-07</v>
      </c>
      <c r="IP199">
        <v>2.87264459290622e-10</v>
      </c>
      <c r="IQ199">
        <v>-0.103101814204982</v>
      </c>
      <c r="IR199">
        <v>-0.017656537129445</v>
      </c>
      <c r="IS199">
        <v>0.00217271289782075</v>
      </c>
      <c r="IT199">
        <v>-2.34727275410467e-05</v>
      </c>
      <c r="IU199">
        <v>4</v>
      </c>
      <c r="IV199">
        <v>2183</v>
      </c>
      <c r="IW199">
        <v>1</v>
      </c>
      <c r="IX199">
        <v>27</v>
      </c>
      <c r="IY199">
        <v>29322722.6</v>
      </c>
      <c r="IZ199">
        <v>29322722.6</v>
      </c>
      <c r="JA199">
        <v>0.997314</v>
      </c>
      <c r="JB199">
        <v>2.64404</v>
      </c>
      <c r="JC199">
        <v>1.54785</v>
      </c>
      <c r="JD199">
        <v>2.31445</v>
      </c>
      <c r="JE199">
        <v>1.64673</v>
      </c>
      <c r="JF199">
        <v>2.2876</v>
      </c>
      <c r="JG199">
        <v>34.6006</v>
      </c>
      <c r="JH199">
        <v>24.2101</v>
      </c>
      <c r="JI199">
        <v>18</v>
      </c>
      <c r="JJ199">
        <v>505.268</v>
      </c>
      <c r="JK199">
        <v>396.144</v>
      </c>
      <c r="JL199">
        <v>30.5149</v>
      </c>
      <c r="JM199">
        <v>28.879</v>
      </c>
      <c r="JN199">
        <v>30.0001</v>
      </c>
      <c r="JO199">
        <v>28.8357</v>
      </c>
      <c r="JP199">
        <v>28.783</v>
      </c>
      <c r="JQ199">
        <v>19.9812</v>
      </c>
      <c r="JR199">
        <v>20.4913</v>
      </c>
      <c r="JS199">
        <v>52.384</v>
      </c>
      <c r="JT199">
        <v>30.4938</v>
      </c>
      <c r="JU199">
        <v>420</v>
      </c>
      <c r="JV199">
        <v>23.9497</v>
      </c>
      <c r="JW199">
        <v>96.5315</v>
      </c>
      <c r="JX199">
        <v>94.4714</v>
      </c>
    </row>
    <row r="200" spans="1:284">
      <c r="A200">
        <v>184</v>
      </c>
      <c r="B200">
        <v>1759363358</v>
      </c>
      <c r="C200">
        <v>2315.90000009537</v>
      </c>
      <c r="D200" t="s">
        <v>798</v>
      </c>
      <c r="E200" t="s">
        <v>799</v>
      </c>
      <c r="F200">
        <v>5</v>
      </c>
      <c r="G200" t="s">
        <v>791</v>
      </c>
      <c r="H200" t="s">
        <v>419</v>
      </c>
      <c r="I200">
        <v>1759363355</v>
      </c>
      <c r="J200">
        <f>(K200)/1000</f>
        <v>0</v>
      </c>
      <c r="K200">
        <f>1000*DK200*AI200*(DG200-DH200)/(100*CZ200*(1000-AI200*DG200))</f>
        <v>0</v>
      </c>
      <c r="L200">
        <f>DK200*AI200*(DF200-DE200*(1000-AI200*DH200)/(1000-AI200*DG200))/(100*CZ200)</f>
        <v>0</v>
      </c>
      <c r="M200">
        <f>DE200 - IF(AI200&gt;1, L200*CZ200*100.0/(AK200), 0)</f>
        <v>0</v>
      </c>
      <c r="N200">
        <f>((T200-J200/2)*M200-L200)/(T200+J200/2)</f>
        <v>0</v>
      </c>
      <c r="O200">
        <f>N200*(DL200+DM200)/1000.0</f>
        <v>0</v>
      </c>
      <c r="P200">
        <f>(DE200 - IF(AI200&gt;1, L200*CZ200*100.0/(AK200), 0))*(DL200+DM200)/1000.0</f>
        <v>0</v>
      </c>
      <c r="Q200">
        <f>2.0/((1/S200-1/R200)+SIGN(S200)*SQRT((1/S200-1/R200)*(1/S200-1/R200) + 4*DA200/((DA200+1)*(DA200+1))*(2*1/S200*1/R200-1/R200*1/R200)))</f>
        <v>0</v>
      </c>
      <c r="R200">
        <f>IF(LEFT(DB200,1)&lt;&gt;"0",IF(LEFT(DB200,1)="1",3.0,DC200),$D$5+$E$5*(DS200*DL200/($K$5*1000))+$F$5*(DS200*DL200/($K$5*1000))*MAX(MIN(CZ200,$J$5),$I$5)*MAX(MIN(CZ200,$J$5),$I$5)+$G$5*MAX(MIN(CZ200,$J$5),$I$5)*(DS200*DL200/($K$5*1000))+$H$5*(DS200*DL200/($K$5*1000))*(DS200*DL200/($K$5*1000)))</f>
        <v>0</v>
      </c>
      <c r="S200">
        <f>J200*(1000-(1000*0.61365*exp(17.502*W200/(240.97+W200))/(DL200+DM200)+DG200)/2)/(1000*0.61365*exp(17.502*W200/(240.97+W200))/(DL200+DM200)-DG200)</f>
        <v>0</v>
      </c>
      <c r="T200">
        <f>1/((DA200+1)/(Q200/1.6)+1/(R200/1.37)) + DA200/((DA200+1)/(Q200/1.6) + DA200/(R200/1.37))</f>
        <v>0</v>
      </c>
      <c r="U200">
        <f>(CV200*CY200)</f>
        <v>0</v>
      </c>
      <c r="V200">
        <f>(DN200+(U200+2*0.95*5.67E-8*(((DN200+$B$7)+273)^4-(DN200+273)^4)-44100*J200)/(1.84*29.3*R200+8*0.95*5.67E-8*(DN200+273)^3))</f>
        <v>0</v>
      </c>
      <c r="W200">
        <f>($C$7*DO200+$D$7*DP200+$E$7*V200)</f>
        <v>0</v>
      </c>
      <c r="X200">
        <f>0.61365*exp(17.502*W200/(240.97+W200))</f>
        <v>0</v>
      </c>
      <c r="Y200">
        <f>(Z200/AA200*100)</f>
        <v>0</v>
      </c>
      <c r="Z200">
        <f>DG200*(DL200+DM200)/1000</f>
        <v>0</v>
      </c>
      <c r="AA200">
        <f>0.61365*exp(17.502*DN200/(240.97+DN200))</f>
        <v>0</v>
      </c>
      <c r="AB200">
        <f>(X200-DG200*(DL200+DM200)/1000)</f>
        <v>0</v>
      </c>
      <c r="AC200">
        <f>(-J200*44100)</f>
        <v>0</v>
      </c>
      <c r="AD200">
        <f>2*29.3*R200*0.92*(DN200-W200)</f>
        <v>0</v>
      </c>
      <c r="AE200">
        <f>2*0.95*5.67E-8*(((DN200+$B$7)+273)^4-(W200+273)^4)</f>
        <v>0</v>
      </c>
      <c r="AF200">
        <f>U200+AE200+AC200+AD200</f>
        <v>0</v>
      </c>
      <c r="AG200">
        <v>0</v>
      </c>
      <c r="AH200">
        <v>0</v>
      </c>
      <c r="AI200">
        <f>IF(AG200*$H$13&gt;=AK200,1.0,(AK200/(AK200-AG200*$H$13)))</f>
        <v>0</v>
      </c>
      <c r="AJ200">
        <f>(AI200-1)*100</f>
        <v>0</v>
      </c>
      <c r="AK200">
        <f>MAX(0,($B$13+$C$13*DS200)/(1+$D$13*DS200)*DL200/(DN200+273)*$E$13)</f>
        <v>0</v>
      </c>
      <c r="AL200" t="s">
        <v>420</v>
      </c>
      <c r="AM200" t="s">
        <v>420</v>
      </c>
      <c r="AN200">
        <v>0</v>
      </c>
      <c r="AO200">
        <v>0</v>
      </c>
      <c r="AP200">
        <f>1-AN200/AO200</f>
        <v>0</v>
      </c>
      <c r="AQ200">
        <v>0</v>
      </c>
      <c r="AR200" t="s">
        <v>420</v>
      </c>
      <c r="AS200" t="s">
        <v>420</v>
      </c>
      <c r="AT200">
        <v>0</v>
      </c>
      <c r="AU200">
        <v>0</v>
      </c>
      <c r="AV200">
        <f>1-AT200/AU200</f>
        <v>0</v>
      </c>
      <c r="AW200">
        <v>0.5</v>
      </c>
      <c r="AX200">
        <f>CW200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420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CV200">
        <f>$B$11*DT200+$C$11*DU200+$F$11*EF200*(1-EI200)</f>
        <v>0</v>
      </c>
      <c r="CW200">
        <f>CV200*CX200</f>
        <v>0</v>
      </c>
      <c r="CX200">
        <f>($B$11*$D$9+$C$11*$D$9+$F$11*((ES200+EK200)/MAX(ES200+EK200+ET200, 0.1)*$I$9+ET200/MAX(ES200+EK200+ET200, 0.1)*$J$9))/($B$11+$C$11+$F$11)</f>
        <v>0</v>
      </c>
      <c r="CY200">
        <f>($B$11*$K$9+$C$11*$K$9+$F$11*((ES200+EK200)/MAX(ES200+EK200+ET200, 0.1)*$P$9+ET200/MAX(ES200+EK200+ET200, 0.1)*$Q$9))/($B$11+$C$11+$F$11)</f>
        <v>0</v>
      </c>
      <c r="CZ200">
        <v>1.65</v>
      </c>
      <c r="DA200">
        <v>0.5</v>
      </c>
      <c r="DB200" t="s">
        <v>421</v>
      </c>
      <c r="DC200">
        <v>2</v>
      </c>
      <c r="DD200">
        <v>1759363355</v>
      </c>
      <c r="DE200">
        <v>420.37</v>
      </c>
      <c r="DF200">
        <v>420</v>
      </c>
      <c r="DG200">
        <v>23.9878</v>
      </c>
      <c r="DH200">
        <v>23.9144333333333</v>
      </c>
      <c r="DI200">
        <v>418.389333333333</v>
      </c>
      <c r="DJ200">
        <v>23.6057666666667</v>
      </c>
      <c r="DK200">
        <v>499.996</v>
      </c>
      <c r="DL200">
        <v>90.3259</v>
      </c>
      <c r="DM200">
        <v>0.0333939333333333</v>
      </c>
      <c r="DN200">
        <v>30.3408666666667</v>
      </c>
      <c r="DO200">
        <v>30.0262</v>
      </c>
      <c r="DP200">
        <v>999.9</v>
      </c>
      <c r="DQ200">
        <v>0</v>
      </c>
      <c r="DR200">
        <v>0</v>
      </c>
      <c r="DS200">
        <v>10007.5066666667</v>
      </c>
      <c r="DT200">
        <v>0</v>
      </c>
      <c r="DU200">
        <v>0.330984</v>
      </c>
      <c r="DV200">
        <v>0.370117333333333</v>
      </c>
      <c r="DW200">
        <v>430.701666666667</v>
      </c>
      <c r="DX200">
        <v>430.29</v>
      </c>
      <c r="DY200">
        <v>0.0733808</v>
      </c>
      <c r="DZ200">
        <v>420</v>
      </c>
      <c r="EA200">
        <v>23.9144333333333</v>
      </c>
      <c r="EB200">
        <v>2.16672</v>
      </c>
      <c r="EC200">
        <v>2.16009333333333</v>
      </c>
      <c r="ED200">
        <v>18.7183333333333</v>
      </c>
      <c r="EE200">
        <v>18.6693666666667</v>
      </c>
      <c r="EF200">
        <v>0.00500059</v>
      </c>
      <c r="EG200">
        <v>0</v>
      </c>
      <c r="EH200">
        <v>0</v>
      </c>
      <c r="EI200">
        <v>0</v>
      </c>
      <c r="EJ200">
        <v>163.6</v>
      </c>
      <c r="EK200">
        <v>0.00500059</v>
      </c>
      <c r="EL200">
        <v>-5.66666666666667</v>
      </c>
      <c r="EM200">
        <v>-0.6</v>
      </c>
      <c r="EN200">
        <v>36.187</v>
      </c>
      <c r="EO200">
        <v>41.0623333333333</v>
      </c>
      <c r="EP200">
        <v>38.104</v>
      </c>
      <c r="EQ200">
        <v>41.9163333333333</v>
      </c>
      <c r="ER200">
        <v>39.104</v>
      </c>
      <c r="ES200">
        <v>0</v>
      </c>
      <c r="ET200">
        <v>0</v>
      </c>
      <c r="EU200">
        <v>0</v>
      </c>
      <c r="EV200">
        <v>1759363359.1</v>
      </c>
      <c r="EW200">
        <v>0</v>
      </c>
      <c r="EX200">
        <v>159.732</v>
      </c>
      <c r="EY200">
        <v>10.9999993831688</v>
      </c>
      <c r="EZ200">
        <v>-8.36923065115007</v>
      </c>
      <c r="FA200">
        <v>-7.652</v>
      </c>
      <c r="FB200">
        <v>15</v>
      </c>
      <c r="FC200">
        <v>0</v>
      </c>
      <c r="FD200" t="s">
        <v>422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0.4019028</v>
      </c>
      <c r="FQ200">
        <v>-0.340286255639097</v>
      </c>
      <c r="FR200">
        <v>0.0412305792035475</v>
      </c>
      <c r="FS200">
        <v>1</v>
      </c>
      <c r="FT200">
        <v>159.176470588235</v>
      </c>
      <c r="FU200">
        <v>2.51184092875228</v>
      </c>
      <c r="FV200">
        <v>5.67046314238396</v>
      </c>
      <c r="FW200">
        <v>-1</v>
      </c>
      <c r="FX200">
        <v>0.072634525</v>
      </c>
      <c r="FY200">
        <v>0.00474666315789484</v>
      </c>
      <c r="FZ200">
        <v>0.000884266570596786</v>
      </c>
      <c r="GA200">
        <v>1</v>
      </c>
      <c r="GB200">
        <v>2</v>
      </c>
      <c r="GC200">
        <v>2</v>
      </c>
      <c r="GD200" t="s">
        <v>449</v>
      </c>
      <c r="GE200">
        <v>3.13297</v>
      </c>
      <c r="GF200">
        <v>2.71167</v>
      </c>
      <c r="GG200">
        <v>0.0892697</v>
      </c>
      <c r="GH200">
        <v>0.0896722</v>
      </c>
      <c r="GI200">
        <v>0.102593</v>
      </c>
      <c r="GJ200">
        <v>0.10313</v>
      </c>
      <c r="GK200">
        <v>34259.5</v>
      </c>
      <c r="GL200">
        <v>36675.4</v>
      </c>
      <c r="GM200">
        <v>34038.2</v>
      </c>
      <c r="GN200">
        <v>36481.2</v>
      </c>
      <c r="GO200">
        <v>43146.7</v>
      </c>
      <c r="GP200">
        <v>46971.7</v>
      </c>
      <c r="GQ200">
        <v>53106.3</v>
      </c>
      <c r="GR200">
        <v>58309.4</v>
      </c>
      <c r="GS200">
        <v>1.94683</v>
      </c>
      <c r="GT200">
        <v>1.77705</v>
      </c>
      <c r="GU200">
        <v>0.0736304</v>
      </c>
      <c r="GV200">
        <v>0</v>
      </c>
      <c r="GW200">
        <v>28.8168</v>
      </c>
      <c r="GX200">
        <v>999.9</v>
      </c>
      <c r="GY200">
        <v>57.905</v>
      </c>
      <c r="GZ200">
        <v>30.867</v>
      </c>
      <c r="HA200">
        <v>28.7029</v>
      </c>
      <c r="HB200">
        <v>54.37</v>
      </c>
      <c r="HC200">
        <v>44.3069</v>
      </c>
      <c r="HD200">
        <v>1</v>
      </c>
      <c r="HE200">
        <v>0.116651</v>
      </c>
      <c r="HF200">
        <v>-0.9061</v>
      </c>
      <c r="HG200">
        <v>20.1294</v>
      </c>
      <c r="HH200">
        <v>5.19902</v>
      </c>
      <c r="HI200">
        <v>12.0041</v>
      </c>
      <c r="HJ200">
        <v>4.97565</v>
      </c>
      <c r="HK200">
        <v>3.294</v>
      </c>
      <c r="HL200">
        <v>9999</v>
      </c>
      <c r="HM200">
        <v>9999</v>
      </c>
      <c r="HN200">
        <v>999.9</v>
      </c>
      <c r="HO200">
        <v>9999</v>
      </c>
      <c r="HP200">
        <v>1.86326</v>
      </c>
      <c r="HQ200">
        <v>1.86813</v>
      </c>
      <c r="HR200">
        <v>1.86785</v>
      </c>
      <c r="HS200">
        <v>1.86906</v>
      </c>
      <c r="HT200">
        <v>1.86982</v>
      </c>
      <c r="HU200">
        <v>1.86584</v>
      </c>
      <c r="HV200">
        <v>1.86697</v>
      </c>
      <c r="HW200">
        <v>1.86844</v>
      </c>
      <c r="HX200">
        <v>5</v>
      </c>
      <c r="HY200">
        <v>0</v>
      </c>
      <c r="HZ200">
        <v>0</v>
      </c>
      <c r="IA200">
        <v>0</v>
      </c>
      <c r="IB200" t="s">
        <v>424</v>
      </c>
      <c r="IC200" t="s">
        <v>425</v>
      </c>
      <c r="ID200" t="s">
        <v>426</v>
      </c>
      <c r="IE200" t="s">
        <v>426</v>
      </c>
      <c r="IF200" t="s">
        <v>426</v>
      </c>
      <c r="IG200" t="s">
        <v>426</v>
      </c>
      <c r="IH200">
        <v>0</v>
      </c>
      <c r="II200">
        <v>100</v>
      </c>
      <c r="IJ200">
        <v>100</v>
      </c>
      <c r="IK200">
        <v>1.98</v>
      </c>
      <c r="IL200">
        <v>0.3821</v>
      </c>
      <c r="IM200">
        <v>0.591063205497763</v>
      </c>
      <c r="IN200">
        <v>0.00362635438953289</v>
      </c>
      <c r="IO200">
        <v>-8.50754122937555e-07</v>
      </c>
      <c r="IP200">
        <v>2.87264459290622e-10</v>
      </c>
      <c r="IQ200">
        <v>-0.103101814204982</v>
      </c>
      <c r="IR200">
        <v>-0.017656537129445</v>
      </c>
      <c r="IS200">
        <v>0.00217271289782075</v>
      </c>
      <c r="IT200">
        <v>-2.34727275410467e-05</v>
      </c>
      <c r="IU200">
        <v>4</v>
      </c>
      <c r="IV200">
        <v>2183</v>
      </c>
      <c r="IW200">
        <v>1</v>
      </c>
      <c r="IX200">
        <v>27</v>
      </c>
      <c r="IY200">
        <v>29322722.6</v>
      </c>
      <c r="IZ200">
        <v>29322722.6</v>
      </c>
      <c r="JA200">
        <v>0.997314</v>
      </c>
      <c r="JB200">
        <v>2.64038</v>
      </c>
      <c r="JC200">
        <v>1.54785</v>
      </c>
      <c r="JD200">
        <v>2.31323</v>
      </c>
      <c r="JE200">
        <v>1.64673</v>
      </c>
      <c r="JF200">
        <v>2.37671</v>
      </c>
      <c r="JG200">
        <v>34.6006</v>
      </c>
      <c r="JH200">
        <v>24.2188</v>
      </c>
      <c r="JI200">
        <v>18</v>
      </c>
      <c r="JJ200">
        <v>505.252</v>
      </c>
      <c r="JK200">
        <v>396.144</v>
      </c>
      <c r="JL200">
        <v>30.5029</v>
      </c>
      <c r="JM200">
        <v>28.8799</v>
      </c>
      <c r="JN200">
        <v>30.0001</v>
      </c>
      <c r="JO200">
        <v>28.8357</v>
      </c>
      <c r="JP200">
        <v>28.783</v>
      </c>
      <c r="JQ200">
        <v>19.9825</v>
      </c>
      <c r="JR200">
        <v>20.4913</v>
      </c>
      <c r="JS200">
        <v>52.384</v>
      </c>
      <c r="JT200">
        <v>30.4938</v>
      </c>
      <c r="JU200">
        <v>420</v>
      </c>
      <c r="JV200">
        <v>23.9497</v>
      </c>
      <c r="JW200">
        <v>96.5312</v>
      </c>
      <c r="JX200">
        <v>94.4713</v>
      </c>
    </row>
    <row r="201" spans="1:284">
      <c r="A201">
        <v>185</v>
      </c>
      <c r="B201">
        <v>1759363360</v>
      </c>
      <c r="C201">
        <v>2317.90000009537</v>
      </c>
      <c r="D201" t="s">
        <v>800</v>
      </c>
      <c r="E201" t="s">
        <v>801</v>
      </c>
      <c r="F201">
        <v>5</v>
      </c>
      <c r="G201" t="s">
        <v>791</v>
      </c>
      <c r="H201" t="s">
        <v>419</v>
      </c>
      <c r="I201">
        <v>1759363357</v>
      </c>
      <c r="J201">
        <f>(K201)/1000</f>
        <v>0</v>
      </c>
      <c r="K201">
        <f>1000*DK201*AI201*(DG201-DH201)/(100*CZ201*(1000-AI201*DG201))</f>
        <v>0</v>
      </c>
      <c r="L201">
        <f>DK201*AI201*(DF201-DE201*(1000-AI201*DH201)/(1000-AI201*DG201))/(100*CZ201)</f>
        <v>0</v>
      </c>
      <c r="M201">
        <f>DE201 - IF(AI201&gt;1, L201*CZ201*100.0/(AK201), 0)</f>
        <v>0</v>
      </c>
      <c r="N201">
        <f>((T201-J201/2)*M201-L201)/(T201+J201/2)</f>
        <v>0</v>
      </c>
      <c r="O201">
        <f>N201*(DL201+DM201)/1000.0</f>
        <v>0</v>
      </c>
      <c r="P201">
        <f>(DE201 - IF(AI201&gt;1, L201*CZ201*100.0/(AK201), 0))*(DL201+DM201)/1000.0</f>
        <v>0</v>
      </c>
      <c r="Q201">
        <f>2.0/((1/S201-1/R201)+SIGN(S201)*SQRT((1/S201-1/R201)*(1/S201-1/R201) + 4*DA201/((DA201+1)*(DA201+1))*(2*1/S201*1/R201-1/R201*1/R201)))</f>
        <v>0</v>
      </c>
      <c r="R201">
        <f>IF(LEFT(DB201,1)&lt;&gt;"0",IF(LEFT(DB201,1)="1",3.0,DC201),$D$5+$E$5*(DS201*DL201/($K$5*1000))+$F$5*(DS201*DL201/($K$5*1000))*MAX(MIN(CZ201,$J$5),$I$5)*MAX(MIN(CZ201,$J$5),$I$5)+$G$5*MAX(MIN(CZ201,$J$5),$I$5)*(DS201*DL201/($K$5*1000))+$H$5*(DS201*DL201/($K$5*1000))*(DS201*DL201/($K$5*1000)))</f>
        <v>0</v>
      </c>
      <c r="S201">
        <f>J201*(1000-(1000*0.61365*exp(17.502*W201/(240.97+W201))/(DL201+DM201)+DG201)/2)/(1000*0.61365*exp(17.502*W201/(240.97+W201))/(DL201+DM201)-DG201)</f>
        <v>0</v>
      </c>
      <c r="T201">
        <f>1/((DA201+1)/(Q201/1.6)+1/(R201/1.37)) + DA201/((DA201+1)/(Q201/1.6) + DA201/(R201/1.37))</f>
        <v>0</v>
      </c>
      <c r="U201">
        <f>(CV201*CY201)</f>
        <v>0</v>
      </c>
      <c r="V201">
        <f>(DN201+(U201+2*0.95*5.67E-8*(((DN201+$B$7)+273)^4-(DN201+273)^4)-44100*J201)/(1.84*29.3*R201+8*0.95*5.67E-8*(DN201+273)^3))</f>
        <v>0</v>
      </c>
      <c r="W201">
        <f>($C$7*DO201+$D$7*DP201+$E$7*V201)</f>
        <v>0</v>
      </c>
      <c r="X201">
        <f>0.61365*exp(17.502*W201/(240.97+W201))</f>
        <v>0</v>
      </c>
      <c r="Y201">
        <f>(Z201/AA201*100)</f>
        <v>0</v>
      </c>
      <c r="Z201">
        <f>DG201*(DL201+DM201)/1000</f>
        <v>0</v>
      </c>
      <c r="AA201">
        <f>0.61365*exp(17.502*DN201/(240.97+DN201))</f>
        <v>0</v>
      </c>
      <c r="AB201">
        <f>(X201-DG201*(DL201+DM201)/1000)</f>
        <v>0</v>
      </c>
      <c r="AC201">
        <f>(-J201*44100)</f>
        <v>0</v>
      </c>
      <c r="AD201">
        <f>2*29.3*R201*0.92*(DN201-W201)</f>
        <v>0</v>
      </c>
      <c r="AE201">
        <f>2*0.95*5.67E-8*(((DN201+$B$7)+273)^4-(W201+273)^4)</f>
        <v>0</v>
      </c>
      <c r="AF201">
        <f>U201+AE201+AC201+AD201</f>
        <v>0</v>
      </c>
      <c r="AG201">
        <v>0</v>
      </c>
      <c r="AH201">
        <v>0</v>
      </c>
      <c r="AI201">
        <f>IF(AG201*$H$13&gt;=AK201,1.0,(AK201/(AK201-AG201*$H$13)))</f>
        <v>0</v>
      </c>
      <c r="AJ201">
        <f>(AI201-1)*100</f>
        <v>0</v>
      </c>
      <c r="AK201">
        <f>MAX(0,($B$13+$C$13*DS201)/(1+$D$13*DS201)*DL201/(DN201+273)*$E$13)</f>
        <v>0</v>
      </c>
      <c r="AL201" t="s">
        <v>420</v>
      </c>
      <c r="AM201" t="s">
        <v>420</v>
      </c>
      <c r="AN201">
        <v>0</v>
      </c>
      <c r="AO201">
        <v>0</v>
      </c>
      <c r="AP201">
        <f>1-AN201/AO201</f>
        <v>0</v>
      </c>
      <c r="AQ201">
        <v>0</v>
      </c>
      <c r="AR201" t="s">
        <v>420</v>
      </c>
      <c r="AS201" t="s">
        <v>420</v>
      </c>
      <c r="AT201">
        <v>0</v>
      </c>
      <c r="AU201">
        <v>0</v>
      </c>
      <c r="AV201">
        <f>1-AT201/AU201</f>
        <v>0</v>
      </c>
      <c r="AW201">
        <v>0.5</v>
      </c>
      <c r="AX201">
        <f>CW201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420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CV201">
        <f>$B$11*DT201+$C$11*DU201+$F$11*EF201*(1-EI201)</f>
        <v>0</v>
      </c>
      <c r="CW201">
        <f>CV201*CX201</f>
        <v>0</v>
      </c>
      <c r="CX201">
        <f>($B$11*$D$9+$C$11*$D$9+$F$11*((ES201+EK201)/MAX(ES201+EK201+ET201, 0.1)*$I$9+ET201/MAX(ES201+EK201+ET201, 0.1)*$J$9))/($B$11+$C$11+$F$11)</f>
        <v>0</v>
      </c>
      <c r="CY201">
        <f>($B$11*$K$9+$C$11*$K$9+$F$11*((ES201+EK201)/MAX(ES201+EK201+ET201, 0.1)*$P$9+ET201/MAX(ES201+EK201+ET201, 0.1)*$Q$9))/($B$11+$C$11+$F$11)</f>
        <v>0</v>
      </c>
      <c r="CZ201">
        <v>1.65</v>
      </c>
      <c r="DA201">
        <v>0.5</v>
      </c>
      <c r="DB201" t="s">
        <v>421</v>
      </c>
      <c r="DC201">
        <v>2</v>
      </c>
      <c r="DD201">
        <v>1759363357</v>
      </c>
      <c r="DE201">
        <v>420.369</v>
      </c>
      <c r="DF201">
        <v>419.991666666667</v>
      </c>
      <c r="DG201">
        <v>23.9880666666667</v>
      </c>
      <c r="DH201">
        <v>23.9136666666667</v>
      </c>
      <c r="DI201">
        <v>418.388666666667</v>
      </c>
      <c r="DJ201">
        <v>23.6060333333333</v>
      </c>
      <c r="DK201">
        <v>500.043</v>
      </c>
      <c r="DL201">
        <v>90.3252666666667</v>
      </c>
      <c r="DM201">
        <v>0.0333455</v>
      </c>
      <c r="DN201">
        <v>30.3389</v>
      </c>
      <c r="DO201">
        <v>30.0199666666667</v>
      </c>
      <c r="DP201">
        <v>999.9</v>
      </c>
      <c r="DQ201">
        <v>0</v>
      </c>
      <c r="DR201">
        <v>0</v>
      </c>
      <c r="DS201">
        <v>10024.3666666667</v>
      </c>
      <c r="DT201">
        <v>0</v>
      </c>
      <c r="DU201">
        <v>0.330984</v>
      </c>
      <c r="DV201">
        <v>0.377278666666667</v>
      </c>
      <c r="DW201">
        <v>430.700666666667</v>
      </c>
      <c r="DX201">
        <v>430.281333333333</v>
      </c>
      <c r="DY201">
        <v>0.0744476333333333</v>
      </c>
      <c r="DZ201">
        <v>419.991666666667</v>
      </c>
      <c r="EA201">
        <v>23.9136666666667</v>
      </c>
      <c r="EB201">
        <v>2.16673</v>
      </c>
      <c r="EC201">
        <v>2.16000666666667</v>
      </c>
      <c r="ED201">
        <v>18.7184333333333</v>
      </c>
      <c r="EE201">
        <v>18.6687333333333</v>
      </c>
      <c r="EF201">
        <v>0.00500059</v>
      </c>
      <c r="EG201">
        <v>0</v>
      </c>
      <c r="EH201">
        <v>0</v>
      </c>
      <c r="EI201">
        <v>0</v>
      </c>
      <c r="EJ201">
        <v>159.9</v>
      </c>
      <c r="EK201">
        <v>0.00500059</v>
      </c>
      <c r="EL201">
        <v>-7.73333333333333</v>
      </c>
      <c r="EM201">
        <v>-2</v>
      </c>
      <c r="EN201">
        <v>36.208</v>
      </c>
      <c r="EO201">
        <v>40.9996666666667</v>
      </c>
      <c r="EP201">
        <v>38.083</v>
      </c>
      <c r="EQ201">
        <v>41.8123333333333</v>
      </c>
      <c r="ER201">
        <v>39.083</v>
      </c>
      <c r="ES201">
        <v>0</v>
      </c>
      <c r="ET201">
        <v>0</v>
      </c>
      <c r="EU201">
        <v>0</v>
      </c>
      <c r="EV201">
        <v>1759363360.9</v>
      </c>
      <c r="EW201">
        <v>0</v>
      </c>
      <c r="EX201">
        <v>159.988461538462</v>
      </c>
      <c r="EY201">
        <v>20.5299140676032</v>
      </c>
      <c r="EZ201">
        <v>-6.47863243725017</v>
      </c>
      <c r="FA201">
        <v>-7.65769230769231</v>
      </c>
      <c r="FB201">
        <v>15</v>
      </c>
      <c r="FC201">
        <v>0</v>
      </c>
      <c r="FD201" t="s">
        <v>422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0.3969849</v>
      </c>
      <c r="FQ201">
        <v>-0.312659639097744</v>
      </c>
      <c r="FR201">
        <v>0.0397000650564958</v>
      </c>
      <c r="FS201">
        <v>1</v>
      </c>
      <c r="FT201">
        <v>159.091176470588</v>
      </c>
      <c r="FU201">
        <v>11.0939646971117</v>
      </c>
      <c r="FV201">
        <v>5.23721792148211</v>
      </c>
      <c r="FW201">
        <v>-1</v>
      </c>
      <c r="FX201">
        <v>0.07308008</v>
      </c>
      <c r="FY201">
        <v>0.00451353383458645</v>
      </c>
      <c r="FZ201">
        <v>0.000854261055298671</v>
      </c>
      <c r="GA201">
        <v>1</v>
      </c>
      <c r="GB201">
        <v>2</v>
      </c>
      <c r="GC201">
        <v>2</v>
      </c>
      <c r="GD201" t="s">
        <v>449</v>
      </c>
      <c r="GE201">
        <v>3.13287</v>
      </c>
      <c r="GF201">
        <v>2.71138</v>
      </c>
      <c r="GG201">
        <v>0.0892724</v>
      </c>
      <c r="GH201">
        <v>0.0896725</v>
      </c>
      <c r="GI201">
        <v>0.102589</v>
      </c>
      <c r="GJ201">
        <v>0.103128</v>
      </c>
      <c r="GK201">
        <v>34259.5</v>
      </c>
      <c r="GL201">
        <v>36675.4</v>
      </c>
      <c r="GM201">
        <v>34038.3</v>
      </c>
      <c r="GN201">
        <v>36481.2</v>
      </c>
      <c r="GO201">
        <v>43146.9</v>
      </c>
      <c r="GP201">
        <v>46971.8</v>
      </c>
      <c r="GQ201">
        <v>53106.4</v>
      </c>
      <c r="GR201">
        <v>58309.4</v>
      </c>
      <c r="GS201">
        <v>1.94678</v>
      </c>
      <c r="GT201">
        <v>1.77713</v>
      </c>
      <c r="GU201">
        <v>0.0737049</v>
      </c>
      <c r="GV201">
        <v>0</v>
      </c>
      <c r="GW201">
        <v>28.818</v>
      </c>
      <c r="GX201">
        <v>999.9</v>
      </c>
      <c r="GY201">
        <v>57.905</v>
      </c>
      <c r="GZ201">
        <v>30.867</v>
      </c>
      <c r="HA201">
        <v>28.7029</v>
      </c>
      <c r="HB201">
        <v>54.77</v>
      </c>
      <c r="HC201">
        <v>44.5593</v>
      </c>
      <c r="HD201">
        <v>1</v>
      </c>
      <c r="HE201">
        <v>0.116598</v>
      </c>
      <c r="HF201">
        <v>-0.939703</v>
      </c>
      <c r="HG201">
        <v>20.1293</v>
      </c>
      <c r="HH201">
        <v>5.19902</v>
      </c>
      <c r="HI201">
        <v>12.004</v>
      </c>
      <c r="HJ201">
        <v>4.9757</v>
      </c>
      <c r="HK201">
        <v>3.294</v>
      </c>
      <c r="HL201">
        <v>9999</v>
      </c>
      <c r="HM201">
        <v>9999</v>
      </c>
      <c r="HN201">
        <v>999.9</v>
      </c>
      <c r="HO201">
        <v>9999</v>
      </c>
      <c r="HP201">
        <v>1.86325</v>
      </c>
      <c r="HQ201">
        <v>1.86813</v>
      </c>
      <c r="HR201">
        <v>1.86785</v>
      </c>
      <c r="HS201">
        <v>1.86906</v>
      </c>
      <c r="HT201">
        <v>1.86982</v>
      </c>
      <c r="HU201">
        <v>1.86587</v>
      </c>
      <c r="HV201">
        <v>1.86699</v>
      </c>
      <c r="HW201">
        <v>1.86844</v>
      </c>
      <c r="HX201">
        <v>5</v>
      </c>
      <c r="HY201">
        <v>0</v>
      </c>
      <c r="HZ201">
        <v>0</v>
      </c>
      <c r="IA201">
        <v>0</v>
      </c>
      <c r="IB201" t="s">
        <v>424</v>
      </c>
      <c r="IC201" t="s">
        <v>425</v>
      </c>
      <c r="ID201" t="s">
        <v>426</v>
      </c>
      <c r="IE201" t="s">
        <v>426</v>
      </c>
      <c r="IF201" t="s">
        <v>426</v>
      </c>
      <c r="IG201" t="s">
        <v>426</v>
      </c>
      <c r="IH201">
        <v>0</v>
      </c>
      <c r="II201">
        <v>100</v>
      </c>
      <c r="IJ201">
        <v>100</v>
      </c>
      <c r="IK201">
        <v>1.981</v>
      </c>
      <c r="IL201">
        <v>0.3821</v>
      </c>
      <c r="IM201">
        <v>0.591063205497763</v>
      </c>
      <c r="IN201">
        <v>0.00362635438953289</v>
      </c>
      <c r="IO201">
        <v>-8.50754122937555e-07</v>
      </c>
      <c r="IP201">
        <v>2.87264459290622e-10</v>
      </c>
      <c r="IQ201">
        <v>-0.103101814204982</v>
      </c>
      <c r="IR201">
        <v>-0.017656537129445</v>
      </c>
      <c r="IS201">
        <v>0.00217271289782075</v>
      </c>
      <c r="IT201">
        <v>-2.34727275410467e-05</v>
      </c>
      <c r="IU201">
        <v>4</v>
      </c>
      <c r="IV201">
        <v>2183</v>
      </c>
      <c r="IW201">
        <v>1</v>
      </c>
      <c r="IX201">
        <v>27</v>
      </c>
      <c r="IY201">
        <v>29322722.7</v>
      </c>
      <c r="IZ201">
        <v>29322722.7</v>
      </c>
      <c r="JA201">
        <v>0.997314</v>
      </c>
      <c r="JB201">
        <v>2.63794</v>
      </c>
      <c r="JC201">
        <v>1.54785</v>
      </c>
      <c r="JD201">
        <v>2.31323</v>
      </c>
      <c r="JE201">
        <v>1.64673</v>
      </c>
      <c r="JF201">
        <v>2.31812</v>
      </c>
      <c r="JG201">
        <v>34.6006</v>
      </c>
      <c r="JH201">
        <v>24.2101</v>
      </c>
      <c r="JI201">
        <v>18</v>
      </c>
      <c r="JJ201">
        <v>505.219</v>
      </c>
      <c r="JK201">
        <v>396.185</v>
      </c>
      <c r="JL201">
        <v>30.4893</v>
      </c>
      <c r="JM201">
        <v>28.8799</v>
      </c>
      <c r="JN201">
        <v>30.0001</v>
      </c>
      <c r="JO201">
        <v>28.8357</v>
      </c>
      <c r="JP201">
        <v>28.783</v>
      </c>
      <c r="JQ201">
        <v>19.9825</v>
      </c>
      <c r="JR201">
        <v>20.4913</v>
      </c>
      <c r="JS201">
        <v>52.384</v>
      </c>
      <c r="JT201">
        <v>30.4747</v>
      </c>
      <c r="JU201">
        <v>420</v>
      </c>
      <c r="JV201">
        <v>23.9497</v>
      </c>
      <c r="JW201">
        <v>96.5314</v>
      </c>
      <c r="JX201">
        <v>94.4713</v>
      </c>
    </row>
    <row r="202" spans="1:284">
      <c r="A202">
        <v>186</v>
      </c>
      <c r="B202">
        <v>1759363362</v>
      </c>
      <c r="C202">
        <v>2319.90000009537</v>
      </c>
      <c r="D202" t="s">
        <v>802</v>
      </c>
      <c r="E202" t="s">
        <v>803</v>
      </c>
      <c r="F202">
        <v>5</v>
      </c>
      <c r="G202" t="s">
        <v>791</v>
      </c>
      <c r="H202" t="s">
        <v>419</v>
      </c>
      <c r="I202">
        <v>1759363359</v>
      </c>
      <c r="J202">
        <f>(K202)/1000</f>
        <v>0</v>
      </c>
      <c r="K202">
        <f>1000*DK202*AI202*(DG202-DH202)/(100*CZ202*(1000-AI202*DG202))</f>
        <v>0</v>
      </c>
      <c r="L202">
        <f>DK202*AI202*(DF202-DE202*(1000-AI202*DH202)/(1000-AI202*DG202))/(100*CZ202)</f>
        <v>0</v>
      </c>
      <c r="M202">
        <f>DE202 - IF(AI202&gt;1, L202*CZ202*100.0/(AK202), 0)</f>
        <v>0</v>
      </c>
      <c r="N202">
        <f>((T202-J202/2)*M202-L202)/(T202+J202/2)</f>
        <v>0</v>
      </c>
      <c r="O202">
        <f>N202*(DL202+DM202)/1000.0</f>
        <v>0</v>
      </c>
      <c r="P202">
        <f>(DE202 - IF(AI202&gt;1, L202*CZ202*100.0/(AK202), 0))*(DL202+DM202)/1000.0</f>
        <v>0</v>
      </c>
      <c r="Q202">
        <f>2.0/((1/S202-1/R202)+SIGN(S202)*SQRT((1/S202-1/R202)*(1/S202-1/R202) + 4*DA202/((DA202+1)*(DA202+1))*(2*1/S202*1/R202-1/R202*1/R202)))</f>
        <v>0</v>
      </c>
      <c r="R202">
        <f>IF(LEFT(DB202,1)&lt;&gt;"0",IF(LEFT(DB202,1)="1",3.0,DC202),$D$5+$E$5*(DS202*DL202/($K$5*1000))+$F$5*(DS202*DL202/($K$5*1000))*MAX(MIN(CZ202,$J$5),$I$5)*MAX(MIN(CZ202,$J$5),$I$5)+$G$5*MAX(MIN(CZ202,$J$5),$I$5)*(DS202*DL202/($K$5*1000))+$H$5*(DS202*DL202/($K$5*1000))*(DS202*DL202/($K$5*1000)))</f>
        <v>0</v>
      </c>
      <c r="S202">
        <f>J202*(1000-(1000*0.61365*exp(17.502*W202/(240.97+W202))/(DL202+DM202)+DG202)/2)/(1000*0.61365*exp(17.502*W202/(240.97+W202))/(DL202+DM202)-DG202)</f>
        <v>0</v>
      </c>
      <c r="T202">
        <f>1/((DA202+1)/(Q202/1.6)+1/(R202/1.37)) + DA202/((DA202+1)/(Q202/1.6) + DA202/(R202/1.37))</f>
        <v>0</v>
      </c>
      <c r="U202">
        <f>(CV202*CY202)</f>
        <v>0</v>
      </c>
      <c r="V202">
        <f>(DN202+(U202+2*0.95*5.67E-8*(((DN202+$B$7)+273)^4-(DN202+273)^4)-44100*J202)/(1.84*29.3*R202+8*0.95*5.67E-8*(DN202+273)^3))</f>
        <v>0</v>
      </c>
      <c r="W202">
        <f>($C$7*DO202+$D$7*DP202+$E$7*V202)</f>
        <v>0</v>
      </c>
      <c r="X202">
        <f>0.61365*exp(17.502*W202/(240.97+W202))</f>
        <v>0</v>
      </c>
      <c r="Y202">
        <f>(Z202/AA202*100)</f>
        <v>0</v>
      </c>
      <c r="Z202">
        <f>DG202*(DL202+DM202)/1000</f>
        <v>0</v>
      </c>
      <c r="AA202">
        <f>0.61365*exp(17.502*DN202/(240.97+DN202))</f>
        <v>0</v>
      </c>
      <c r="AB202">
        <f>(X202-DG202*(DL202+DM202)/1000)</f>
        <v>0</v>
      </c>
      <c r="AC202">
        <f>(-J202*44100)</f>
        <v>0</v>
      </c>
      <c r="AD202">
        <f>2*29.3*R202*0.92*(DN202-W202)</f>
        <v>0</v>
      </c>
      <c r="AE202">
        <f>2*0.95*5.67E-8*(((DN202+$B$7)+273)^4-(W202+273)^4)</f>
        <v>0</v>
      </c>
      <c r="AF202">
        <f>U202+AE202+AC202+AD202</f>
        <v>0</v>
      </c>
      <c r="AG202">
        <v>0</v>
      </c>
      <c r="AH202">
        <v>0</v>
      </c>
      <c r="AI202">
        <f>IF(AG202*$H$13&gt;=AK202,1.0,(AK202/(AK202-AG202*$H$13)))</f>
        <v>0</v>
      </c>
      <c r="AJ202">
        <f>(AI202-1)*100</f>
        <v>0</v>
      </c>
      <c r="AK202">
        <f>MAX(0,($B$13+$C$13*DS202)/(1+$D$13*DS202)*DL202/(DN202+273)*$E$13)</f>
        <v>0</v>
      </c>
      <c r="AL202" t="s">
        <v>420</v>
      </c>
      <c r="AM202" t="s">
        <v>420</v>
      </c>
      <c r="AN202">
        <v>0</v>
      </c>
      <c r="AO202">
        <v>0</v>
      </c>
      <c r="AP202">
        <f>1-AN202/AO202</f>
        <v>0</v>
      </c>
      <c r="AQ202">
        <v>0</v>
      </c>
      <c r="AR202" t="s">
        <v>420</v>
      </c>
      <c r="AS202" t="s">
        <v>420</v>
      </c>
      <c r="AT202">
        <v>0</v>
      </c>
      <c r="AU202">
        <v>0</v>
      </c>
      <c r="AV202">
        <f>1-AT202/AU202</f>
        <v>0</v>
      </c>
      <c r="AW202">
        <v>0.5</v>
      </c>
      <c r="AX202">
        <f>CW202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420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CV202">
        <f>$B$11*DT202+$C$11*DU202+$F$11*EF202*(1-EI202)</f>
        <v>0</v>
      </c>
      <c r="CW202">
        <f>CV202*CX202</f>
        <v>0</v>
      </c>
      <c r="CX202">
        <f>($B$11*$D$9+$C$11*$D$9+$F$11*((ES202+EK202)/MAX(ES202+EK202+ET202, 0.1)*$I$9+ET202/MAX(ES202+EK202+ET202, 0.1)*$J$9))/($B$11+$C$11+$F$11)</f>
        <v>0</v>
      </c>
      <c r="CY202">
        <f>($B$11*$K$9+$C$11*$K$9+$F$11*((ES202+EK202)/MAX(ES202+EK202+ET202, 0.1)*$P$9+ET202/MAX(ES202+EK202+ET202, 0.1)*$Q$9))/($B$11+$C$11+$F$11)</f>
        <v>0</v>
      </c>
      <c r="CZ202">
        <v>1.65</v>
      </c>
      <c r="DA202">
        <v>0.5</v>
      </c>
      <c r="DB202" t="s">
        <v>421</v>
      </c>
      <c r="DC202">
        <v>2</v>
      </c>
      <c r="DD202">
        <v>1759363359</v>
      </c>
      <c r="DE202">
        <v>420.376333333333</v>
      </c>
      <c r="DF202">
        <v>419.981666666667</v>
      </c>
      <c r="DG202">
        <v>23.9882666666667</v>
      </c>
      <c r="DH202">
        <v>23.913</v>
      </c>
      <c r="DI202">
        <v>418.396</v>
      </c>
      <c r="DJ202">
        <v>23.6062333333333</v>
      </c>
      <c r="DK202">
        <v>500.076</v>
      </c>
      <c r="DL202">
        <v>90.3244</v>
      </c>
      <c r="DM202">
        <v>0.0332997</v>
      </c>
      <c r="DN202">
        <v>30.3366</v>
      </c>
      <c r="DO202">
        <v>30.0179666666667</v>
      </c>
      <c r="DP202">
        <v>999.9</v>
      </c>
      <c r="DQ202">
        <v>0</v>
      </c>
      <c r="DR202">
        <v>0</v>
      </c>
      <c r="DS202">
        <v>10019.9833333333</v>
      </c>
      <c r="DT202">
        <v>0</v>
      </c>
      <c r="DU202">
        <v>0.330984</v>
      </c>
      <c r="DV202">
        <v>0.394633</v>
      </c>
      <c r="DW202">
        <v>430.708333333333</v>
      </c>
      <c r="DX202">
        <v>430.270666666667</v>
      </c>
      <c r="DY202">
        <v>0.0752970333333333</v>
      </c>
      <c r="DZ202">
        <v>419.981666666667</v>
      </c>
      <c r="EA202">
        <v>23.913</v>
      </c>
      <c r="EB202">
        <v>2.16673</v>
      </c>
      <c r="EC202">
        <v>2.15993</v>
      </c>
      <c r="ED202">
        <v>18.7184333333333</v>
      </c>
      <c r="EE202">
        <v>18.6681333333333</v>
      </c>
      <c r="EF202">
        <v>0.00500059</v>
      </c>
      <c r="EG202">
        <v>0</v>
      </c>
      <c r="EH202">
        <v>0</v>
      </c>
      <c r="EI202">
        <v>0</v>
      </c>
      <c r="EJ202">
        <v>164.5</v>
      </c>
      <c r="EK202">
        <v>0.00500059</v>
      </c>
      <c r="EL202">
        <v>-15.2</v>
      </c>
      <c r="EM202">
        <v>-2.4</v>
      </c>
      <c r="EN202">
        <v>36.208</v>
      </c>
      <c r="EO202">
        <v>40.9373333333333</v>
      </c>
      <c r="EP202">
        <v>38.0413333333333</v>
      </c>
      <c r="EQ202">
        <v>41.729</v>
      </c>
      <c r="ER202">
        <v>39.0413333333333</v>
      </c>
      <c r="ES202">
        <v>0</v>
      </c>
      <c r="ET202">
        <v>0</v>
      </c>
      <c r="EU202">
        <v>0</v>
      </c>
      <c r="EV202">
        <v>1759363363.3</v>
      </c>
      <c r="EW202">
        <v>0</v>
      </c>
      <c r="EX202">
        <v>161.376923076923</v>
      </c>
      <c r="EY202">
        <v>24.4512816328045</v>
      </c>
      <c r="EZ202">
        <v>-24.1641025052198</v>
      </c>
      <c r="FA202">
        <v>-8.72307692307692</v>
      </c>
      <c r="FB202">
        <v>15</v>
      </c>
      <c r="FC202">
        <v>0</v>
      </c>
      <c r="FD202" t="s">
        <v>422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0.3906021</v>
      </c>
      <c r="FQ202">
        <v>-0.154110947368421</v>
      </c>
      <c r="FR202">
        <v>0.03121735453702</v>
      </c>
      <c r="FS202">
        <v>1</v>
      </c>
      <c r="FT202">
        <v>159.535294117647</v>
      </c>
      <c r="FU202">
        <v>14.7196331325214</v>
      </c>
      <c r="FV202">
        <v>5.345910055852</v>
      </c>
      <c r="FW202">
        <v>-1</v>
      </c>
      <c r="FX202">
        <v>0.07338163</v>
      </c>
      <c r="FY202">
        <v>0.00663175037593979</v>
      </c>
      <c r="FZ202">
        <v>0.00105214926227223</v>
      </c>
      <c r="GA202">
        <v>1</v>
      </c>
      <c r="GB202">
        <v>2</v>
      </c>
      <c r="GC202">
        <v>2</v>
      </c>
      <c r="GD202" t="s">
        <v>449</v>
      </c>
      <c r="GE202">
        <v>3.13279</v>
      </c>
      <c r="GF202">
        <v>2.7115</v>
      </c>
      <c r="GG202">
        <v>0.0892731</v>
      </c>
      <c r="GH202">
        <v>0.0896695</v>
      </c>
      <c r="GI202">
        <v>0.102585</v>
      </c>
      <c r="GJ202">
        <v>0.103124</v>
      </c>
      <c r="GK202">
        <v>34259.6</v>
      </c>
      <c r="GL202">
        <v>36675.6</v>
      </c>
      <c r="GM202">
        <v>34038.5</v>
      </c>
      <c r="GN202">
        <v>36481.3</v>
      </c>
      <c r="GO202">
        <v>43147.3</v>
      </c>
      <c r="GP202">
        <v>46972</v>
      </c>
      <c r="GQ202">
        <v>53106.5</v>
      </c>
      <c r="GR202">
        <v>58309.4</v>
      </c>
      <c r="GS202">
        <v>1.9467</v>
      </c>
      <c r="GT202">
        <v>1.77735</v>
      </c>
      <c r="GU202">
        <v>0.0736862</v>
      </c>
      <c r="GV202">
        <v>0</v>
      </c>
      <c r="GW202">
        <v>28.8192</v>
      </c>
      <c r="GX202">
        <v>999.9</v>
      </c>
      <c r="GY202">
        <v>57.905</v>
      </c>
      <c r="GZ202">
        <v>30.867</v>
      </c>
      <c r="HA202">
        <v>28.7</v>
      </c>
      <c r="HB202">
        <v>54.54</v>
      </c>
      <c r="HC202">
        <v>44.359</v>
      </c>
      <c r="HD202">
        <v>1</v>
      </c>
      <c r="HE202">
        <v>0.116573</v>
      </c>
      <c r="HF202">
        <v>-0.941672</v>
      </c>
      <c r="HG202">
        <v>20.1294</v>
      </c>
      <c r="HH202">
        <v>5.19887</v>
      </c>
      <c r="HI202">
        <v>12.0044</v>
      </c>
      <c r="HJ202">
        <v>4.97555</v>
      </c>
      <c r="HK202">
        <v>3.294</v>
      </c>
      <c r="HL202">
        <v>9999</v>
      </c>
      <c r="HM202">
        <v>9999</v>
      </c>
      <c r="HN202">
        <v>999.9</v>
      </c>
      <c r="HO202">
        <v>9999</v>
      </c>
      <c r="HP202">
        <v>1.86325</v>
      </c>
      <c r="HQ202">
        <v>1.86813</v>
      </c>
      <c r="HR202">
        <v>1.86786</v>
      </c>
      <c r="HS202">
        <v>1.86906</v>
      </c>
      <c r="HT202">
        <v>1.86982</v>
      </c>
      <c r="HU202">
        <v>1.86588</v>
      </c>
      <c r="HV202">
        <v>1.86699</v>
      </c>
      <c r="HW202">
        <v>1.86844</v>
      </c>
      <c r="HX202">
        <v>5</v>
      </c>
      <c r="HY202">
        <v>0</v>
      </c>
      <c r="HZ202">
        <v>0</v>
      </c>
      <c r="IA202">
        <v>0</v>
      </c>
      <c r="IB202" t="s">
        <v>424</v>
      </c>
      <c r="IC202" t="s">
        <v>425</v>
      </c>
      <c r="ID202" t="s">
        <v>426</v>
      </c>
      <c r="IE202" t="s">
        <v>426</v>
      </c>
      <c r="IF202" t="s">
        <v>426</v>
      </c>
      <c r="IG202" t="s">
        <v>426</v>
      </c>
      <c r="IH202">
        <v>0</v>
      </c>
      <c r="II202">
        <v>100</v>
      </c>
      <c r="IJ202">
        <v>100</v>
      </c>
      <c r="IK202">
        <v>1.981</v>
      </c>
      <c r="IL202">
        <v>0.382</v>
      </c>
      <c r="IM202">
        <v>0.591063205497763</v>
      </c>
      <c r="IN202">
        <v>0.00362635438953289</v>
      </c>
      <c r="IO202">
        <v>-8.50754122937555e-07</v>
      </c>
      <c r="IP202">
        <v>2.87264459290622e-10</v>
      </c>
      <c r="IQ202">
        <v>-0.103101814204982</v>
      </c>
      <c r="IR202">
        <v>-0.017656537129445</v>
      </c>
      <c r="IS202">
        <v>0.00217271289782075</v>
      </c>
      <c r="IT202">
        <v>-2.34727275410467e-05</v>
      </c>
      <c r="IU202">
        <v>4</v>
      </c>
      <c r="IV202">
        <v>2183</v>
      </c>
      <c r="IW202">
        <v>1</v>
      </c>
      <c r="IX202">
        <v>27</v>
      </c>
      <c r="IY202">
        <v>29322722.7</v>
      </c>
      <c r="IZ202">
        <v>29322722.7</v>
      </c>
      <c r="JA202">
        <v>0.997314</v>
      </c>
      <c r="JB202">
        <v>2.64771</v>
      </c>
      <c r="JC202">
        <v>1.54785</v>
      </c>
      <c r="JD202">
        <v>2.31323</v>
      </c>
      <c r="JE202">
        <v>1.64551</v>
      </c>
      <c r="JF202">
        <v>2.30347</v>
      </c>
      <c r="JG202">
        <v>34.5777</v>
      </c>
      <c r="JH202">
        <v>24.2101</v>
      </c>
      <c r="JI202">
        <v>18</v>
      </c>
      <c r="JJ202">
        <v>505.169</v>
      </c>
      <c r="JK202">
        <v>396.308</v>
      </c>
      <c r="JL202">
        <v>30.4794</v>
      </c>
      <c r="JM202">
        <v>28.8799</v>
      </c>
      <c r="JN202">
        <v>30</v>
      </c>
      <c r="JO202">
        <v>28.8357</v>
      </c>
      <c r="JP202">
        <v>28.7831</v>
      </c>
      <c r="JQ202">
        <v>19.9843</v>
      </c>
      <c r="JR202">
        <v>20.4913</v>
      </c>
      <c r="JS202">
        <v>52.384</v>
      </c>
      <c r="JT202">
        <v>30.4747</v>
      </c>
      <c r="JU202">
        <v>420</v>
      </c>
      <c r="JV202">
        <v>23.9497</v>
      </c>
      <c r="JW202">
        <v>96.5317</v>
      </c>
      <c r="JX202">
        <v>94.4713</v>
      </c>
    </row>
    <row r="203" spans="1:284">
      <c r="A203">
        <v>187</v>
      </c>
      <c r="B203">
        <v>1759363364</v>
      </c>
      <c r="C203">
        <v>2321.90000009537</v>
      </c>
      <c r="D203" t="s">
        <v>804</v>
      </c>
      <c r="E203" t="s">
        <v>805</v>
      </c>
      <c r="F203">
        <v>5</v>
      </c>
      <c r="G203" t="s">
        <v>791</v>
      </c>
      <c r="H203" t="s">
        <v>419</v>
      </c>
      <c r="I203">
        <v>1759363361</v>
      </c>
      <c r="J203">
        <f>(K203)/1000</f>
        <v>0</v>
      </c>
      <c r="K203">
        <f>1000*DK203*AI203*(DG203-DH203)/(100*CZ203*(1000-AI203*DG203))</f>
        <v>0</v>
      </c>
      <c r="L203">
        <f>DK203*AI203*(DF203-DE203*(1000-AI203*DH203)/(1000-AI203*DG203))/(100*CZ203)</f>
        <v>0</v>
      </c>
      <c r="M203">
        <f>DE203 - IF(AI203&gt;1, L203*CZ203*100.0/(AK203), 0)</f>
        <v>0</v>
      </c>
      <c r="N203">
        <f>((T203-J203/2)*M203-L203)/(T203+J203/2)</f>
        <v>0</v>
      </c>
      <c r="O203">
        <f>N203*(DL203+DM203)/1000.0</f>
        <v>0</v>
      </c>
      <c r="P203">
        <f>(DE203 - IF(AI203&gt;1, L203*CZ203*100.0/(AK203), 0))*(DL203+DM203)/1000.0</f>
        <v>0</v>
      </c>
      <c r="Q203">
        <f>2.0/((1/S203-1/R203)+SIGN(S203)*SQRT((1/S203-1/R203)*(1/S203-1/R203) + 4*DA203/((DA203+1)*(DA203+1))*(2*1/S203*1/R203-1/R203*1/R203)))</f>
        <v>0</v>
      </c>
      <c r="R203">
        <f>IF(LEFT(DB203,1)&lt;&gt;"0",IF(LEFT(DB203,1)="1",3.0,DC203),$D$5+$E$5*(DS203*DL203/($K$5*1000))+$F$5*(DS203*DL203/($K$5*1000))*MAX(MIN(CZ203,$J$5),$I$5)*MAX(MIN(CZ203,$J$5),$I$5)+$G$5*MAX(MIN(CZ203,$J$5),$I$5)*(DS203*DL203/($K$5*1000))+$H$5*(DS203*DL203/($K$5*1000))*(DS203*DL203/($K$5*1000)))</f>
        <v>0</v>
      </c>
      <c r="S203">
        <f>J203*(1000-(1000*0.61365*exp(17.502*W203/(240.97+W203))/(DL203+DM203)+DG203)/2)/(1000*0.61365*exp(17.502*W203/(240.97+W203))/(DL203+DM203)-DG203)</f>
        <v>0</v>
      </c>
      <c r="T203">
        <f>1/((DA203+1)/(Q203/1.6)+1/(R203/1.37)) + DA203/((DA203+1)/(Q203/1.6) + DA203/(R203/1.37))</f>
        <v>0</v>
      </c>
      <c r="U203">
        <f>(CV203*CY203)</f>
        <v>0</v>
      </c>
      <c r="V203">
        <f>(DN203+(U203+2*0.95*5.67E-8*(((DN203+$B$7)+273)^4-(DN203+273)^4)-44100*J203)/(1.84*29.3*R203+8*0.95*5.67E-8*(DN203+273)^3))</f>
        <v>0</v>
      </c>
      <c r="W203">
        <f>($C$7*DO203+$D$7*DP203+$E$7*V203)</f>
        <v>0</v>
      </c>
      <c r="X203">
        <f>0.61365*exp(17.502*W203/(240.97+W203))</f>
        <v>0</v>
      </c>
      <c r="Y203">
        <f>(Z203/AA203*100)</f>
        <v>0</v>
      </c>
      <c r="Z203">
        <f>DG203*(DL203+DM203)/1000</f>
        <v>0</v>
      </c>
      <c r="AA203">
        <f>0.61365*exp(17.502*DN203/(240.97+DN203))</f>
        <v>0</v>
      </c>
      <c r="AB203">
        <f>(X203-DG203*(DL203+DM203)/1000)</f>
        <v>0</v>
      </c>
      <c r="AC203">
        <f>(-J203*44100)</f>
        <v>0</v>
      </c>
      <c r="AD203">
        <f>2*29.3*R203*0.92*(DN203-W203)</f>
        <v>0</v>
      </c>
      <c r="AE203">
        <f>2*0.95*5.67E-8*(((DN203+$B$7)+273)^4-(W203+273)^4)</f>
        <v>0</v>
      </c>
      <c r="AF203">
        <f>U203+AE203+AC203+AD203</f>
        <v>0</v>
      </c>
      <c r="AG203">
        <v>0</v>
      </c>
      <c r="AH203">
        <v>0</v>
      </c>
      <c r="AI203">
        <f>IF(AG203*$H$13&gt;=AK203,1.0,(AK203/(AK203-AG203*$H$13)))</f>
        <v>0</v>
      </c>
      <c r="AJ203">
        <f>(AI203-1)*100</f>
        <v>0</v>
      </c>
      <c r="AK203">
        <f>MAX(0,($B$13+$C$13*DS203)/(1+$D$13*DS203)*DL203/(DN203+273)*$E$13)</f>
        <v>0</v>
      </c>
      <c r="AL203" t="s">
        <v>420</v>
      </c>
      <c r="AM203" t="s">
        <v>420</v>
      </c>
      <c r="AN203">
        <v>0</v>
      </c>
      <c r="AO203">
        <v>0</v>
      </c>
      <c r="AP203">
        <f>1-AN203/AO203</f>
        <v>0</v>
      </c>
      <c r="AQ203">
        <v>0</v>
      </c>
      <c r="AR203" t="s">
        <v>420</v>
      </c>
      <c r="AS203" t="s">
        <v>420</v>
      </c>
      <c r="AT203">
        <v>0</v>
      </c>
      <c r="AU203">
        <v>0</v>
      </c>
      <c r="AV203">
        <f>1-AT203/AU203</f>
        <v>0</v>
      </c>
      <c r="AW203">
        <v>0.5</v>
      </c>
      <c r="AX203">
        <f>CW203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420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CV203">
        <f>$B$11*DT203+$C$11*DU203+$F$11*EF203*(1-EI203)</f>
        <v>0</v>
      </c>
      <c r="CW203">
        <f>CV203*CX203</f>
        <v>0</v>
      </c>
      <c r="CX203">
        <f>($B$11*$D$9+$C$11*$D$9+$F$11*((ES203+EK203)/MAX(ES203+EK203+ET203, 0.1)*$I$9+ET203/MAX(ES203+EK203+ET203, 0.1)*$J$9))/($B$11+$C$11+$F$11)</f>
        <v>0</v>
      </c>
      <c r="CY203">
        <f>($B$11*$K$9+$C$11*$K$9+$F$11*((ES203+EK203)/MAX(ES203+EK203+ET203, 0.1)*$P$9+ET203/MAX(ES203+EK203+ET203, 0.1)*$Q$9))/($B$11+$C$11+$F$11)</f>
        <v>0</v>
      </c>
      <c r="CZ203">
        <v>1.65</v>
      </c>
      <c r="DA203">
        <v>0.5</v>
      </c>
      <c r="DB203" t="s">
        <v>421</v>
      </c>
      <c r="DC203">
        <v>2</v>
      </c>
      <c r="DD203">
        <v>1759363361</v>
      </c>
      <c r="DE203">
        <v>420.387333333333</v>
      </c>
      <c r="DF203">
        <v>419.976</v>
      </c>
      <c r="DG203">
        <v>23.9875333333333</v>
      </c>
      <c r="DH203">
        <v>23.9122666666667</v>
      </c>
      <c r="DI203">
        <v>418.407333333333</v>
      </c>
      <c r="DJ203">
        <v>23.6055</v>
      </c>
      <c r="DK203">
        <v>500.041666666667</v>
      </c>
      <c r="DL203">
        <v>90.3240666666667</v>
      </c>
      <c r="DM203">
        <v>0.0333700666666667</v>
      </c>
      <c r="DN203">
        <v>30.3338666666667</v>
      </c>
      <c r="DO203">
        <v>30.019</v>
      </c>
      <c r="DP203">
        <v>999.9</v>
      </c>
      <c r="DQ203">
        <v>0</v>
      </c>
      <c r="DR203">
        <v>0</v>
      </c>
      <c r="DS203">
        <v>10007.4833333333</v>
      </c>
      <c r="DT203">
        <v>0</v>
      </c>
      <c r="DU203">
        <v>0.330984</v>
      </c>
      <c r="DV203">
        <v>0.411315666666667</v>
      </c>
      <c r="DW203">
        <v>430.719333333333</v>
      </c>
      <c r="DX203">
        <v>430.264666666667</v>
      </c>
      <c r="DY203">
        <v>0.0752760333333333</v>
      </c>
      <c r="DZ203">
        <v>419.976</v>
      </c>
      <c r="EA203">
        <v>23.9122666666667</v>
      </c>
      <c r="EB203">
        <v>2.16665333333333</v>
      </c>
      <c r="EC203">
        <v>2.15985666666667</v>
      </c>
      <c r="ED203">
        <v>18.7178666666667</v>
      </c>
      <c r="EE203">
        <v>18.6676</v>
      </c>
      <c r="EF203">
        <v>0.00500059</v>
      </c>
      <c r="EG203">
        <v>0</v>
      </c>
      <c r="EH203">
        <v>0</v>
      </c>
      <c r="EI203">
        <v>0</v>
      </c>
      <c r="EJ203">
        <v>163.8</v>
      </c>
      <c r="EK203">
        <v>0.00500059</v>
      </c>
      <c r="EL203">
        <v>-15.0333333333333</v>
      </c>
      <c r="EM203">
        <v>-1.8</v>
      </c>
      <c r="EN203">
        <v>36.208</v>
      </c>
      <c r="EO203">
        <v>40.8746666666667</v>
      </c>
      <c r="EP203">
        <v>38.0206666666667</v>
      </c>
      <c r="EQ203">
        <v>41.6456666666667</v>
      </c>
      <c r="ER203">
        <v>39.0206666666667</v>
      </c>
      <c r="ES203">
        <v>0</v>
      </c>
      <c r="ET203">
        <v>0</v>
      </c>
      <c r="EU203">
        <v>0</v>
      </c>
      <c r="EV203">
        <v>1759363365.1</v>
      </c>
      <c r="EW203">
        <v>0</v>
      </c>
      <c r="EX203">
        <v>161.408</v>
      </c>
      <c r="EY203">
        <v>11.16923036627</v>
      </c>
      <c r="EZ203">
        <v>-32.5769229759831</v>
      </c>
      <c r="FA203">
        <v>-8.964</v>
      </c>
      <c r="FB203">
        <v>15</v>
      </c>
      <c r="FC203">
        <v>0</v>
      </c>
      <c r="FD203" t="s">
        <v>422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0.39026945</v>
      </c>
      <c r="FQ203">
        <v>-0.0324412781954891</v>
      </c>
      <c r="FR203">
        <v>0.0305200564931899</v>
      </c>
      <c r="FS203">
        <v>1</v>
      </c>
      <c r="FT203">
        <v>160.211764705882</v>
      </c>
      <c r="FU203">
        <v>27.5141327122458</v>
      </c>
      <c r="FV203">
        <v>6.01736529729642</v>
      </c>
      <c r="FW203">
        <v>-1</v>
      </c>
      <c r="FX203">
        <v>0.073582185</v>
      </c>
      <c r="FY203">
        <v>0.00920915639097745</v>
      </c>
      <c r="FZ203">
        <v>0.00118429742433014</v>
      </c>
      <c r="GA203">
        <v>1</v>
      </c>
      <c r="GB203">
        <v>2</v>
      </c>
      <c r="GC203">
        <v>2</v>
      </c>
      <c r="GD203" t="s">
        <v>449</v>
      </c>
      <c r="GE203">
        <v>3.13283</v>
      </c>
      <c r="GF203">
        <v>2.71158</v>
      </c>
      <c r="GG203">
        <v>0.0892703</v>
      </c>
      <c r="GH203">
        <v>0.0896716</v>
      </c>
      <c r="GI203">
        <v>0.102583</v>
      </c>
      <c r="GJ203">
        <v>0.103123</v>
      </c>
      <c r="GK203">
        <v>34259.7</v>
      </c>
      <c r="GL203">
        <v>36675.4</v>
      </c>
      <c r="GM203">
        <v>34038.4</v>
      </c>
      <c r="GN203">
        <v>36481.2</v>
      </c>
      <c r="GO203">
        <v>43147.4</v>
      </c>
      <c r="GP203">
        <v>46972</v>
      </c>
      <c r="GQ203">
        <v>53106.6</v>
      </c>
      <c r="GR203">
        <v>58309.2</v>
      </c>
      <c r="GS203">
        <v>1.94673</v>
      </c>
      <c r="GT203">
        <v>1.77717</v>
      </c>
      <c r="GU203">
        <v>0.0738353</v>
      </c>
      <c r="GV203">
        <v>0</v>
      </c>
      <c r="GW203">
        <v>28.8205</v>
      </c>
      <c r="GX203">
        <v>999.9</v>
      </c>
      <c r="GY203">
        <v>57.905</v>
      </c>
      <c r="GZ203">
        <v>30.847</v>
      </c>
      <c r="HA203">
        <v>28.6692</v>
      </c>
      <c r="HB203">
        <v>54.13</v>
      </c>
      <c r="HC203">
        <v>44.2628</v>
      </c>
      <c r="HD203">
        <v>1</v>
      </c>
      <c r="HE203">
        <v>0.116667</v>
      </c>
      <c r="HF203">
        <v>-0.965095</v>
      </c>
      <c r="HG203">
        <v>20.1293</v>
      </c>
      <c r="HH203">
        <v>5.19872</v>
      </c>
      <c r="HI203">
        <v>12.005</v>
      </c>
      <c r="HJ203">
        <v>4.97545</v>
      </c>
      <c r="HK203">
        <v>3.294</v>
      </c>
      <c r="HL203">
        <v>9999</v>
      </c>
      <c r="HM203">
        <v>9999</v>
      </c>
      <c r="HN203">
        <v>999.9</v>
      </c>
      <c r="HO203">
        <v>9999</v>
      </c>
      <c r="HP203">
        <v>1.86325</v>
      </c>
      <c r="HQ203">
        <v>1.86813</v>
      </c>
      <c r="HR203">
        <v>1.86786</v>
      </c>
      <c r="HS203">
        <v>1.86906</v>
      </c>
      <c r="HT203">
        <v>1.86982</v>
      </c>
      <c r="HU203">
        <v>1.86585</v>
      </c>
      <c r="HV203">
        <v>1.86698</v>
      </c>
      <c r="HW203">
        <v>1.86844</v>
      </c>
      <c r="HX203">
        <v>5</v>
      </c>
      <c r="HY203">
        <v>0</v>
      </c>
      <c r="HZ203">
        <v>0</v>
      </c>
      <c r="IA203">
        <v>0</v>
      </c>
      <c r="IB203" t="s">
        <v>424</v>
      </c>
      <c r="IC203" t="s">
        <v>425</v>
      </c>
      <c r="ID203" t="s">
        <v>426</v>
      </c>
      <c r="IE203" t="s">
        <v>426</v>
      </c>
      <c r="IF203" t="s">
        <v>426</v>
      </c>
      <c r="IG203" t="s">
        <v>426</v>
      </c>
      <c r="IH203">
        <v>0</v>
      </c>
      <c r="II203">
        <v>100</v>
      </c>
      <c r="IJ203">
        <v>100</v>
      </c>
      <c r="IK203">
        <v>1.98</v>
      </c>
      <c r="IL203">
        <v>0.3819</v>
      </c>
      <c r="IM203">
        <v>0.591063205497763</v>
      </c>
      <c r="IN203">
        <v>0.00362635438953289</v>
      </c>
      <c r="IO203">
        <v>-8.50754122937555e-07</v>
      </c>
      <c r="IP203">
        <v>2.87264459290622e-10</v>
      </c>
      <c r="IQ203">
        <v>-0.103101814204982</v>
      </c>
      <c r="IR203">
        <v>-0.017656537129445</v>
      </c>
      <c r="IS203">
        <v>0.00217271289782075</v>
      </c>
      <c r="IT203">
        <v>-2.34727275410467e-05</v>
      </c>
      <c r="IU203">
        <v>4</v>
      </c>
      <c r="IV203">
        <v>2183</v>
      </c>
      <c r="IW203">
        <v>1</v>
      </c>
      <c r="IX203">
        <v>27</v>
      </c>
      <c r="IY203">
        <v>29322722.7</v>
      </c>
      <c r="IZ203">
        <v>29322722.7</v>
      </c>
      <c r="JA203">
        <v>0.997314</v>
      </c>
      <c r="JB203">
        <v>2.64038</v>
      </c>
      <c r="JC203">
        <v>1.54785</v>
      </c>
      <c r="JD203">
        <v>2.31323</v>
      </c>
      <c r="JE203">
        <v>1.64673</v>
      </c>
      <c r="JF203">
        <v>2.38403</v>
      </c>
      <c r="JG203">
        <v>34.6006</v>
      </c>
      <c r="JH203">
        <v>24.2188</v>
      </c>
      <c r="JI203">
        <v>18</v>
      </c>
      <c r="JJ203">
        <v>505.185</v>
      </c>
      <c r="JK203">
        <v>396.216</v>
      </c>
      <c r="JL203">
        <v>30.4699</v>
      </c>
      <c r="JM203">
        <v>28.8799</v>
      </c>
      <c r="JN203">
        <v>30.0001</v>
      </c>
      <c r="JO203">
        <v>28.8357</v>
      </c>
      <c r="JP203">
        <v>28.7837</v>
      </c>
      <c r="JQ203">
        <v>19.9838</v>
      </c>
      <c r="JR203">
        <v>20.4913</v>
      </c>
      <c r="JS203">
        <v>52.384</v>
      </c>
      <c r="JT203">
        <v>30.4546</v>
      </c>
      <c r="JU203">
        <v>420</v>
      </c>
      <c r="JV203">
        <v>23.9497</v>
      </c>
      <c r="JW203">
        <v>96.5317</v>
      </c>
      <c r="JX203">
        <v>94.4711</v>
      </c>
    </row>
    <row r="204" spans="1:284">
      <c r="A204">
        <v>188</v>
      </c>
      <c r="B204">
        <v>1759363366</v>
      </c>
      <c r="C204">
        <v>2323.90000009537</v>
      </c>
      <c r="D204" t="s">
        <v>806</v>
      </c>
      <c r="E204" t="s">
        <v>807</v>
      </c>
      <c r="F204">
        <v>5</v>
      </c>
      <c r="G204" t="s">
        <v>791</v>
      </c>
      <c r="H204" t="s">
        <v>419</v>
      </c>
      <c r="I204">
        <v>1759363363</v>
      </c>
      <c r="J204">
        <f>(K204)/1000</f>
        <v>0</v>
      </c>
      <c r="K204">
        <f>1000*DK204*AI204*(DG204-DH204)/(100*CZ204*(1000-AI204*DG204))</f>
        <v>0</v>
      </c>
      <c r="L204">
        <f>DK204*AI204*(DF204-DE204*(1000-AI204*DH204)/(1000-AI204*DG204))/(100*CZ204)</f>
        <v>0</v>
      </c>
      <c r="M204">
        <f>DE204 - IF(AI204&gt;1, L204*CZ204*100.0/(AK204), 0)</f>
        <v>0</v>
      </c>
      <c r="N204">
        <f>((T204-J204/2)*M204-L204)/(T204+J204/2)</f>
        <v>0</v>
      </c>
      <c r="O204">
        <f>N204*(DL204+DM204)/1000.0</f>
        <v>0</v>
      </c>
      <c r="P204">
        <f>(DE204 - IF(AI204&gt;1, L204*CZ204*100.0/(AK204), 0))*(DL204+DM204)/1000.0</f>
        <v>0</v>
      </c>
      <c r="Q204">
        <f>2.0/((1/S204-1/R204)+SIGN(S204)*SQRT((1/S204-1/R204)*(1/S204-1/R204) + 4*DA204/((DA204+1)*(DA204+1))*(2*1/S204*1/R204-1/R204*1/R204)))</f>
        <v>0</v>
      </c>
      <c r="R204">
        <f>IF(LEFT(DB204,1)&lt;&gt;"0",IF(LEFT(DB204,1)="1",3.0,DC204),$D$5+$E$5*(DS204*DL204/($K$5*1000))+$F$5*(DS204*DL204/($K$5*1000))*MAX(MIN(CZ204,$J$5),$I$5)*MAX(MIN(CZ204,$J$5),$I$5)+$G$5*MAX(MIN(CZ204,$J$5),$I$5)*(DS204*DL204/($K$5*1000))+$H$5*(DS204*DL204/($K$5*1000))*(DS204*DL204/($K$5*1000)))</f>
        <v>0</v>
      </c>
      <c r="S204">
        <f>J204*(1000-(1000*0.61365*exp(17.502*W204/(240.97+W204))/(DL204+DM204)+DG204)/2)/(1000*0.61365*exp(17.502*W204/(240.97+W204))/(DL204+DM204)-DG204)</f>
        <v>0</v>
      </c>
      <c r="T204">
        <f>1/((DA204+1)/(Q204/1.6)+1/(R204/1.37)) + DA204/((DA204+1)/(Q204/1.6) + DA204/(R204/1.37))</f>
        <v>0</v>
      </c>
      <c r="U204">
        <f>(CV204*CY204)</f>
        <v>0</v>
      </c>
      <c r="V204">
        <f>(DN204+(U204+2*0.95*5.67E-8*(((DN204+$B$7)+273)^4-(DN204+273)^4)-44100*J204)/(1.84*29.3*R204+8*0.95*5.67E-8*(DN204+273)^3))</f>
        <v>0</v>
      </c>
      <c r="W204">
        <f>($C$7*DO204+$D$7*DP204+$E$7*V204)</f>
        <v>0</v>
      </c>
      <c r="X204">
        <f>0.61365*exp(17.502*W204/(240.97+W204))</f>
        <v>0</v>
      </c>
      <c r="Y204">
        <f>(Z204/AA204*100)</f>
        <v>0</v>
      </c>
      <c r="Z204">
        <f>DG204*(DL204+DM204)/1000</f>
        <v>0</v>
      </c>
      <c r="AA204">
        <f>0.61365*exp(17.502*DN204/(240.97+DN204))</f>
        <v>0</v>
      </c>
      <c r="AB204">
        <f>(X204-DG204*(DL204+DM204)/1000)</f>
        <v>0</v>
      </c>
      <c r="AC204">
        <f>(-J204*44100)</f>
        <v>0</v>
      </c>
      <c r="AD204">
        <f>2*29.3*R204*0.92*(DN204-W204)</f>
        <v>0</v>
      </c>
      <c r="AE204">
        <f>2*0.95*5.67E-8*(((DN204+$B$7)+273)^4-(W204+273)^4)</f>
        <v>0</v>
      </c>
      <c r="AF204">
        <f>U204+AE204+AC204+AD204</f>
        <v>0</v>
      </c>
      <c r="AG204">
        <v>0</v>
      </c>
      <c r="AH204">
        <v>0</v>
      </c>
      <c r="AI204">
        <f>IF(AG204*$H$13&gt;=AK204,1.0,(AK204/(AK204-AG204*$H$13)))</f>
        <v>0</v>
      </c>
      <c r="AJ204">
        <f>(AI204-1)*100</f>
        <v>0</v>
      </c>
      <c r="AK204">
        <f>MAX(0,($B$13+$C$13*DS204)/(1+$D$13*DS204)*DL204/(DN204+273)*$E$13)</f>
        <v>0</v>
      </c>
      <c r="AL204" t="s">
        <v>420</v>
      </c>
      <c r="AM204" t="s">
        <v>420</v>
      </c>
      <c r="AN204">
        <v>0</v>
      </c>
      <c r="AO204">
        <v>0</v>
      </c>
      <c r="AP204">
        <f>1-AN204/AO204</f>
        <v>0</v>
      </c>
      <c r="AQ204">
        <v>0</v>
      </c>
      <c r="AR204" t="s">
        <v>420</v>
      </c>
      <c r="AS204" t="s">
        <v>420</v>
      </c>
      <c r="AT204">
        <v>0</v>
      </c>
      <c r="AU204">
        <v>0</v>
      </c>
      <c r="AV204">
        <f>1-AT204/AU204</f>
        <v>0</v>
      </c>
      <c r="AW204">
        <v>0.5</v>
      </c>
      <c r="AX204">
        <f>CW204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420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CV204">
        <f>$B$11*DT204+$C$11*DU204+$F$11*EF204*(1-EI204)</f>
        <v>0</v>
      </c>
      <c r="CW204">
        <f>CV204*CX204</f>
        <v>0</v>
      </c>
      <c r="CX204">
        <f>($B$11*$D$9+$C$11*$D$9+$F$11*((ES204+EK204)/MAX(ES204+EK204+ET204, 0.1)*$I$9+ET204/MAX(ES204+EK204+ET204, 0.1)*$J$9))/($B$11+$C$11+$F$11)</f>
        <v>0</v>
      </c>
      <c r="CY204">
        <f>($B$11*$K$9+$C$11*$K$9+$F$11*((ES204+EK204)/MAX(ES204+EK204+ET204, 0.1)*$P$9+ET204/MAX(ES204+EK204+ET204, 0.1)*$Q$9))/($B$11+$C$11+$F$11)</f>
        <v>0</v>
      </c>
      <c r="CZ204">
        <v>1.65</v>
      </c>
      <c r="DA204">
        <v>0.5</v>
      </c>
      <c r="DB204" t="s">
        <v>421</v>
      </c>
      <c r="DC204">
        <v>2</v>
      </c>
      <c r="DD204">
        <v>1759363363</v>
      </c>
      <c r="DE204">
        <v>420.385</v>
      </c>
      <c r="DF204">
        <v>419.979333333333</v>
      </c>
      <c r="DG204">
        <v>23.9862333333333</v>
      </c>
      <c r="DH204">
        <v>23.9115333333333</v>
      </c>
      <c r="DI204">
        <v>418.405</v>
      </c>
      <c r="DJ204">
        <v>23.6042333333333</v>
      </c>
      <c r="DK204">
        <v>500.014333333333</v>
      </c>
      <c r="DL204">
        <v>90.3246</v>
      </c>
      <c r="DM204">
        <v>0.0334016</v>
      </c>
      <c r="DN204">
        <v>30.3313333333333</v>
      </c>
      <c r="DO204">
        <v>30.0205666666667</v>
      </c>
      <c r="DP204">
        <v>999.9</v>
      </c>
      <c r="DQ204">
        <v>0</v>
      </c>
      <c r="DR204">
        <v>0</v>
      </c>
      <c r="DS204">
        <v>10000.0166666667</v>
      </c>
      <c r="DT204">
        <v>0</v>
      </c>
      <c r="DU204">
        <v>0.330984</v>
      </c>
      <c r="DV204">
        <v>0.405883666666667</v>
      </c>
      <c r="DW204">
        <v>430.716333333333</v>
      </c>
      <c r="DX204">
        <v>430.267666666667</v>
      </c>
      <c r="DY204">
        <v>0.0746879333333333</v>
      </c>
      <c r="DZ204">
        <v>419.979333333333</v>
      </c>
      <c r="EA204">
        <v>23.9115333333333</v>
      </c>
      <c r="EB204">
        <v>2.16654666666667</v>
      </c>
      <c r="EC204">
        <v>2.15980333333333</v>
      </c>
      <c r="ED204">
        <v>18.7170666666667</v>
      </c>
      <c r="EE204">
        <v>18.6672</v>
      </c>
      <c r="EF204">
        <v>0.00500059</v>
      </c>
      <c r="EG204">
        <v>0</v>
      </c>
      <c r="EH204">
        <v>0</v>
      </c>
      <c r="EI204">
        <v>0</v>
      </c>
      <c r="EJ204">
        <v>166.066666666667</v>
      </c>
      <c r="EK204">
        <v>0.00500059</v>
      </c>
      <c r="EL204">
        <v>-15.5</v>
      </c>
      <c r="EM204">
        <v>-1.2</v>
      </c>
      <c r="EN204">
        <v>36.208</v>
      </c>
      <c r="EO204">
        <v>40.7913333333333</v>
      </c>
      <c r="EP204">
        <v>37.979</v>
      </c>
      <c r="EQ204">
        <v>41.5623333333333</v>
      </c>
      <c r="ER204">
        <v>38.979</v>
      </c>
      <c r="ES204">
        <v>0</v>
      </c>
      <c r="ET204">
        <v>0</v>
      </c>
      <c r="EU204">
        <v>0</v>
      </c>
      <c r="EV204">
        <v>1759363366.9</v>
      </c>
      <c r="EW204">
        <v>0</v>
      </c>
      <c r="EX204">
        <v>162.015384615385</v>
      </c>
      <c r="EY204">
        <v>17.0940167232483</v>
      </c>
      <c r="EZ204">
        <v>-24.5948715613334</v>
      </c>
      <c r="FA204">
        <v>-9.03846153846154</v>
      </c>
      <c r="FB204">
        <v>15</v>
      </c>
      <c r="FC204">
        <v>0</v>
      </c>
      <c r="FD204" t="s">
        <v>422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0.3909393</v>
      </c>
      <c r="FQ204">
        <v>0.0277508571428572</v>
      </c>
      <c r="FR204">
        <v>0.0310030402913972</v>
      </c>
      <c r="FS204">
        <v>1</v>
      </c>
      <c r="FT204">
        <v>160.702941176471</v>
      </c>
      <c r="FU204">
        <v>14.0855612135132</v>
      </c>
      <c r="FV204">
        <v>5.4122130568752</v>
      </c>
      <c r="FW204">
        <v>-1</v>
      </c>
      <c r="FX204">
        <v>0.073744785</v>
      </c>
      <c r="FY204">
        <v>0.00943823909774441</v>
      </c>
      <c r="FZ204">
        <v>0.00118824321217291</v>
      </c>
      <c r="GA204">
        <v>1</v>
      </c>
      <c r="GB204">
        <v>2</v>
      </c>
      <c r="GC204">
        <v>2</v>
      </c>
      <c r="GD204" t="s">
        <v>449</v>
      </c>
      <c r="GE204">
        <v>3.13285</v>
      </c>
      <c r="GF204">
        <v>2.71104</v>
      </c>
      <c r="GG204">
        <v>0.0892705</v>
      </c>
      <c r="GH204">
        <v>0.089679</v>
      </c>
      <c r="GI204">
        <v>0.102582</v>
      </c>
      <c r="GJ204">
        <v>0.103123</v>
      </c>
      <c r="GK204">
        <v>34259.6</v>
      </c>
      <c r="GL204">
        <v>36675.2</v>
      </c>
      <c r="GM204">
        <v>34038.3</v>
      </c>
      <c r="GN204">
        <v>36481.3</v>
      </c>
      <c r="GO204">
        <v>43147.3</v>
      </c>
      <c r="GP204">
        <v>46972.1</v>
      </c>
      <c r="GQ204">
        <v>53106.3</v>
      </c>
      <c r="GR204">
        <v>58309.4</v>
      </c>
      <c r="GS204">
        <v>1.947</v>
      </c>
      <c r="GT204">
        <v>1.77682</v>
      </c>
      <c r="GU204">
        <v>0.0735745</v>
      </c>
      <c r="GV204">
        <v>0</v>
      </c>
      <c r="GW204">
        <v>28.8209</v>
      </c>
      <c r="GX204">
        <v>999.9</v>
      </c>
      <c r="GY204">
        <v>57.905</v>
      </c>
      <c r="GZ204">
        <v>30.867</v>
      </c>
      <c r="HA204">
        <v>28.7013</v>
      </c>
      <c r="HB204">
        <v>54.89</v>
      </c>
      <c r="HC204">
        <v>44.5433</v>
      </c>
      <c r="HD204">
        <v>1</v>
      </c>
      <c r="HE204">
        <v>0.116664</v>
      </c>
      <c r="HF204">
        <v>-0.959278</v>
      </c>
      <c r="HG204">
        <v>20.1292</v>
      </c>
      <c r="HH204">
        <v>5.19872</v>
      </c>
      <c r="HI204">
        <v>12.0047</v>
      </c>
      <c r="HJ204">
        <v>4.97555</v>
      </c>
      <c r="HK204">
        <v>3.294</v>
      </c>
      <c r="HL204">
        <v>9999</v>
      </c>
      <c r="HM204">
        <v>9999</v>
      </c>
      <c r="HN204">
        <v>999.9</v>
      </c>
      <c r="HO204">
        <v>9999</v>
      </c>
      <c r="HP204">
        <v>1.86325</v>
      </c>
      <c r="HQ204">
        <v>1.86813</v>
      </c>
      <c r="HR204">
        <v>1.86785</v>
      </c>
      <c r="HS204">
        <v>1.86905</v>
      </c>
      <c r="HT204">
        <v>1.86982</v>
      </c>
      <c r="HU204">
        <v>1.86586</v>
      </c>
      <c r="HV204">
        <v>1.86697</v>
      </c>
      <c r="HW204">
        <v>1.86843</v>
      </c>
      <c r="HX204">
        <v>5</v>
      </c>
      <c r="HY204">
        <v>0</v>
      </c>
      <c r="HZ204">
        <v>0</v>
      </c>
      <c r="IA204">
        <v>0</v>
      </c>
      <c r="IB204" t="s">
        <v>424</v>
      </c>
      <c r="IC204" t="s">
        <v>425</v>
      </c>
      <c r="ID204" t="s">
        <v>426</v>
      </c>
      <c r="IE204" t="s">
        <v>426</v>
      </c>
      <c r="IF204" t="s">
        <v>426</v>
      </c>
      <c r="IG204" t="s">
        <v>426</v>
      </c>
      <c r="IH204">
        <v>0</v>
      </c>
      <c r="II204">
        <v>100</v>
      </c>
      <c r="IJ204">
        <v>100</v>
      </c>
      <c r="IK204">
        <v>1.98</v>
      </c>
      <c r="IL204">
        <v>0.3819</v>
      </c>
      <c r="IM204">
        <v>0.591063205497763</v>
      </c>
      <c r="IN204">
        <v>0.00362635438953289</v>
      </c>
      <c r="IO204">
        <v>-8.50754122937555e-07</v>
      </c>
      <c r="IP204">
        <v>2.87264459290622e-10</v>
      </c>
      <c r="IQ204">
        <v>-0.103101814204982</v>
      </c>
      <c r="IR204">
        <v>-0.017656537129445</v>
      </c>
      <c r="IS204">
        <v>0.00217271289782075</v>
      </c>
      <c r="IT204">
        <v>-2.34727275410467e-05</v>
      </c>
      <c r="IU204">
        <v>4</v>
      </c>
      <c r="IV204">
        <v>2183</v>
      </c>
      <c r="IW204">
        <v>1</v>
      </c>
      <c r="IX204">
        <v>27</v>
      </c>
      <c r="IY204">
        <v>29322722.8</v>
      </c>
      <c r="IZ204">
        <v>29322722.8</v>
      </c>
      <c r="JA204">
        <v>0.997314</v>
      </c>
      <c r="JB204">
        <v>2.6416</v>
      </c>
      <c r="JC204">
        <v>1.54785</v>
      </c>
      <c r="JD204">
        <v>2.31323</v>
      </c>
      <c r="JE204">
        <v>1.64551</v>
      </c>
      <c r="JF204">
        <v>2.29736</v>
      </c>
      <c r="JG204">
        <v>34.6006</v>
      </c>
      <c r="JH204">
        <v>24.2101</v>
      </c>
      <c r="JI204">
        <v>18</v>
      </c>
      <c r="JJ204">
        <v>505.368</v>
      </c>
      <c r="JK204">
        <v>396.033</v>
      </c>
      <c r="JL204">
        <v>30.4627</v>
      </c>
      <c r="JM204">
        <v>28.8799</v>
      </c>
      <c r="JN204">
        <v>30.0001</v>
      </c>
      <c r="JO204">
        <v>28.8357</v>
      </c>
      <c r="JP204">
        <v>28.7848</v>
      </c>
      <c r="JQ204">
        <v>19.9833</v>
      </c>
      <c r="JR204">
        <v>20.4913</v>
      </c>
      <c r="JS204">
        <v>52.384</v>
      </c>
      <c r="JT204">
        <v>30.4546</v>
      </c>
      <c r="JU204">
        <v>420</v>
      </c>
      <c r="JV204">
        <v>23.9497</v>
      </c>
      <c r="JW204">
        <v>96.5314</v>
      </c>
      <c r="JX204">
        <v>94.4714</v>
      </c>
    </row>
    <row r="205" spans="1:284">
      <c r="A205">
        <v>189</v>
      </c>
      <c r="B205">
        <v>1759363368</v>
      </c>
      <c r="C205">
        <v>2325.90000009537</v>
      </c>
      <c r="D205" t="s">
        <v>808</v>
      </c>
      <c r="E205" t="s">
        <v>809</v>
      </c>
      <c r="F205">
        <v>5</v>
      </c>
      <c r="G205" t="s">
        <v>791</v>
      </c>
      <c r="H205" t="s">
        <v>419</v>
      </c>
      <c r="I205">
        <v>1759363365</v>
      </c>
      <c r="J205">
        <f>(K205)/1000</f>
        <v>0</v>
      </c>
      <c r="K205">
        <f>1000*DK205*AI205*(DG205-DH205)/(100*CZ205*(1000-AI205*DG205))</f>
        <v>0</v>
      </c>
      <c r="L205">
        <f>DK205*AI205*(DF205-DE205*(1000-AI205*DH205)/(1000-AI205*DG205))/(100*CZ205)</f>
        <v>0</v>
      </c>
      <c r="M205">
        <f>DE205 - IF(AI205&gt;1, L205*CZ205*100.0/(AK205), 0)</f>
        <v>0</v>
      </c>
      <c r="N205">
        <f>((T205-J205/2)*M205-L205)/(T205+J205/2)</f>
        <v>0</v>
      </c>
      <c r="O205">
        <f>N205*(DL205+DM205)/1000.0</f>
        <v>0</v>
      </c>
      <c r="P205">
        <f>(DE205 - IF(AI205&gt;1, L205*CZ205*100.0/(AK205), 0))*(DL205+DM205)/1000.0</f>
        <v>0</v>
      </c>
      <c r="Q205">
        <f>2.0/((1/S205-1/R205)+SIGN(S205)*SQRT((1/S205-1/R205)*(1/S205-1/R205) + 4*DA205/((DA205+1)*(DA205+1))*(2*1/S205*1/R205-1/R205*1/R205)))</f>
        <v>0</v>
      </c>
      <c r="R205">
        <f>IF(LEFT(DB205,1)&lt;&gt;"0",IF(LEFT(DB205,1)="1",3.0,DC205),$D$5+$E$5*(DS205*DL205/($K$5*1000))+$F$5*(DS205*DL205/($K$5*1000))*MAX(MIN(CZ205,$J$5),$I$5)*MAX(MIN(CZ205,$J$5),$I$5)+$G$5*MAX(MIN(CZ205,$J$5),$I$5)*(DS205*DL205/($K$5*1000))+$H$5*(DS205*DL205/($K$5*1000))*(DS205*DL205/($K$5*1000)))</f>
        <v>0</v>
      </c>
      <c r="S205">
        <f>J205*(1000-(1000*0.61365*exp(17.502*W205/(240.97+W205))/(DL205+DM205)+DG205)/2)/(1000*0.61365*exp(17.502*W205/(240.97+W205))/(DL205+DM205)-DG205)</f>
        <v>0</v>
      </c>
      <c r="T205">
        <f>1/((DA205+1)/(Q205/1.6)+1/(R205/1.37)) + DA205/((DA205+1)/(Q205/1.6) + DA205/(R205/1.37))</f>
        <v>0</v>
      </c>
      <c r="U205">
        <f>(CV205*CY205)</f>
        <v>0</v>
      </c>
      <c r="V205">
        <f>(DN205+(U205+2*0.95*5.67E-8*(((DN205+$B$7)+273)^4-(DN205+273)^4)-44100*J205)/(1.84*29.3*R205+8*0.95*5.67E-8*(DN205+273)^3))</f>
        <v>0</v>
      </c>
      <c r="W205">
        <f>($C$7*DO205+$D$7*DP205+$E$7*V205)</f>
        <v>0</v>
      </c>
      <c r="X205">
        <f>0.61365*exp(17.502*W205/(240.97+W205))</f>
        <v>0</v>
      </c>
      <c r="Y205">
        <f>(Z205/AA205*100)</f>
        <v>0</v>
      </c>
      <c r="Z205">
        <f>DG205*(DL205+DM205)/1000</f>
        <v>0</v>
      </c>
      <c r="AA205">
        <f>0.61365*exp(17.502*DN205/(240.97+DN205))</f>
        <v>0</v>
      </c>
      <c r="AB205">
        <f>(X205-DG205*(DL205+DM205)/1000)</f>
        <v>0</v>
      </c>
      <c r="AC205">
        <f>(-J205*44100)</f>
        <v>0</v>
      </c>
      <c r="AD205">
        <f>2*29.3*R205*0.92*(DN205-W205)</f>
        <v>0</v>
      </c>
      <c r="AE205">
        <f>2*0.95*5.67E-8*(((DN205+$B$7)+273)^4-(W205+273)^4)</f>
        <v>0</v>
      </c>
      <c r="AF205">
        <f>U205+AE205+AC205+AD205</f>
        <v>0</v>
      </c>
      <c r="AG205">
        <v>0</v>
      </c>
      <c r="AH205">
        <v>0</v>
      </c>
      <c r="AI205">
        <f>IF(AG205*$H$13&gt;=AK205,1.0,(AK205/(AK205-AG205*$H$13)))</f>
        <v>0</v>
      </c>
      <c r="AJ205">
        <f>(AI205-1)*100</f>
        <v>0</v>
      </c>
      <c r="AK205">
        <f>MAX(0,($B$13+$C$13*DS205)/(1+$D$13*DS205)*DL205/(DN205+273)*$E$13)</f>
        <v>0</v>
      </c>
      <c r="AL205" t="s">
        <v>420</v>
      </c>
      <c r="AM205" t="s">
        <v>420</v>
      </c>
      <c r="AN205">
        <v>0</v>
      </c>
      <c r="AO205">
        <v>0</v>
      </c>
      <c r="AP205">
        <f>1-AN205/AO205</f>
        <v>0</v>
      </c>
      <c r="AQ205">
        <v>0</v>
      </c>
      <c r="AR205" t="s">
        <v>420</v>
      </c>
      <c r="AS205" t="s">
        <v>420</v>
      </c>
      <c r="AT205">
        <v>0</v>
      </c>
      <c r="AU205">
        <v>0</v>
      </c>
      <c r="AV205">
        <f>1-AT205/AU205</f>
        <v>0</v>
      </c>
      <c r="AW205">
        <v>0.5</v>
      </c>
      <c r="AX205">
        <f>CW205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420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CV205">
        <f>$B$11*DT205+$C$11*DU205+$F$11*EF205*(1-EI205)</f>
        <v>0</v>
      </c>
      <c r="CW205">
        <f>CV205*CX205</f>
        <v>0</v>
      </c>
      <c r="CX205">
        <f>($B$11*$D$9+$C$11*$D$9+$F$11*((ES205+EK205)/MAX(ES205+EK205+ET205, 0.1)*$I$9+ET205/MAX(ES205+EK205+ET205, 0.1)*$J$9))/($B$11+$C$11+$F$11)</f>
        <v>0</v>
      </c>
      <c r="CY205">
        <f>($B$11*$K$9+$C$11*$K$9+$F$11*((ES205+EK205)/MAX(ES205+EK205+ET205, 0.1)*$P$9+ET205/MAX(ES205+EK205+ET205, 0.1)*$Q$9))/($B$11+$C$11+$F$11)</f>
        <v>0</v>
      </c>
      <c r="CZ205">
        <v>1.65</v>
      </c>
      <c r="DA205">
        <v>0.5</v>
      </c>
      <c r="DB205" t="s">
        <v>421</v>
      </c>
      <c r="DC205">
        <v>2</v>
      </c>
      <c r="DD205">
        <v>1759363365</v>
      </c>
      <c r="DE205">
        <v>420.378</v>
      </c>
      <c r="DF205">
        <v>419.982666666667</v>
      </c>
      <c r="DG205">
        <v>23.9852</v>
      </c>
      <c r="DH205">
        <v>23.9111</v>
      </c>
      <c r="DI205">
        <v>418.397666666667</v>
      </c>
      <c r="DJ205">
        <v>23.6032333333333</v>
      </c>
      <c r="DK205">
        <v>500.004333333333</v>
      </c>
      <c r="DL205">
        <v>90.3256666666667</v>
      </c>
      <c r="DM205">
        <v>0.0333943333333333</v>
      </c>
      <c r="DN205">
        <v>30.3295666666667</v>
      </c>
      <c r="DO205">
        <v>30.0187</v>
      </c>
      <c r="DP205">
        <v>999.9</v>
      </c>
      <c r="DQ205">
        <v>0</v>
      </c>
      <c r="DR205">
        <v>0</v>
      </c>
      <c r="DS205">
        <v>9991.06</v>
      </c>
      <c r="DT205">
        <v>0</v>
      </c>
      <c r="DU205">
        <v>0.330984</v>
      </c>
      <c r="DV205">
        <v>0.395314666666667</v>
      </c>
      <c r="DW205">
        <v>430.708333333333</v>
      </c>
      <c r="DX205">
        <v>430.271</v>
      </c>
      <c r="DY205">
        <v>0.0740756666666667</v>
      </c>
      <c r="DZ205">
        <v>419.982666666667</v>
      </c>
      <c r="EA205">
        <v>23.9111</v>
      </c>
      <c r="EB205">
        <v>2.16647666666667</v>
      </c>
      <c r="EC205">
        <v>2.15978666666667</v>
      </c>
      <c r="ED205">
        <v>18.7165333333333</v>
      </c>
      <c r="EE205">
        <v>18.6671</v>
      </c>
      <c r="EF205">
        <v>0.00500059</v>
      </c>
      <c r="EG205">
        <v>0</v>
      </c>
      <c r="EH205">
        <v>0</v>
      </c>
      <c r="EI205">
        <v>0</v>
      </c>
      <c r="EJ205">
        <v>158.766666666667</v>
      </c>
      <c r="EK205">
        <v>0.00500059</v>
      </c>
      <c r="EL205">
        <v>-6.86666666666667</v>
      </c>
      <c r="EM205">
        <v>0.266666666666667</v>
      </c>
      <c r="EN205">
        <v>36.229</v>
      </c>
      <c r="EO205">
        <v>40.708</v>
      </c>
      <c r="EP205">
        <v>37.958</v>
      </c>
      <c r="EQ205">
        <v>41.479</v>
      </c>
      <c r="ER205">
        <v>38.9373333333333</v>
      </c>
      <c r="ES205">
        <v>0</v>
      </c>
      <c r="ET205">
        <v>0</v>
      </c>
      <c r="EU205">
        <v>0</v>
      </c>
      <c r="EV205">
        <v>1759363369.3</v>
      </c>
      <c r="EW205">
        <v>0</v>
      </c>
      <c r="EX205">
        <v>162.330769230769</v>
      </c>
      <c r="EY205">
        <v>5.44273494976578</v>
      </c>
      <c r="EZ205">
        <v>7.17606837141696</v>
      </c>
      <c r="FA205">
        <v>-8.85</v>
      </c>
      <c r="FB205">
        <v>15</v>
      </c>
      <c r="FC205">
        <v>0</v>
      </c>
      <c r="FD205" t="s">
        <v>422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0.38484035</v>
      </c>
      <c r="FQ205">
        <v>0.076907954887218</v>
      </c>
      <c r="FR205">
        <v>0.0285057292000661</v>
      </c>
      <c r="FS205">
        <v>1</v>
      </c>
      <c r="FT205">
        <v>161.455882352941</v>
      </c>
      <c r="FU205">
        <v>15.6928950556124</v>
      </c>
      <c r="FV205">
        <v>5.76812698606191</v>
      </c>
      <c r="FW205">
        <v>-1</v>
      </c>
      <c r="FX205">
        <v>0.073901665</v>
      </c>
      <c r="FY205">
        <v>0.0069912766917293</v>
      </c>
      <c r="FZ205">
        <v>0.00109434914276706</v>
      </c>
      <c r="GA205">
        <v>1</v>
      </c>
      <c r="GB205">
        <v>2</v>
      </c>
      <c r="GC205">
        <v>2</v>
      </c>
      <c r="GD205" t="s">
        <v>449</v>
      </c>
      <c r="GE205">
        <v>3.13274</v>
      </c>
      <c r="GF205">
        <v>2.7112</v>
      </c>
      <c r="GG205">
        <v>0.089275</v>
      </c>
      <c r="GH205">
        <v>0.089676</v>
      </c>
      <c r="GI205">
        <v>0.102581</v>
      </c>
      <c r="GJ205">
        <v>0.103122</v>
      </c>
      <c r="GK205">
        <v>34259.4</v>
      </c>
      <c r="GL205">
        <v>36675.5</v>
      </c>
      <c r="GM205">
        <v>34038.3</v>
      </c>
      <c r="GN205">
        <v>36481.4</v>
      </c>
      <c r="GO205">
        <v>43147.3</v>
      </c>
      <c r="GP205">
        <v>46972.3</v>
      </c>
      <c r="GQ205">
        <v>53106.3</v>
      </c>
      <c r="GR205">
        <v>58309.6</v>
      </c>
      <c r="GS205">
        <v>1.9467</v>
      </c>
      <c r="GT205">
        <v>1.77717</v>
      </c>
      <c r="GU205">
        <v>0.0728481</v>
      </c>
      <c r="GV205">
        <v>0</v>
      </c>
      <c r="GW205">
        <v>28.8209</v>
      </c>
      <c r="GX205">
        <v>999.9</v>
      </c>
      <c r="GY205">
        <v>57.905</v>
      </c>
      <c r="GZ205">
        <v>30.867</v>
      </c>
      <c r="HA205">
        <v>28.702</v>
      </c>
      <c r="HB205">
        <v>54</v>
      </c>
      <c r="HC205">
        <v>44.355</v>
      </c>
      <c r="HD205">
        <v>1</v>
      </c>
      <c r="HE205">
        <v>0.116705</v>
      </c>
      <c r="HF205">
        <v>-0.948219</v>
      </c>
      <c r="HG205">
        <v>20.1293</v>
      </c>
      <c r="HH205">
        <v>5.19887</v>
      </c>
      <c r="HI205">
        <v>12.0041</v>
      </c>
      <c r="HJ205">
        <v>4.97565</v>
      </c>
      <c r="HK205">
        <v>3.294</v>
      </c>
      <c r="HL205">
        <v>9999</v>
      </c>
      <c r="HM205">
        <v>9999</v>
      </c>
      <c r="HN205">
        <v>999.9</v>
      </c>
      <c r="HO205">
        <v>9999</v>
      </c>
      <c r="HP205">
        <v>1.86325</v>
      </c>
      <c r="HQ205">
        <v>1.86813</v>
      </c>
      <c r="HR205">
        <v>1.86785</v>
      </c>
      <c r="HS205">
        <v>1.86905</v>
      </c>
      <c r="HT205">
        <v>1.86981</v>
      </c>
      <c r="HU205">
        <v>1.86586</v>
      </c>
      <c r="HV205">
        <v>1.86696</v>
      </c>
      <c r="HW205">
        <v>1.86844</v>
      </c>
      <c r="HX205">
        <v>5</v>
      </c>
      <c r="HY205">
        <v>0</v>
      </c>
      <c r="HZ205">
        <v>0</v>
      </c>
      <c r="IA205">
        <v>0</v>
      </c>
      <c r="IB205" t="s">
        <v>424</v>
      </c>
      <c r="IC205" t="s">
        <v>425</v>
      </c>
      <c r="ID205" t="s">
        <v>426</v>
      </c>
      <c r="IE205" t="s">
        <v>426</v>
      </c>
      <c r="IF205" t="s">
        <v>426</v>
      </c>
      <c r="IG205" t="s">
        <v>426</v>
      </c>
      <c r="IH205">
        <v>0</v>
      </c>
      <c r="II205">
        <v>100</v>
      </c>
      <c r="IJ205">
        <v>100</v>
      </c>
      <c r="IK205">
        <v>1.98</v>
      </c>
      <c r="IL205">
        <v>0.3818</v>
      </c>
      <c r="IM205">
        <v>0.591063205497763</v>
      </c>
      <c r="IN205">
        <v>0.00362635438953289</v>
      </c>
      <c r="IO205">
        <v>-8.50754122937555e-07</v>
      </c>
      <c r="IP205">
        <v>2.87264459290622e-10</v>
      </c>
      <c r="IQ205">
        <v>-0.103101814204982</v>
      </c>
      <c r="IR205">
        <v>-0.017656537129445</v>
      </c>
      <c r="IS205">
        <v>0.00217271289782075</v>
      </c>
      <c r="IT205">
        <v>-2.34727275410467e-05</v>
      </c>
      <c r="IU205">
        <v>4</v>
      </c>
      <c r="IV205">
        <v>2183</v>
      </c>
      <c r="IW205">
        <v>1</v>
      </c>
      <c r="IX205">
        <v>27</v>
      </c>
      <c r="IY205">
        <v>29322722.8</v>
      </c>
      <c r="IZ205">
        <v>29322722.8</v>
      </c>
      <c r="JA205">
        <v>0.997314</v>
      </c>
      <c r="JB205">
        <v>2.65259</v>
      </c>
      <c r="JC205">
        <v>1.54785</v>
      </c>
      <c r="JD205">
        <v>2.31323</v>
      </c>
      <c r="JE205">
        <v>1.64673</v>
      </c>
      <c r="JF205">
        <v>2.31689</v>
      </c>
      <c r="JG205">
        <v>34.6006</v>
      </c>
      <c r="JH205">
        <v>24.2101</v>
      </c>
      <c r="JI205">
        <v>18</v>
      </c>
      <c r="JJ205">
        <v>505.169</v>
      </c>
      <c r="JK205">
        <v>396.228</v>
      </c>
      <c r="JL205">
        <v>30.4553</v>
      </c>
      <c r="JM205">
        <v>28.8799</v>
      </c>
      <c r="JN205">
        <v>30.0002</v>
      </c>
      <c r="JO205">
        <v>28.8357</v>
      </c>
      <c r="JP205">
        <v>28.7854</v>
      </c>
      <c r="JQ205">
        <v>19.984</v>
      </c>
      <c r="JR205">
        <v>20.4913</v>
      </c>
      <c r="JS205">
        <v>52.384</v>
      </c>
      <c r="JT205">
        <v>30.4546</v>
      </c>
      <c r="JU205">
        <v>420</v>
      </c>
      <c r="JV205">
        <v>23.9497</v>
      </c>
      <c r="JW205">
        <v>96.5313</v>
      </c>
      <c r="JX205">
        <v>94.4717</v>
      </c>
    </row>
    <row r="206" spans="1:284">
      <c r="A206">
        <v>190</v>
      </c>
      <c r="B206">
        <v>1759363370</v>
      </c>
      <c r="C206">
        <v>2327.90000009537</v>
      </c>
      <c r="D206" t="s">
        <v>810</v>
      </c>
      <c r="E206" t="s">
        <v>811</v>
      </c>
      <c r="F206">
        <v>5</v>
      </c>
      <c r="G206" t="s">
        <v>791</v>
      </c>
      <c r="H206" t="s">
        <v>419</v>
      </c>
      <c r="I206">
        <v>1759363367</v>
      </c>
      <c r="J206">
        <f>(K206)/1000</f>
        <v>0</v>
      </c>
      <c r="K206">
        <f>1000*DK206*AI206*(DG206-DH206)/(100*CZ206*(1000-AI206*DG206))</f>
        <v>0</v>
      </c>
      <c r="L206">
        <f>DK206*AI206*(DF206-DE206*(1000-AI206*DH206)/(1000-AI206*DG206))/(100*CZ206)</f>
        <v>0</v>
      </c>
      <c r="M206">
        <f>DE206 - IF(AI206&gt;1, L206*CZ206*100.0/(AK206), 0)</f>
        <v>0</v>
      </c>
      <c r="N206">
        <f>((T206-J206/2)*M206-L206)/(T206+J206/2)</f>
        <v>0</v>
      </c>
      <c r="O206">
        <f>N206*(DL206+DM206)/1000.0</f>
        <v>0</v>
      </c>
      <c r="P206">
        <f>(DE206 - IF(AI206&gt;1, L206*CZ206*100.0/(AK206), 0))*(DL206+DM206)/1000.0</f>
        <v>0</v>
      </c>
      <c r="Q206">
        <f>2.0/((1/S206-1/R206)+SIGN(S206)*SQRT((1/S206-1/R206)*(1/S206-1/R206) + 4*DA206/((DA206+1)*(DA206+1))*(2*1/S206*1/R206-1/R206*1/R206)))</f>
        <v>0</v>
      </c>
      <c r="R206">
        <f>IF(LEFT(DB206,1)&lt;&gt;"0",IF(LEFT(DB206,1)="1",3.0,DC206),$D$5+$E$5*(DS206*DL206/($K$5*1000))+$F$5*(DS206*DL206/($K$5*1000))*MAX(MIN(CZ206,$J$5),$I$5)*MAX(MIN(CZ206,$J$5),$I$5)+$G$5*MAX(MIN(CZ206,$J$5),$I$5)*(DS206*DL206/($K$5*1000))+$H$5*(DS206*DL206/($K$5*1000))*(DS206*DL206/($K$5*1000)))</f>
        <v>0</v>
      </c>
      <c r="S206">
        <f>J206*(1000-(1000*0.61365*exp(17.502*W206/(240.97+W206))/(DL206+DM206)+DG206)/2)/(1000*0.61365*exp(17.502*W206/(240.97+W206))/(DL206+DM206)-DG206)</f>
        <v>0</v>
      </c>
      <c r="T206">
        <f>1/((DA206+1)/(Q206/1.6)+1/(R206/1.37)) + DA206/((DA206+1)/(Q206/1.6) + DA206/(R206/1.37))</f>
        <v>0</v>
      </c>
      <c r="U206">
        <f>(CV206*CY206)</f>
        <v>0</v>
      </c>
      <c r="V206">
        <f>(DN206+(U206+2*0.95*5.67E-8*(((DN206+$B$7)+273)^4-(DN206+273)^4)-44100*J206)/(1.84*29.3*R206+8*0.95*5.67E-8*(DN206+273)^3))</f>
        <v>0</v>
      </c>
      <c r="W206">
        <f>($C$7*DO206+$D$7*DP206+$E$7*V206)</f>
        <v>0</v>
      </c>
      <c r="X206">
        <f>0.61365*exp(17.502*W206/(240.97+W206))</f>
        <v>0</v>
      </c>
      <c r="Y206">
        <f>(Z206/AA206*100)</f>
        <v>0</v>
      </c>
      <c r="Z206">
        <f>DG206*(DL206+DM206)/1000</f>
        <v>0</v>
      </c>
      <c r="AA206">
        <f>0.61365*exp(17.502*DN206/(240.97+DN206))</f>
        <v>0</v>
      </c>
      <c r="AB206">
        <f>(X206-DG206*(DL206+DM206)/1000)</f>
        <v>0</v>
      </c>
      <c r="AC206">
        <f>(-J206*44100)</f>
        <v>0</v>
      </c>
      <c r="AD206">
        <f>2*29.3*R206*0.92*(DN206-W206)</f>
        <v>0</v>
      </c>
      <c r="AE206">
        <f>2*0.95*5.67E-8*(((DN206+$B$7)+273)^4-(W206+273)^4)</f>
        <v>0</v>
      </c>
      <c r="AF206">
        <f>U206+AE206+AC206+AD206</f>
        <v>0</v>
      </c>
      <c r="AG206">
        <v>0</v>
      </c>
      <c r="AH206">
        <v>0</v>
      </c>
      <c r="AI206">
        <f>IF(AG206*$H$13&gt;=AK206,1.0,(AK206/(AK206-AG206*$H$13)))</f>
        <v>0</v>
      </c>
      <c r="AJ206">
        <f>(AI206-1)*100</f>
        <v>0</v>
      </c>
      <c r="AK206">
        <f>MAX(0,($B$13+$C$13*DS206)/(1+$D$13*DS206)*DL206/(DN206+273)*$E$13)</f>
        <v>0</v>
      </c>
      <c r="AL206" t="s">
        <v>420</v>
      </c>
      <c r="AM206" t="s">
        <v>420</v>
      </c>
      <c r="AN206">
        <v>0</v>
      </c>
      <c r="AO206">
        <v>0</v>
      </c>
      <c r="AP206">
        <f>1-AN206/AO206</f>
        <v>0</v>
      </c>
      <c r="AQ206">
        <v>0</v>
      </c>
      <c r="AR206" t="s">
        <v>420</v>
      </c>
      <c r="AS206" t="s">
        <v>420</v>
      </c>
      <c r="AT206">
        <v>0</v>
      </c>
      <c r="AU206">
        <v>0</v>
      </c>
      <c r="AV206">
        <f>1-AT206/AU206</f>
        <v>0</v>
      </c>
      <c r="AW206">
        <v>0.5</v>
      </c>
      <c r="AX206">
        <f>CW206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420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CV206">
        <f>$B$11*DT206+$C$11*DU206+$F$11*EF206*(1-EI206)</f>
        <v>0</v>
      </c>
      <c r="CW206">
        <f>CV206*CX206</f>
        <v>0</v>
      </c>
      <c r="CX206">
        <f>($B$11*$D$9+$C$11*$D$9+$F$11*((ES206+EK206)/MAX(ES206+EK206+ET206, 0.1)*$I$9+ET206/MAX(ES206+EK206+ET206, 0.1)*$J$9))/($B$11+$C$11+$F$11)</f>
        <v>0</v>
      </c>
      <c r="CY206">
        <f>($B$11*$K$9+$C$11*$K$9+$F$11*((ES206+EK206)/MAX(ES206+EK206+ET206, 0.1)*$P$9+ET206/MAX(ES206+EK206+ET206, 0.1)*$Q$9))/($B$11+$C$11+$F$11)</f>
        <v>0</v>
      </c>
      <c r="CZ206">
        <v>1.65</v>
      </c>
      <c r="DA206">
        <v>0.5</v>
      </c>
      <c r="DB206" t="s">
        <v>421</v>
      </c>
      <c r="DC206">
        <v>2</v>
      </c>
      <c r="DD206">
        <v>1759363367</v>
      </c>
      <c r="DE206">
        <v>420.378</v>
      </c>
      <c r="DF206">
        <v>419.993666666667</v>
      </c>
      <c r="DG206">
        <v>23.9844333333333</v>
      </c>
      <c r="DH206">
        <v>23.9106666666667</v>
      </c>
      <c r="DI206">
        <v>418.397666666667</v>
      </c>
      <c r="DJ206">
        <v>23.6025333333333</v>
      </c>
      <c r="DK206">
        <v>499.985</v>
      </c>
      <c r="DL206">
        <v>90.3262333333333</v>
      </c>
      <c r="DM206">
        <v>0.0333284666666667</v>
      </c>
      <c r="DN206">
        <v>30.3283666666667</v>
      </c>
      <c r="DO206">
        <v>30.0137</v>
      </c>
      <c r="DP206">
        <v>999.9</v>
      </c>
      <c r="DQ206">
        <v>0</v>
      </c>
      <c r="DR206">
        <v>0</v>
      </c>
      <c r="DS206">
        <v>9986.68666666667</v>
      </c>
      <c r="DT206">
        <v>0</v>
      </c>
      <c r="DU206">
        <v>0.330984</v>
      </c>
      <c r="DV206">
        <v>0.384287666666667</v>
      </c>
      <c r="DW206">
        <v>430.708</v>
      </c>
      <c r="DX206">
        <v>430.282</v>
      </c>
      <c r="DY206">
        <v>0.0737762333333333</v>
      </c>
      <c r="DZ206">
        <v>419.993666666667</v>
      </c>
      <c r="EA206">
        <v>23.9106666666667</v>
      </c>
      <c r="EB206">
        <v>2.16642333333333</v>
      </c>
      <c r="EC206">
        <v>2.15975666666667</v>
      </c>
      <c r="ED206">
        <v>18.7161333333333</v>
      </c>
      <c r="EE206">
        <v>18.6669</v>
      </c>
      <c r="EF206">
        <v>0.00500059</v>
      </c>
      <c r="EG206">
        <v>0</v>
      </c>
      <c r="EH206">
        <v>0</v>
      </c>
      <c r="EI206">
        <v>0</v>
      </c>
      <c r="EJ206">
        <v>162.333333333333</v>
      </c>
      <c r="EK206">
        <v>0.00500059</v>
      </c>
      <c r="EL206">
        <v>-7.7</v>
      </c>
      <c r="EM206">
        <v>-0.633333333333333</v>
      </c>
      <c r="EN206">
        <v>36.25</v>
      </c>
      <c r="EO206">
        <v>40.6246666666667</v>
      </c>
      <c r="EP206">
        <v>37.9163333333333</v>
      </c>
      <c r="EQ206">
        <v>41.3956666666667</v>
      </c>
      <c r="ER206">
        <v>38.8956666666667</v>
      </c>
      <c r="ES206">
        <v>0</v>
      </c>
      <c r="ET206">
        <v>0</v>
      </c>
      <c r="EU206">
        <v>0</v>
      </c>
      <c r="EV206">
        <v>1759363371.1</v>
      </c>
      <c r="EW206">
        <v>0</v>
      </c>
      <c r="EX206">
        <v>162.32</v>
      </c>
      <c r="EY206">
        <v>15.4230770282961</v>
      </c>
      <c r="EZ206">
        <v>11.2538462567141</v>
      </c>
      <c r="FA206">
        <v>-9.244</v>
      </c>
      <c r="FB206">
        <v>15</v>
      </c>
      <c r="FC206">
        <v>0</v>
      </c>
      <c r="FD206" t="s">
        <v>422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0.3819168</v>
      </c>
      <c r="FQ206">
        <v>0.156492090225564</v>
      </c>
      <c r="FR206">
        <v>0.0255799987013291</v>
      </c>
      <c r="FS206">
        <v>1</v>
      </c>
      <c r="FT206">
        <v>161.882352941176</v>
      </c>
      <c r="FU206">
        <v>8.33919005146192</v>
      </c>
      <c r="FV206">
        <v>5.89004497077785</v>
      </c>
      <c r="FW206">
        <v>-1</v>
      </c>
      <c r="FX206">
        <v>0.07393313</v>
      </c>
      <c r="FY206">
        <v>0.00610375939849631</v>
      </c>
      <c r="FZ206">
        <v>0.00107506686959463</v>
      </c>
      <c r="GA206">
        <v>1</v>
      </c>
      <c r="GB206">
        <v>2</v>
      </c>
      <c r="GC206">
        <v>2</v>
      </c>
      <c r="GD206" t="s">
        <v>449</v>
      </c>
      <c r="GE206">
        <v>3.13277</v>
      </c>
      <c r="GF206">
        <v>2.71141</v>
      </c>
      <c r="GG206">
        <v>0.0892757</v>
      </c>
      <c r="GH206">
        <v>0.0896793</v>
      </c>
      <c r="GI206">
        <v>0.102577</v>
      </c>
      <c r="GJ206">
        <v>0.103119</v>
      </c>
      <c r="GK206">
        <v>34259.4</v>
      </c>
      <c r="GL206">
        <v>36675.2</v>
      </c>
      <c r="GM206">
        <v>34038.3</v>
      </c>
      <c r="GN206">
        <v>36481.3</v>
      </c>
      <c r="GO206">
        <v>43147.5</v>
      </c>
      <c r="GP206">
        <v>46972.2</v>
      </c>
      <c r="GQ206">
        <v>53106.3</v>
      </c>
      <c r="GR206">
        <v>58309.3</v>
      </c>
      <c r="GS206">
        <v>1.94657</v>
      </c>
      <c r="GT206">
        <v>1.77733</v>
      </c>
      <c r="GU206">
        <v>0.0726804</v>
      </c>
      <c r="GV206">
        <v>0</v>
      </c>
      <c r="GW206">
        <v>28.8209</v>
      </c>
      <c r="GX206">
        <v>999.9</v>
      </c>
      <c r="GY206">
        <v>57.905</v>
      </c>
      <c r="GZ206">
        <v>30.867</v>
      </c>
      <c r="HA206">
        <v>28.702</v>
      </c>
      <c r="HB206">
        <v>54.73</v>
      </c>
      <c r="HC206">
        <v>44.2829</v>
      </c>
      <c r="HD206">
        <v>1</v>
      </c>
      <c r="HE206">
        <v>0.116773</v>
      </c>
      <c r="HF206">
        <v>-0.973491</v>
      </c>
      <c r="HG206">
        <v>20.1292</v>
      </c>
      <c r="HH206">
        <v>5.19887</v>
      </c>
      <c r="HI206">
        <v>12.0041</v>
      </c>
      <c r="HJ206">
        <v>4.9756</v>
      </c>
      <c r="HK206">
        <v>3.294</v>
      </c>
      <c r="HL206">
        <v>9999</v>
      </c>
      <c r="HM206">
        <v>9999</v>
      </c>
      <c r="HN206">
        <v>999.9</v>
      </c>
      <c r="HO206">
        <v>9999</v>
      </c>
      <c r="HP206">
        <v>1.86325</v>
      </c>
      <c r="HQ206">
        <v>1.86813</v>
      </c>
      <c r="HR206">
        <v>1.86786</v>
      </c>
      <c r="HS206">
        <v>1.86905</v>
      </c>
      <c r="HT206">
        <v>1.86981</v>
      </c>
      <c r="HU206">
        <v>1.86587</v>
      </c>
      <c r="HV206">
        <v>1.86696</v>
      </c>
      <c r="HW206">
        <v>1.86844</v>
      </c>
      <c r="HX206">
        <v>5</v>
      </c>
      <c r="HY206">
        <v>0</v>
      </c>
      <c r="HZ206">
        <v>0</v>
      </c>
      <c r="IA206">
        <v>0</v>
      </c>
      <c r="IB206" t="s">
        <v>424</v>
      </c>
      <c r="IC206" t="s">
        <v>425</v>
      </c>
      <c r="ID206" t="s">
        <v>426</v>
      </c>
      <c r="IE206" t="s">
        <v>426</v>
      </c>
      <c r="IF206" t="s">
        <v>426</v>
      </c>
      <c r="IG206" t="s">
        <v>426</v>
      </c>
      <c r="IH206">
        <v>0</v>
      </c>
      <c r="II206">
        <v>100</v>
      </c>
      <c r="IJ206">
        <v>100</v>
      </c>
      <c r="IK206">
        <v>1.981</v>
      </c>
      <c r="IL206">
        <v>0.3819</v>
      </c>
      <c r="IM206">
        <v>0.591063205497763</v>
      </c>
      <c r="IN206">
        <v>0.00362635438953289</v>
      </c>
      <c r="IO206">
        <v>-8.50754122937555e-07</v>
      </c>
      <c r="IP206">
        <v>2.87264459290622e-10</v>
      </c>
      <c r="IQ206">
        <v>-0.103101814204982</v>
      </c>
      <c r="IR206">
        <v>-0.017656537129445</v>
      </c>
      <c r="IS206">
        <v>0.00217271289782075</v>
      </c>
      <c r="IT206">
        <v>-2.34727275410467e-05</v>
      </c>
      <c r="IU206">
        <v>4</v>
      </c>
      <c r="IV206">
        <v>2183</v>
      </c>
      <c r="IW206">
        <v>1</v>
      </c>
      <c r="IX206">
        <v>27</v>
      </c>
      <c r="IY206">
        <v>29322722.8</v>
      </c>
      <c r="IZ206">
        <v>29322722.8</v>
      </c>
      <c r="JA206">
        <v>0.997314</v>
      </c>
      <c r="JB206">
        <v>2.6355</v>
      </c>
      <c r="JC206">
        <v>1.54785</v>
      </c>
      <c r="JD206">
        <v>2.31323</v>
      </c>
      <c r="JE206">
        <v>1.64551</v>
      </c>
      <c r="JF206">
        <v>2.38403</v>
      </c>
      <c r="JG206">
        <v>34.6006</v>
      </c>
      <c r="JH206">
        <v>24.2188</v>
      </c>
      <c r="JI206">
        <v>18</v>
      </c>
      <c r="JJ206">
        <v>505.087</v>
      </c>
      <c r="JK206">
        <v>396.31</v>
      </c>
      <c r="JL206">
        <v>30.4472</v>
      </c>
      <c r="JM206">
        <v>28.8799</v>
      </c>
      <c r="JN206">
        <v>30.0002</v>
      </c>
      <c r="JO206">
        <v>28.8359</v>
      </c>
      <c r="JP206">
        <v>28.7854</v>
      </c>
      <c r="JQ206">
        <v>19.9834</v>
      </c>
      <c r="JR206">
        <v>20.4913</v>
      </c>
      <c r="JS206">
        <v>52.384</v>
      </c>
      <c r="JT206">
        <v>30.441</v>
      </c>
      <c r="JU206">
        <v>420</v>
      </c>
      <c r="JV206">
        <v>23.9497</v>
      </c>
      <c r="JW206">
        <v>96.5313</v>
      </c>
      <c r="JX206">
        <v>94.4713</v>
      </c>
    </row>
    <row r="207" spans="1:284">
      <c r="A207">
        <v>191</v>
      </c>
      <c r="B207">
        <v>1759363372</v>
      </c>
      <c r="C207">
        <v>2329.90000009537</v>
      </c>
      <c r="D207" t="s">
        <v>812</v>
      </c>
      <c r="E207" t="s">
        <v>813</v>
      </c>
      <c r="F207">
        <v>5</v>
      </c>
      <c r="G207" t="s">
        <v>791</v>
      </c>
      <c r="H207" t="s">
        <v>419</v>
      </c>
      <c r="I207">
        <v>1759363369</v>
      </c>
      <c r="J207">
        <f>(K207)/1000</f>
        <v>0</v>
      </c>
      <c r="K207">
        <f>1000*DK207*AI207*(DG207-DH207)/(100*CZ207*(1000-AI207*DG207))</f>
        <v>0</v>
      </c>
      <c r="L207">
        <f>DK207*AI207*(DF207-DE207*(1000-AI207*DH207)/(1000-AI207*DG207))/(100*CZ207)</f>
        <v>0</v>
      </c>
      <c r="M207">
        <f>DE207 - IF(AI207&gt;1, L207*CZ207*100.0/(AK207), 0)</f>
        <v>0</v>
      </c>
      <c r="N207">
        <f>((T207-J207/2)*M207-L207)/(T207+J207/2)</f>
        <v>0</v>
      </c>
      <c r="O207">
        <f>N207*(DL207+DM207)/1000.0</f>
        <v>0</v>
      </c>
      <c r="P207">
        <f>(DE207 - IF(AI207&gt;1, L207*CZ207*100.0/(AK207), 0))*(DL207+DM207)/1000.0</f>
        <v>0</v>
      </c>
      <c r="Q207">
        <f>2.0/((1/S207-1/R207)+SIGN(S207)*SQRT((1/S207-1/R207)*(1/S207-1/R207) + 4*DA207/((DA207+1)*(DA207+1))*(2*1/S207*1/R207-1/R207*1/R207)))</f>
        <v>0</v>
      </c>
      <c r="R207">
        <f>IF(LEFT(DB207,1)&lt;&gt;"0",IF(LEFT(DB207,1)="1",3.0,DC207),$D$5+$E$5*(DS207*DL207/($K$5*1000))+$F$5*(DS207*DL207/($K$5*1000))*MAX(MIN(CZ207,$J$5),$I$5)*MAX(MIN(CZ207,$J$5),$I$5)+$G$5*MAX(MIN(CZ207,$J$5),$I$5)*(DS207*DL207/($K$5*1000))+$H$5*(DS207*DL207/($K$5*1000))*(DS207*DL207/($K$5*1000)))</f>
        <v>0</v>
      </c>
      <c r="S207">
        <f>J207*(1000-(1000*0.61365*exp(17.502*W207/(240.97+W207))/(DL207+DM207)+DG207)/2)/(1000*0.61365*exp(17.502*W207/(240.97+W207))/(DL207+DM207)-DG207)</f>
        <v>0</v>
      </c>
      <c r="T207">
        <f>1/((DA207+1)/(Q207/1.6)+1/(R207/1.37)) + DA207/((DA207+1)/(Q207/1.6) + DA207/(R207/1.37))</f>
        <v>0</v>
      </c>
      <c r="U207">
        <f>(CV207*CY207)</f>
        <v>0</v>
      </c>
      <c r="V207">
        <f>(DN207+(U207+2*0.95*5.67E-8*(((DN207+$B$7)+273)^4-(DN207+273)^4)-44100*J207)/(1.84*29.3*R207+8*0.95*5.67E-8*(DN207+273)^3))</f>
        <v>0</v>
      </c>
      <c r="W207">
        <f>($C$7*DO207+$D$7*DP207+$E$7*V207)</f>
        <v>0</v>
      </c>
      <c r="X207">
        <f>0.61365*exp(17.502*W207/(240.97+W207))</f>
        <v>0</v>
      </c>
      <c r="Y207">
        <f>(Z207/AA207*100)</f>
        <v>0</v>
      </c>
      <c r="Z207">
        <f>DG207*(DL207+DM207)/1000</f>
        <v>0</v>
      </c>
      <c r="AA207">
        <f>0.61365*exp(17.502*DN207/(240.97+DN207))</f>
        <v>0</v>
      </c>
      <c r="AB207">
        <f>(X207-DG207*(DL207+DM207)/1000)</f>
        <v>0</v>
      </c>
      <c r="AC207">
        <f>(-J207*44100)</f>
        <v>0</v>
      </c>
      <c r="AD207">
        <f>2*29.3*R207*0.92*(DN207-W207)</f>
        <v>0</v>
      </c>
      <c r="AE207">
        <f>2*0.95*5.67E-8*(((DN207+$B$7)+273)^4-(W207+273)^4)</f>
        <v>0</v>
      </c>
      <c r="AF207">
        <f>U207+AE207+AC207+AD207</f>
        <v>0</v>
      </c>
      <c r="AG207">
        <v>0</v>
      </c>
      <c r="AH207">
        <v>0</v>
      </c>
      <c r="AI207">
        <f>IF(AG207*$H$13&gt;=AK207,1.0,(AK207/(AK207-AG207*$H$13)))</f>
        <v>0</v>
      </c>
      <c r="AJ207">
        <f>(AI207-1)*100</f>
        <v>0</v>
      </c>
      <c r="AK207">
        <f>MAX(0,($B$13+$C$13*DS207)/(1+$D$13*DS207)*DL207/(DN207+273)*$E$13)</f>
        <v>0</v>
      </c>
      <c r="AL207" t="s">
        <v>420</v>
      </c>
      <c r="AM207" t="s">
        <v>420</v>
      </c>
      <c r="AN207">
        <v>0</v>
      </c>
      <c r="AO207">
        <v>0</v>
      </c>
      <c r="AP207">
        <f>1-AN207/AO207</f>
        <v>0</v>
      </c>
      <c r="AQ207">
        <v>0</v>
      </c>
      <c r="AR207" t="s">
        <v>420</v>
      </c>
      <c r="AS207" t="s">
        <v>420</v>
      </c>
      <c r="AT207">
        <v>0</v>
      </c>
      <c r="AU207">
        <v>0</v>
      </c>
      <c r="AV207">
        <f>1-AT207/AU207</f>
        <v>0</v>
      </c>
      <c r="AW207">
        <v>0.5</v>
      </c>
      <c r="AX207">
        <f>CW207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420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CV207">
        <f>$B$11*DT207+$C$11*DU207+$F$11*EF207*(1-EI207)</f>
        <v>0</v>
      </c>
      <c r="CW207">
        <f>CV207*CX207</f>
        <v>0</v>
      </c>
      <c r="CX207">
        <f>($B$11*$D$9+$C$11*$D$9+$F$11*((ES207+EK207)/MAX(ES207+EK207+ET207, 0.1)*$I$9+ET207/MAX(ES207+EK207+ET207, 0.1)*$J$9))/($B$11+$C$11+$F$11)</f>
        <v>0</v>
      </c>
      <c r="CY207">
        <f>($B$11*$K$9+$C$11*$K$9+$F$11*((ES207+EK207)/MAX(ES207+EK207+ET207, 0.1)*$P$9+ET207/MAX(ES207+EK207+ET207, 0.1)*$Q$9))/($B$11+$C$11+$F$11)</f>
        <v>0</v>
      </c>
      <c r="CZ207">
        <v>1.65</v>
      </c>
      <c r="DA207">
        <v>0.5</v>
      </c>
      <c r="DB207" t="s">
        <v>421</v>
      </c>
      <c r="DC207">
        <v>2</v>
      </c>
      <c r="DD207">
        <v>1759363369</v>
      </c>
      <c r="DE207">
        <v>420.381</v>
      </c>
      <c r="DF207">
        <v>420.005666666667</v>
      </c>
      <c r="DG207">
        <v>23.9837333333333</v>
      </c>
      <c r="DH207">
        <v>23.9098666666667</v>
      </c>
      <c r="DI207">
        <v>418.400333333333</v>
      </c>
      <c r="DJ207">
        <v>23.6019</v>
      </c>
      <c r="DK207">
        <v>499.947666666667</v>
      </c>
      <c r="DL207">
        <v>90.3264</v>
      </c>
      <c r="DM207">
        <v>0.0333687666666667</v>
      </c>
      <c r="DN207">
        <v>30.3265</v>
      </c>
      <c r="DO207">
        <v>30.0092666666667</v>
      </c>
      <c r="DP207">
        <v>999.9</v>
      </c>
      <c r="DQ207">
        <v>0</v>
      </c>
      <c r="DR207">
        <v>0</v>
      </c>
      <c r="DS207">
        <v>9984.15333333333</v>
      </c>
      <c r="DT207">
        <v>0</v>
      </c>
      <c r="DU207">
        <v>0.330984</v>
      </c>
      <c r="DV207">
        <v>0.375122</v>
      </c>
      <c r="DW207">
        <v>430.710666666667</v>
      </c>
      <c r="DX207">
        <v>430.294</v>
      </c>
      <c r="DY207">
        <v>0.0738786</v>
      </c>
      <c r="DZ207">
        <v>420.005666666667</v>
      </c>
      <c r="EA207">
        <v>23.9098666666667</v>
      </c>
      <c r="EB207">
        <v>2.16636666666667</v>
      </c>
      <c r="EC207">
        <v>2.15969</v>
      </c>
      <c r="ED207">
        <v>18.7157</v>
      </c>
      <c r="EE207">
        <v>18.6664</v>
      </c>
      <c r="EF207">
        <v>0.00500059</v>
      </c>
      <c r="EG207">
        <v>0</v>
      </c>
      <c r="EH207">
        <v>0</v>
      </c>
      <c r="EI207">
        <v>0</v>
      </c>
      <c r="EJ207">
        <v>157.433333333333</v>
      </c>
      <c r="EK207">
        <v>0.00500059</v>
      </c>
      <c r="EL207">
        <v>-4.63333333333333</v>
      </c>
      <c r="EM207">
        <v>-0.4</v>
      </c>
      <c r="EN207">
        <v>36.229</v>
      </c>
      <c r="EO207">
        <v>40.5623333333333</v>
      </c>
      <c r="EP207">
        <v>37.8956666666667</v>
      </c>
      <c r="EQ207">
        <v>41.3123333333333</v>
      </c>
      <c r="ER207">
        <v>38.854</v>
      </c>
      <c r="ES207">
        <v>0</v>
      </c>
      <c r="ET207">
        <v>0</v>
      </c>
      <c r="EU207">
        <v>0</v>
      </c>
      <c r="EV207">
        <v>1759363372.9</v>
      </c>
      <c r="EW207">
        <v>0</v>
      </c>
      <c r="EX207">
        <v>162.088461538462</v>
      </c>
      <c r="EY207">
        <v>-18.5401709253735</v>
      </c>
      <c r="EZ207">
        <v>35.572649757407</v>
      </c>
      <c r="FA207">
        <v>-7.95</v>
      </c>
      <c r="FB207">
        <v>15</v>
      </c>
      <c r="FC207">
        <v>0</v>
      </c>
      <c r="FD207" t="s">
        <v>422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0.38472895</v>
      </c>
      <c r="FQ207">
        <v>0.114930360902256</v>
      </c>
      <c r="FR207">
        <v>0.0241751133243983</v>
      </c>
      <c r="FS207">
        <v>1</v>
      </c>
      <c r="FT207">
        <v>162.1</v>
      </c>
      <c r="FU207">
        <v>9.98319318889874</v>
      </c>
      <c r="FV207">
        <v>5.93266134110445</v>
      </c>
      <c r="FW207">
        <v>-1</v>
      </c>
      <c r="FX207">
        <v>0.073990825</v>
      </c>
      <c r="FY207">
        <v>0.00389186616541364</v>
      </c>
      <c r="FZ207">
        <v>0.001035830416562</v>
      </c>
      <c r="GA207">
        <v>1</v>
      </c>
      <c r="GB207">
        <v>2</v>
      </c>
      <c r="GC207">
        <v>2</v>
      </c>
      <c r="GD207" t="s">
        <v>449</v>
      </c>
      <c r="GE207">
        <v>3.1327</v>
      </c>
      <c r="GF207">
        <v>2.71144</v>
      </c>
      <c r="GG207">
        <v>0.0892729</v>
      </c>
      <c r="GH207">
        <v>0.0896846</v>
      </c>
      <c r="GI207">
        <v>0.102573</v>
      </c>
      <c r="GJ207">
        <v>0.103118</v>
      </c>
      <c r="GK207">
        <v>34259.3</v>
      </c>
      <c r="GL207">
        <v>36674.8</v>
      </c>
      <c r="GM207">
        <v>34038.2</v>
      </c>
      <c r="GN207">
        <v>36481.1</v>
      </c>
      <c r="GO207">
        <v>43147.5</v>
      </c>
      <c r="GP207">
        <v>46971.9</v>
      </c>
      <c r="GQ207">
        <v>53106.1</v>
      </c>
      <c r="GR207">
        <v>58308.8</v>
      </c>
      <c r="GS207">
        <v>1.94665</v>
      </c>
      <c r="GT207">
        <v>1.77722</v>
      </c>
      <c r="GU207">
        <v>0.0729971</v>
      </c>
      <c r="GV207">
        <v>0</v>
      </c>
      <c r="GW207">
        <v>28.8209</v>
      </c>
      <c r="GX207">
        <v>999.9</v>
      </c>
      <c r="GY207">
        <v>57.905</v>
      </c>
      <c r="GZ207">
        <v>30.877</v>
      </c>
      <c r="HA207">
        <v>28.7203</v>
      </c>
      <c r="HB207">
        <v>54.71</v>
      </c>
      <c r="HC207">
        <v>44.5913</v>
      </c>
      <c r="HD207">
        <v>1</v>
      </c>
      <c r="HE207">
        <v>0.116753</v>
      </c>
      <c r="HF207">
        <v>-0.97485</v>
      </c>
      <c r="HG207">
        <v>20.1292</v>
      </c>
      <c r="HH207">
        <v>5.19887</v>
      </c>
      <c r="HI207">
        <v>12.0046</v>
      </c>
      <c r="HJ207">
        <v>4.97555</v>
      </c>
      <c r="HK207">
        <v>3.294</v>
      </c>
      <c r="HL207">
        <v>9999</v>
      </c>
      <c r="HM207">
        <v>9999</v>
      </c>
      <c r="HN207">
        <v>999.9</v>
      </c>
      <c r="HO207">
        <v>9999</v>
      </c>
      <c r="HP207">
        <v>1.86325</v>
      </c>
      <c r="HQ207">
        <v>1.86813</v>
      </c>
      <c r="HR207">
        <v>1.86785</v>
      </c>
      <c r="HS207">
        <v>1.86905</v>
      </c>
      <c r="HT207">
        <v>1.86982</v>
      </c>
      <c r="HU207">
        <v>1.86588</v>
      </c>
      <c r="HV207">
        <v>1.86697</v>
      </c>
      <c r="HW207">
        <v>1.86844</v>
      </c>
      <c r="HX207">
        <v>5</v>
      </c>
      <c r="HY207">
        <v>0</v>
      </c>
      <c r="HZ207">
        <v>0</v>
      </c>
      <c r="IA207">
        <v>0</v>
      </c>
      <c r="IB207" t="s">
        <v>424</v>
      </c>
      <c r="IC207" t="s">
        <v>425</v>
      </c>
      <c r="ID207" t="s">
        <v>426</v>
      </c>
      <c r="IE207" t="s">
        <v>426</v>
      </c>
      <c r="IF207" t="s">
        <v>426</v>
      </c>
      <c r="IG207" t="s">
        <v>426</v>
      </c>
      <c r="IH207">
        <v>0</v>
      </c>
      <c r="II207">
        <v>100</v>
      </c>
      <c r="IJ207">
        <v>100</v>
      </c>
      <c r="IK207">
        <v>1.98</v>
      </c>
      <c r="IL207">
        <v>0.3818</v>
      </c>
      <c r="IM207">
        <v>0.591063205497763</v>
      </c>
      <c r="IN207">
        <v>0.00362635438953289</v>
      </c>
      <c r="IO207">
        <v>-8.50754122937555e-07</v>
      </c>
      <c r="IP207">
        <v>2.87264459290622e-10</v>
      </c>
      <c r="IQ207">
        <v>-0.103101814204982</v>
      </c>
      <c r="IR207">
        <v>-0.017656537129445</v>
      </c>
      <c r="IS207">
        <v>0.00217271289782075</v>
      </c>
      <c r="IT207">
        <v>-2.34727275410467e-05</v>
      </c>
      <c r="IU207">
        <v>4</v>
      </c>
      <c r="IV207">
        <v>2183</v>
      </c>
      <c r="IW207">
        <v>1</v>
      </c>
      <c r="IX207">
        <v>27</v>
      </c>
      <c r="IY207">
        <v>29322722.9</v>
      </c>
      <c r="IZ207">
        <v>29322722.9</v>
      </c>
      <c r="JA207">
        <v>0.997314</v>
      </c>
      <c r="JB207">
        <v>2.6416</v>
      </c>
      <c r="JC207">
        <v>1.54785</v>
      </c>
      <c r="JD207">
        <v>2.31445</v>
      </c>
      <c r="JE207">
        <v>1.64673</v>
      </c>
      <c r="JF207">
        <v>2.32544</v>
      </c>
      <c r="JG207">
        <v>34.6006</v>
      </c>
      <c r="JH207">
        <v>24.2101</v>
      </c>
      <c r="JI207">
        <v>18</v>
      </c>
      <c r="JJ207">
        <v>505.147</v>
      </c>
      <c r="JK207">
        <v>396.256</v>
      </c>
      <c r="JL207">
        <v>30.4415</v>
      </c>
      <c r="JM207">
        <v>28.8799</v>
      </c>
      <c r="JN207">
        <v>30.0001</v>
      </c>
      <c r="JO207">
        <v>28.8371</v>
      </c>
      <c r="JP207">
        <v>28.7854</v>
      </c>
      <c r="JQ207">
        <v>19.9821</v>
      </c>
      <c r="JR207">
        <v>20.4913</v>
      </c>
      <c r="JS207">
        <v>52.384</v>
      </c>
      <c r="JT207">
        <v>30.441</v>
      </c>
      <c r="JU207">
        <v>420</v>
      </c>
      <c r="JV207">
        <v>23.9497</v>
      </c>
      <c r="JW207">
        <v>96.531</v>
      </c>
      <c r="JX207">
        <v>94.4706</v>
      </c>
    </row>
    <row r="208" spans="1:284">
      <c r="A208">
        <v>192</v>
      </c>
      <c r="B208">
        <v>1759363374</v>
      </c>
      <c r="C208">
        <v>2331.90000009537</v>
      </c>
      <c r="D208" t="s">
        <v>814</v>
      </c>
      <c r="E208" t="s">
        <v>815</v>
      </c>
      <c r="F208">
        <v>5</v>
      </c>
      <c r="G208" t="s">
        <v>791</v>
      </c>
      <c r="H208" t="s">
        <v>419</v>
      </c>
      <c r="I208">
        <v>1759363371</v>
      </c>
      <c r="J208">
        <f>(K208)/1000</f>
        <v>0</v>
      </c>
      <c r="K208">
        <f>1000*DK208*AI208*(DG208-DH208)/(100*CZ208*(1000-AI208*DG208))</f>
        <v>0</v>
      </c>
      <c r="L208">
        <f>DK208*AI208*(DF208-DE208*(1000-AI208*DH208)/(1000-AI208*DG208))/(100*CZ208)</f>
        <v>0</v>
      </c>
      <c r="M208">
        <f>DE208 - IF(AI208&gt;1, L208*CZ208*100.0/(AK208), 0)</f>
        <v>0</v>
      </c>
      <c r="N208">
        <f>((T208-J208/2)*M208-L208)/(T208+J208/2)</f>
        <v>0</v>
      </c>
      <c r="O208">
        <f>N208*(DL208+DM208)/1000.0</f>
        <v>0</v>
      </c>
      <c r="P208">
        <f>(DE208 - IF(AI208&gt;1, L208*CZ208*100.0/(AK208), 0))*(DL208+DM208)/1000.0</f>
        <v>0</v>
      </c>
      <c r="Q208">
        <f>2.0/((1/S208-1/R208)+SIGN(S208)*SQRT((1/S208-1/R208)*(1/S208-1/R208) + 4*DA208/((DA208+1)*(DA208+1))*(2*1/S208*1/R208-1/R208*1/R208)))</f>
        <v>0</v>
      </c>
      <c r="R208">
        <f>IF(LEFT(DB208,1)&lt;&gt;"0",IF(LEFT(DB208,1)="1",3.0,DC208),$D$5+$E$5*(DS208*DL208/($K$5*1000))+$F$5*(DS208*DL208/($K$5*1000))*MAX(MIN(CZ208,$J$5),$I$5)*MAX(MIN(CZ208,$J$5),$I$5)+$G$5*MAX(MIN(CZ208,$J$5),$I$5)*(DS208*DL208/($K$5*1000))+$H$5*(DS208*DL208/($K$5*1000))*(DS208*DL208/($K$5*1000)))</f>
        <v>0</v>
      </c>
      <c r="S208">
        <f>J208*(1000-(1000*0.61365*exp(17.502*W208/(240.97+W208))/(DL208+DM208)+DG208)/2)/(1000*0.61365*exp(17.502*W208/(240.97+W208))/(DL208+DM208)-DG208)</f>
        <v>0</v>
      </c>
      <c r="T208">
        <f>1/((DA208+1)/(Q208/1.6)+1/(R208/1.37)) + DA208/((DA208+1)/(Q208/1.6) + DA208/(R208/1.37))</f>
        <v>0</v>
      </c>
      <c r="U208">
        <f>(CV208*CY208)</f>
        <v>0</v>
      </c>
      <c r="V208">
        <f>(DN208+(U208+2*0.95*5.67E-8*(((DN208+$B$7)+273)^4-(DN208+273)^4)-44100*J208)/(1.84*29.3*R208+8*0.95*5.67E-8*(DN208+273)^3))</f>
        <v>0</v>
      </c>
      <c r="W208">
        <f>($C$7*DO208+$D$7*DP208+$E$7*V208)</f>
        <v>0</v>
      </c>
      <c r="X208">
        <f>0.61365*exp(17.502*W208/(240.97+W208))</f>
        <v>0</v>
      </c>
      <c r="Y208">
        <f>(Z208/AA208*100)</f>
        <v>0</v>
      </c>
      <c r="Z208">
        <f>DG208*(DL208+DM208)/1000</f>
        <v>0</v>
      </c>
      <c r="AA208">
        <f>0.61365*exp(17.502*DN208/(240.97+DN208))</f>
        <v>0</v>
      </c>
      <c r="AB208">
        <f>(X208-DG208*(DL208+DM208)/1000)</f>
        <v>0</v>
      </c>
      <c r="AC208">
        <f>(-J208*44100)</f>
        <v>0</v>
      </c>
      <c r="AD208">
        <f>2*29.3*R208*0.92*(DN208-W208)</f>
        <v>0</v>
      </c>
      <c r="AE208">
        <f>2*0.95*5.67E-8*(((DN208+$B$7)+273)^4-(W208+273)^4)</f>
        <v>0</v>
      </c>
      <c r="AF208">
        <f>U208+AE208+AC208+AD208</f>
        <v>0</v>
      </c>
      <c r="AG208">
        <v>0</v>
      </c>
      <c r="AH208">
        <v>0</v>
      </c>
      <c r="AI208">
        <f>IF(AG208*$H$13&gt;=AK208,1.0,(AK208/(AK208-AG208*$H$13)))</f>
        <v>0</v>
      </c>
      <c r="AJ208">
        <f>(AI208-1)*100</f>
        <v>0</v>
      </c>
      <c r="AK208">
        <f>MAX(0,($B$13+$C$13*DS208)/(1+$D$13*DS208)*DL208/(DN208+273)*$E$13)</f>
        <v>0</v>
      </c>
      <c r="AL208" t="s">
        <v>420</v>
      </c>
      <c r="AM208" t="s">
        <v>420</v>
      </c>
      <c r="AN208">
        <v>0</v>
      </c>
      <c r="AO208">
        <v>0</v>
      </c>
      <c r="AP208">
        <f>1-AN208/AO208</f>
        <v>0</v>
      </c>
      <c r="AQ208">
        <v>0</v>
      </c>
      <c r="AR208" t="s">
        <v>420</v>
      </c>
      <c r="AS208" t="s">
        <v>420</v>
      </c>
      <c r="AT208">
        <v>0</v>
      </c>
      <c r="AU208">
        <v>0</v>
      </c>
      <c r="AV208">
        <f>1-AT208/AU208</f>
        <v>0</v>
      </c>
      <c r="AW208">
        <v>0.5</v>
      </c>
      <c r="AX208">
        <f>CW208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420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CV208">
        <f>$B$11*DT208+$C$11*DU208+$F$11*EF208*(1-EI208)</f>
        <v>0</v>
      </c>
      <c r="CW208">
        <f>CV208*CX208</f>
        <v>0</v>
      </c>
      <c r="CX208">
        <f>($B$11*$D$9+$C$11*$D$9+$F$11*((ES208+EK208)/MAX(ES208+EK208+ET208, 0.1)*$I$9+ET208/MAX(ES208+EK208+ET208, 0.1)*$J$9))/($B$11+$C$11+$F$11)</f>
        <v>0</v>
      </c>
      <c r="CY208">
        <f>($B$11*$K$9+$C$11*$K$9+$F$11*((ES208+EK208)/MAX(ES208+EK208+ET208, 0.1)*$P$9+ET208/MAX(ES208+EK208+ET208, 0.1)*$Q$9))/($B$11+$C$11+$F$11)</f>
        <v>0</v>
      </c>
      <c r="CZ208">
        <v>1.65</v>
      </c>
      <c r="DA208">
        <v>0.5</v>
      </c>
      <c r="DB208" t="s">
        <v>421</v>
      </c>
      <c r="DC208">
        <v>2</v>
      </c>
      <c r="DD208">
        <v>1759363371</v>
      </c>
      <c r="DE208">
        <v>420.379333333333</v>
      </c>
      <c r="DF208">
        <v>420.014666666667</v>
      </c>
      <c r="DG208">
        <v>23.9825333333333</v>
      </c>
      <c r="DH208">
        <v>23.9091333333333</v>
      </c>
      <c r="DI208">
        <v>418.399</v>
      </c>
      <c r="DJ208">
        <v>23.6007333333333</v>
      </c>
      <c r="DK208">
        <v>499.942666666667</v>
      </c>
      <c r="DL208">
        <v>90.3266666666667</v>
      </c>
      <c r="DM208">
        <v>0.0333941666666667</v>
      </c>
      <c r="DN208">
        <v>30.3244</v>
      </c>
      <c r="DO208">
        <v>30.0070666666667</v>
      </c>
      <c r="DP208">
        <v>999.9</v>
      </c>
      <c r="DQ208">
        <v>0</v>
      </c>
      <c r="DR208">
        <v>0</v>
      </c>
      <c r="DS208">
        <v>9997.26</v>
      </c>
      <c r="DT208">
        <v>0</v>
      </c>
      <c r="DU208">
        <v>0.330984</v>
      </c>
      <c r="DV208">
        <v>0.364796666666667</v>
      </c>
      <c r="DW208">
        <v>430.708666666667</v>
      </c>
      <c r="DX208">
        <v>430.302666666667</v>
      </c>
      <c r="DY208">
        <v>0.0734132</v>
      </c>
      <c r="DZ208">
        <v>420.014666666667</v>
      </c>
      <c r="EA208">
        <v>23.9091333333333</v>
      </c>
      <c r="EB208">
        <v>2.16626333333333</v>
      </c>
      <c r="EC208">
        <v>2.15963</v>
      </c>
      <c r="ED208">
        <v>18.7149666666667</v>
      </c>
      <c r="EE208">
        <v>18.6659666666667</v>
      </c>
      <c r="EF208">
        <v>0.00500059</v>
      </c>
      <c r="EG208">
        <v>0</v>
      </c>
      <c r="EH208">
        <v>0</v>
      </c>
      <c r="EI208">
        <v>0</v>
      </c>
      <c r="EJ208">
        <v>159.233333333333</v>
      </c>
      <c r="EK208">
        <v>0.00500059</v>
      </c>
      <c r="EL208">
        <v>-8.43333333333333</v>
      </c>
      <c r="EM208">
        <v>-1.8</v>
      </c>
      <c r="EN208">
        <v>36.208</v>
      </c>
      <c r="EO208">
        <v>40.4996666666667</v>
      </c>
      <c r="EP208">
        <v>37.875</v>
      </c>
      <c r="EQ208">
        <v>41.2496666666667</v>
      </c>
      <c r="ER208">
        <v>38.833</v>
      </c>
      <c r="ES208">
        <v>0</v>
      </c>
      <c r="ET208">
        <v>0</v>
      </c>
      <c r="EU208">
        <v>0</v>
      </c>
      <c r="EV208">
        <v>1759363375.3</v>
      </c>
      <c r="EW208">
        <v>0</v>
      </c>
      <c r="EX208">
        <v>162.473076923077</v>
      </c>
      <c r="EY208">
        <v>-5.66495726790911</v>
      </c>
      <c r="EZ208">
        <v>24.9299147372116</v>
      </c>
      <c r="FA208">
        <v>-8.58461538461538</v>
      </c>
      <c r="FB208">
        <v>15</v>
      </c>
      <c r="FC208">
        <v>0</v>
      </c>
      <c r="FD208" t="s">
        <v>422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0.3845657</v>
      </c>
      <c r="FQ208">
        <v>-0.0162792180451128</v>
      </c>
      <c r="FR208">
        <v>0.024349700608221</v>
      </c>
      <c r="FS208">
        <v>1</v>
      </c>
      <c r="FT208">
        <v>161.867647058824</v>
      </c>
      <c r="FU208">
        <v>-7.40870898769553</v>
      </c>
      <c r="FV208">
        <v>6.12198163747248</v>
      </c>
      <c r="FW208">
        <v>-1</v>
      </c>
      <c r="FX208">
        <v>0.07413187</v>
      </c>
      <c r="FY208">
        <v>-0.000391642105263071</v>
      </c>
      <c r="FZ208">
        <v>0.000886685540143742</v>
      </c>
      <c r="GA208">
        <v>1</v>
      </c>
      <c r="GB208">
        <v>2</v>
      </c>
      <c r="GC208">
        <v>2</v>
      </c>
      <c r="GD208" t="s">
        <v>449</v>
      </c>
      <c r="GE208">
        <v>3.13275</v>
      </c>
      <c r="GF208">
        <v>2.71153</v>
      </c>
      <c r="GG208">
        <v>0.0892701</v>
      </c>
      <c r="GH208">
        <v>0.08968</v>
      </c>
      <c r="GI208">
        <v>0.102571</v>
      </c>
      <c r="GJ208">
        <v>0.103117</v>
      </c>
      <c r="GK208">
        <v>34259.2</v>
      </c>
      <c r="GL208">
        <v>36674.8</v>
      </c>
      <c r="GM208">
        <v>34038</v>
      </c>
      <c r="GN208">
        <v>36480.9</v>
      </c>
      <c r="GO208">
        <v>43147.4</v>
      </c>
      <c r="GP208">
        <v>46971.8</v>
      </c>
      <c r="GQ208">
        <v>53105.8</v>
      </c>
      <c r="GR208">
        <v>58308.6</v>
      </c>
      <c r="GS208">
        <v>1.94692</v>
      </c>
      <c r="GT208">
        <v>1.77722</v>
      </c>
      <c r="GU208">
        <v>0.0728853</v>
      </c>
      <c r="GV208">
        <v>0</v>
      </c>
      <c r="GW208">
        <v>28.8209</v>
      </c>
      <c r="GX208">
        <v>999.9</v>
      </c>
      <c r="GY208">
        <v>57.905</v>
      </c>
      <c r="GZ208">
        <v>30.877</v>
      </c>
      <c r="HA208">
        <v>28.7184</v>
      </c>
      <c r="HB208">
        <v>54.51</v>
      </c>
      <c r="HC208">
        <v>44.4671</v>
      </c>
      <c r="HD208">
        <v>1</v>
      </c>
      <c r="HE208">
        <v>0.116745</v>
      </c>
      <c r="HF208">
        <v>-0.989368</v>
      </c>
      <c r="HG208">
        <v>20.1291</v>
      </c>
      <c r="HH208">
        <v>5.19902</v>
      </c>
      <c r="HI208">
        <v>12.0047</v>
      </c>
      <c r="HJ208">
        <v>4.97565</v>
      </c>
      <c r="HK208">
        <v>3.294</v>
      </c>
      <c r="HL208">
        <v>9999</v>
      </c>
      <c r="HM208">
        <v>9999</v>
      </c>
      <c r="HN208">
        <v>999.9</v>
      </c>
      <c r="HO208">
        <v>9999</v>
      </c>
      <c r="HP208">
        <v>1.86325</v>
      </c>
      <c r="HQ208">
        <v>1.86813</v>
      </c>
      <c r="HR208">
        <v>1.86784</v>
      </c>
      <c r="HS208">
        <v>1.86905</v>
      </c>
      <c r="HT208">
        <v>1.86981</v>
      </c>
      <c r="HU208">
        <v>1.86586</v>
      </c>
      <c r="HV208">
        <v>1.86697</v>
      </c>
      <c r="HW208">
        <v>1.86844</v>
      </c>
      <c r="HX208">
        <v>5</v>
      </c>
      <c r="HY208">
        <v>0</v>
      </c>
      <c r="HZ208">
        <v>0</v>
      </c>
      <c r="IA208">
        <v>0</v>
      </c>
      <c r="IB208" t="s">
        <v>424</v>
      </c>
      <c r="IC208" t="s">
        <v>425</v>
      </c>
      <c r="ID208" t="s">
        <v>426</v>
      </c>
      <c r="IE208" t="s">
        <v>426</v>
      </c>
      <c r="IF208" t="s">
        <v>426</v>
      </c>
      <c r="IG208" t="s">
        <v>426</v>
      </c>
      <c r="IH208">
        <v>0</v>
      </c>
      <c r="II208">
        <v>100</v>
      </c>
      <c r="IJ208">
        <v>100</v>
      </c>
      <c r="IK208">
        <v>1.98</v>
      </c>
      <c r="IL208">
        <v>0.3818</v>
      </c>
      <c r="IM208">
        <v>0.591063205497763</v>
      </c>
      <c r="IN208">
        <v>0.00362635438953289</v>
      </c>
      <c r="IO208">
        <v>-8.50754122937555e-07</v>
      </c>
      <c r="IP208">
        <v>2.87264459290622e-10</v>
      </c>
      <c r="IQ208">
        <v>-0.103101814204982</v>
      </c>
      <c r="IR208">
        <v>-0.017656537129445</v>
      </c>
      <c r="IS208">
        <v>0.00217271289782075</v>
      </c>
      <c r="IT208">
        <v>-2.34727275410467e-05</v>
      </c>
      <c r="IU208">
        <v>4</v>
      </c>
      <c r="IV208">
        <v>2183</v>
      </c>
      <c r="IW208">
        <v>1</v>
      </c>
      <c r="IX208">
        <v>27</v>
      </c>
      <c r="IY208">
        <v>29322722.9</v>
      </c>
      <c r="IZ208">
        <v>29322722.9</v>
      </c>
      <c r="JA208">
        <v>0.997314</v>
      </c>
      <c r="JB208">
        <v>2.64526</v>
      </c>
      <c r="JC208">
        <v>1.54785</v>
      </c>
      <c r="JD208">
        <v>2.31323</v>
      </c>
      <c r="JE208">
        <v>1.64673</v>
      </c>
      <c r="JF208">
        <v>2.30469</v>
      </c>
      <c r="JG208">
        <v>34.6006</v>
      </c>
      <c r="JH208">
        <v>24.2101</v>
      </c>
      <c r="JI208">
        <v>18</v>
      </c>
      <c r="JJ208">
        <v>505.34</v>
      </c>
      <c r="JK208">
        <v>396.256</v>
      </c>
      <c r="JL208">
        <v>30.436</v>
      </c>
      <c r="JM208">
        <v>28.8799</v>
      </c>
      <c r="JN208">
        <v>30.0001</v>
      </c>
      <c r="JO208">
        <v>28.8381</v>
      </c>
      <c r="JP208">
        <v>28.7854</v>
      </c>
      <c r="JQ208">
        <v>19.9836</v>
      </c>
      <c r="JR208">
        <v>20.4913</v>
      </c>
      <c r="JS208">
        <v>52.384</v>
      </c>
      <c r="JT208">
        <v>30.433</v>
      </c>
      <c r="JU208">
        <v>420</v>
      </c>
      <c r="JV208">
        <v>23.9497</v>
      </c>
      <c r="JW208">
        <v>96.5304</v>
      </c>
      <c r="JX208">
        <v>94.4702</v>
      </c>
    </row>
    <row r="209" spans="1:284">
      <c r="A209">
        <v>193</v>
      </c>
      <c r="B209">
        <v>1759363376</v>
      </c>
      <c r="C209">
        <v>2333.90000009537</v>
      </c>
      <c r="D209" t="s">
        <v>816</v>
      </c>
      <c r="E209" t="s">
        <v>817</v>
      </c>
      <c r="F209">
        <v>5</v>
      </c>
      <c r="G209" t="s">
        <v>791</v>
      </c>
      <c r="H209" t="s">
        <v>419</v>
      </c>
      <c r="I209">
        <v>1759363373</v>
      </c>
      <c r="J209">
        <f>(K209)/1000</f>
        <v>0</v>
      </c>
      <c r="K209">
        <f>1000*DK209*AI209*(DG209-DH209)/(100*CZ209*(1000-AI209*DG209))</f>
        <v>0</v>
      </c>
      <c r="L209">
        <f>DK209*AI209*(DF209-DE209*(1000-AI209*DH209)/(1000-AI209*DG209))/(100*CZ209)</f>
        <v>0</v>
      </c>
      <c r="M209">
        <f>DE209 - IF(AI209&gt;1, L209*CZ209*100.0/(AK209), 0)</f>
        <v>0</v>
      </c>
      <c r="N209">
        <f>((T209-J209/2)*M209-L209)/(T209+J209/2)</f>
        <v>0</v>
      </c>
      <c r="O209">
        <f>N209*(DL209+DM209)/1000.0</f>
        <v>0</v>
      </c>
      <c r="P209">
        <f>(DE209 - IF(AI209&gt;1, L209*CZ209*100.0/(AK209), 0))*(DL209+DM209)/1000.0</f>
        <v>0</v>
      </c>
      <c r="Q209">
        <f>2.0/((1/S209-1/R209)+SIGN(S209)*SQRT((1/S209-1/R209)*(1/S209-1/R209) + 4*DA209/((DA209+1)*(DA209+1))*(2*1/S209*1/R209-1/R209*1/R209)))</f>
        <v>0</v>
      </c>
      <c r="R209">
        <f>IF(LEFT(DB209,1)&lt;&gt;"0",IF(LEFT(DB209,1)="1",3.0,DC209),$D$5+$E$5*(DS209*DL209/($K$5*1000))+$F$5*(DS209*DL209/($K$5*1000))*MAX(MIN(CZ209,$J$5),$I$5)*MAX(MIN(CZ209,$J$5),$I$5)+$G$5*MAX(MIN(CZ209,$J$5),$I$5)*(DS209*DL209/($K$5*1000))+$H$5*(DS209*DL209/($K$5*1000))*(DS209*DL209/($K$5*1000)))</f>
        <v>0</v>
      </c>
      <c r="S209">
        <f>J209*(1000-(1000*0.61365*exp(17.502*W209/(240.97+W209))/(DL209+DM209)+DG209)/2)/(1000*0.61365*exp(17.502*W209/(240.97+W209))/(DL209+DM209)-DG209)</f>
        <v>0</v>
      </c>
      <c r="T209">
        <f>1/((DA209+1)/(Q209/1.6)+1/(R209/1.37)) + DA209/((DA209+1)/(Q209/1.6) + DA209/(R209/1.37))</f>
        <v>0</v>
      </c>
      <c r="U209">
        <f>(CV209*CY209)</f>
        <v>0</v>
      </c>
      <c r="V209">
        <f>(DN209+(U209+2*0.95*5.67E-8*(((DN209+$B$7)+273)^4-(DN209+273)^4)-44100*J209)/(1.84*29.3*R209+8*0.95*5.67E-8*(DN209+273)^3))</f>
        <v>0</v>
      </c>
      <c r="W209">
        <f>($C$7*DO209+$D$7*DP209+$E$7*V209)</f>
        <v>0</v>
      </c>
      <c r="X209">
        <f>0.61365*exp(17.502*W209/(240.97+W209))</f>
        <v>0</v>
      </c>
      <c r="Y209">
        <f>(Z209/AA209*100)</f>
        <v>0</v>
      </c>
      <c r="Z209">
        <f>DG209*(DL209+DM209)/1000</f>
        <v>0</v>
      </c>
      <c r="AA209">
        <f>0.61365*exp(17.502*DN209/(240.97+DN209))</f>
        <v>0</v>
      </c>
      <c r="AB209">
        <f>(X209-DG209*(DL209+DM209)/1000)</f>
        <v>0</v>
      </c>
      <c r="AC209">
        <f>(-J209*44100)</f>
        <v>0</v>
      </c>
      <c r="AD209">
        <f>2*29.3*R209*0.92*(DN209-W209)</f>
        <v>0</v>
      </c>
      <c r="AE209">
        <f>2*0.95*5.67E-8*(((DN209+$B$7)+273)^4-(W209+273)^4)</f>
        <v>0</v>
      </c>
      <c r="AF209">
        <f>U209+AE209+AC209+AD209</f>
        <v>0</v>
      </c>
      <c r="AG209">
        <v>0</v>
      </c>
      <c r="AH209">
        <v>0</v>
      </c>
      <c r="AI209">
        <f>IF(AG209*$H$13&gt;=AK209,1.0,(AK209/(AK209-AG209*$H$13)))</f>
        <v>0</v>
      </c>
      <c r="AJ209">
        <f>(AI209-1)*100</f>
        <v>0</v>
      </c>
      <c r="AK209">
        <f>MAX(0,($B$13+$C$13*DS209)/(1+$D$13*DS209)*DL209/(DN209+273)*$E$13)</f>
        <v>0</v>
      </c>
      <c r="AL209" t="s">
        <v>420</v>
      </c>
      <c r="AM209" t="s">
        <v>420</v>
      </c>
      <c r="AN209">
        <v>0</v>
      </c>
      <c r="AO209">
        <v>0</v>
      </c>
      <c r="AP209">
        <f>1-AN209/AO209</f>
        <v>0</v>
      </c>
      <c r="AQ209">
        <v>0</v>
      </c>
      <c r="AR209" t="s">
        <v>420</v>
      </c>
      <c r="AS209" t="s">
        <v>420</v>
      </c>
      <c r="AT209">
        <v>0</v>
      </c>
      <c r="AU209">
        <v>0</v>
      </c>
      <c r="AV209">
        <f>1-AT209/AU209</f>
        <v>0</v>
      </c>
      <c r="AW209">
        <v>0.5</v>
      </c>
      <c r="AX209">
        <f>CW209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420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CV209">
        <f>$B$11*DT209+$C$11*DU209+$F$11*EF209*(1-EI209)</f>
        <v>0</v>
      </c>
      <c r="CW209">
        <f>CV209*CX209</f>
        <v>0</v>
      </c>
      <c r="CX209">
        <f>($B$11*$D$9+$C$11*$D$9+$F$11*((ES209+EK209)/MAX(ES209+EK209+ET209, 0.1)*$I$9+ET209/MAX(ES209+EK209+ET209, 0.1)*$J$9))/($B$11+$C$11+$F$11)</f>
        <v>0</v>
      </c>
      <c r="CY209">
        <f>($B$11*$K$9+$C$11*$K$9+$F$11*((ES209+EK209)/MAX(ES209+EK209+ET209, 0.1)*$P$9+ET209/MAX(ES209+EK209+ET209, 0.1)*$Q$9))/($B$11+$C$11+$F$11)</f>
        <v>0</v>
      </c>
      <c r="CZ209">
        <v>1.65</v>
      </c>
      <c r="DA209">
        <v>0.5</v>
      </c>
      <c r="DB209" t="s">
        <v>421</v>
      </c>
      <c r="DC209">
        <v>2</v>
      </c>
      <c r="DD209">
        <v>1759363373</v>
      </c>
      <c r="DE209">
        <v>420.372333333333</v>
      </c>
      <c r="DF209">
        <v>420.019333333333</v>
      </c>
      <c r="DG209">
        <v>23.9814666666667</v>
      </c>
      <c r="DH209">
        <v>23.9087666666667</v>
      </c>
      <c r="DI209">
        <v>418.392</v>
      </c>
      <c r="DJ209">
        <v>23.5997</v>
      </c>
      <c r="DK209">
        <v>499.982333333333</v>
      </c>
      <c r="DL209">
        <v>90.3267</v>
      </c>
      <c r="DM209">
        <v>0.0333445666666667</v>
      </c>
      <c r="DN209">
        <v>30.3226333333333</v>
      </c>
      <c r="DO209">
        <v>30.0071666666667</v>
      </c>
      <c r="DP209">
        <v>999.9</v>
      </c>
      <c r="DQ209">
        <v>0</v>
      </c>
      <c r="DR209">
        <v>0</v>
      </c>
      <c r="DS209">
        <v>10006.6333333333</v>
      </c>
      <c r="DT209">
        <v>0</v>
      </c>
      <c r="DU209">
        <v>0.330984</v>
      </c>
      <c r="DV209">
        <v>0.353271333333333</v>
      </c>
      <c r="DW209">
        <v>430.701333333333</v>
      </c>
      <c r="DX209">
        <v>430.307333333333</v>
      </c>
      <c r="DY209">
        <v>0.0726788666666667</v>
      </c>
      <c r="DZ209">
        <v>420.019333333333</v>
      </c>
      <c r="EA209">
        <v>23.9087666666667</v>
      </c>
      <c r="EB209">
        <v>2.16616666666667</v>
      </c>
      <c r="EC209">
        <v>2.1596</v>
      </c>
      <c r="ED209">
        <v>18.7142666666667</v>
      </c>
      <c r="EE209">
        <v>18.6657333333333</v>
      </c>
      <c r="EF209">
        <v>0.00500059</v>
      </c>
      <c r="EG209">
        <v>0</v>
      </c>
      <c r="EH209">
        <v>0</v>
      </c>
      <c r="EI209">
        <v>0</v>
      </c>
      <c r="EJ209">
        <v>155.166666666667</v>
      </c>
      <c r="EK209">
        <v>0.00500059</v>
      </c>
      <c r="EL209">
        <v>-4.8</v>
      </c>
      <c r="EM209">
        <v>-1.53333333333333</v>
      </c>
      <c r="EN209">
        <v>36.187</v>
      </c>
      <c r="EO209">
        <v>40.4373333333333</v>
      </c>
      <c r="EP209">
        <v>37.854</v>
      </c>
      <c r="EQ209">
        <v>41.1663333333333</v>
      </c>
      <c r="ER209">
        <v>38.7913333333333</v>
      </c>
      <c r="ES209">
        <v>0</v>
      </c>
      <c r="ET209">
        <v>0</v>
      </c>
      <c r="EU209">
        <v>0</v>
      </c>
      <c r="EV209">
        <v>1759363377.1</v>
      </c>
      <c r="EW209">
        <v>0</v>
      </c>
      <c r="EX209">
        <v>161.592</v>
      </c>
      <c r="EY209">
        <v>-1.94615383865364</v>
      </c>
      <c r="EZ209">
        <v>22.1000000938391</v>
      </c>
      <c r="FA209">
        <v>-7.312</v>
      </c>
      <c r="FB209">
        <v>15</v>
      </c>
      <c r="FC209">
        <v>0</v>
      </c>
      <c r="FD209" t="s">
        <v>422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0.38249815</v>
      </c>
      <c r="FQ209">
        <v>-0.101899263157895</v>
      </c>
      <c r="FR209">
        <v>0.0260645397854537</v>
      </c>
      <c r="FS209">
        <v>1</v>
      </c>
      <c r="FT209">
        <v>161.985294117647</v>
      </c>
      <c r="FU209">
        <v>5.04660046242211</v>
      </c>
      <c r="FV209">
        <v>6.10005459729382</v>
      </c>
      <c r="FW209">
        <v>-1</v>
      </c>
      <c r="FX209">
        <v>0.07409305</v>
      </c>
      <c r="FY209">
        <v>-0.0061294285714286</v>
      </c>
      <c r="FZ209">
        <v>0.000952210059545687</v>
      </c>
      <c r="GA209">
        <v>1</v>
      </c>
      <c r="GB209">
        <v>2</v>
      </c>
      <c r="GC209">
        <v>2</v>
      </c>
      <c r="GD209" t="s">
        <v>449</v>
      </c>
      <c r="GE209">
        <v>3.13295</v>
      </c>
      <c r="GF209">
        <v>2.71126</v>
      </c>
      <c r="GG209">
        <v>0.0892665</v>
      </c>
      <c r="GH209">
        <v>0.0896787</v>
      </c>
      <c r="GI209">
        <v>0.102568</v>
      </c>
      <c r="GJ209">
        <v>0.103114</v>
      </c>
      <c r="GK209">
        <v>34259.3</v>
      </c>
      <c r="GL209">
        <v>36674.9</v>
      </c>
      <c r="GM209">
        <v>34037.9</v>
      </c>
      <c r="GN209">
        <v>36480.9</v>
      </c>
      <c r="GO209">
        <v>43147.5</v>
      </c>
      <c r="GP209">
        <v>46972</v>
      </c>
      <c r="GQ209">
        <v>53105.8</v>
      </c>
      <c r="GR209">
        <v>58308.7</v>
      </c>
      <c r="GS209">
        <v>1.94718</v>
      </c>
      <c r="GT209">
        <v>1.77702</v>
      </c>
      <c r="GU209">
        <v>0.0723824</v>
      </c>
      <c r="GV209">
        <v>0</v>
      </c>
      <c r="GW209">
        <v>28.8211</v>
      </c>
      <c r="GX209">
        <v>999.9</v>
      </c>
      <c r="GY209">
        <v>57.905</v>
      </c>
      <c r="GZ209">
        <v>30.867</v>
      </c>
      <c r="HA209">
        <v>28.7008</v>
      </c>
      <c r="HB209">
        <v>54.73</v>
      </c>
      <c r="HC209">
        <v>44.3029</v>
      </c>
      <c r="HD209">
        <v>1</v>
      </c>
      <c r="HE209">
        <v>0.116791</v>
      </c>
      <c r="HF209">
        <v>-0.999137</v>
      </c>
      <c r="HG209">
        <v>20.1291</v>
      </c>
      <c r="HH209">
        <v>5.19887</v>
      </c>
      <c r="HI209">
        <v>12.0043</v>
      </c>
      <c r="HJ209">
        <v>4.97565</v>
      </c>
      <c r="HK209">
        <v>3.294</v>
      </c>
      <c r="HL209">
        <v>9999</v>
      </c>
      <c r="HM209">
        <v>9999</v>
      </c>
      <c r="HN209">
        <v>999.9</v>
      </c>
      <c r="HO209">
        <v>9999</v>
      </c>
      <c r="HP209">
        <v>1.86325</v>
      </c>
      <c r="HQ209">
        <v>1.86813</v>
      </c>
      <c r="HR209">
        <v>1.86786</v>
      </c>
      <c r="HS209">
        <v>1.86905</v>
      </c>
      <c r="HT209">
        <v>1.86981</v>
      </c>
      <c r="HU209">
        <v>1.86587</v>
      </c>
      <c r="HV209">
        <v>1.86696</v>
      </c>
      <c r="HW209">
        <v>1.86844</v>
      </c>
      <c r="HX209">
        <v>5</v>
      </c>
      <c r="HY209">
        <v>0</v>
      </c>
      <c r="HZ209">
        <v>0</v>
      </c>
      <c r="IA209">
        <v>0</v>
      </c>
      <c r="IB209" t="s">
        <v>424</v>
      </c>
      <c r="IC209" t="s">
        <v>425</v>
      </c>
      <c r="ID209" t="s">
        <v>426</v>
      </c>
      <c r="IE209" t="s">
        <v>426</v>
      </c>
      <c r="IF209" t="s">
        <v>426</v>
      </c>
      <c r="IG209" t="s">
        <v>426</v>
      </c>
      <c r="IH209">
        <v>0</v>
      </c>
      <c r="II209">
        <v>100</v>
      </c>
      <c r="IJ209">
        <v>100</v>
      </c>
      <c r="IK209">
        <v>1.98</v>
      </c>
      <c r="IL209">
        <v>0.3818</v>
      </c>
      <c r="IM209">
        <v>0.591063205497763</v>
      </c>
      <c r="IN209">
        <v>0.00362635438953289</v>
      </c>
      <c r="IO209">
        <v>-8.50754122937555e-07</v>
      </c>
      <c r="IP209">
        <v>2.87264459290622e-10</v>
      </c>
      <c r="IQ209">
        <v>-0.103101814204982</v>
      </c>
      <c r="IR209">
        <v>-0.017656537129445</v>
      </c>
      <c r="IS209">
        <v>0.00217271289782075</v>
      </c>
      <c r="IT209">
        <v>-2.34727275410467e-05</v>
      </c>
      <c r="IU209">
        <v>4</v>
      </c>
      <c r="IV209">
        <v>2183</v>
      </c>
      <c r="IW209">
        <v>1</v>
      </c>
      <c r="IX209">
        <v>27</v>
      </c>
      <c r="IY209">
        <v>29322722.9</v>
      </c>
      <c r="IZ209">
        <v>29322722.9</v>
      </c>
      <c r="JA209">
        <v>0.997314</v>
      </c>
      <c r="JB209">
        <v>2.63794</v>
      </c>
      <c r="JC209">
        <v>1.54785</v>
      </c>
      <c r="JD209">
        <v>2.31323</v>
      </c>
      <c r="JE209">
        <v>1.64673</v>
      </c>
      <c r="JF209">
        <v>2.38403</v>
      </c>
      <c r="JG209">
        <v>34.6006</v>
      </c>
      <c r="JH209">
        <v>24.2188</v>
      </c>
      <c r="JI209">
        <v>18</v>
      </c>
      <c r="JJ209">
        <v>505.505</v>
      </c>
      <c r="JK209">
        <v>396.146</v>
      </c>
      <c r="JL209">
        <v>30.4319</v>
      </c>
      <c r="JM209">
        <v>28.8803</v>
      </c>
      <c r="JN209">
        <v>30.0002</v>
      </c>
      <c r="JO209">
        <v>28.8381</v>
      </c>
      <c r="JP209">
        <v>28.7854</v>
      </c>
      <c r="JQ209">
        <v>19.9813</v>
      </c>
      <c r="JR209">
        <v>20.4913</v>
      </c>
      <c r="JS209">
        <v>52.384</v>
      </c>
      <c r="JT209">
        <v>30.433</v>
      </c>
      <c r="JU209">
        <v>420</v>
      </c>
      <c r="JV209">
        <v>23.9497</v>
      </c>
      <c r="JW209">
        <v>96.5303</v>
      </c>
      <c r="JX209">
        <v>94.4704</v>
      </c>
    </row>
    <row r="210" spans="1:284">
      <c r="A210">
        <v>194</v>
      </c>
      <c r="B210">
        <v>1759363378</v>
      </c>
      <c r="C210">
        <v>2335.90000009537</v>
      </c>
      <c r="D210" t="s">
        <v>818</v>
      </c>
      <c r="E210" t="s">
        <v>819</v>
      </c>
      <c r="F210">
        <v>5</v>
      </c>
      <c r="G210" t="s">
        <v>791</v>
      </c>
      <c r="H210" t="s">
        <v>419</v>
      </c>
      <c r="I210">
        <v>1759363375</v>
      </c>
      <c r="J210">
        <f>(K210)/1000</f>
        <v>0</v>
      </c>
      <c r="K210">
        <f>1000*DK210*AI210*(DG210-DH210)/(100*CZ210*(1000-AI210*DG210))</f>
        <v>0</v>
      </c>
      <c r="L210">
        <f>DK210*AI210*(DF210-DE210*(1000-AI210*DH210)/(1000-AI210*DG210))/(100*CZ210)</f>
        <v>0</v>
      </c>
      <c r="M210">
        <f>DE210 - IF(AI210&gt;1, L210*CZ210*100.0/(AK210), 0)</f>
        <v>0</v>
      </c>
      <c r="N210">
        <f>((T210-J210/2)*M210-L210)/(T210+J210/2)</f>
        <v>0</v>
      </c>
      <c r="O210">
        <f>N210*(DL210+DM210)/1000.0</f>
        <v>0</v>
      </c>
      <c r="P210">
        <f>(DE210 - IF(AI210&gt;1, L210*CZ210*100.0/(AK210), 0))*(DL210+DM210)/1000.0</f>
        <v>0</v>
      </c>
      <c r="Q210">
        <f>2.0/((1/S210-1/R210)+SIGN(S210)*SQRT((1/S210-1/R210)*(1/S210-1/R210) + 4*DA210/((DA210+1)*(DA210+1))*(2*1/S210*1/R210-1/R210*1/R210)))</f>
        <v>0</v>
      </c>
      <c r="R210">
        <f>IF(LEFT(DB210,1)&lt;&gt;"0",IF(LEFT(DB210,1)="1",3.0,DC210),$D$5+$E$5*(DS210*DL210/($K$5*1000))+$F$5*(DS210*DL210/($K$5*1000))*MAX(MIN(CZ210,$J$5),$I$5)*MAX(MIN(CZ210,$J$5),$I$5)+$G$5*MAX(MIN(CZ210,$J$5),$I$5)*(DS210*DL210/($K$5*1000))+$H$5*(DS210*DL210/($K$5*1000))*(DS210*DL210/($K$5*1000)))</f>
        <v>0</v>
      </c>
      <c r="S210">
        <f>J210*(1000-(1000*0.61365*exp(17.502*W210/(240.97+W210))/(DL210+DM210)+DG210)/2)/(1000*0.61365*exp(17.502*W210/(240.97+W210))/(DL210+DM210)-DG210)</f>
        <v>0</v>
      </c>
      <c r="T210">
        <f>1/((DA210+1)/(Q210/1.6)+1/(R210/1.37)) + DA210/((DA210+1)/(Q210/1.6) + DA210/(R210/1.37))</f>
        <v>0</v>
      </c>
      <c r="U210">
        <f>(CV210*CY210)</f>
        <v>0</v>
      </c>
      <c r="V210">
        <f>(DN210+(U210+2*0.95*5.67E-8*(((DN210+$B$7)+273)^4-(DN210+273)^4)-44100*J210)/(1.84*29.3*R210+8*0.95*5.67E-8*(DN210+273)^3))</f>
        <v>0</v>
      </c>
      <c r="W210">
        <f>($C$7*DO210+$D$7*DP210+$E$7*V210)</f>
        <v>0</v>
      </c>
      <c r="X210">
        <f>0.61365*exp(17.502*W210/(240.97+W210))</f>
        <v>0</v>
      </c>
      <c r="Y210">
        <f>(Z210/AA210*100)</f>
        <v>0</v>
      </c>
      <c r="Z210">
        <f>DG210*(DL210+DM210)/1000</f>
        <v>0</v>
      </c>
      <c r="AA210">
        <f>0.61365*exp(17.502*DN210/(240.97+DN210))</f>
        <v>0</v>
      </c>
      <c r="AB210">
        <f>(X210-DG210*(DL210+DM210)/1000)</f>
        <v>0</v>
      </c>
      <c r="AC210">
        <f>(-J210*44100)</f>
        <v>0</v>
      </c>
      <c r="AD210">
        <f>2*29.3*R210*0.92*(DN210-W210)</f>
        <v>0</v>
      </c>
      <c r="AE210">
        <f>2*0.95*5.67E-8*(((DN210+$B$7)+273)^4-(W210+273)^4)</f>
        <v>0</v>
      </c>
      <c r="AF210">
        <f>U210+AE210+AC210+AD210</f>
        <v>0</v>
      </c>
      <c r="AG210">
        <v>0</v>
      </c>
      <c r="AH210">
        <v>0</v>
      </c>
      <c r="AI210">
        <f>IF(AG210*$H$13&gt;=AK210,1.0,(AK210/(AK210-AG210*$H$13)))</f>
        <v>0</v>
      </c>
      <c r="AJ210">
        <f>(AI210-1)*100</f>
        <v>0</v>
      </c>
      <c r="AK210">
        <f>MAX(0,($B$13+$C$13*DS210)/(1+$D$13*DS210)*DL210/(DN210+273)*$E$13)</f>
        <v>0</v>
      </c>
      <c r="AL210" t="s">
        <v>420</v>
      </c>
      <c r="AM210" t="s">
        <v>420</v>
      </c>
      <c r="AN210">
        <v>0</v>
      </c>
      <c r="AO210">
        <v>0</v>
      </c>
      <c r="AP210">
        <f>1-AN210/AO210</f>
        <v>0</v>
      </c>
      <c r="AQ210">
        <v>0</v>
      </c>
      <c r="AR210" t="s">
        <v>420</v>
      </c>
      <c r="AS210" t="s">
        <v>420</v>
      </c>
      <c r="AT210">
        <v>0</v>
      </c>
      <c r="AU210">
        <v>0</v>
      </c>
      <c r="AV210">
        <f>1-AT210/AU210</f>
        <v>0</v>
      </c>
      <c r="AW210">
        <v>0.5</v>
      </c>
      <c r="AX210">
        <f>CW210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420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CV210">
        <f>$B$11*DT210+$C$11*DU210+$F$11*EF210*(1-EI210)</f>
        <v>0</v>
      </c>
      <c r="CW210">
        <f>CV210*CX210</f>
        <v>0</v>
      </c>
      <c r="CX210">
        <f>($B$11*$D$9+$C$11*$D$9+$F$11*((ES210+EK210)/MAX(ES210+EK210+ET210, 0.1)*$I$9+ET210/MAX(ES210+EK210+ET210, 0.1)*$J$9))/($B$11+$C$11+$F$11)</f>
        <v>0</v>
      </c>
      <c r="CY210">
        <f>($B$11*$K$9+$C$11*$K$9+$F$11*((ES210+EK210)/MAX(ES210+EK210+ET210, 0.1)*$P$9+ET210/MAX(ES210+EK210+ET210, 0.1)*$Q$9))/($B$11+$C$11+$F$11)</f>
        <v>0</v>
      </c>
      <c r="CZ210">
        <v>1.65</v>
      </c>
      <c r="DA210">
        <v>0.5</v>
      </c>
      <c r="DB210" t="s">
        <v>421</v>
      </c>
      <c r="DC210">
        <v>2</v>
      </c>
      <c r="DD210">
        <v>1759363375</v>
      </c>
      <c r="DE210">
        <v>420.360333333333</v>
      </c>
      <c r="DF210">
        <v>420.010666666667</v>
      </c>
      <c r="DG210">
        <v>23.9806666666667</v>
      </c>
      <c r="DH210">
        <v>23.9084333333333</v>
      </c>
      <c r="DI210">
        <v>418.38</v>
      </c>
      <c r="DJ210">
        <v>23.5989</v>
      </c>
      <c r="DK210">
        <v>500.018333333333</v>
      </c>
      <c r="DL210">
        <v>90.3264666666667</v>
      </c>
      <c r="DM210">
        <v>0.0333056</v>
      </c>
      <c r="DN210">
        <v>30.3217666666667</v>
      </c>
      <c r="DO210">
        <v>30.0042</v>
      </c>
      <c r="DP210">
        <v>999.9</v>
      </c>
      <c r="DQ210">
        <v>0</v>
      </c>
      <c r="DR210">
        <v>0</v>
      </c>
      <c r="DS210">
        <v>10002.6933333333</v>
      </c>
      <c r="DT210">
        <v>0</v>
      </c>
      <c r="DU210">
        <v>0.330984</v>
      </c>
      <c r="DV210">
        <v>0.349955333333333</v>
      </c>
      <c r="DW210">
        <v>430.688666666667</v>
      </c>
      <c r="DX210">
        <v>430.298333333333</v>
      </c>
      <c r="DY210">
        <v>0.0721867666666667</v>
      </c>
      <c r="DZ210">
        <v>420.010666666667</v>
      </c>
      <c r="EA210">
        <v>23.9084333333333</v>
      </c>
      <c r="EB210">
        <v>2.16608666666667</v>
      </c>
      <c r="EC210">
        <v>2.15956333333333</v>
      </c>
      <c r="ED210">
        <v>18.7137</v>
      </c>
      <c r="EE210">
        <v>18.6655</v>
      </c>
      <c r="EF210">
        <v>0.00500059</v>
      </c>
      <c r="EG210">
        <v>0</v>
      </c>
      <c r="EH210">
        <v>0</v>
      </c>
      <c r="EI210">
        <v>0</v>
      </c>
      <c r="EJ210">
        <v>158.9</v>
      </c>
      <c r="EK210">
        <v>0.00500059</v>
      </c>
      <c r="EL210">
        <v>-11.4666666666667</v>
      </c>
      <c r="EM210">
        <v>-2.76666666666667</v>
      </c>
      <c r="EN210">
        <v>36.187</v>
      </c>
      <c r="EO210">
        <v>40.3746666666667</v>
      </c>
      <c r="EP210">
        <v>37.833</v>
      </c>
      <c r="EQ210">
        <v>41.083</v>
      </c>
      <c r="ER210">
        <v>38.7706666666667</v>
      </c>
      <c r="ES210">
        <v>0</v>
      </c>
      <c r="ET210">
        <v>0</v>
      </c>
      <c r="EU210">
        <v>0</v>
      </c>
      <c r="EV210">
        <v>1759363378.9</v>
      </c>
      <c r="EW210">
        <v>0</v>
      </c>
      <c r="EX210">
        <v>161.446153846154</v>
      </c>
      <c r="EY210">
        <v>-4.04786333367953</v>
      </c>
      <c r="EZ210">
        <v>0.389743708999867</v>
      </c>
      <c r="FA210">
        <v>-7.42307692307692</v>
      </c>
      <c r="FB210">
        <v>15</v>
      </c>
      <c r="FC210">
        <v>0</v>
      </c>
      <c r="FD210" t="s">
        <v>422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0.381015</v>
      </c>
      <c r="FQ210">
        <v>-0.21216784962406</v>
      </c>
      <c r="FR210">
        <v>0.0278670287005989</v>
      </c>
      <c r="FS210">
        <v>1</v>
      </c>
      <c r="FT210">
        <v>161.964705882353</v>
      </c>
      <c r="FU210">
        <v>-2.57906801593871</v>
      </c>
      <c r="FV210">
        <v>6.15242096552441</v>
      </c>
      <c r="FW210">
        <v>-1</v>
      </c>
      <c r="FX210">
        <v>0.07393865</v>
      </c>
      <c r="FY210">
        <v>-0.0107706135338344</v>
      </c>
      <c r="FZ210">
        <v>0.00113865730467951</v>
      </c>
      <c r="GA210">
        <v>1</v>
      </c>
      <c r="GB210">
        <v>2</v>
      </c>
      <c r="GC210">
        <v>2</v>
      </c>
      <c r="GD210" t="s">
        <v>449</v>
      </c>
      <c r="GE210">
        <v>3.13275</v>
      </c>
      <c r="GF210">
        <v>2.71125</v>
      </c>
      <c r="GG210">
        <v>0.0892668</v>
      </c>
      <c r="GH210">
        <v>0.0896756</v>
      </c>
      <c r="GI210">
        <v>0.102566</v>
      </c>
      <c r="GJ210">
        <v>0.103113</v>
      </c>
      <c r="GK210">
        <v>34259.4</v>
      </c>
      <c r="GL210">
        <v>36675</v>
      </c>
      <c r="GM210">
        <v>34038</v>
      </c>
      <c r="GN210">
        <v>36481</v>
      </c>
      <c r="GO210">
        <v>43147.7</v>
      </c>
      <c r="GP210">
        <v>46972.1</v>
      </c>
      <c r="GQ210">
        <v>53105.9</v>
      </c>
      <c r="GR210">
        <v>58308.7</v>
      </c>
      <c r="GS210">
        <v>1.94683</v>
      </c>
      <c r="GT210">
        <v>1.7772</v>
      </c>
      <c r="GU210">
        <v>0.0721216</v>
      </c>
      <c r="GV210">
        <v>0</v>
      </c>
      <c r="GW210">
        <v>28.8222</v>
      </c>
      <c r="GX210">
        <v>999.9</v>
      </c>
      <c r="GY210">
        <v>57.905</v>
      </c>
      <c r="GZ210">
        <v>30.867</v>
      </c>
      <c r="HA210">
        <v>28.7012</v>
      </c>
      <c r="HB210">
        <v>55.04</v>
      </c>
      <c r="HC210">
        <v>44.6074</v>
      </c>
      <c r="HD210">
        <v>1</v>
      </c>
      <c r="HE210">
        <v>0.116809</v>
      </c>
      <c r="HF210">
        <v>-1.00248</v>
      </c>
      <c r="HG210">
        <v>20.1291</v>
      </c>
      <c r="HH210">
        <v>5.19887</v>
      </c>
      <c r="HI210">
        <v>12.0041</v>
      </c>
      <c r="HJ210">
        <v>4.97565</v>
      </c>
      <c r="HK210">
        <v>3.294</v>
      </c>
      <c r="HL210">
        <v>9999</v>
      </c>
      <c r="HM210">
        <v>9999</v>
      </c>
      <c r="HN210">
        <v>999.9</v>
      </c>
      <c r="HO210">
        <v>9999</v>
      </c>
      <c r="HP210">
        <v>1.86325</v>
      </c>
      <c r="HQ210">
        <v>1.86813</v>
      </c>
      <c r="HR210">
        <v>1.86786</v>
      </c>
      <c r="HS210">
        <v>1.86905</v>
      </c>
      <c r="HT210">
        <v>1.86982</v>
      </c>
      <c r="HU210">
        <v>1.86588</v>
      </c>
      <c r="HV210">
        <v>1.86697</v>
      </c>
      <c r="HW210">
        <v>1.86844</v>
      </c>
      <c r="HX210">
        <v>5</v>
      </c>
      <c r="HY210">
        <v>0</v>
      </c>
      <c r="HZ210">
        <v>0</v>
      </c>
      <c r="IA210">
        <v>0</v>
      </c>
      <c r="IB210" t="s">
        <v>424</v>
      </c>
      <c r="IC210" t="s">
        <v>425</v>
      </c>
      <c r="ID210" t="s">
        <v>426</v>
      </c>
      <c r="IE210" t="s">
        <v>426</v>
      </c>
      <c r="IF210" t="s">
        <v>426</v>
      </c>
      <c r="IG210" t="s">
        <v>426</v>
      </c>
      <c r="IH210">
        <v>0</v>
      </c>
      <c r="II210">
        <v>100</v>
      </c>
      <c r="IJ210">
        <v>100</v>
      </c>
      <c r="IK210">
        <v>1.98</v>
      </c>
      <c r="IL210">
        <v>0.3817</v>
      </c>
      <c r="IM210">
        <v>0.591063205497763</v>
      </c>
      <c r="IN210">
        <v>0.00362635438953289</v>
      </c>
      <c r="IO210">
        <v>-8.50754122937555e-07</v>
      </c>
      <c r="IP210">
        <v>2.87264459290622e-10</v>
      </c>
      <c r="IQ210">
        <v>-0.103101814204982</v>
      </c>
      <c r="IR210">
        <v>-0.017656537129445</v>
      </c>
      <c r="IS210">
        <v>0.00217271289782075</v>
      </c>
      <c r="IT210">
        <v>-2.34727275410467e-05</v>
      </c>
      <c r="IU210">
        <v>4</v>
      </c>
      <c r="IV210">
        <v>2183</v>
      </c>
      <c r="IW210">
        <v>1</v>
      </c>
      <c r="IX210">
        <v>27</v>
      </c>
      <c r="IY210">
        <v>29322723</v>
      </c>
      <c r="IZ210">
        <v>29322723</v>
      </c>
      <c r="JA210">
        <v>0.997314</v>
      </c>
      <c r="JB210">
        <v>2.65015</v>
      </c>
      <c r="JC210">
        <v>1.54785</v>
      </c>
      <c r="JD210">
        <v>2.31323</v>
      </c>
      <c r="JE210">
        <v>1.64673</v>
      </c>
      <c r="JF210">
        <v>2.28271</v>
      </c>
      <c r="JG210">
        <v>34.6006</v>
      </c>
      <c r="JH210">
        <v>24.2101</v>
      </c>
      <c r="JI210">
        <v>18</v>
      </c>
      <c r="JJ210">
        <v>505.273</v>
      </c>
      <c r="JK210">
        <v>396.242</v>
      </c>
      <c r="JL210">
        <v>30.429</v>
      </c>
      <c r="JM210">
        <v>28.8815</v>
      </c>
      <c r="JN210">
        <v>30.0002</v>
      </c>
      <c r="JO210">
        <v>28.8381</v>
      </c>
      <c r="JP210">
        <v>28.7854</v>
      </c>
      <c r="JQ210">
        <v>19.9842</v>
      </c>
      <c r="JR210">
        <v>20.4913</v>
      </c>
      <c r="JS210">
        <v>52.384</v>
      </c>
      <c r="JT210">
        <v>30.433</v>
      </c>
      <c r="JU210">
        <v>420</v>
      </c>
      <c r="JV210">
        <v>23.9497</v>
      </c>
      <c r="JW210">
        <v>96.5306</v>
      </c>
      <c r="JX210">
        <v>94.4704</v>
      </c>
    </row>
    <row r="211" spans="1:284">
      <c r="A211">
        <v>195</v>
      </c>
      <c r="B211">
        <v>1759363380</v>
      </c>
      <c r="C211">
        <v>2337.90000009537</v>
      </c>
      <c r="D211" t="s">
        <v>820</v>
      </c>
      <c r="E211" t="s">
        <v>821</v>
      </c>
      <c r="F211">
        <v>5</v>
      </c>
      <c r="G211" t="s">
        <v>791</v>
      </c>
      <c r="H211" t="s">
        <v>419</v>
      </c>
      <c r="I211">
        <v>1759363377</v>
      </c>
      <c r="J211">
        <f>(K211)/1000</f>
        <v>0</v>
      </c>
      <c r="K211">
        <f>1000*DK211*AI211*(DG211-DH211)/(100*CZ211*(1000-AI211*DG211))</f>
        <v>0</v>
      </c>
      <c r="L211">
        <f>DK211*AI211*(DF211-DE211*(1000-AI211*DH211)/(1000-AI211*DG211))/(100*CZ211)</f>
        <v>0</v>
      </c>
      <c r="M211">
        <f>DE211 - IF(AI211&gt;1, L211*CZ211*100.0/(AK211), 0)</f>
        <v>0</v>
      </c>
      <c r="N211">
        <f>((T211-J211/2)*M211-L211)/(T211+J211/2)</f>
        <v>0</v>
      </c>
      <c r="O211">
        <f>N211*(DL211+DM211)/1000.0</f>
        <v>0</v>
      </c>
      <c r="P211">
        <f>(DE211 - IF(AI211&gt;1, L211*CZ211*100.0/(AK211), 0))*(DL211+DM211)/1000.0</f>
        <v>0</v>
      </c>
      <c r="Q211">
        <f>2.0/((1/S211-1/R211)+SIGN(S211)*SQRT((1/S211-1/R211)*(1/S211-1/R211) + 4*DA211/((DA211+1)*(DA211+1))*(2*1/S211*1/R211-1/R211*1/R211)))</f>
        <v>0</v>
      </c>
      <c r="R211">
        <f>IF(LEFT(DB211,1)&lt;&gt;"0",IF(LEFT(DB211,1)="1",3.0,DC211),$D$5+$E$5*(DS211*DL211/($K$5*1000))+$F$5*(DS211*DL211/($K$5*1000))*MAX(MIN(CZ211,$J$5),$I$5)*MAX(MIN(CZ211,$J$5),$I$5)+$G$5*MAX(MIN(CZ211,$J$5),$I$5)*(DS211*DL211/($K$5*1000))+$H$5*(DS211*DL211/($K$5*1000))*(DS211*DL211/($K$5*1000)))</f>
        <v>0</v>
      </c>
      <c r="S211">
        <f>J211*(1000-(1000*0.61365*exp(17.502*W211/(240.97+W211))/(DL211+DM211)+DG211)/2)/(1000*0.61365*exp(17.502*W211/(240.97+W211))/(DL211+DM211)-DG211)</f>
        <v>0</v>
      </c>
      <c r="T211">
        <f>1/((DA211+1)/(Q211/1.6)+1/(R211/1.37)) + DA211/((DA211+1)/(Q211/1.6) + DA211/(R211/1.37))</f>
        <v>0</v>
      </c>
      <c r="U211">
        <f>(CV211*CY211)</f>
        <v>0</v>
      </c>
      <c r="V211">
        <f>(DN211+(U211+2*0.95*5.67E-8*(((DN211+$B$7)+273)^4-(DN211+273)^4)-44100*J211)/(1.84*29.3*R211+8*0.95*5.67E-8*(DN211+273)^3))</f>
        <v>0</v>
      </c>
      <c r="W211">
        <f>($C$7*DO211+$D$7*DP211+$E$7*V211)</f>
        <v>0</v>
      </c>
      <c r="X211">
        <f>0.61365*exp(17.502*W211/(240.97+W211))</f>
        <v>0</v>
      </c>
      <c r="Y211">
        <f>(Z211/AA211*100)</f>
        <v>0</v>
      </c>
      <c r="Z211">
        <f>DG211*(DL211+DM211)/1000</f>
        <v>0</v>
      </c>
      <c r="AA211">
        <f>0.61365*exp(17.502*DN211/(240.97+DN211))</f>
        <v>0</v>
      </c>
      <c r="AB211">
        <f>(X211-DG211*(DL211+DM211)/1000)</f>
        <v>0</v>
      </c>
      <c r="AC211">
        <f>(-J211*44100)</f>
        <v>0</v>
      </c>
      <c r="AD211">
        <f>2*29.3*R211*0.92*(DN211-W211)</f>
        <v>0</v>
      </c>
      <c r="AE211">
        <f>2*0.95*5.67E-8*(((DN211+$B$7)+273)^4-(W211+273)^4)</f>
        <v>0</v>
      </c>
      <c r="AF211">
        <f>U211+AE211+AC211+AD211</f>
        <v>0</v>
      </c>
      <c r="AG211">
        <v>0</v>
      </c>
      <c r="AH211">
        <v>0</v>
      </c>
      <c r="AI211">
        <f>IF(AG211*$H$13&gt;=AK211,1.0,(AK211/(AK211-AG211*$H$13)))</f>
        <v>0</v>
      </c>
      <c r="AJ211">
        <f>(AI211-1)*100</f>
        <v>0</v>
      </c>
      <c r="AK211">
        <f>MAX(0,($B$13+$C$13*DS211)/(1+$D$13*DS211)*DL211/(DN211+273)*$E$13)</f>
        <v>0</v>
      </c>
      <c r="AL211" t="s">
        <v>420</v>
      </c>
      <c r="AM211" t="s">
        <v>420</v>
      </c>
      <c r="AN211">
        <v>0</v>
      </c>
      <c r="AO211">
        <v>0</v>
      </c>
      <c r="AP211">
        <f>1-AN211/AO211</f>
        <v>0</v>
      </c>
      <c r="AQ211">
        <v>0</v>
      </c>
      <c r="AR211" t="s">
        <v>420</v>
      </c>
      <c r="AS211" t="s">
        <v>420</v>
      </c>
      <c r="AT211">
        <v>0</v>
      </c>
      <c r="AU211">
        <v>0</v>
      </c>
      <c r="AV211">
        <f>1-AT211/AU211</f>
        <v>0</v>
      </c>
      <c r="AW211">
        <v>0.5</v>
      </c>
      <c r="AX211">
        <f>CW211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420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CV211">
        <f>$B$11*DT211+$C$11*DU211+$F$11*EF211*(1-EI211)</f>
        <v>0</v>
      </c>
      <c r="CW211">
        <f>CV211*CX211</f>
        <v>0</v>
      </c>
      <c r="CX211">
        <f>($B$11*$D$9+$C$11*$D$9+$F$11*((ES211+EK211)/MAX(ES211+EK211+ET211, 0.1)*$I$9+ET211/MAX(ES211+EK211+ET211, 0.1)*$J$9))/($B$11+$C$11+$F$11)</f>
        <v>0</v>
      </c>
      <c r="CY211">
        <f>($B$11*$K$9+$C$11*$K$9+$F$11*((ES211+EK211)/MAX(ES211+EK211+ET211, 0.1)*$P$9+ET211/MAX(ES211+EK211+ET211, 0.1)*$Q$9))/($B$11+$C$11+$F$11)</f>
        <v>0</v>
      </c>
      <c r="CZ211">
        <v>1.65</v>
      </c>
      <c r="DA211">
        <v>0.5</v>
      </c>
      <c r="DB211" t="s">
        <v>421</v>
      </c>
      <c r="DC211">
        <v>2</v>
      </c>
      <c r="DD211">
        <v>1759363377</v>
      </c>
      <c r="DE211">
        <v>420.350666666667</v>
      </c>
      <c r="DF211">
        <v>419.997666666667</v>
      </c>
      <c r="DG211">
        <v>23.9801333333333</v>
      </c>
      <c r="DH211">
        <v>23.9079</v>
      </c>
      <c r="DI211">
        <v>418.370333333333</v>
      </c>
      <c r="DJ211">
        <v>23.5984</v>
      </c>
      <c r="DK211">
        <v>500.008</v>
      </c>
      <c r="DL211">
        <v>90.3261</v>
      </c>
      <c r="DM211">
        <v>0.0333583333333333</v>
      </c>
      <c r="DN211">
        <v>30.3209</v>
      </c>
      <c r="DO211">
        <v>29.9991</v>
      </c>
      <c r="DP211">
        <v>999.9</v>
      </c>
      <c r="DQ211">
        <v>0</v>
      </c>
      <c r="DR211">
        <v>0</v>
      </c>
      <c r="DS211">
        <v>9987.71</v>
      </c>
      <c r="DT211">
        <v>0</v>
      </c>
      <c r="DU211">
        <v>0.330984</v>
      </c>
      <c r="DV211">
        <v>0.353190333333333</v>
      </c>
      <c r="DW211">
        <v>430.678333333333</v>
      </c>
      <c r="DX211">
        <v>430.284666666667</v>
      </c>
      <c r="DY211">
        <v>0.0722128333333333</v>
      </c>
      <c r="DZ211">
        <v>419.997666666667</v>
      </c>
      <c r="EA211">
        <v>23.9079</v>
      </c>
      <c r="EB211">
        <v>2.16603</v>
      </c>
      <c r="EC211">
        <v>2.15950666666667</v>
      </c>
      <c r="ED211">
        <v>18.7132666666667</v>
      </c>
      <c r="EE211">
        <v>18.6650666666667</v>
      </c>
      <c r="EF211">
        <v>0.00500059</v>
      </c>
      <c r="EG211">
        <v>0</v>
      </c>
      <c r="EH211">
        <v>0</v>
      </c>
      <c r="EI211">
        <v>0</v>
      </c>
      <c r="EJ211">
        <v>160.833333333333</v>
      </c>
      <c r="EK211">
        <v>0.00500059</v>
      </c>
      <c r="EL211">
        <v>-9.46666666666667</v>
      </c>
      <c r="EM211">
        <v>-1.4</v>
      </c>
      <c r="EN211">
        <v>36.187</v>
      </c>
      <c r="EO211">
        <v>40.3123333333333</v>
      </c>
      <c r="EP211">
        <v>37.7913333333333</v>
      </c>
      <c r="EQ211">
        <v>40.979</v>
      </c>
      <c r="ER211">
        <v>38.729</v>
      </c>
      <c r="ES211">
        <v>0</v>
      </c>
      <c r="ET211">
        <v>0</v>
      </c>
      <c r="EU211">
        <v>0</v>
      </c>
      <c r="EV211">
        <v>1759363381.3</v>
      </c>
      <c r="EW211">
        <v>0</v>
      </c>
      <c r="EX211">
        <v>161.523076923077</v>
      </c>
      <c r="EY211">
        <v>6.62564078534449</v>
      </c>
      <c r="EZ211">
        <v>-13.8153846017368</v>
      </c>
      <c r="FA211">
        <v>-6.83461538461539</v>
      </c>
      <c r="FB211">
        <v>15</v>
      </c>
      <c r="FC211">
        <v>0</v>
      </c>
      <c r="FD211" t="s">
        <v>422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0.37801515</v>
      </c>
      <c r="FQ211">
        <v>-0.2552012481203</v>
      </c>
      <c r="FR211">
        <v>0.0288455073716428</v>
      </c>
      <c r="FS211">
        <v>1</v>
      </c>
      <c r="FT211">
        <v>162.061764705882</v>
      </c>
      <c r="FU211">
        <v>-9.48357529117156</v>
      </c>
      <c r="FV211">
        <v>6.23646839663954</v>
      </c>
      <c r="FW211">
        <v>-1</v>
      </c>
      <c r="FX211">
        <v>0.07369336</v>
      </c>
      <c r="FY211">
        <v>-0.0109185834586468</v>
      </c>
      <c r="FZ211">
        <v>0.0011406496251698</v>
      </c>
      <c r="GA211">
        <v>1</v>
      </c>
      <c r="GB211">
        <v>2</v>
      </c>
      <c r="GC211">
        <v>2</v>
      </c>
      <c r="GD211" t="s">
        <v>449</v>
      </c>
      <c r="GE211">
        <v>3.13266</v>
      </c>
      <c r="GF211">
        <v>2.7114</v>
      </c>
      <c r="GG211">
        <v>0.0892698</v>
      </c>
      <c r="GH211">
        <v>0.0896711</v>
      </c>
      <c r="GI211">
        <v>0.102566</v>
      </c>
      <c r="GJ211">
        <v>0.103113</v>
      </c>
      <c r="GK211">
        <v>34259.3</v>
      </c>
      <c r="GL211">
        <v>36675.2</v>
      </c>
      <c r="GM211">
        <v>34038.1</v>
      </c>
      <c r="GN211">
        <v>36481</v>
      </c>
      <c r="GO211">
        <v>43147.7</v>
      </c>
      <c r="GP211">
        <v>46972.2</v>
      </c>
      <c r="GQ211">
        <v>53105.9</v>
      </c>
      <c r="GR211">
        <v>58308.8</v>
      </c>
      <c r="GS211">
        <v>1.94678</v>
      </c>
      <c r="GT211">
        <v>1.7774</v>
      </c>
      <c r="GU211">
        <v>0.0719726</v>
      </c>
      <c r="GV211">
        <v>0</v>
      </c>
      <c r="GW211">
        <v>28.8226</v>
      </c>
      <c r="GX211">
        <v>999.9</v>
      </c>
      <c r="GY211">
        <v>57.905</v>
      </c>
      <c r="GZ211">
        <v>30.877</v>
      </c>
      <c r="HA211">
        <v>28.7195</v>
      </c>
      <c r="HB211">
        <v>54.78</v>
      </c>
      <c r="HC211">
        <v>44.4071</v>
      </c>
      <c r="HD211">
        <v>1</v>
      </c>
      <c r="HE211">
        <v>0.116786</v>
      </c>
      <c r="HF211">
        <v>-1.53009</v>
      </c>
      <c r="HG211">
        <v>20.1226</v>
      </c>
      <c r="HH211">
        <v>5.19887</v>
      </c>
      <c r="HI211">
        <v>12.0047</v>
      </c>
      <c r="HJ211">
        <v>4.97575</v>
      </c>
      <c r="HK211">
        <v>3.294</v>
      </c>
      <c r="HL211">
        <v>9999</v>
      </c>
      <c r="HM211">
        <v>9999</v>
      </c>
      <c r="HN211">
        <v>999.9</v>
      </c>
      <c r="HO211">
        <v>9999</v>
      </c>
      <c r="HP211">
        <v>1.86325</v>
      </c>
      <c r="HQ211">
        <v>1.86813</v>
      </c>
      <c r="HR211">
        <v>1.86785</v>
      </c>
      <c r="HS211">
        <v>1.86905</v>
      </c>
      <c r="HT211">
        <v>1.86982</v>
      </c>
      <c r="HU211">
        <v>1.86589</v>
      </c>
      <c r="HV211">
        <v>1.86698</v>
      </c>
      <c r="HW211">
        <v>1.86844</v>
      </c>
      <c r="HX211">
        <v>5</v>
      </c>
      <c r="HY211">
        <v>0</v>
      </c>
      <c r="HZ211">
        <v>0</v>
      </c>
      <c r="IA211">
        <v>0</v>
      </c>
      <c r="IB211" t="s">
        <v>424</v>
      </c>
      <c r="IC211" t="s">
        <v>425</v>
      </c>
      <c r="ID211" t="s">
        <v>426</v>
      </c>
      <c r="IE211" t="s">
        <v>426</v>
      </c>
      <c r="IF211" t="s">
        <v>426</v>
      </c>
      <c r="IG211" t="s">
        <v>426</v>
      </c>
      <c r="IH211">
        <v>0</v>
      </c>
      <c r="II211">
        <v>100</v>
      </c>
      <c r="IJ211">
        <v>100</v>
      </c>
      <c r="IK211">
        <v>1.98</v>
      </c>
      <c r="IL211">
        <v>0.3817</v>
      </c>
      <c r="IM211">
        <v>0.591063205497763</v>
      </c>
      <c r="IN211">
        <v>0.00362635438953289</v>
      </c>
      <c r="IO211">
        <v>-8.50754122937555e-07</v>
      </c>
      <c r="IP211">
        <v>2.87264459290622e-10</v>
      </c>
      <c r="IQ211">
        <v>-0.103101814204982</v>
      </c>
      <c r="IR211">
        <v>-0.017656537129445</v>
      </c>
      <c r="IS211">
        <v>0.00217271289782075</v>
      </c>
      <c r="IT211">
        <v>-2.34727275410467e-05</v>
      </c>
      <c r="IU211">
        <v>4</v>
      </c>
      <c r="IV211">
        <v>2183</v>
      </c>
      <c r="IW211">
        <v>1</v>
      </c>
      <c r="IX211">
        <v>27</v>
      </c>
      <c r="IY211">
        <v>29322723</v>
      </c>
      <c r="IZ211">
        <v>29322723</v>
      </c>
      <c r="JA211">
        <v>0.997314</v>
      </c>
      <c r="JB211">
        <v>2.6416</v>
      </c>
      <c r="JC211">
        <v>1.54785</v>
      </c>
      <c r="JD211">
        <v>2.31323</v>
      </c>
      <c r="JE211">
        <v>1.64673</v>
      </c>
      <c r="JF211">
        <v>2.32422</v>
      </c>
      <c r="JG211">
        <v>34.6006</v>
      </c>
      <c r="JH211">
        <v>24.1926</v>
      </c>
      <c r="JI211">
        <v>18</v>
      </c>
      <c r="JJ211">
        <v>505.24</v>
      </c>
      <c r="JK211">
        <v>396.351</v>
      </c>
      <c r="JL211">
        <v>30.428</v>
      </c>
      <c r="JM211">
        <v>28.8824</v>
      </c>
      <c r="JN211">
        <v>30.0002</v>
      </c>
      <c r="JO211">
        <v>28.8381</v>
      </c>
      <c r="JP211">
        <v>28.7854</v>
      </c>
      <c r="JQ211">
        <v>19.9828</v>
      </c>
      <c r="JR211">
        <v>20.4913</v>
      </c>
      <c r="JS211">
        <v>52.384</v>
      </c>
      <c r="JT211">
        <v>30.8571</v>
      </c>
      <c r="JU211">
        <v>420</v>
      </c>
      <c r="JV211">
        <v>23.9497</v>
      </c>
      <c r="JW211">
        <v>96.5306</v>
      </c>
      <c r="JX211">
        <v>94.4705</v>
      </c>
    </row>
    <row r="212" spans="1:284">
      <c r="A212">
        <v>196</v>
      </c>
      <c r="B212">
        <v>1759363382</v>
      </c>
      <c r="C212">
        <v>2339.90000009537</v>
      </c>
      <c r="D212" t="s">
        <v>822</v>
      </c>
      <c r="E212" t="s">
        <v>823</v>
      </c>
      <c r="F212">
        <v>5</v>
      </c>
      <c r="G212" t="s">
        <v>791</v>
      </c>
      <c r="H212" t="s">
        <v>419</v>
      </c>
      <c r="I212">
        <v>1759363379</v>
      </c>
      <c r="J212">
        <f>(K212)/1000</f>
        <v>0</v>
      </c>
      <c r="K212">
        <f>1000*DK212*AI212*(DG212-DH212)/(100*CZ212*(1000-AI212*DG212))</f>
        <v>0</v>
      </c>
      <c r="L212">
        <f>DK212*AI212*(DF212-DE212*(1000-AI212*DH212)/(1000-AI212*DG212))/(100*CZ212)</f>
        <v>0</v>
      </c>
      <c r="M212">
        <f>DE212 - IF(AI212&gt;1, L212*CZ212*100.0/(AK212), 0)</f>
        <v>0</v>
      </c>
      <c r="N212">
        <f>((T212-J212/2)*M212-L212)/(T212+J212/2)</f>
        <v>0</v>
      </c>
      <c r="O212">
        <f>N212*(DL212+DM212)/1000.0</f>
        <v>0</v>
      </c>
      <c r="P212">
        <f>(DE212 - IF(AI212&gt;1, L212*CZ212*100.0/(AK212), 0))*(DL212+DM212)/1000.0</f>
        <v>0</v>
      </c>
      <c r="Q212">
        <f>2.0/((1/S212-1/R212)+SIGN(S212)*SQRT((1/S212-1/R212)*(1/S212-1/R212) + 4*DA212/((DA212+1)*(DA212+1))*(2*1/S212*1/R212-1/R212*1/R212)))</f>
        <v>0</v>
      </c>
      <c r="R212">
        <f>IF(LEFT(DB212,1)&lt;&gt;"0",IF(LEFT(DB212,1)="1",3.0,DC212),$D$5+$E$5*(DS212*DL212/($K$5*1000))+$F$5*(DS212*DL212/($K$5*1000))*MAX(MIN(CZ212,$J$5),$I$5)*MAX(MIN(CZ212,$J$5),$I$5)+$G$5*MAX(MIN(CZ212,$J$5),$I$5)*(DS212*DL212/($K$5*1000))+$H$5*(DS212*DL212/($K$5*1000))*(DS212*DL212/($K$5*1000)))</f>
        <v>0</v>
      </c>
      <c r="S212">
        <f>J212*(1000-(1000*0.61365*exp(17.502*W212/(240.97+W212))/(DL212+DM212)+DG212)/2)/(1000*0.61365*exp(17.502*W212/(240.97+W212))/(DL212+DM212)-DG212)</f>
        <v>0</v>
      </c>
      <c r="T212">
        <f>1/((DA212+1)/(Q212/1.6)+1/(R212/1.37)) + DA212/((DA212+1)/(Q212/1.6) + DA212/(R212/1.37))</f>
        <v>0</v>
      </c>
      <c r="U212">
        <f>(CV212*CY212)</f>
        <v>0</v>
      </c>
      <c r="V212">
        <f>(DN212+(U212+2*0.95*5.67E-8*(((DN212+$B$7)+273)^4-(DN212+273)^4)-44100*J212)/(1.84*29.3*R212+8*0.95*5.67E-8*(DN212+273)^3))</f>
        <v>0</v>
      </c>
      <c r="W212">
        <f>($C$7*DO212+$D$7*DP212+$E$7*V212)</f>
        <v>0</v>
      </c>
      <c r="X212">
        <f>0.61365*exp(17.502*W212/(240.97+W212))</f>
        <v>0</v>
      </c>
      <c r="Y212">
        <f>(Z212/AA212*100)</f>
        <v>0</v>
      </c>
      <c r="Z212">
        <f>DG212*(DL212+DM212)/1000</f>
        <v>0</v>
      </c>
      <c r="AA212">
        <f>0.61365*exp(17.502*DN212/(240.97+DN212))</f>
        <v>0</v>
      </c>
      <c r="AB212">
        <f>(X212-DG212*(DL212+DM212)/1000)</f>
        <v>0</v>
      </c>
      <c r="AC212">
        <f>(-J212*44100)</f>
        <v>0</v>
      </c>
      <c r="AD212">
        <f>2*29.3*R212*0.92*(DN212-W212)</f>
        <v>0</v>
      </c>
      <c r="AE212">
        <f>2*0.95*5.67E-8*(((DN212+$B$7)+273)^4-(W212+273)^4)</f>
        <v>0</v>
      </c>
      <c r="AF212">
        <f>U212+AE212+AC212+AD212</f>
        <v>0</v>
      </c>
      <c r="AG212">
        <v>0</v>
      </c>
      <c r="AH212">
        <v>0</v>
      </c>
      <c r="AI212">
        <f>IF(AG212*$H$13&gt;=AK212,1.0,(AK212/(AK212-AG212*$H$13)))</f>
        <v>0</v>
      </c>
      <c r="AJ212">
        <f>(AI212-1)*100</f>
        <v>0</v>
      </c>
      <c r="AK212">
        <f>MAX(0,($B$13+$C$13*DS212)/(1+$D$13*DS212)*DL212/(DN212+273)*$E$13)</f>
        <v>0</v>
      </c>
      <c r="AL212" t="s">
        <v>420</v>
      </c>
      <c r="AM212" t="s">
        <v>420</v>
      </c>
      <c r="AN212">
        <v>0</v>
      </c>
      <c r="AO212">
        <v>0</v>
      </c>
      <c r="AP212">
        <f>1-AN212/AO212</f>
        <v>0</v>
      </c>
      <c r="AQ212">
        <v>0</v>
      </c>
      <c r="AR212" t="s">
        <v>420</v>
      </c>
      <c r="AS212" t="s">
        <v>420</v>
      </c>
      <c r="AT212">
        <v>0</v>
      </c>
      <c r="AU212">
        <v>0</v>
      </c>
      <c r="AV212">
        <f>1-AT212/AU212</f>
        <v>0</v>
      </c>
      <c r="AW212">
        <v>0.5</v>
      </c>
      <c r="AX212">
        <f>CW212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420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CV212">
        <f>$B$11*DT212+$C$11*DU212+$F$11*EF212*(1-EI212)</f>
        <v>0</v>
      </c>
      <c r="CW212">
        <f>CV212*CX212</f>
        <v>0</v>
      </c>
      <c r="CX212">
        <f>($B$11*$D$9+$C$11*$D$9+$F$11*((ES212+EK212)/MAX(ES212+EK212+ET212, 0.1)*$I$9+ET212/MAX(ES212+EK212+ET212, 0.1)*$J$9))/($B$11+$C$11+$F$11)</f>
        <v>0</v>
      </c>
      <c r="CY212">
        <f>($B$11*$K$9+$C$11*$K$9+$F$11*((ES212+EK212)/MAX(ES212+EK212+ET212, 0.1)*$P$9+ET212/MAX(ES212+EK212+ET212, 0.1)*$Q$9))/($B$11+$C$11+$F$11)</f>
        <v>0</v>
      </c>
      <c r="CZ212">
        <v>1.65</v>
      </c>
      <c r="DA212">
        <v>0.5</v>
      </c>
      <c r="DB212" t="s">
        <v>421</v>
      </c>
      <c r="DC212">
        <v>2</v>
      </c>
      <c r="DD212">
        <v>1759363379</v>
      </c>
      <c r="DE212">
        <v>420.352333333333</v>
      </c>
      <c r="DF212">
        <v>419.985</v>
      </c>
      <c r="DG212">
        <v>23.9803</v>
      </c>
      <c r="DH212">
        <v>23.9079</v>
      </c>
      <c r="DI212">
        <v>418.371666666667</v>
      </c>
      <c r="DJ212">
        <v>23.5985333333333</v>
      </c>
      <c r="DK212">
        <v>499.950333333333</v>
      </c>
      <c r="DL212">
        <v>90.3256333333333</v>
      </c>
      <c r="DM212">
        <v>0.0334964666666667</v>
      </c>
      <c r="DN212">
        <v>30.3199333333333</v>
      </c>
      <c r="DO212">
        <v>29.9970333333333</v>
      </c>
      <c r="DP212">
        <v>999.9</v>
      </c>
      <c r="DQ212">
        <v>0</v>
      </c>
      <c r="DR212">
        <v>0</v>
      </c>
      <c r="DS212">
        <v>9977.71</v>
      </c>
      <c r="DT212">
        <v>0</v>
      </c>
      <c r="DU212">
        <v>0.330984</v>
      </c>
      <c r="DV212">
        <v>0.367187666666667</v>
      </c>
      <c r="DW212">
        <v>430.679666666667</v>
      </c>
      <c r="DX212">
        <v>430.271666666667</v>
      </c>
      <c r="DY212">
        <v>0.0723730333333333</v>
      </c>
      <c r="DZ212">
        <v>419.985</v>
      </c>
      <c r="EA212">
        <v>23.9079</v>
      </c>
      <c r="EB212">
        <v>2.16603333333333</v>
      </c>
      <c r="EC212">
        <v>2.15949666666667</v>
      </c>
      <c r="ED212">
        <v>18.7133</v>
      </c>
      <c r="EE212">
        <v>18.6649666666667</v>
      </c>
      <c r="EF212">
        <v>0.00500059</v>
      </c>
      <c r="EG212">
        <v>0</v>
      </c>
      <c r="EH212">
        <v>0</v>
      </c>
      <c r="EI212">
        <v>0</v>
      </c>
      <c r="EJ212">
        <v>163.2</v>
      </c>
      <c r="EK212">
        <v>0.00500059</v>
      </c>
      <c r="EL212">
        <v>-14.3333333333333</v>
      </c>
      <c r="EM212">
        <v>-1.83333333333333</v>
      </c>
      <c r="EN212">
        <v>36.187</v>
      </c>
      <c r="EO212">
        <v>40.2706666666667</v>
      </c>
      <c r="EP212">
        <v>37.7706666666667</v>
      </c>
      <c r="EQ212">
        <v>40.8956666666667</v>
      </c>
      <c r="ER212">
        <v>38.708</v>
      </c>
      <c r="ES212">
        <v>0</v>
      </c>
      <c r="ET212">
        <v>0</v>
      </c>
      <c r="EU212">
        <v>0</v>
      </c>
      <c r="EV212">
        <v>1759363383.1</v>
      </c>
      <c r="EW212">
        <v>0</v>
      </c>
      <c r="EX212">
        <v>162.348</v>
      </c>
      <c r="EY212">
        <v>-3.45384655443155</v>
      </c>
      <c r="EZ212">
        <v>-31.1923076421551</v>
      </c>
      <c r="FA212">
        <v>-8.764</v>
      </c>
      <c r="FB212">
        <v>15</v>
      </c>
      <c r="FC212">
        <v>0</v>
      </c>
      <c r="FD212" t="s">
        <v>422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0.3754456</v>
      </c>
      <c r="FQ212">
        <v>-0.193493684210526</v>
      </c>
      <c r="FR212">
        <v>0.0282047343852056</v>
      </c>
      <c r="FS212">
        <v>1</v>
      </c>
      <c r="FT212">
        <v>162.217647058824</v>
      </c>
      <c r="FU212">
        <v>-6.59740274545582</v>
      </c>
      <c r="FV212">
        <v>6.4505572302953</v>
      </c>
      <c r="FW212">
        <v>-1</v>
      </c>
      <c r="FX212">
        <v>0.07338456</v>
      </c>
      <c r="FY212">
        <v>-0.00997259548872177</v>
      </c>
      <c r="FZ212">
        <v>0.00106224302322962</v>
      </c>
      <c r="GA212">
        <v>1</v>
      </c>
      <c r="GB212">
        <v>2</v>
      </c>
      <c r="GC212">
        <v>2</v>
      </c>
      <c r="GD212" t="s">
        <v>449</v>
      </c>
      <c r="GE212">
        <v>3.13279</v>
      </c>
      <c r="GF212">
        <v>2.71152</v>
      </c>
      <c r="GG212">
        <v>0.0892703</v>
      </c>
      <c r="GH212">
        <v>0.0896752</v>
      </c>
      <c r="GI212">
        <v>0.102571</v>
      </c>
      <c r="GJ212">
        <v>0.103116</v>
      </c>
      <c r="GK212">
        <v>34259.3</v>
      </c>
      <c r="GL212">
        <v>36675.2</v>
      </c>
      <c r="GM212">
        <v>34038.1</v>
      </c>
      <c r="GN212">
        <v>36481.1</v>
      </c>
      <c r="GO212">
        <v>43147.4</v>
      </c>
      <c r="GP212">
        <v>46972.2</v>
      </c>
      <c r="GQ212">
        <v>53105.9</v>
      </c>
      <c r="GR212">
        <v>58309.1</v>
      </c>
      <c r="GS212">
        <v>1.94687</v>
      </c>
      <c r="GT212">
        <v>1.7771</v>
      </c>
      <c r="GU212">
        <v>0.0724755</v>
      </c>
      <c r="GV212">
        <v>0</v>
      </c>
      <c r="GW212">
        <v>28.8215</v>
      </c>
      <c r="GX212">
        <v>999.9</v>
      </c>
      <c r="GY212">
        <v>57.905</v>
      </c>
      <c r="GZ212">
        <v>30.877</v>
      </c>
      <c r="HA212">
        <v>28.7194</v>
      </c>
      <c r="HB212">
        <v>54.94</v>
      </c>
      <c r="HC212">
        <v>44.351</v>
      </c>
      <c r="HD212">
        <v>1</v>
      </c>
      <c r="HE212">
        <v>0.117655</v>
      </c>
      <c r="HF212">
        <v>-2.48124</v>
      </c>
      <c r="HG212">
        <v>20.111</v>
      </c>
      <c r="HH212">
        <v>5.19887</v>
      </c>
      <c r="HI212">
        <v>12.0052</v>
      </c>
      <c r="HJ212">
        <v>4.97575</v>
      </c>
      <c r="HK212">
        <v>3.294</v>
      </c>
      <c r="HL212">
        <v>9999</v>
      </c>
      <c r="HM212">
        <v>9999</v>
      </c>
      <c r="HN212">
        <v>999.9</v>
      </c>
      <c r="HO212">
        <v>9999</v>
      </c>
      <c r="HP212">
        <v>1.86325</v>
      </c>
      <c r="HQ212">
        <v>1.86813</v>
      </c>
      <c r="HR212">
        <v>1.86785</v>
      </c>
      <c r="HS212">
        <v>1.86905</v>
      </c>
      <c r="HT212">
        <v>1.86981</v>
      </c>
      <c r="HU212">
        <v>1.86588</v>
      </c>
      <c r="HV212">
        <v>1.86695</v>
      </c>
      <c r="HW212">
        <v>1.86843</v>
      </c>
      <c r="HX212">
        <v>5</v>
      </c>
      <c r="HY212">
        <v>0</v>
      </c>
      <c r="HZ212">
        <v>0</v>
      </c>
      <c r="IA212">
        <v>0</v>
      </c>
      <c r="IB212" t="s">
        <v>424</v>
      </c>
      <c r="IC212" t="s">
        <v>425</v>
      </c>
      <c r="ID212" t="s">
        <v>426</v>
      </c>
      <c r="IE212" t="s">
        <v>426</v>
      </c>
      <c r="IF212" t="s">
        <v>426</v>
      </c>
      <c r="IG212" t="s">
        <v>426</v>
      </c>
      <c r="IH212">
        <v>0</v>
      </c>
      <c r="II212">
        <v>100</v>
      </c>
      <c r="IJ212">
        <v>100</v>
      </c>
      <c r="IK212">
        <v>1.98</v>
      </c>
      <c r="IL212">
        <v>0.3817</v>
      </c>
      <c r="IM212">
        <v>0.591063205497763</v>
      </c>
      <c r="IN212">
        <v>0.00362635438953289</v>
      </c>
      <c r="IO212">
        <v>-8.50754122937555e-07</v>
      </c>
      <c r="IP212">
        <v>2.87264459290622e-10</v>
      </c>
      <c r="IQ212">
        <v>-0.103101814204982</v>
      </c>
      <c r="IR212">
        <v>-0.017656537129445</v>
      </c>
      <c r="IS212">
        <v>0.00217271289782075</v>
      </c>
      <c r="IT212">
        <v>-2.34727275410467e-05</v>
      </c>
      <c r="IU212">
        <v>4</v>
      </c>
      <c r="IV212">
        <v>2183</v>
      </c>
      <c r="IW212">
        <v>1</v>
      </c>
      <c r="IX212">
        <v>27</v>
      </c>
      <c r="IY212">
        <v>29322723</v>
      </c>
      <c r="IZ212">
        <v>29322723</v>
      </c>
      <c r="JA212">
        <v>0.997314</v>
      </c>
      <c r="JB212">
        <v>2.63794</v>
      </c>
      <c r="JC212">
        <v>1.54785</v>
      </c>
      <c r="JD212">
        <v>2.31323</v>
      </c>
      <c r="JE212">
        <v>1.64673</v>
      </c>
      <c r="JF212">
        <v>2.40112</v>
      </c>
      <c r="JG212">
        <v>34.6006</v>
      </c>
      <c r="JH212">
        <v>24.2101</v>
      </c>
      <c r="JI212">
        <v>18</v>
      </c>
      <c r="JJ212">
        <v>505.306</v>
      </c>
      <c r="JK212">
        <v>396.187</v>
      </c>
      <c r="JL212">
        <v>30.5033</v>
      </c>
      <c r="JM212">
        <v>28.8824</v>
      </c>
      <c r="JN212">
        <v>30.0008</v>
      </c>
      <c r="JO212">
        <v>28.8381</v>
      </c>
      <c r="JP212">
        <v>28.7854</v>
      </c>
      <c r="JQ212">
        <v>19.9829</v>
      </c>
      <c r="JR212">
        <v>20.4913</v>
      </c>
      <c r="JS212">
        <v>52.384</v>
      </c>
      <c r="JT212">
        <v>30.8571</v>
      </c>
      <c r="JU212">
        <v>420</v>
      </c>
      <c r="JV212">
        <v>23.9497</v>
      </c>
      <c r="JW212">
        <v>96.5306</v>
      </c>
      <c r="JX212">
        <v>94.4709</v>
      </c>
    </row>
    <row r="213" spans="1:284">
      <c r="A213">
        <v>197</v>
      </c>
      <c r="B213">
        <v>1759363384</v>
      </c>
      <c r="C213">
        <v>2341.90000009537</v>
      </c>
      <c r="D213" t="s">
        <v>824</v>
      </c>
      <c r="E213" t="s">
        <v>825</v>
      </c>
      <c r="F213">
        <v>5</v>
      </c>
      <c r="G213" t="s">
        <v>791</v>
      </c>
      <c r="H213" t="s">
        <v>419</v>
      </c>
      <c r="I213">
        <v>1759363381</v>
      </c>
      <c r="J213">
        <f>(K213)/1000</f>
        <v>0</v>
      </c>
      <c r="K213">
        <f>1000*DK213*AI213*(DG213-DH213)/(100*CZ213*(1000-AI213*DG213))</f>
        <v>0</v>
      </c>
      <c r="L213">
        <f>DK213*AI213*(DF213-DE213*(1000-AI213*DH213)/(1000-AI213*DG213))/(100*CZ213)</f>
        <v>0</v>
      </c>
      <c r="M213">
        <f>DE213 - IF(AI213&gt;1, L213*CZ213*100.0/(AK213), 0)</f>
        <v>0</v>
      </c>
      <c r="N213">
        <f>((T213-J213/2)*M213-L213)/(T213+J213/2)</f>
        <v>0</v>
      </c>
      <c r="O213">
        <f>N213*(DL213+DM213)/1000.0</f>
        <v>0</v>
      </c>
      <c r="P213">
        <f>(DE213 - IF(AI213&gt;1, L213*CZ213*100.0/(AK213), 0))*(DL213+DM213)/1000.0</f>
        <v>0</v>
      </c>
      <c r="Q213">
        <f>2.0/((1/S213-1/R213)+SIGN(S213)*SQRT((1/S213-1/R213)*(1/S213-1/R213) + 4*DA213/((DA213+1)*(DA213+1))*(2*1/S213*1/R213-1/R213*1/R213)))</f>
        <v>0</v>
      </c>
      <c r="R213">
        <f>IF(LEFT(DB213,1)&lt;&gt;"0",IF(LEFT(DB213,1)="1",3.0,DC213),$D$5+$E$5*(DS213*DL213/($K$5*1000))+$F$5*(DS213*DL213/($K$5*1000))*MAX(MIN(CZ213,$J$5),$I$5)*MAX(MIN(CZ213,$J$5),$I$5)+$G$5*MAX(MIN(CZ213,$J$5),$I$5)*(DS213*DL213/($K$5*1000))+$H$5*(DS213*DL213/($K$5*1000))*(DS213*DL213/($K$5*1000)))</f>
        <v>0</v>
      </c>
      <c r="S213">
        <f>J213*(1000-(1000*0.61365*exp(17.502*W213/(240.97+W213))/(DL213+DM213)+DG213)/2)/(1000*0.61365*exp(17.502*W213/(240.97+W213))/(DL213+DM213)-DG213)</f>
        <v>0</v>
      </c>
      <c r="T213">
        <f>1/((DA213+1)/(Q213/1.6)+1/(R213/1.37)) + DA213/((DA213+1)/(Q213/1.6) + DA213/(R213/1.37))</f>
        <v>0</v>
      </c>
      <c r="U213">
        <f>(CV213*CY213)</f>
        <v>0</v>
      </c>
      <c r="V213">
        <f>(DN213+(U213+2*0.95*5.67E-8*(((DN213+$B$7)+273)^4-(DN213+273)^4)-44100*J213)/(1.84*29.3*R213+8*0.95*5.67E-8*(DN213+273)^3))</f>
        <v>0</v>
      </c>
      <c r="W213">
        <f>($C$7*DO213+$D$7*DP213+$E$7*V213)</f>
        <v>0</v>
      </c>
      <c r="X213">
        <f>0.61365*exp(17.502*W213/(240.97+W213))</f>
        <v>0</v>
      </c>
      <c r="Y213">
        <f>(Z213/AA213*100)</f>
        <v>0</v>
      </c>
      <c r="Z213">
        <f>DG213*(DL213+DM213)/1000</f>
        <v>0</v>
      </c>
      <c r="AA213">
        <f>0.61365*exp(17.502*DN213/(240.97+DN213))</f>
        <v>0</v>
      </c>
      <c r="AB213">
        <f>(X213-DG213*(DL213+DM213)/1000)</f>
        <v>0</v>
      </c>
      <c r="AC213">
        <f>(-J213*44100)</f>
        <v>0</v>
      </c>
      <c r="AD213">
        <f>2*29.3*R213*0.92*(DN213-W213)</f>
        <v>0</v>
      </c>
      <c r="AE213">
        <f>2*0.95*5.67E-8*(((DN213+$B$7)+273)^4-(W213+273)^4)</f>
        <v>0</v>
      </c>
      <c r="AF213">
        <f>U213+AE213+AC213+AD213</f>
        <v>0</v>
      </c>
      <c r="AG213">
        <v>0</v>
      </c>
      <c r="AH213">
        <v>0</v>
      </c>
      <c r="AI213">
        <f>IF(AG213*$H$13&gt;=AK213,1.0,(AK213/(AK213-AG213*$H$13)))</f>
        <v>0</v>
      </c>
      <c r="AJ213">
        <f>(AI213-1)*100</f>
        <v>0</v>
      </c>
      <c r="AK213">
        <f>MAX(0,($B$13+$C$13*DS213)/(1+$D$13*DS213)*DL213/(DN213+273)*$E$13)</f>
        <v>0</v>
      </c>
      <c r="AL213" t="s">
        <v>420</v>
      </c>
      <c r="AM213" t="s">
        <v>420</v>
      </c>
      <c r="AN213">
        <v>0</v>
      </c>
      <c r="AO213">
        <v>0</v>
      </c>
      <c r="AP213">
        <f>1-AN213/AO213</f>
        <v>0</v>
      </c>
      <c r="AQ213">
        <v>0</v>
      </c>
      <c r="AR213" t="s">
        <v>420</v>
      </c>
      <c r="AS213" t="s">
        <v>420</v>
      </c>
      <c r="AT213">
        <v>0</v>
      </c>
      <c r="AU213">
        <v>0</v>
      </c>
      <c r="AV213">
        <f>1-AT213/AU213</f>
        <v>0</v>
      </c>
      <c r="AW213">
        <v>0.5</v>
      </c>
      <c r="AX213">
        <f>CW213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420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CV213">
        <f>$B$11*DT213+$C$11*DU213+$F$11*EF213*(1-EI213)</f>
        <v>0</v>
      </c>
      <c r="CW213">
        <f>CV213*CX213</f>
        <v>0</v>
      </c>
      <c r="CX213">
        <f>($B$11*$D$9+$C$11*$D$9+$F$11*((ES213+EK213)/MAX(ES213+EK213+ET213, 0.1)*$I$9+ET213/MAX(ES213+EK213+ET213, 0.1)*$J$9))/($B$11+$C$11+$F$11)</f>
        <v>0</v>
      </c>
      <c r="CY213">
        <f>($B$11*$K$9+$C$11*$K$9+$F$11*((ES213+EK213)/MAX(ES213+EK213+ET213, 0.1)*$P$9+ET213/MAX(ES213+EK213+ET213, 0.1)*$Q$9))/($B$11+$C$11+$F$11)</f>
        <v>0</v>
      </c>
      <c r="CZ213">
        <v>1.65</v>
      </c>
      <c r="DA213">
        <v>0.5</v>
      </c>
      <c r="DB213" t="s">
        <v>421</v>
      </c>
      <c r="DC213">
        <v>2</v>
      </c>
      <c r="DD213">
        <v>1759363381</v>
      </c>
      <c r="DE213">
        <v>420.357333333333</v>
      </c>
      <c r="DF213">
        <v>419.989666666667</v>
      </c>
      <c r="DG213">
        <v>23.9810333333333</v>
      </c>
      <c r="DH213">
        <v>23.9081666666667</v>
      </c>
      <c r="DI213">
        <v>418.376666666667</v>
      </c>
      <c r="DJ213">
        <v>23.5992666666667</v>
      </c>
      <c r="DK213">
        <v>499.926</v>
      </c>
      <c r="DL213">
        <v>90.3253333333333</v>
      </c>
      <c r="DM213">
        <v>0.0336279333333333</v>
      </c>
      <c r="DN213">
        <v>30.3197333333333</v>
      </c>
      <c r="DO213">
        <v>29.9997333333333</v>
      </c>
      <c r="DP213">
        <v>999.9</v>
      </c>
      <c r="DQ213">
        <v>0</v>
      </c>
      <c r="DR213">
        <v>0</v>
      </c>
      <c r="DS213">
        <v>9979.16666666667</v>
      </c>
      <c r="DT213">
        <v>0</v>
      </c>
      <c r="DU213">
        <v>0.330984</v>
      </c>
      <c r="DV213">
        <v>0.367411333333333</v>
      </c>
      <c r="DW213">
        <v>430.685333333333</v>
      </c>
      <c r="DX213">
        <v>430.276666666667</v>
      </c>
      <c r="DY213">
        <v>0.0728785</v>
      </c>
      <c r="DZ213">
        <v>419.989666666667</v>
      </c>
      <c r="EA213">
        <v>23.9081666666667</v>
      </c>
      <c r="EB213">
        <v>2.16609333333333</v>
      </c>
      <c r="EC213">
        <v>2.15951333333333</v>
      </c>
      <c r="ED213">
        <v>18.7137333333333</v>
      </c>
      <c r="EE213">
        <v>18.6650666666667</v>
      </c>
      <c r="EF213">
        <v>0.00500059</v>
      </c>
      <c r="EG213">
        <v>0</v>
      </c>
      <c r="EH213">
        <v>0</v>
      </c>
      <c r="EI213">
        <v>0</v>
      </c>
      <c r="EJ213">
        <v>164.833333333333</v>
      </c>
      <c r="EK213">
        <v>0.00500059</v>
      </c>
      <c r="EL213">
        <v>-12.6</v>
      </c>
      <c r="EM213">
        <v>-1.23333333333333</v>
      </c>
      <c r="EN213">
        <v>36.187</v>
      </c>
      <c r="EO213">
        <v>40.2083333333333</v>
      </c>
      <c r="EP213">
        <v>37.75</v>
      </c>
      <c r="EQ213">
        <v>40.8123333333333</v>
      </c>
      <c r="ER213">
        <v>38.6663333333333</v>
      </c>
      <c r="ES213">
        <v>0</v>
      </c>
      <c r="ET213">
        <v>0</v>
      </c>
      <c r="EU213">
        <v>0</v>
      </c>
      <c r="EV213">
        <v>1759363384.9</v>
      </c>
      <c r="EW213">
        <v>0</v>
      </c>
      <c r="EX213">
        <v>161.761538461538</v>
      </c>
      <c r="EY213">
        <v>6.70085430187103</v>
      </c>
      <c r="EZ213">
        <v>-42.6290597746358</v>
      </c>
      <c r="FA213">
        <v>-9.65769230769231</v>
      </c>
      <c r="FB213">
        <v>15</v>
      </c>
      <c r="FC213">
        <v>0</v>
      </c>
      <c r="FD213" t="s">
        <v>422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0.37199865</v>
      </c>
      <c r="FQ213">
        <v>-0.083905037593985</v>
      </c>
      <c r="FR213">
        <v>0.0240180122559611</v>
      </c>
      <c r="FS213">
        <v>1</v>
      </c>
      <c r="FT213">
        <v>161.797058823529</v>
      </c>
      <c r="FU213">
        <v>4.86325426953863</v>
      </c>
      <c r="FV213">
        <v>6.15445727019511</v>
      </c>
      <c r="FW213">
        <v>-1</v>
      </c>
      <c r="FX213">
        <v>0.073102175</v>
      </c>
      <c r="FY213">
        <v>-0.00790009172932342</v>
      </c>
      <c r="FZ213">
        <v>0.000907785612837636</v>
      </c>
      <c r="GA213">
        <v>1</v>
      </c>
      <c r="GB213">
        <v>2</v>
      </c>
      <c r="GC213">
        <v>2</v>
      </c>
      <c r="GD213" t="s">
        <v>449</v>
      </c>
      <c r="GE213">
        <v>3.13273</v>
      </c>
      <c r="GF213">
        <v>2.71167</v>
      </c>
      <c r="GG213">
        <v>0.0892669</v>
      </c>
      <c r="GH213">
        <v>0.0896738</v>
      </c>
      <c r="GI213">
        <v>0.10258</v>
      </c>
      <c r="GJ213">
        <v>0.103113</v>
      </c>
      <c r="GK213">
        <v>34259.5</v>
      </c>
      <c r="GL213">
        <v>36675.2</v>
      </c>
      <c r="GM213">
        <v>34038.1</v>
      </c>
      <c r="GN213">
        <v>36481</v>
      </c>
      <c r="GO213">
        <v>43147</v>
      </c>
      <c r="GP213">
        <v>46972.4</v>
      </c>
      <c r="GQ213">
        <v>53105.9</v>
      </c>
      <c r="GR213">
        <v>58309.1</v>
      </c>
      <c r="GS213">
        <v>1.94685</v>
      </c>
      <c r="GT213">
        <v>1.77702</v>
      </c>
      <c r="GU213">
        <v>0.0730343</v>
      </c>
      <c r="GV213">
        <v>0</v>
      </c>
      <c r="GW213">
        <v>28.8209</v>
      </c>
      <c r="GX213">
        <v>999.9</v>
      </c>
      <c r="GY213">
        <v>57.881</v>
      </c>
      <c r="GZ213">
        <v>30.877</v>
      </c>
      <c r="HA213">
        <v>28.7083</v>
      </c>
      <c r="HB213">
        <v>55.13</v>
      </c>
      <c r="HC213">
        <v>44.6274</v>
      </c>
      <c r="HD213">
        <v>1</v>
      </c>
      <c r="HE213">
        <v>0.118854</v>
      </c>
      <c r="HF213">
        <v>-2.56228</v>
      </c>
      <c r="HG213">
        <v>20.1114</v>
      </c>
      <c r="HH213">
        <v>5.19902</v>
      </c>
      <c r="HI213">
        <v>12.0049</v>
      </c>
      <c r="HJ213">
        <v>4.9757</v>
      </c>
      <c r="HK213">
        <v>3.294</v>
      </c>
      <c r="HL213">
        <v>9999</v>
      </c>
      <c r="HM213">
        <v>9999</v>
      </c>
      <c r="HN213">
        <v>999.9</v>
      </c>
      <c r="HO213">
        <v>9999</v>
      </c>
      <c r="HP213">
        <v>1.86325</v>
      </c>
      <c r="HQ213">
        <v>1.86813</v>
      </c>
      <c r="HR213">
        <v>1.86783</v>
      </c>
      <c r="HS213">
        <v>1.86905</v>
      </c>
      <c r="HT213">
        <v>1.86981</v>
      </c>
      <c r="HU213">
        <v>1.86586</v>
      </c>
      <c r="HV213">
        <v>1.86692</v>
      </c>
      <c r="HW213">
        <v>1.86844</v>
      </c>
      <c r="HX213">
        <v>5</v>
      </c>
      <c r="HY213">
        <v>0</v>
      </c>
      <c r="HZ213">
        <v>0</v>
      </c>
      <c r="IA213">
        <v>0</v>
      </c>
      <c r="IB213" t="s">
        <v>424</v>
      </c>
      <c r="IC213" t="s">
        <v>425</v>
      </c>
      <c r="ID213" t="s">
        <v>426</v>
      </c>
      <c r="IE213" t="s">
        <v>426</v>
      </c>
      <c r="IF213" t="s">
        <v>426</v>
      </c>
      <c r="IG213" t="s">
        <v>426</v>
      </c>
      <c r="IH213">
        <v>0</v>
      </c>
      <c r="II213">
        <v>100</v>
      </c>
      <c r="IJ213">
        <v>100</v>
      </c>
      <c r="IK213">
        <v>1.98</v>
      </c>
      <c r="IL213">
        <v>0.3819</v>
      </c>
      <c r="IM213">
        <v>0.591063205497763</v>
      </c>
      <c r="IN213">
        <v>0.00362635438953289</v>
      </c>
      <c r="IO213">
        <v>-8.50754122937555e-07</v>
      </c>
      <c r="IP213">
        <v>2.87264459290622e-10</v>
      </c>
      <c r="IQ213">
        <v>-0.103101814204982</v>
      </c>
      <c r="IR213">
        <v>-0.017656537129445</v>
      </c>
      <c r="IS213">
        <v>0.00217271289782075</v>
      </c>
      <c r="IT213">
        <v>-2.34727275410467e-05</v>
      </c>
      <c r="IU213">
        <v>4</v>
      </c>
      <c r="IV213">
        <v>2183</v>
      </c>
      <c r="IW213">
        <v>1</v>
      </c>
      <c r="IX213">
        <v>27</v>
      </c>
      <c r="IY213">
        <v>29322723.1</v>
      </c>
      <c r="IZ213">
        <v>29322723.1</v>
      </c>
      <c r="JA213">
        <v>0.997314</v>
      </c>
      <c r="JB213">
        <v>2.64771</v>
      </c>
      <c r="JC213">
        <v>1.54785</v>
      </c>
      <c r="JD213">
        <v>2.31323</v>
      </c>
      <c r="JE213">
        <v>1.64673</v>
      </c>
      <c r="JF213">
        <v>2.29004</v>
      </c>
      <c r="JG213">
        <v>34.6006</v>
      </c>
      <c r="JH213">
        <v>24.2013</v>
      </c>
      <c r="JI213">
        <v>18</v>
      </c>
      <c r="JJ213">
        <v>505.289</v>
      </c>
      <c r="JK213">
        <v>396.146</v>
      </c>
      <c r="JL213">
        <v>30.6886</v>
      </c>
      <c r="JM213">
        <v>28.8824</v>
      </c>
      <c r="JN213">
        <v>30.0015</v>
      </c>
      <c r="JO213">
        <v>28.8381</v>
      </c>
      <c r="JP213">
        <v>28.7854</v>
      </c>
      <c r="JQ213">
        <v>19.9854</v>
      </c>
      <c r="JR213">
        <v>20.4913</v>
      </c>
      <c r="JS213">
        <v>52.384</v>
      </c>
      <c r="JT213">
        <v>30.7728</v>
      </c>
      <c r="JU213">
        <v>420</v>
      </c>
      <c r="JV213">
        <v>23.9497</v>
      </c>
      <c r="JW213">
        <v>96.5307</v>
      </c>
      <c r="JX213">
        <v>94.4709</v>
      </c>
    </row>
    <row r="214" spans="1:284">
      <c r="A214">
        <v>198</v>
      </c>
      <c r="B214">
        <v>1759363386</v>
      </c>
      <c r="C214">
        <v>2343.90000009537</v>
      </c>
      <c r="D214" t="s">
        <v>826</v>
      </c>
      <c r="E214" t="s">
        <v>827</v>
      </c>
      <c r="F214">
        <v>5</v>
      </c>
      <c r="G214" t="s">
        <v>791</v>
      </c>
      <c r="H214" t="s">
        <v>419</v>
      </c>
      <c r="I214">
        <v>1759363383</v>
      </c>
      <c r="J214">
        <f>(K214)/1000</f>
        <v>0</v>
      </c>
      <c r="K214">
        <f>1000*DK214*AI214*(DG214-DH214)/(100*CZ214*(1000-AI214*DG214))</f>
        <v>0</v>
      </c>
      <c r="L214">
        <f>DK214*AI214*(DF214-DE214*(1000-AI214*DH214)/(1000-AI214*DG214))/(100*CZ214)</f>
        <v>0</v>
      </c>
      <c r="M214">
        <f>DE214 - IF(AI214&gt;1, L214*CZ214*100.0/(AK214), 0)</f>
        <v>0</v>
      </c>
      <c r="N214">
        <f>((T214-J214/2)*M214-L214)/(T214+J214/2)</f>
        <v>0</v>
      </c>
      <c r="O214">
        <f>N214*(DL214+DM214)/1000.0</f>
        <v>0</v>
      </c>
      <c r="P214">
        <f>(DE214 - IF(AI214&gt;1, L214*CZ214*100.0/(AK214), 0))*(DL214+DM214)/1000.0</f>
        <v>0</v>
      </c>
      <c r="Q214">
        <f>2.0/((1/S214-1/R214)+SIGN(S214)*SQRT((1/S214-1/R214)*(1/S214-1/R214) + 4*DA214/((DA214+1)*(DA214+1))*(2*1/S214*1/R214-1/R214*1/R214)))</f>
        <v>0</v>
      </c>
      <c r="R214">
        <f>IF(LEFT(DB214,1)&lt;&gt;"0",IF(LEFT(DB214,1)="1",3.0,DC214),$D$5+$E$5*(DS214*DL214/($K$5*1000))+$F$5*(DS214*DL214/($K$5*1000))*MAX(MIN(CZ214,$J$5),$I$5)*MAX(MIN(CZ214,$J$5),$I$5)+$G$5*MAX(MIN(CZ214,$J$5),$I$5)*(DS214*DL214/($K$5*1000))+$H$5*(DS214*DL214/($K$5*1000))*(DS214*DL214/($K$5*1000)))</f>
        <v>0</v>
      </c>
      <c r="S214">
        <f>J214*(1000-(1000*0.61365*exp(17.502*W214/(240.97+W214))/(DL214+DM214)+DG214)/2)/(1000*0.61365*exp(17.502*W214/(240.97+W214))/(DL214+DM214)-DG214)</f>
        <v>0</v>
      </c>
      <c r="T214">
        <f>1/((DA214+1)/(Q214/1.6)+1/(R214/1.37)) + DA214/((DA214+1)/(Q214/1.6) + DA214/(R214/1.37))</f>
        <v>0</v>
      </c>
      <c r="U214">
        <f>(CV214*CY214)</f>
        <v>0</v>
      </c>
      <c r="V214">
        <f>(DN214+(U214+2*0.95*5.67E-8*(((DN214+$B$7)+273)^4-(DN214+273)^4)-44100*J214)/(1.84*29.3*R214+8*0.95*5.67E-8*(DN214+273)^3))</f>
        <v>0</v>
      </c>
      <c r="W214">
        <f>($C$7*DO214+$D$7*DP214+$E$7*V214)</f>
        <v>0</v>
      </c>
      <c r="X214">
        <f>0.61365*exp(17.502*W214/(240.97+W214))</f>
        <v>0</v>
      </c>
      <c r="Y214">
        <f>(Z214/AA214*100)</f>
        <v>0</v>
      </c>
      <c r="Z214">
        <f>DG214*(DL214+DM214)/1000</f>
        <v>0</v>
      </c>
      <c r="AA214">
        <f>0.61365*exp(17.502*DN214/(240.97+DN214))</f>
        <v>0</v>
      </c>
      <c r="AB214">
        <f>(X214-DG214*(DL214+DM214)/1000)</f>
        <v>0</v>
      </c>
      <c r="AC214">
        <f>(-J214*44100)</f>
        <v>0</v>
      </c>
      <c r="AD214">
        <f>2*29.3*R214*0.92*(DN214-W214)</f>
        <v>0</v>
      </c>
      <c r="AE214">
        <f>2*0.95*5.67E-8*(((DN214+$B$7)+273)^4-(W214+273)^4)</f>
        <v>0</v>
      </c>
      <c r="AF214">
        <f>U214+AE214+AC214+AD214</f>
        <v>0</v>
      </c>
      <c r="AG214">
        <v>0</v>
      </c>
      <c r="AH214">
        <v>0</v>
      </c>
      <c r="AI214">
        <f>IF(AG214*$H$13&gt;=AK214,1.0,(AK214/(AK214-AG214*$H$13)))</f>
        <v>0</v>
      </c>
      <c r="AJ214">
        <f>(AI214-1)*100</f>
        <v>0</v>
      </c>
      <c r="AK214">
        <f>MAX(0,($B$13+$C$13*DS214)/(1+$D$13*DS214)*DL214/(DN214+273)*$E$13)</f>
        <v>0</v>
      </c>
      <c r="AL214" t="s">
        <v>420</v>
      </c>
      <c r="AM214" t="s">
        <v>420</v>
      </c>
      <c r="AN214">
        <v>0</v>
      </c>
      <c r="AO214">
        <v>0</v>
      </c>
      <c r="AP214">
        <f>1-AN214/AO214</f>
        <v>0</v>
      </c>
      <c r="AQ214">
        <v>0</v>
      </c>
      <c r="AR214" t="s">
        <v>420</v>
      </c>
      <c r="AS214" t="s">
        <v>420</v>
      </c>
      <c r="AT214">
        <v>0</v>
      </c>
      <c r="AU214">
        <v>0</v>
      </c>
      <c r="AV214">
        <f>1-AT214/AU214</f>
        <v>0</v>
      </c>
      <c r="AW214">
        <v>0.5</v>
      </c>
      <c r="AX214">
        <f>CW214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420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CV214">
        <f>$B$11*DT214+$C$11*DU214+$F$11*EF214*(1-EI214)</f>
        <v>0</v>
      </c>
      <c r="CW214">
        <f>CV214*CX214</f>
        <v>0</v>
      </c>
      <c r="CX214">
        <f>($B$11*$D$9+$C$11*$D$9+$F$11*((ES214+EK214)/MAX(ES214+EK214+ET214, 0.1)*$I$9+ET214/MAX(ES214+EK214+ET214, 0.1)*$J$9))/($B$11+$C$11+$F$11)</f>
        <v>0</v>
      </c>
      <c r="CY214">
        <f>($B$11*$K$9+$C$11*$K$9+$F$11*((ES214+EK214)/MAX(ES214+EK214+ET214, 0.1)*$P$9+ET214/MAX(ES214+EK214+ET214, 0.1)*$Q$9))/($B$11+$C$11+$F$11)</f>
        <v>0</v>
      </c>
      <c r="CZ214">
        <v>1.65</v>
      </c>
      <c r="DA214">
        <v>0.5</v>
      </c>
      <c r="DB214" t="s">
        <v>421</v>
      </c>
      <c r="DC214">
        <v>2</v>
      </c>
      <c r="DD214">
        <v>1759363383</v>
      </c>
      <c r="DE214">
        <v>420.360333333333</v>
      </c>
      <c r="DF214">
        <v>419.99</v>
      </c>
      <c r="DG214">
        <v>23.9833</v>
      </c>
      <c r="DH214">
        <v>23.9080333333333</v>
      </c>
      <c r="DI214">
        <v>418.379666666667</v>
      </c>
      <c r="DJ214">
        <v>23.6014666666667</v>
      </c>
      <c r="DK214">
        <v>499.916</v>
      </c>
      <c r="DL214">
        <v>90.3251666666667</v>
      </c>
      <c r="DM214">
        <v>0.0337279666666667</v>
      </c>
      <c r="DN214">
        <v>30.3205</v>
      </c>
      <c r="DO214">
        <v>30.0054333333333</v>
      </c>
      <c r="DP214">
        <v>999.9</v>
      </c>
      <c r="DQ214">
        <v>0</v>
      </c>
      <c r="DR214">
        <v>0</v>
      </c>
      <c r="DS214">
        <v>9983.75</v>
      </c>
      <c r="DT214">
        <v>0</v>
      </c>
      <c r="DU214">
        <v>0.330984</v>
      </c>
      <c r="DV214">
        <v>0.369954333333333</v>
      </c>
      <c r="DW214">
        <v>430.689666666667</v>
      </c>
      <c r="DX214">
        <v>430.277333333333</v>
      </c>
      <c r="DY214">
        <v>0.0752671666666667</v>
      </c>
      <c r="DZ214">
        <v>419.99</v>
      </c>
      <c r="EA214">
        <v>23.9080333333333</v>
      </c>
      <c r="EB214">
        <v>2.16629666666667</v>
      </c>
      <c r="EC214">
        <v>2.1595</v>
      </c>
      <c r="ED214">
        <v>18.7152333333333</v>
      </c>
      <c r="EE214">
        <v>18.6649666666667</v>
      </c>
      <c r="EF214">
        <v>0.00500059</v>
      </c>
      <c r="EG214">
        <v>0</v>
      </c>
      <c r="EH214">
        <v>0</v>
      </c>
      <c r="EI214">
        <v>0</v>
      </c>
      <c r="EJ214">
        <v>162.1</v>
      </c>
      <c r="EK214">
        <v>0.00500059</v>
      </c>
      <c r="EL214">
        <v>-16.9</v>
      </c>
      <c r="EM214">
        <v>-2.8</v>
      </c>
      <c r="EN214">
        <v>36.187</v>
      </c>
      <c r="EO214">
        <v>40.1666666666667</v>
      </c>
      <c r="EP214">
        <v>37.729</v>
      </c>
      <c r="EQ214">
        <v>40.7496666666667</v>
      </c>
      <c r="ER214">
        <v>38.6456666666667</v>
      </c>
      <c r="ES214">
        <v>0</v>
      </c>
      <c r="ET214">
        <v>0</v>
      </c>
      <c r="EU214">
        <v>0</v>
      </c>
      <c r="EV214">
        <v>1759363387.3</v>
      </c>
      <c r="EW214">
        <v>0</v>
      </c>
      <c r="EX214">
        <v>161.257692307692</v>
      </c>
      <c r="EY214">
        <v>5.18632434157076</v>
      </c>
      <c r="EZ214">
        <v>-31.0940169001913</v>
      </c>
      <c r="FA214">
        <v>-9.85769230769231</v>
      </c>
      <c r="FB214">
        <v>15</v>
      </c>
      <c r="FC214">
        <v>0</v>
      </c>
      <c r="FD214" t="s">
        <v>422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0.36678475</v>
      </c>
      <c r="FQ214">
        <v>-0.0270116842105256</v>
      </c>
      <c r="FR214">
        <v>0.0204099226306103</v>
      </c>
      <c r="FS214">
        <v>1</v>
      </c>
      <c r="FT214">
        <v>162</v>
      </c>
      <c r="FU214">
        <v>-0.198625042594418</v>
      </c>
      <c r="FV214">
        <v>6.1698031239445</v>
      </c>
      <c r="FW214">
        <v>-1</v>
      </c>
      <c r="FX214">
        <v>0.07320613</v>
      </c>
      <c r="FY214">
        <v>-0.000929792481202946</v>
      </c>
      <c r="FZ214">
        <v>0.00117210434735991</v>
      </c>
      <c r="GA214">
        <v>1</v>
      </c>
      <c r="GB214">
        <v>2</v>
      </c>
      <c r="GC214">
        <v>2</v>
      </c>
      <c r="GD214" t="s">
        <v>449</v>
      </c>
      <c r="GE214">
        <v>3.13277</v>
      </c>
      <c r="GF214">
        <v>2.7117</v>
      </c>
      <c r="GG214">
        <v>0.0892682</v>
      </c>
      <c r="GH214">
        <v>0.0896725</v>
      </c>
      <c r="GI214">
        <v>0.102594</v>
      </c>
      <c r="GJ214">
        <v>0.103111</v>
      </c>
      <c r="GK214">
        <v>34259.5</v>
      </c>
      <c r="GL214">
        <v>36675.2</v>
      </c>
      <c r="GM214">
        <v>34038.2</v>
      </c>
      <c r="GN214">
        <v>36481.1</v>
      </c>
      <c r="GO214">
        <v>43146.4</v>
      </c>
      <c r="GP214">
        <v>46972.5</v>
      </c>
      <c r="GQ214">
        <v>53106</v>
      </c>
      <c r="GR214">
        <v>58309.1</v>
      </c>
      <c r="GS214">
        <v>1.94708</v>
      </c>
      <c r="GT214">
        <v>1.77702</v>
      </c>
      <c r="GU214">
        <v>0.0728481</v>
      </c>
      <c r="GV214">
        <v>0</v>
      </c>
      <c r="GW214">
        <v>28.8209</v>
      </c>
      <c r="GX214">
        <v>999.9</v>
      </c>
      <c r="GY214">
        <v>57.905</v>
      </c>
      <c r="GZ214">
        <v>30.877</v>
      </c>
      <c r="HA214">
        <v>28.7174</v>
      </c>
      <c r="HB214">
        <v>55.08</v>
      </c>
      <c r="HC214">
        <v>44.395</v>
      </c>
      <c r="HD214">
        <v>1</v>
      </c>
      <c r="HE214">
        <v>0.119029</v>
      </c>
      <c r="HF214">
        <v>-1.81945</v>
      </c>
      <c r="HG214">
        <v>20.1212</v>
      </c>
      <c r="HH214">
        <v>5.19902</v>
      </c>
      <c r="HI214">
        <v>12.0055</v>
      </c>
      <c r="HJ214">
        <v>4.9756</v>
      </c>
      <c r="HK214">
        <v>3.294</v>
      </c>
      <c r="HL214">
        <v>9999</v>
      </c>
      <c r="HM214">
        <v>9999</v>
      </c>
      <c r="HN214">
        <v>999.9</v>
      </c>
      <c r="HO214">
        <v>9999</v>
      </c>
      <c r="HP214">
        <v>1.86325</v>
      </c>
      <c r="HQ214">
        <v>1.86813</v>
      </c>
      <c r="HR214">
        <v>1.86783</v>
      </c>
      <c r="HS214">
        <v>1.86905</v>
      </c>
      <c r="HT214">
        <v>1.86982</v>
      </c>
      <c r="HU214">
        <v>1.86587</v>
      </c>
      <c r="HV214">
        <v>1.86693</v>
      </c>
      <c r="HW214">
        <v>1.86844</v>
      </c>
      <c r="HX214">
        <v>5</v>
      </c>
      <c r="HY214">
        <v>0</v>
      </c>
      <c r="HZ214">
        <v>0</v>
      </c>
      <c r="IA214">
        <v>0</v>
      </c>
      <c r="IB214" t="s">
        <v>424</v>
      </c>
      <c r="IC214" t="s">
        <v>425</v>
      </c>
      <c r="ID214" t="s">
        <v>426</v>
      </c>
      <c r="IE214" t="s">
        <v>426</v>
      </c>
      <c r="IF214" t="s">
        <v>426</v>
      </c>
      <c r="IG214" t="s">
        <v>426</v>
      </c>
      <c r="IH214">
        <v>0</v>
      </c>
      <c r="II214">
        <v>100</v>
      </c>
      <c r="IJ214">
        <v>100</v>
      </c>
      <c r="IK214">
        <v>1.981</v>
      </c>
      <c r="IL214">
        <v>0.3821</v>
      </c>
      <c r="IM214">
        <v>0.591063205497763</v>
      </c>
      <c r="IN214">
        <v>0.00362635438953289</v>
      </c>
      <c r="IO214">
        <v>-8.50754122937555e-07</v>
      </c>
      <c r="IP214">
        <v>2.87264459290622e-10</v>
      </c>
      <c r="IQ214">
        <v>-0.103101814204982</v>
      </c>
      <c r="IR214">
        <v>-0.017656537129445</v>
      </c>
      <c r="IS214">
        <v>0.00217271289782075</v>
      </c>
      <c r="IT214">
        <v>-2.34727275410467e-05</v>
      </c>
      <c r="IU214">
        <v>4</v>
      </c>
      <c r="IV214">
        <v>2183</v>
      </c>
      <c r="IW214">
        <v>1</v>
      </c>
      <c r="IX214">
        <v>27</v>
      </c>
      <c r="IY214">
        <v>29322723.1</v>
      </c>
      <c r="IZ214">
        <v>29322723.1</v>
      </c>
      <c r="JA214">
        <v>0.997314</v>
      </c>
      <c r="JB214">
        <v>2.64648</v>
      </c>
      <c r="JC214">
        <v>1.54785</v>
      </c>
      <c r="JD214">
        <v>2.31323</v>
      </c>
      <c r="JE214">
        <v>1.64673</v>
      </c>
      <c r="JF214">
        <v>2.34497</v>
      </c>
      <c r="JG214">
        <v>34.6006</v>
      </c>
      <c r="JH214">
        <v>24.2101</v>
      </c>
      <c r="JI214">
        <v>18</v>
      </c>
      <c r="JJ214">
        <v>505.438</v>
      </c>
      <c r="JK214">
        <v>396.146</v>
      </c>
      <c r="JL214">
        <v>30.8375</v>
      </c>
      <c r="JM214">
        <v>28.8824</v>
      </c>
      <c r="JN214">
        <v>30.0011</v>
      </c>
      <c r="JO214">
        <v>28.8381</v>
      </c>
      <c r="JP214">
        <v>28.7855</v>
      </c>
      <c r="JQ214">
        <v>19.9835</v>
      </c>
      <c r="JR214">
        <v>20.4913</v>
      </c>
      <c r="JS214">
        <v>52.384</v>
      </c>
      <c r="JT214">
        <v>30.7728</v>
      </c>
      <c r="JU214">
        <v>420</v>
      </c>
      <c r="JV214">
        <v>23.9497</v>
      </c>
      <c r="JW214">
        <v>96.5308</v>
      </c>
      <c r="JX214">
        <v>94.4709</v>
      </c>
    </row>
    <row r="215" spans="1:284">
      <c r="A215">
        <v>199</v>
      </c>
      <c r="B215">
        <v>1759363388</v>
      </c>
      <c r="C215">
        <v>2345.90000009537</v>
      </c>
      <c r="D215" t="s">
        <v>828</v>
      </c>
      <c r="E215" t="s">
        <v>829</v>
      </c>
      <c r="F215">
        <v>5</v>
      </c>
      <c r="G215" t="s">
        <v>791</v>
      </c>
      <c r="H215" t="s">
        <v>419</v>
      </c>
      <c r="I215">
        <v>1759363385</v>
      </c>
      <c r="J215">
        <f>(K215)/1000</f>
        <v>0</v>
      </c>
      <c r="K215">
        <f>1000*DK215*AI215*(DG215-DH215)/(100*CZ215*(1000-AI215*DG215))</f>
        <v>0</v>
      </c>
      <c r="L215">
        <f>DK215*AI215*(DF215-DE215*(1000-AI215*DH215)/(1000-AI215*DG215))/(100*CZ215)</f>
        <v>0</v>
      </c>
      <c r="M215">
        <f>DE215 - IF(AI215&gt;1, L215*CZ215*100.0/(AK215), 0)</f>
        <v>0</v>
      </c>
      <c r="N215">
        <f>((T215-J215/2)*M215-L215)/(T215+J215/2)</f>
        <v>0</v>
      </c>
      <c r="O215">
        <f>N215*(DL215+DM215)/1000.0</f>
        <v>0</v>
      </c>
      <c r="P215">
        <f>(DE215 - IF(AI215&gt;1, L215*CZ215*100.0/(AK215), 0))*(DL215+DM215)/1000.0</f>
        <v>0</v>
      </c>
      <c r="Q215">
        <f>2.0/((1/S215-1/R215)+SIGN(S215)*SQRT((1/S215-1/R215)*(1/S215-1/R215) + 4*DA215/((DA215+1)*(DA215+1))*(2*1/S215*1/R215-1/R215*1/R215)))</f>
        <v>0</v>
      </c>
      <c r="R215">
        <f>IF(LEFT(DB215,1)&lt;&gt;"0",IF(LEFT(DB215,1)="1",3.0,DC215),$D$5+$E$5*(DS215*DL215/($K$5*1000))+$F$5*(DS215*DL215/($K$5*1000))*MAX(MIN(CZ215,$J$5),$I$5)*MAX(MIN(CZ215,$J$5),$I$5)+$G$5*MAX(MIN(CZ215,$J$5),$I$5)*(DS215*DL215/($K$5*1000))+$H$5*(DS215*DL215/($K$5*1000))*(DS215*DL215/($K$5*1000)))</f>
        <v>0</v>
      </c>
      <c r="S215">
        <f>J215*(1000-(1000*0.61365*exp(17.502*W215/(240.97+W215))/(DL215+DM215)+DG215)/2)/(1000*0.61365*exp(17.502*W215/(240.97+W215))/(DL215+DM215)-DG215)</f>
        <v>0</v>
      </c>
      <c r="T215">
        <f>1/((DA215+1)/(Q215/1.6)+1/(R215/1.37)) + DA215/((DA215+1)/(Q215/1.6) + DA215/(R215/1.37))</f>
        <v>0</v>
      </c>
      <c r="U215">
        <f>(CV215*CY215)</f>
        <v>0</v>
      </c>
      <c r="V215">
        <f>(DN215+(U215+2*0.95*5.67E-8*(((DN215+$B$7)+273)^4-(DN215+273)^4)-44100*J215)/(1.84*29.3*R215+8*0.95*5.67E-8*(DN215+273)^3))</f>
        <v>0</v>
      </c>
      <c r="W215">
        <f>($C$7*DO215+$D$7*DP215+$E$7*V215)</f>
        <v>0</v>
      </c>
      <c r="X215">
        <f>0.61365*exp(17.502*W215/(240.97+W215))</f>
        <v>0</v>
      </c>
      <c r="Y215">
        <f>(Z215/AA215*100)</f>
        <v>0</v>
      </c>
      <c r="Z215">
        <f>DG215*(DL215+DM215)/1000</f>
        <v>0</v>
      </c>
      <c r="AA215">
        <f>0.61365*exp(17.502*DN215/(240.97+DN215))</f>
        <v>0</v>
      </c>
      <c r="AB215">
        <f>(X215-DG215*(DL215+DM215)/1000)</f>
        <v>0</v>
      </c>
      <c r="AC215">
        <f>(-J215*44100)</f>
        <v>0</v>
      </c>
      <c r="AD215">
        <f>2*29.3*R215*0.92*(DN215-W215)</f>
        <v>0</v>
      </c>
      <c r="AE215">
        <f>2*0.95*5.67E-8*(((DN215+$B$7)+273)^4-(W215+273)^4)</f>
        <v>0</v>
      </c>
      <c r="AF215">
        <f>U215+AE215+AC215+AD215</f>
        <v>0</v>
      </c>
      <c r="AG215">
        <v>0</v>
      </c>
      <c r="AH215">
        <v>0</v>
      </c>
      <c r="AI215">
        <f>IF(AG215*$H$13&gt;=AK215,1.0,(AK215/(AK215-AG215*$H$13)))</f>
        <v>0</v>
      </c>
      <c r="AJ215">
        <f>(AI215-1)*100</f>
        <v>0</v>
      </c>
      <c r="AK215">
        <f>MAX(0,($B$13+$C$13*DS215)/(1+$D$13*DS215)*DL215/(DN215+273)*$E$13)</f>
        <v>0</v>
      </c>
      <c r="AL215" t="s">
        <v>420</v>
      </c>
      <c r="AM215" t="s">
        <v>420</v>
      </c>
      <c r="AN215">
        <v>0</v>
      </c>
      <c r="AO215">
        <v>0</v>
      </c>
      <c r="AP215">
        <f>1-AN215/AO215</f>
        <v>0</v>
      </c>
      <c r="AQ215">
        <v>0</v>
      </c>
      <c r="AR215" t="s">
        <v>420</v>
      </c>
      <c r="AS215" t="s">
        <v>420</v>
      </c>
      <c r="AT215">
        <v>0</v>
      </c>
      <c r="AU215">
        <v>0</v>
      </c>
      <c r="AV215">
        <f>1-AT215/AU215</f>
        <v>0</v>
      </c>
      <c r="AW215">
        <v>0.5</v>
      </c>
      <c r="AX215">
        <f>CW215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420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CV215">
        <f>$B$11*DT215+$C$11*DU215+$F$11*EF215*(1-EI215)</f>
        <v>0</v>
      </c>
      <c r="CW215">
        <f>CV215*CX215</f>
        <v>0</v>
      </c>
      <c r="CX215">
        <f>($B$11*$D$9+$C$11*$D$9+$F$11*((ES215+EK215)/MAX(ES215+EK215+ET215, 0.1)*$I$9+ET215/MAX(ES215+EK215+ET215, 0.1)*$J$9))/($B$11+$C$11+$F$11)</f>
        <v>0</v>
      </c>
      <c r="CY215">
        <f>($B$11*$K$9+$C$11*$K$9+$F$11*((ES215+EK215)/MAX(ES215+EK215+ET215, 0.1)*$P$9+ET215/MAX(ES215+EK215+ET215, 0.1)*$Q$9))/($B$11+$C$11+$F$11)</f>
        <v>0</v>
      </c>
      <c r="CZ215">
        <v>1.65</v>
      </c>
      <c r="DA215">
        <v>0.5</v>
      </c>
      <c r="DB215" t="s">
        <v>421</v>
      </c>
      <c r="DC215">
        <v>2</v>
      </c>
      <c r="DD215">
        <v>1759363385</v>
      </c>
      <c r="DE215">
        <v>420.355333333333</v>
      </c>
      <c r="DF215">
        <v>419.981</v>
      </c>
      <c r="DG215">
        <v>23.9871333333333</v>
      </c>
      <c r="DH215">
        <v>23.9077666666667</v>
      </c>
      <c r="DI215">
        <v>418.374666666667</v>
      </c>
      <c r="DJ215">
        <v>23.6051333333333</v>
      </c>
      <c r="DK215">
        <v>499.94</v>
      </c>
      <c r="DL215">
        <v>90.3254666666667</v>
      </c>
      <c r="DM215">
        <v>0.0337154333333333</v>
      </c>
      <c r="DN215">
        <v>30.3232333333333</v>
      </c>
      <c r="DO215">
        <v>30.008</v>
      </c>
      <c r="DP215">
        <v>999.9</v>
      </c>
      <c r="DQ215">
        <v>0</v>
      </c>
      <c r="DR215">
        <v>0</v>
      </c>
      <c r="DS215">
        <v>9997.51666666667</v>
      </c>
      <c r="DT215">
        <v>0</v>
      </c>
      <c r="DU215">
        <v>0.330984</v>
      </c>
      <c r="DV215">
        <v>0.374155666666667</v>
      </c>
      <c r="DW215">
        <v>430.686333333333</v>
      </c>
      <c r="DX215">
        <v>430.268</v>
      </c>
      <c r="DY215">
        <v>0.0793686</v>
      </c>
      <c r="DZ215">
        <v>419.981</v>
      </c>
      <c r="EA215">
        <v>23.9077666666667</v>
      </c>
      <c r="EB215">
        <v>2.16665</v>
      </c>
      <c r="EC215">
        <v>2.15948333333333</v>
      </c>
      <c r="ED215">
        <v>18.7178333333333</v>
      </c>
      <c r="EE215">
        <v>18.6648333333333</v>
      </c>
      <c r="EF215">
        <v>0.00500059</v>
      </c>
      <c r="EG215">
        <v>0</v>
      </c>
      <c r="EH215">
        <v>0</v>
      </c>
      <c r="EI215">
        <v>0</v>
      </c>
      <c r="EJ215">
        <v>158.966666666667</v>
      </c>
      <c r="EK215">
        <v>0.00500059</v>
      </c>
      <c r="EL215">
        <v>-13</v>
      </c>
      <c r="EM215">
        <v>-1.9</v>
      </c>
      <c r="EN215">
        <v>36.1663333333333</v>
      </c>
      <c r="EO215">
        <v>40.104</v>
      </c>
      <c r="EP215">
        <v>37.708</v>
      </c>
      <c r="EQ215">
        <v>40.6873333333333</v>
      </c>
      <c r="ER215">
        <v>38.625</v>
      </c>
      <c r="ES215">
        <v>0</v>
      </c>
      <c r="ET215">
        <v>0</v>
      </c>
      <c r="EU215">
        <v>0</v>
      </c>
      <c r="EV215">
        <v>1759363389.1</v>
      </c>
      <c r="EW215">
        <v>0</v>
      </c>
      <c r="EX215">
        <v>161.604</v>
      </c>
      <c r="EY215">
        <v>-21.1692314140891</v>
      </c>
      <c r="EZ215">
        <v>10.592307775425</v>
      </c>
      <c r="FA215">
        <v>-9.436</v>
      </c>
      <c r="FB215">
        <v>15</v>
      </c>
      <c r="FC215">
        <v>0</v>
      </c>
      <c r="FD215" t="s">
        <v>422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0.3671067</v>
      </c>
      <c r="FQ215">
        <v>-0.00341575939849619</v>
      </c>
      <c r="FR215">
        <v>0.020127651877703</v>
      </c>
      <c r="FS215">
        <v>1</v>
      </c>
      <c r="FT215">
        <v>161.447058823529</v>
      </c>
      <c r="FU215">
        <v>0.589763037616559</v>
      </c>
      <c r="FV215">
        <v>5.65483839131004</v>
      </c>
      <c r="FW215">
        <v>-1</v>
      </c>
      <c r="FX215">
        <v>0.073877425</v>
      </c>
      <c r="FY215">
        <v>0.0127110180451128</v>
      </c>
      <c r="FZ215">
        <v>0.00255674854627416</v>
      </c>
      <c r="GA215">
        <v>1</v>
      </c>
      <c r="GB215">
        <v>2</v>
      </c>
      <c r="GC215">
        <v>2</v>
      </c>
      <c r="GD215" t="s">
        <v>449</v>
      </c>
      <c r="GE215">
        <v>3.13288</v>
      </c>
      <c r="GF215">
        <v>2.71193</v>
      </c>
      <c r="GG215">
        <v>0.0892666</v>
      </c>
      <c r="GH215">
        <v>0.0896764</v>
      </c>
      <c r="GI215">
        <v>0.102608</v>
      </c>
      <c r="GJ215">
        <v>0.103116</v>
      </c>
      <c r="GK215">
        <v>34259.5</v>
      </c>
      <c r="GL215">
        <v>36675.2</v>
      </c>
      <c r="GM215">
        <v>34038.1</v>
      </c>
      <c r="GN215">
        <v>36481.1</v>
      </c>
      <c r="GO215">
        <v>43145.7</v>
      </c>
      <c r="GP215">
        <v>46972.3</v>
      </c>
      <c r="GQ215">
        <v>53106</v>
      </c>
      <c r="GR215">
        <v>58309.2</v>
      </c>
      <c r="GS215">
        <v>1.9472</v>
      </c>
      <c r="GT215">
        <v>1.7768</v>
      </c>
      <c r="GU215">
        <v>0.0728481</v>
      </c>
      <c r="GV215">
        <v>0</v>
      </c>
      <c r="GW215">
        <v>28.8209</v>
      </c>
      <c r="GX215">
        <v>999.9</v>
      </c>
      <c r="GY215">
        <v>57.905</v>
      </c>
      <c r="GZ215">
        <v>30.877</v>
      </c>
      <c r="HA215">
        <v>28.7185</v>
      </c>
      <c r="HB215">
        <v>54.52</v>
      </c>
      <c r="HC215">
        <v>44.4071</v>
      </c>
      <c r="HD215">
        <v>1</v>
      </c>
      <c r="HE215">
        <v>0.11827</v>
      </c>
      <c r="HF215">
        <v>-1.39873</v>
      </c>
      <c r="HG215">
        <v>20.1258</v>
      </c>
      <c r="HH215">
        <v>5.19902</v>
      </c>
      <c r="HI215">
        <v>12.0053</v>
      </c>
      <c r="HJ215">
        <v>4.97565</v>
      </c>
      <c r="HK215">
        <v>3.294</v>
      </c>
      <c r="HL215">
        <v>9999</v>
      </c>
      <c r="HM215">
        <v>9999</v>
      </c>
      <c r="HN215">
        <v>999.9</v>
      </c>
      <c r="HO215">
        <v>9999</v>
      </c>
      <c r="HP215">
        <v>1.86325</v>
      </c>
      <c r="HQ215">
        <v>1.86813</v>
      </c>
      <c r="HR215">
        <v>1.86784</v>
      </c>
      <c r="HS215">
        <v>1.86905</v>
      </c>
      <c r="HT215">
        <v>1.86982</v>
      </c>
      <c r="HU215">
        <v>1.86589</v>
      </c>
      <c r="HV215">
        <v>1.86694</v>
      </c>
      <c r="HW215">
        <v>1.86844</v>
      </c>
      <c r="HX215">
        <v>5</v>
      </c>
      <c r="HY215">
        <v>0</v>
      </c>
      <c r="HZ215">
        <v>0</v>
      </c>
      <c r="IA215">
        <v>0</v>
      </c>
      <c r="IB215" t="s">
        <v>424</v>
      </c>
      <c r="IC215" t="s">
        <v>425</v>
      </c>
      <c r="ID215" t="s">
        <v>426</v>
      </c>
      <c r="IE215" t="s">
        <v>426</v>
      </c>
      <c r="IF215" t="s">
        <v>426</v>
      </c>
      <c r="IG215" t="s">
        <v>426</v>
      </c>
      <c r="IH215">
        <v>0</v>
      </c>
      <c r="II215">
        <v>100</v>
      </c>
      <c r="IJ215">
        <v>100</v>
      </c>
      <c r="IK215">
        <v>1.98</v>
      </c>
      <c r="IL215">
        <v>0.3823</v>
      </c>
      <c r="IM215">
        <v>0.591063205497763</v>
      </c>
      <c r="IN215">
        <v>0.00362635438953289</v>
      </c>
      <c r="IO215">
        <v>-8.50754122937555e-07</v>
      </c>
      <c r="IP215">
        <v>2.87264459290622e-10</v>
      </c>
      <c r="IQ215">
        <v>-0.103101814204982</v>
      </c>
      <c r="IR215">
        <v>-0.017656537129445</v>
      </c>
      <c r="IS215">
        <v>0.00217271289782075</v>
      </c>
      <c r="IT215">
        <v>-2.34727275410467e-05</v>
      </c>
      <c r="IU215">
        <v>4</v>
      </c>
      <c r="IV215">
        <v>2183</v>
      </c>
      <c r="IW215">
        <v>1</v>
      </c>
      <c r="IX215">
        <v>27</v>
      </c>
      <c r="IY215">
        <v>29322723.1</v>
      </c>
      <c r="IZ215">
        <v>29322723.1</v>
      </c>
      <c r="JA215">
        <v>0.997314</v>
      </c>
      <c r="JB215">
        <v>2.6355</v>
      </c>
      <c r="JC215">
        <v>1.54785</v>
      </c>
      <c r="JD215">
        <v>2.31323</v>
      </c>
      <c r="JE215">
        <v>1.64673</v>
      </c>
      <c r="JF215">
        <v>2.37549</v>
      </c>
      <c r="JG215">
        <v>34.6006</v>
      </c>
      <c r="JH215">
        <v>24.2188</v>
      </c>
      <c r="JI215">
        <v>18</v>
      </c>
      <c r="JJ215">
        <v>505.521</v>
      </c>
      <c r="JK215">
        <v>396.032</v>
      </c>
      <c r="JL215">
        <v>30.8637</v>
      </c>
      <c r="JM215">
        <v>28.8824</v>
      </c>
      <c r="JN215">
        <v>30.0002</v>
      </c>
      <c r="JO215">
        <v>28.8381</v>
      </c>
      <c r="JP215">
        <v>28.7867</v>
      </c>
      <c r="JQ215">
        <v>19.9835</v>
      </c>
      <c r="JR215">
        <v>20.4913</v>
      </c>
      <c r="JS215">
        <v>52.384</v>
      </c>
      <c r="JT215">
        <v>30.7728</v>
      </c>
      <c r="JU215">
        <v>420</v>
      </c>
      <c r="JV215">
        <v>23.9497</v>
      </c>
      <c r="JW215">
        <v>96.5308</v>
      </c>
      <c r="JX215">
        <v>94.471</v>
      </c>
    </row>
    <row r="216" spans="1:284">
      <c r="A216">
        <v>200</v>
      </c>
      <c r="B216">
        <v>1759363390</v>
      </c>
      <c r="C216">
        <v>2347.90000009537</v>
      </c>
      <c r="D216" t="s">
        <v>830</v>
      </c>
      <c r="E216" t="s">
        <v>831</v>
      </c>
      <c r="F216">
        <v>5</v>
      </c>
      <c r="G216" t="s">
        <v>791</v>
      </c>
      <c r="H216" t="s">
        <v>419</v>
      </c>
      <c r="I216">
        <v>1759363387</v>
      </c>
      <c r="J216">
        <f>(K216)/1000</f>
        <v>0</v>
      </c>
      <c r="K216">
        <f>1000*DK216*AI216*(DG216-DH216)/(100*CZ216*(1000-AI216*DG216))</f>
        <v>0</v>
      </c>
      <c r="L216">
        <f>DK216*AI216*(DF216-DE216*(1000-AI216*DH216)/(1000-AI216*DG216))/(100*CZ216)</f>
        <v>0</v>
      </c>
      <c r="M216">
        <f>DE216 - IF(AI216&gt;1, L216*CZ216*100.0/(AK216), 0)</f>
        <v>0</v>
      </c>
      <c r="N216">
        <f>((T216-J216/2)*M216-L216)/(T216+J216/2)</f>
        <v>0</v>
      </c>
      <c r="O216">
        <f>N216*(DL216+DM216)/1000.0</f>
        <v>0</v>
      </c>
      <c r="P216">
        <f>(DE216 - IF(AI216&gt;1, L216*CZ216*100.0/(AK216), 0))*(DL216+DM216)/1000.0</f>
        <v>0</v>
      </c>
      <c r="Q216">
        <f>2.0/((1/S216-1/R216)+SIGN(S216)*SQRT((1/S216-1/R216)*(1/S216-1/R216) + 4*DA216/((DA216+1)*(DA216+1))*(2*1/S216*1/R216-1/R216*1/R216)))</f>
        <v>0</v>
      </c>
      <c r="R216">
        <f>IF(LEFT(DB216,1)&lt;&gt;"0",IF(LEFT(DB216,1)="1",3.0,DC216),$D$5+$E$5*(DS216*DL216/($K$5*1000))+$F$5*(DS216*DL216/($K$5*1000))*MAX(MIN(CZ216,$J$5),$I$5)*MAX(MIN(CZ216,$J$5),$I$5)+$G$5*MAX(MIN(CZ216,$J$5),$I$5)*(DS216*DL216/($K$5*1000))+$H$5*(DS216*DL216/($K$5*1000))*(DS216*DL216/($K$5*1000)))</f>
        <v>0</v>
      </c>
      <c r="S216">
        <f>J216*(1000-(1000*0.61365*exp(17.502*W216/(240.97+W216))/(DL216+DM216)+DG216)/2)/(1000*0.61365*exp(17.502*W216/(240.97+W216))/(DL216+DM216)-DG216)</f>
        <v>0</v>
      </c>
      <c r="T216">
        <f>1/((DA216+1)/(Q216/1.6)+1/(R216/1.37)) + DA216/((DA216+1)/(Q216/1.6) + DA216/(R216/1.37))</f>
        <v>0</v>
      </c>
      <c r="U216">
        <f>(CV216*CY216)</f>
        <v>0</v>
      </c>
      <c r="V216">
        <f>(DN216+(U216+2*0.95*5.67E-8*(((DN216+$B$7)+273)^4-(DN216+273)^4)-44100*J216)/(1.84*29.3*R216+8*0.95*5.67E-8*(DN216+273)^3))</f>
        <v>0</v>
      </c>
      <c r="W216">
        <f>($C$7*DO216+$D$7*DP216+$E$7*V216)</f>
        <v>0</v>
      </c>
      <c r="X216">
        <f>0.61365*exp(17.502*W216/(240.97+W216))</f>
        <v>0</v>
      </c>
      <c r="Y216">
        <f>(Z216/AA216*100)</f>
        <v>0</v>
      </c>
      <c r="Z216">
        <f>DG216*(DL216+DM216)/1000</f>
        <v>0</v>
      </c>
      <c r="AA216">
        <f>0.61365*exp(17.502*DN216/(240.97+DN216))</f>
        <v>0</v>
      </c>
      <c r="AB216">
        <f>(X216-DG216*(DL216+DM216)/1000)</f>
        <v>0</v>
      </c>
      <c r="AC216">
        <f>(-J216*44100)</f>
        <v>0</v>
      </c>
      <c r="AD216">
        <f>2*29.3*R216*0.92*(DN216-W216)</f>
        <v>0</v>
      </c>
      <c r="AE216">
        <f>2*0.95*5.67E-8*(((DN216+$B$7)+273)^4-(W216+273)^4)</f>
        <v>0</v>
      </c>
      <c r="AF216">
        <f>U216+AE216+AC216+AD216</f>
        <v>0</v>
      </c>
      <c r="AG216">
        <v>0</v>
      </c>
      <c r="AH216">
        <v>0</v>
      </c>
      <c r="AI216">
        <f>IF(AG216*$H$13&gt;=AK216,1.0,(AK216/(AK216-AG216*$H$13)))</f>
        <v>0</v>
      </c>
      <c r="AJ216">
        <f>(AI216-1)*100</f>
        <v>0</v>
      </c>
      <c r="AK216">
        <f>MAX(0,($B$13+$C$13*DS216)/(1+$D$13*DS216)*DL216/(DN216+273)*$E$13)</f>
        <v>0</v>
      </c>
      <c r="AL216" t="s">
        <v>420</v>
      </c>
      <c r="AM216" t="s">
        <v>420</v>
      </c>
      <c r="AN216">
        <v>0</v>
      </c>
      <c r="AO216">
        <v>0</v>
      </c>
      <c r="AP216">
        <f>1-AN216/AO216</f>
        <v>0</v>
      </c>
      <c r="AQ216">
        <v>0</v>
      </c>
      <c r="AR216" t="s">
        <v>420</v>
      </c>
      <c r="AS216" t="s">
        <v>420</v>
      </c>
      <c r="AT216">
        <v>0</v>
      </c>
      <c r="AU216">
        <v>0</v>
      </c>
      <c r="AV216">
        <f>1-AT216/AU216</f>
        <v>0</v>
      </c>
      <c r="AW216">
        <v>0.5</v>
      </c>
      <c r="AX216">
        <f>CW216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420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CV216">
        <f>$B$11*DT216+$C$11*DU216+$F$11*EF216*(1-EI216)</f>
        <v>0</v>
      </c>
      <c r="CW216">
        <f>CV216*CX216</f>
        <v>0</v>
      </c>
      <c r="CX216">
        <f>($B$11*$D$9+$C$11*$D$9+$F$11*((ES216+EK216)/MAX(ES216+EK216+ET216, 0.1)*$I$9+ET216/MAX(ES216+EK216+ET216, 0.1)*$J$9))/($B$11+$C$11+$F$11)</f>
        <v>0</v>
      </c>
      <c r="CY216">
        <f>($B$11*$K$9+$C$11*$K$9+$F$11*((ES216+EK216)/MAX(ES216+EK216+ET216, 0.1)*$P$9+ET216/MAX(ES216+EK216+ET216, 0.1)*$Q$9))/($B$11+$C$11+$F$11)</f>
        <v>0</v>
      </c>
      <c r="CZ216">
        <v>1.65</v>
      </c>
      <c r="DA216">
        <v>0.5</v>
      </c>
      <c r="DB216" t="s">
        <v>421</v>
      </c>
      <c r="DC216">
        <v>2</v>
      </c>
      <c r="DD216">
        <v>1759363387</v>
      </c>
      <c r="DE216">
        <v>420.346333333333</v>
      </c>
      <c r="DF216">
        <v>419.980666666667</v>
      </c>
      <c r="DG216">
        <v>23.9915333333333</v>
      </c>
      <c r="DH216">
        <v>23.9080666666667</v>
      </c>
      <c r="DI216">
        <v>418.366</v>
      </c>
      <c r="DJ216">
        <v>23.6093</v>
      </c>
      <c r="DK216">
        <v>499.977333333333</v>
      </c>
      <c r="DL216">
        <v>90.326</v>
      </c>
      <c r="DM216">
        <v>0.0335973333333333</v>
      </c>
      <c r="DN216">
        <v>30.3277</v>
      </c>
      <c r="DO216">
        <v>30.0088666666667</v>
      </c>
      <c r="DP216">
        <v>999.9</v>
      </c>
      <c r="DQ216">
        <v>0</v>
      </c>
      <c r="DR216">
        <v>0</v>
      </c>
      <c r="DS216">
        <v>10021.2666666667</v>
      </c>
      <c r="DT216">
        <v>0</v>
      </c>
      <c r="DU216">
        <v>0.330984</v>
      </c>
      <c r="DV216">
        <v>0.365753</v>
      </c>
      <c r="DW216">
        <v>430.679333333333</v>
      </c>
      <c r="DX216">
        <v>430.267666666667</v>
      </c>
      <c r="DY216">
        <v>0.0834554</v>
      </c>
      <c r="DZ216">
        <v>419.980666666667</v>
      </c>
      <c r="EA216">
        <v>23.9080666666667</v>
      </c>
      <c r="EB216">
        <v>2.16706</v>
      </c>
      <c r="EC216">
        <v>2.15952333333333</v>
      </c>
      <c r="ED216">
        <v>18.7208666666667</v>
      </c>
      <c r="EE216">
        <v>18.6651333333333</v>
      </c>
      <c r="EF216">
        <v>0.00500059</v>
      </c>
      <c r="EG216">
        <v>0</v>
      </c>
      <c r="EH216">
        <v>0</v>
      </c>
      <c r="EI216">
        <v>0</v>
      </c>
      <c r="EJ216">
        <v>157.866666666667</v>
      </c>
      <c r="EK216">
        <v>0.00500059</v>
      </c>
      <c r="EL216">
        <v>-11.8</v>
      </c>
      <c r="EM216">
        <v>-2.16666666666667</v>
      </c>
      <c r="EN216">
        <v>36.1456666666667</v>
      </c>
      <c r="EO216">
        <v>40.0623333333333</v>
      </c>
      <c r="EP216">
        <v>37.687</v>
      </c>
      <c r="EQ216">
        <v>40.6246666666667</v>
      </c>
      <c r="ER216">
        <v>38.604</v>
      </c>
      <c r="ES216">
        <v>0</v>
      </c>
      <c r="ET216">
        <v>0</v>
      </c>
      <c r="EU216">
        <v>0</v>
      </c>
      <c r="EV216">
        <v>1759363390.9</v>
      </c>
      <c r="EW216">
        <v>0</v>
      </c>
      <c r="EX216">
        <v>160.888461538462</v>
      </c>
      <c r="EY216">
        <v>-6.49230822580504</v>
      </c>
      <c r="EZ216">
        <v>15.2512822823124</v>
      </c>
      <c r="FA216">
        <v>-8.85769230769231</v>
      </c>
      <c r="FB216">
        <v>15</v>
      </c>
      <c r="FC216">
        <v>0</v>
      </c>
      <c r="FD216" t="s">
        <v>422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0.36586615</v>
      </c>
      <c r="FQ216">
        <v>0.0554968872180453</v>
      </c>
      <c r="FR216">
        <v>0.0209206238369581</v>
      </c>
      <c r="FS216">
        <v>1</v>
      </c>
      <c r="FT216">
        <v>161.458823529412</v>
      </c>
      <c r="FU216">
        <v>-9.15508043476578</v>
      </c>
      <c r="FV216">
        <v>5.58064499999032</v>
      </c>
      <c r="FW216">
        <v>-1</v>
      </c>
      <c r="FX216">
        <v>0.074964235</v>
      </c>
      <c r="FY216">
        <v>0.0302445157894738</v>
      </c>
      <c r="FZ216">
        <v>0.0041350770301501</v>
      </c>
      <c r="GA216">
        <v>1</v>
      </c>
      <c r="GB216">
        <v>2</v>
      </c>
      <c r="GC216">
        <v>2</v>
      </c>
      <c r="GD216" t="s">
        <v>449</v>
      </c>
      <c r="GE216">
        <v>3.13287</v>
      </c>
      <c r="GF216">
        <v>2.71183</v>
      </c>
      <c r="GG216">
        <v>0.0892603</v>
      </c>
      <c r="GH216">
        <v>0.0896822</v>
      </c>
      <c r="GI216">
        <v>0.102618</v>
      </c>
      <c r="GJ216">
        <v>0.103119</v>
      </c>
      <c r="GK216">
        <v>34259.5</v>
      </c>
      <c r="GL216">
        <v>36674.8</v>
      </c>
      <c r="GM216">
        <v>34037.9</v>
      </c>
      <c r="GN216">
        <v>36481</v>
      </c>
      <c r="GO216">
        <v>43145.1</v>
      </c>
      <c r="GP216">
        <v>46972.2</v>
      </c>
      <c r="GQ216">
        <v>53105.8</v>
      </c>
      <c r="GR216">
        <v>58309.2</v>
      </c>
      <c r="GS216">
        <v>1.94722</v>
      </c>
      <c r="GT216">
        <v>1.77667</v>
      </c>
      <c r="GU216">
        <v>0.0732578</v>
      </c>
      <c r="GV216">
        <v>0</v>
      </c>
      <c r="GW216">
        <v>28.8207</v>
      </c>
      <c r="GX216">
        <v>999.9</v>
      </c>
      <c r="GY216">
        <v>57.881</v>
      </c>
      <c r="GZ216">
        <v>30.867</v>
      </c>
      <c r="HA216">
        <v>28.6912</v>
      </c>
      <c r="HB216">
        <v>54.32</v>
      </c>
      <c r="HC216">
        <v>44.5994</v>
      </c>
      <c r="HD216">
        <v>1</v>
      </c>
      <c r="HE216">
        <v>0.117645</v>
      </c>
      <c r="HF216">
        <v>-1.35427</v>
      </c>
      <c r="HG216">
        <v>20.1263</v>
      </c>
      <c r="HH216">
        <v>5.19902</v>
      </c>
      <c r="HI216">
        <v>12.0046</v>
      </c>
      <c r="HJ216">
        <v>4.97575</v>
      </c>
      <c r="HK216">
        <v>3.294</v>
      </c>
      <c r="HL216">
        <v>9999</v>
      </c>
      <c r="HM216">
        <v>9999</v>
      </c>
      <c r="HN216">
        <v>999.9</v>
      </c>
      <c r="HO216">
        <v>9999</v>
      </c>
      <c r="HP216">
        <v>1.86325</v>
      </c>
      <c r="HQ216">
        <v>1.86813</v>
      </c>
      <c r="HR216">
        <v>1.86785</v>
      </c>
      <c r="HS216">
        <v>1.86905</v>
      </c>
      <c r="HT216">
        <v>1.86982</v>
      </c>
      <c r="HU216">
        <v>1.86588</v>
      </c>
      <c r="HV216">
        <v>1.86695</v>
      </c>
      <c r="HW216">
        <v>1.86844</v>
      </c>
      <c r="HX216">
        <v>5</v>
      </c>
      <c r="HY216">
        <v>0</v>
      </c>
      <c r="HZ216">
        <v>0</v>
      </c>
      <c r="IA216">
        <v>0</v>
      </c>
      <c r="IB216" t="s">
        <v>424</v>
      </c>
      <c r="IC216" t="s">
        <v>425</v>
      </c>
      <c r="ID216" t="s">
        <v>426</v>
      </c>
      <c r="IE216" t="s">
        <v>426</v>
      </c>
      <c r="IF216" t="s">
        <v>426</v>
      </c>
      <c r="IG216" t="s">
        <v>426</v>
      </c>
      <c r="IH216">
        <v>0</v>
      </c>
      <c r="II216">
        <v>100</v>
      </c>
      <c r="IJ216">
        <v>100</v>
      </c>
      <c r="IK216">
        <v>1.98</v>
      </c>
      <c r="IL216">
        <v>0.3824</v>
      </c>
      <c r="IM216">
        <v>0.591063205497763</v>
      </c>
      <c r="IN216">
        <v>0.00362635438953289</v>
      </c>
      <c r="IO216">
        <v>-8.50754122937555e-07</v>
      </c>
      <c r="IP216">
        <v>2.87264459290622e-10</v>
      </c>
      <c r="IQ216">
        <v>-0.103101814204982</v>
      </c>
      <c r="IR216">
        <v>-0.017656537129445</v>
      </c>
      <c r="IS216">
        <v>0.00217271289782075</v>
      </c>
      <c r="IT216">
        <v>-2.34727275410467e-05</v>
      </c>
      <c r="IU216">
        <v>4</v>
      </c>
      <c r="IV216">
        <v>2183</v>
      </c>
      <c r="IW216">
        <v>1</v>
      </c>
      <c r="IX216">
        <v>27</v>
      </c>
      <c r="IY216">
        <v>29322723.2</v>
      </c>
      <c r="IZ216">
        <v>29322723.2</v>
      </c>
      <c r="JA216">
        <v>0.997314</v>
      </c>
      <c r="JB216">
        <v>2.64893</v>
      </c>
      <c r="JC216">
        <v>1.54785</v>
      </c>
      <c r="JD216">
        <v>2.31323</v>
      </c>
      <c r="JE216">
        <v>1.64673</v>
      </c>
      <c r="JF216">
        <v>2.26074</v>
      </c>
      <c r="JG216">
        <v>34.6006</v>
      </c>
      <c r="JH216">
        <v>24.2101</v>
      </c>
      <c r="JI216">
        <v>18</v>
      </c>
      <c r="JJ216">
        <v>505.544</v>
      </c>
      <c r="JK216">
        <v>395.972</v>
      </c>
      <c r="JL216">
        <v>30.8393</v>
      </c>
      <c r="JM216">
        <v>28.8824</v>
      </c>
      <c r="JN216">
        <v>29.9998</v>
      </c>
      <c r="JO216">
        <v>28.8389</v>
      </c>
      <c r="JP216">
        <v>28.7879</v>
      </c>
      <c r="JQ216">
        <v>19.9822</v>
      </c>
      <c r="JR216">
        <v>20.4913</v>
      </c>
      <c r="JS216">
        <v>52.384</v>
      </c>
      <c r="JT216">
        <v>30.7645</v>
      </c>
      <c r="JU216">
        <v>420</v>
      </c>
      <c r="JV216">
        <v>23.9497</v>
      </c>
      <c r="JW216">
        <v>96.5303</v>
      </c>
      <c r="JX216">
        <v>94.471</v>
      </c>
    </row>
    <row r="217" spans="1:284">
      <c r="A217">
        <v>201</v>
      </c>
      <c r="B217">
        <v>1759363392</v>
      </c>
      <c r="C217">
        <v>2349.90000009537</v>
      </c>
      <c r="D217" t="s">
        <v>832</v>
      </c>
      <c r="E217" t="s">
        <v>833</v>
      </c>
      <c r="F217">
        <v>5</v>
      </c>
      <c r="G217" t="s">
        <v>791</v>
      </c>
      <c r="H217" t="s">
        <v>419</v>
      </c>
      <c r="I217">
        <v>1759363389</v>
      </c>
      <c r="J217">
        <f>(K217)/1000</f>
        <v>0</v>
      </c>
      <c r="K217">
        <f>1000*DK217*AI217*(DG217-DH217)/(100*CZ217*(1000-AI217*DG217))</f>
        <v>0</v>
      </c>
      <c r="L217">
        <f>DK217*AI217*(DF217-DE217*(1000-AI217*DH217)/(1000-AI217*DG217))/(100*CZ217)</f>
        <v>0</v>
      </c>
      <c r="M217">
        <f>DE217 - IF(AI217&gt;1, L217*CZ217*100.0/(AK217), 0)</f>
        <v>0</v>
      </c>
      <c r="N217">
        <f>((T217-J217/2)*M217-L217)/(T217+J217/2)</f>
        <v>0</v>
      </c>
      <c r="O217">
        <f>N217*(DL217+DM217)/1000.0</f>
        <v>0</v>
      </c>
      <c r="P217">
        <f>(DE217 - IF(AI217&gt;1, L217*CZ217*100.0/(AK217), 0))*(DL217+DM217)/1000.0</f>
        <v>0</v>
      </c>
      <c r="Q217">
        <f>2.0/((1/S217-1/R217)+SIGN(S217)*SQRT((1/S217-1/R217)*(1/S217-1/R217) + 4*DA217/((DA217+1)*(DA217+1))*(2*1/S217*1/R217-1/R217*1/R217)))</f>
        <v>0</v>
      </c>
      <c r="R217">
        <f>IF(LEFT(DB217,1)&lt;&gt;"0",IF(LEFT(DB217,1)="1",3.0,DC217),$D$5+$E$5*(DS217*DL217/($K$5*1000))+$F$5*(DS217*DL217/($K$5*1000))*MAX(MIN(CZ217,$J$5),$I$5)*MAX(MIN(CZ217,$J$5),$I$5)+$G$5*MAX(MIN(CZ217,$J$5),$I$5)*(DS217*DL217/($K$5*1000))+$H$5*(DS217*DL217/($K$5*1000))*(DS217*DL217/($K$5*1000)))</f>
        <v>0</v>
      </c>
      <c r="S217">
        <f>J217*(1000-(1000*0.61365*exp(17.502*W217/(240.97+W217))/(DL217+DM217)+DG217)/2)/(1000*0.61365*exp(17.502*W217/(240.97+W217))/(DL217+DM217)-DG217)</f>
        <v>0</v>
      </c>
      <c r="T217">
        <f>1/((DA217+1)/(Q217/1.6)+1/(R217/1.37)) + DA217/((DA217+1)/(Q217/1.6) + DA217/(R217/1.37))</f>
        <v>0</v>
      </c>
      <c r="U217">
        <f>(CV217*CY217)</f>
        <v>0</v>
      </c>
      <c r="V217">
        <f>(DN217+(U217+2*0.95*5.67E-8*(((DN217+$B$7)+273)^4-(DN217+273)^4)-44100*J217)/(1.84*29.3*R217+8*0.95*5.67E-8*(DN217+273)^3))</f>
        <v>0</v>
      </c>
      <c r="W217">
        <f>($C$7*DO217+$D$7*DP217+$E$7*V217)</f>
        <v>0</v>
      </c>
      <c r="X217">
        <f>0.61365*exp(17.502*W217/(240.97+W217))</f>
        <v>0</v>
      </c>
      <c r="Y217">
        <f>(Z217/AA217*100)</f>
        <v>0</v>
      </c>
      <c r="Z217">
        <f>DG217*(DL217+DM217)/1000</f>
        <v>0</v>
      </c>
      <c r="AA217">
        <f>0.61365*exp(17.502*DN217/(240.97+DN217))</f>
        <v>0</v>
      </c>
      <c r="AB217">
        <f>(X217-DG217*(DL217+DM217)/1000)</f>
        <v>0</v>
      </c>
      <c r="AC217">
        <f>(-J217*44100)</f>
        <v>0</v>
      </c>
      <c r="AD217">
        <f>2*29.3*R217*0.92*(DN217-W217)</f>
        <v>0</v>
      </c>
      <c r="AE217">
        <f>2*0.95*5.67E-8*(((DN217+$B$7)+273)^4-(W217+273)^4)</f>
        <v>0</v>
      </c>
      <c r="AF217">
        <f>U217+AE217+AC217+AD217</f>
        <v>0</v>
      </c>
      <c r="AG217">
        <v>0</v>
      </c>
      <c r="AH217">
        <v>0</v>
      </c>
      <c r="AI217">
        <f>IF(AG217*$H$13&gt;=AK217,1.0,(AK217/(AK217-AG217*$H$13)))</f>
        <v>0</v>
      </c>
      <c r="AJ217">
        <f>(AI217-1)*100</f>
        <v>0</v>
      </c>
      <c r="AK217">
        <f>MAX(0,($B$13+$C$13*DS217)/(1+$D$13*DS217)*DL217/(DN217+273)*$E$13)</f>
        <v>0</v>
      </c>
      <c r="AL217" t="s">
        <v>420</v>
      </c>
      <c r="AM217" t="s">
        <v>420</v>
      </c>
      <c r="AN217">
        <v>0</v>
      </c>
      <c r="AO217">
        <v>0</v>
      </c>
      <c r="AP217">
        <f>1-AN217/AO217</f>
        <v>0</v>
      </c>
      <c r="AQ217">
        <v>0</v>
      </c>
      <c r="AR217" t="s">
        <v>420</v>
      </c>
      <c r="AS217" t="s">
        <v>420</v>
      </c>
      <c r="AT217">
        <v>0</v>
      </c>
      <c r="AU217">
        <v>0</v>
      </c>
      <c r="AV217">
        <f>1-AT217/AU217</f>
        <v>0</v>
      </c>
      <c r="AW217">
        <v>0.5</v>
      </c>
      <c r="AX217">
        <f>CW217</f>
        <v>0</v>
      </c>
      <c r="AY217">
        <f>L217</f>
        <v>0</v>
      </c>
      <c r="AZ217">
        <f>AV217*AW217*AX217</f>
        <v>0</v>
      </c>
      <c r="BA217">
        <f>(AY217-AQ217)/AX217</f>
        <v>0</v>
      </c>
      <c r="BB217">
        <f>(AO217-AU217)/AU217</f>
        <v>0</v>
      </c>
      <c r="BC217">
        <f>AN217/(AP217+AN217/AU217)</f>
        <v>0</v>
      </c>
      <c r="BD217" t="s">
        <v>420</v>
      </c>
      <c r="BE217">
        <v>0</v>
      </c>
      <c r="BF217">
        <f>IF(BE217&lt;&gt;0, BE217, BC217)</f>
        <v>0</v>
      </c>
      <c r="BG217">
        <f>1-BF217/AU217</f>
        <v>0</v>
      </c>
      <c r="BH217">
        <f>(AU217-AT217)/(AU217-BF217)</f>
        <v>0</v>
      </c>
      <c r="BI217">
        <f>(AO217-AU217)/(AO217-BF217)</f>
        <v>0</v>
      </c>
      <c r="BJ217">
        <f>(AU217-AT217)/(AU217-AN217)</f>
        <v>0</v>
      </c>
      <c r="BK217">
        <f>(AO217-AU217)/(AO217-AN217)</f>
        <v>0</v>
      </c>
      <c r="BL217">
        <f>(BH217*BF217/AT217)</f>
        <v>0</v>
      </c>
      <c r="BM217">
        <f>(1-BL217)</f>
        <v>0</v>
      </c>
      <c r="CV217">
        <f>$B$11*DT217+$C$11*DU217+$F$11*EF217*(1-EI217)</f>
        <v>0</v>
      </c>
      <c r="CW217">
        <f>CV217*CX217</f>
        <v>0</v>
      </c>
      <c r="CX217">
        <f>($B$11*$D$9+$C$11*$D$9+$F$11*((ES217+EK217)/MAX(ES217+EK217+ET217, 0.1)*$I$9+ET217/MAX(ES217+EK217+ET217, 0.1)*$J$9))/($B$11+$C$11+$F$11)</f>
        <v>0</v>
      </c>
      <c r="CY217">
        <f>($B$11*$K$9+$C$11*$K$9+$F$11*((ES217+EK217)/MAX(ES217+EK217+ET217, 0.1)*$P$9+ET217/MAX(ES217+EK217+ET217, 0.1)*$Q$9))/($B$11+$C$11+$F$11)</f>
        <v>0</v>
      </c>
      <c r="CZ217">
        <v>1.65</v>
      </c>
      <c r="DA217">
        <v>0.5</v>
      </c>
      <c r="DB217" t="s">
        <v>421</v>
      </c>
      <c r="DC217">
        <v>2</v>
      </c>
      <c r="DD217">
        <v>1759363389</v>
      </c>
      <c r="DE217">
        <v>420.335333333333</v>
      </c>
      <c r="DF217">
        <v>419.995666666667</v>
      </c>
      <c r="DG217">
        <v>23.9951</v>
      </c>
      <c r="DH217">
        <v>23.9090666666667</v>
      </c>
      <c r="DI217">
        <v>418.354666666667</v>
      </c>
      <c r="DJ217">
        <v>23.6127</v>
      </c>
      <c r="DK217">
        <v>500.068333333333</v>
      </c>
      <c r="DL217">
        <v>90.3263333333333</v>
      </c>
      <c r="DM217">
        <v>0.033369</v>
      </c>
      <c r="DN217">
        <v>30.3330666666667</v>
      </c>
      <c r="DO217">
        <v>30.0113333333333</v>
      </c>
      <c r="DP217">
        <v>999.9</v>
      </c>
      <c r="DQ217">
        <v>0</v>
      </c>
      <c r="DR217">
        <v>0</v>
      </c>
      <c r="DS217">
        <v>10046.2666666667</v>
      </c>
      <c r="DT217">
        <v>0</v>
      </c>
      <c r="DU217">
        <v>0.330984</v>
      </c>
      <c r="DV217">
        <v>0.339609666666667</v>
      </c>
      <c r="DW217">
        <v>430.669333333333</v>
      </c>
      <c r="DX217">
        <v>430.283333333333</v>
      </c>
      <c r="DY217">
        <v>0.0860335</v>
      </c>
      <c r="DZ217">
        <v>419.995666666667</v>
      </c>
      <c r="EA217">
        <v>23.9090666666667</v>
      </c>
      <c r="EB217">
        <v>2.16738666666667</v>
      </c>
      <c r="EC217">
        <v>2.15961666666667</v>
      </c>
      <c r="ED217">
        <v>18.7232666666667</v>
      </c>
      <c r="EE217">
        <v>18.6658333333333</v>
      </c>
      <c r="EF217">
        <v>0.00500059</v>
      </c>
      <c r="EG217">
        <v>0</v>
      </c>
      <c r="EH217">
        <v>0</v>
      </c>
      <c r="EI217">
        <v>0</v>
      </c>
      <c r="EJ217">
        <v>160.8</v>
      </c>
      <c r="EK217">
        <v>0.00500059</v>
      </c>
      <c r="EL217">
        <v>-10.8333333333333</v>
      </c>
      <c r="EM217">
        <v>-1.2</v>
      </c>
      <c r="EN217">
        <v>36.125</v>
      </c>
      <c r="EO217">
        <v>39.9996666666667</v>
      </c>
      <c r="EP217">
        <v>37.6663333333333</v>
      </c>
      <c r="EQ217">
        <v>40.5623333333333</v>
      </c>
      <c r="ER217">
        <v>38.583</v>
      </c>
      <c r="ES217">
        <v>0</v>
      </c>
      <c r="ET217">
        <v>0</v>
      </c>
      <c r="EU217">
        <v>0</v>
      </c>
      <c r="EV217">
        <v>1759363393.3</v>
      </c>
      <c r="EW217">
        <v>0</v>
      </c>
      <c r="EX217">
        <v>160.696153846154</v>
      </c>
      <c r="EY217">
        <v>-5.45982953839954</v>
      </c>
      <c r="EZ217">
        <v>31.77435924797</v>
      </c>
      <c r="FA217">
        <v>-9.29230769230769</v>
      </c>
      <c r="FB217">
        <v>15</v>
      </c>
      <c r="FC217">
        <v>0</v>
      </c>
      <c r="FD217" t="s">
        <v>422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0.35715185</v>
      </c>
      <c r="FQ217">
        <v>-0.0152418496240608</v>
      </c>
      <c r="FR217">
        <v>0.0288693422946817</v>
      </c>
      <c r="FS217">
        <v>1</v>
      </c>
      <c r="FT217">
        <v>160.811764705882</v>
      </c>
      <c r="FU217">
        <v>0.702826343562794</v>
      </c>
      <c r="FV217">
        <v>5.21343088490636</v>
      </c>
      <c r="FW217">
        <v>-1</v>
      </c>
      <c r="FX217">
        <v>0.076294515</v>
      </c>
      <c r="FY217">
        <v>0.0470707533834586</v>
      </c>
      <c r="FZ217">
        <v>0.00543032679507182</v>
      </c>
      <c r="GA217">
        <v>1</v>
      </c>
      <c r="GB217">
        <v>2</v>
      </c>
      <c r="GC217">
        <v>2</v>
      </c>
      <c r="GD217" t="s">
        <v>449</v>
      </c>
      <c r="GE217">
        <v>3.133</v>
      </c>
      <c r="GF217">
        <v>2.7115</v>
      </c>
      <c r="GG217">
        <v>0.0892649</v>
      </c>
      <c r="GH217">
        <v>0.0896803</v>
      </c>
      <c r="GI217">
        <v>0.102618</v>
      </c>
      <c r="GJ217">
        <v>0.103121</v>
      </c>
      <c r="GK217">
        <v>34259.2</v>
      </c>
      <c r="GL217">
        <v>36675</v>
      </c>
      <c r="GM217">
        <v>34037.8</v>
      </c>
      <c r="GN217">
        <v>36481.1</v>
      </c>
      <c r="GO217">
        <v>43144.9</v>
      </c>
      <c r="GP217">
        <v>46972.3</v>
      </c>
      <c r="GQ217">
        <v>53105.6</v>
      </c>
      <c r="GR217">
        <v>58309.5</v>
      </c>
      <c r="GS217">
        <v>1.94743</v>
      </c>
      <c r="GT217">
        <v>1.7765</v>
      </c>
      <c r="GU217">
        <v>0.0735745</v>
      </c>
      <c r="GV217">
        <v>0</v>
      </c>
      <c r="GW217">
        <v>28.8195</v>
      </c>
      <c r="GX217">
        <v>999.9</v>
      </c>
      <c r="GY217">
        <v>57.881</v>
      </c>
      <c r="GZ217">
        <v>30.877</v>
      </c>
      <c r="HA217">
        <v>28.7105</v>
      </c>
      <c r="HB217">
        <v>54.18</v>
      </c>
      <c r="HC217">
        <v>44.3229</v>
      </c>
      <c r="HD217">
        <v>1</v>
      </c>
      <c r="HE217">
        <v>0.117599</v>
      </c>
      <c r="HF217">
        <v>-1.30746</v>
      </c>
      <c r="HG217">
        <v>20.1269</v>
      </c>
      <c r="HH217">
        <v>5.19902</v>
      </c>
      <c r="HI217">
        <v>12.0046</v>
      </c>
      <c r="HJ217">
        <v>4.97565</v>
      </c>
      <c r="HK217">
        <v>3.294</v>
      </c>
      <c r="HL217">
        <v>9999</v>
      </c>
      <c r="HM217">
        <v>9999</v>
      </c>
      <c r="HN217">
        <v>999.9</v>
      </c>
      <c r="HO217">
        <v>9999</v>
      </c>
      <c r="HP217">
        <v>1.86325</v>
      </c>
      <c r="HQ217">
        <v>1.86813</v>
      </c>
      <c r="HR217">
        <v>1.86786</v>
      </c>
      <c r="HS217">
        <v>1.86905</v>
      </c>
      <c r="HT217">
        <v>1.86981</v>
      </c>
      <c r="HU217">
        <v>1.86588</v>
      </c>
      <c r="HV217">
        <v>1.86696</v>
      </c>
      <c r="HW217">
        <v>1.86843</v>
      </c>
      <c r="HX217">
        <v>5</v>
      </c>
      <c r="HY217">
        <v>0</v>
      </c>
      <c r="HZ217">
        <v>0</v>
      </c>
      <c r="IA217">
        <v>0</v>
      </c>
      <c r="IB217" t="s">
        <v>424</v>
      </c>
      <c r="IC217" t="s">
        <v>425</v>
      </c>
      <c r="ID217" t="s">
        <v>426</v>
      </c>
      <c r="IE217" t="s">
        <v>426</v>
      </c>
      <c r="IF217" t="s">
        <v>426</v>
      </c>
      <c r="IG217" t="s">
        <v>426</v>
      </c>
      <c r="IH217">
        <v>0</v>
      </c>
      <c r="II217">
        <v>100</v>
      </c>
      <c r="IJ217">
        <v>100</v>
      </c>
      <c r="IK217">
        <v>1.981</v>
      </c>
      <c r="IL217">
        <v>0.3824</v>
      </c>
      <c r="IM217">
        <v>0.591063205497763</v>
      </c>
      <c r="IN217">
        <v>0.00362635438953289</v>
      </c>
      <c r="IO217">
        <v>-8.50754122937555e-07</v>
      </c>
      <c r="IP217">
        <v>2.87264459290622e-10</v>
      </c>
      <c r="IQ217">
        <v>-0.103101814204982</v>
      </c>
      <c r="IR217">
        <v>-0.017656537129445</v>
      </c>
      <c r="IS217">
        <v>0.00217271289782075</v>
      </c>
      <c r="IT217">
        <v>-2.34727275410467e-05</v>
      </c>
      <c r="IU217">
        <v>4</v>
      </c>
      <c r="IV217">
        <v>2183</v>
      </c>
      <c r="IW217">
        <v>1</v>
      </c>
      <c r="IX217">
        <v>27</v>
      </c>
      <c r="IY217">
        <v>29322723.2</v>
      </c>
      <c r="IZ217">
        <v>29322723.2</v>
      </c>
      <c r="JA217">
        <v>0.997314</v>
      </c>
      <c r="JB217">
        <v>2.64404</v>
      </c>
      <c r="JC217">
        <v>1.54785</v>
      </c>
      <c r="JD217">
        <v>2.31323</v>
      </c>
      <c r="JE217">
        <v>1.64673</v>
      </c>
      <c r="JF217">
        <v>2.32422</v>
      </c>
      <c r="JG217">
        <v>34.6006</v>
      </c>
      <c r="JH217">
        <v>24.2101</v>
      </c>
      <c r="JI217">
        <v>18</v>
      </c>
      <c r="JJ217">
        <v>505.688</v>
      </c>
      <c r="JK217">
        <v>395.876</v>
      </c>
      <c r="JL217">
        <v>30.8213</v>
      </c>
      <c r="JM217">
        <v>28.8824</v>
      </c>
      <c r="JN217">
        <v>29.9998</v>
      </c>
      <c r="JO217">
        <v>28.8401</v>
      </c>
      <c r="JP217">
        <v>28.7879</v>
      </c>
      <c r="JQ217">
        <v>19.9827</v>
      </c>
      <c r="JR217">
        <v>20.4913</v>
      </c>
      <c r="JS217">
        <v>52.384</v>
      </c>
      <c r="JT217">
        <v>30.7645</v>
      </c>
      <c r="JU217">
        <v>420</v>
      </c>
      <c r="JV217">
        <v>23.9497</v>
      </c>
      <c r="JW217">
        <v>96.53</v>
      </c>
      <c r="JX217">
        <v>94.4713</v>
      </c>
    </row>
    <row r="218" spans="1:284">
      <c r="A218">
        <v>202</v>
      </c>
      <c r="B218">
        <v>1759363394</v>
      </c>
      <c r="C218">
        <v>2351.90000009537</v>
      </c>
      <c r="D218" t="s">
        <v>834</v>
      </c>
      <c r="E218" t="s">
        <v>835</v>
      </c>
      <c r="F218">
        <v>5</v>
      </c>
      <c r="G218" t="s">
        <v>791</v>
      </c>
      <c r="H218" t="s">
        <v>419</v>
      </c>
      <c r="I218">
        <v>1759363391</v>
      </c>
      <c r="J218">
        <f>(K218)/1000</f>
        <v>0</v>
      </c>
      <c r="K218">
        <f>1000*DK218*AI218*(DG218-DH218)/(100*CZ218*(1000-AI218*DG218))</f>
        <v>0</v>
      </c>
      <c r="L218">
        <f>DK218*AI218*(DF218-DE218*(1000-AI218*DH218)/(1000-AI218*DG218))/(100*CZ218)</f>
        <v>0</v>
      </c>
      <c r="M218">
        <f>DE218 - IF(AI218&gt;1, L218*CZ218*100.0/(AK218), 0)</f>
        <v>0</v>
      </c>
      <c r="N218">
        <f>((T218-J218/2)*M218-L218)/(T218+J218/2)</f>
        <v>0</v>
      </c>
      <c r="O218">
        <f>N218*(DL218+DM218)/1000.0</f>
        <v>0</v>
      </c>
      <c r="P218">
        <f>(DE218 - IF(AI218&gt;1, L218*CZ218*100.0/(AK218), 0))*(DL218+DM218)/1000.0</f>
        <v>0</v>
      </c>
      <c r="Q218">
        <f>2.0/((1/S218-1/R218)+SIGN(S218)*SQRT((1/S218-1/R218)*(1/S218-1/R218) + 4*DA218/((DA218+1)*(DA218+1))*(2*1/S218*1/R218-1/R218*1/R218)))</f>
        <v>0</v>
      </c>
      <c r="R218">
        <f>IF(LEFT(DB218,1)&lt;&gt;"0",IF(LEFT(DB218,1)="1",3.0,DC218),$D$5+$E$5*(DS218*DL218/($K$5*1000))+$F$5*(DS218*DL218/($K$5*1000))*MAX(MIN(CZ218,$J$5),$I$5)*MAX(MIN(CZ218,$J$5),$I$5)+$G$5*MAX(MIN(CZ218,$J$5),$I$5)*(DS218*DL218/($K$5*1000))+$H$5*(DS218*DL218/($K$5*1000))*(DS218*DL218/($K$5*1000)))</f>
        <v>0</v>
      </c>
      <c r="S218">
        <f>J218*(1000-(1000*0.61365*exp(17.502*W218/(240.97+W218))/(DL218+DM218)+DG218)/2)/(1000*0.61365*exp(17.502*W218/(240.97+W218))/(DL218+DM218)-DG218)</f>
        <v>0</v>
      </c>
      <c r="T218">
        <f>1/((DA218+1)/(Q218/1.6)+1/(R218/1.37)) + DA218/((DA218+1)/(Q218/1.6) + DA218/(R218/1.37))</f>
        <v>0</v>
      </c>
      <c r="U218">
        <f>(CV218*CY218)</f>
        <v>0</v>
      </c>
      <c r="V218">
        <f>(DN218+(U218+2*0.95*5.67E-8*(((DN218+$B$7)+273)^4-(DN218+273)^4)-44100*J218)/(1.84*29.3*R218+8*0.95*5.67E-8*(DN218+273)^3))</f>
        <v>0</v>
      </c>
      <c r="W218">
        <f>($C$7*DO218+$D$7*DP218+$E$7*V218)</f>
        <v>0</v>
      </c>
      <c r="X218">
        <f>0.61365*exp(17.502*W218/(240.97+W218))</f>
        <v>0</v>
      </c>
      <c r="Y218">
        <f>(Z218/AA218*100)</f>
        <v>0</v>
      </c>
      <c r="Z218">
        <f>DG218*(DL218+DM218)/1000</f>
        <v>0</v>
      </c>
      <c r="AA218">
        <f>0.61365*exp(17.502*DN218/(240.97+DN218))</f>
        <v>0</v>
      </c>
      <c r="AB218">
        <f>(X218-DG218*(DL218+DM218)/1000)</f>
        <v>0</v>
      </c>
      <c r="AC218">
        <f>(-J218*44100)</f>
        <v>0</v>
      </c>
      <c r="AD218">
        <f>2*29.3*R218*0.92*(DN218-W218)</f>
        <v>0</v>
      </c>
      <c r="AE218">
        <f>2*0.95*5.67E-8*(((DN218+$B$7)+273)^4-(W218+273)^4)</f>
        <v>0</v>
      </c>
      <c r="AF218">
        <f>U218+AE218+AC218+AD218</f>
        <v>0</v>
      </c>
      <c r="AG218">
        <v>0</v>
      </c>
      <c r="AH218">
        <v>0</v>
      </c>
      <c r="AI218">
        <f>IF(AG218*$H$13&gt;=AK218,1.0,(AK218/(AK218-AG218*$H$13)))</f>
        <v>0</v>
      </c>
      <c r="AJ218">
        <f>(AI218-1)*100</f>
        <v>0</v>
      </c>
      <c r="AK218">
        <f>MAX(0,($B$13+$C$13*DS218)/(1+$D$13*DS218)*DL218/(DN218+273)*$E$13)</f>
        <v>0</v>
      </c>
      <c r="AL218" t="s">
        <v>420</v>
      </c>
      <c r="AM218" t="s">
        <v>420</v>
      </c>
      <c r="AN218">
        <v>0</v>
      </c>
      <c r="AO218">
        <v>0</v>
      </c>
      <c r="AP218">
        <f>1-AN218/AO218</f>
        <v>0</v>
      </c>
      <c r="AQ218">
        <v>0</v>
      </c>
      <c r="AR218" t="s">
        <v>420</v>
      </c>
      <c r="AS218" t="s">
        <v>420</v>
      </c>
      <c r="AT218">
        <v>0</v>
      </c>
      <c r="AU218">
        <v>0</v>
      </c>
      <c r="AV218">
        <f>1-AT218/AU218</f>
        <v>0</v>
      </c>
      <c r="AW218">
        <v>0.5</v>
      </c>
      <c r="AX218">
        <f>CW218</f>
        <v>0</v>
      </c>
      <c r="AY218">
        <f>L218</f>
        <v>0</v>
      </c>
      <c r="AZ218">
        <f>AV218*AW218*AX218</f>
        <v>0</v>
      </c>
      <c r="BA218">
        <f>(AY218-AQ218)/AX218</f>
        <v>0</v>
      </c>
      <c r="BB218">
        <f>(AO218-AU218)/AU218</f>
        <v>0</v>
      </c>
      <c r="BC218">
        <f>AN218/(AP218+AN218/AU218)</f>
        <v>0</v>
      </c>
      <c r="BD218" t="s">
        <v>420</v>
      </c>
      <c r="BE218">
        <v>0</v>
      </c>
      <c r="BF218">
        <f>IF(BE218&lt;&gt;0, BE218, BC218)</f>
        <v>0</v>
      </c>
      <c r="BG218">
        <f>1-BF218/AU218</f>
        <v>0</v>
      </c>
      <c r="BH218">
        <f>(AU218-AT218)/(AU218-BF218)</f>
        <v>0</v>
      </c>
      <c r="BI218">
        <f>(AO218-AU218)/(AO218-BF218)</f>
        <v>0</v>
      </c>
      <c r="BJ218">
        <f>(AU218-AT218)/(AU218-AN218)</f>
        <v>0</v>
      </c>
      <c r="BK218">
        <f>(AO218-AU218)/(AO218-AN218)</f>
        <v>0</v>
      </c>
      <c r="BL218">
        <f>(BH218*BF218/AT218)</f>
        <v>0</v>
      </c>
      <c r="BM218">
        <f>(1-BL218)</f>
        <v>0</v>
      </c>
      <c r="CV218">
        <f>$B$11*DT218+$C$11*DU218+$F$11*EF218*(1-EI218)</f>
        <v>0</v>
      </c>
      <c r="CW218">
        <f>CV218*CX218</f>
        <v>0</v>
      </c>
      <c r="CX218">
        <f>($B$11*$D$9+$C$11*$D$9+$F$11*((ES218+EK218)/MAX(ES218+EK218+ET218, 0.1)*$I$9+ET218/MAX(ES218+EK218+ET218, 0.1)*$J$9))/($B$11+$C$11+$F$11)</f>
        <v>0</v>
      </c>
      <c r="CY218">
        <f>($B$11*$K$9+$C$11*$K$9+$F$11*((ES218+EK218)/MAX(ES218+EK218+ET218, 0.1)*$P$9+ET218/MAX(ES218+EK218+ET218, 0.1)*$Q$9))/($B$11+$C$11+$F$11)</f>
        <v>0</v>
      </c>
      <c r="CZ218">
        <v>1.65</v>
      </c>
      <c r="DA218">
        <v>0.5</v>
      </c>
      <c r="DB218" t="s">
        <v>421</v>
      </c>
      <c r="DC218">
        <v>2</v>
      </c>
      <c r="DD218">
        <v>1759363391</v>
      </c>
      <c r="DE218">
        <v>420.329666666667</v>
      </c>
      <c r="DF218">
        <v>420.02</v>
      </c>
      <c r="DG218">
        <v>23.9966333333333</v>
      </c>
      <c r="DH218">
        <v>23.9096666666667</v>
      </c>
      <c r="DI218">
        <v>418.349333333333</v>
      </c>
      <c r="DJ218">
        <v>23.6141666666667</v>
      </c>
      <c r="DK218">
        <v>500.164666666667</v>
      </c>
      <c r="DL218">
        <v>90.3264</v>
      </c>
      <c r="DM218">
        <v>0.0332231333333333</v>
      </c>
      <c r="DN218">
        <v>30.3377666666667</v>
      </c>
      <c r="DO218">
        <v>30.0153</v>
      </c>
      <c r="DP218">
        <v>999.9</v>
      </c>
      <c r="DQ218">
        <v>0</v>
      </c>
      <c r="DR218">
        <v>0</v>
      </c>
      <c r="DS218">
        <v>10040</v>
      </c>
      <c r="DT218">
        <v>0</v>
      </c>
      <c r="DU218">
        <v>0.330984</v>
      </c>
      <c r="DV218">
        <v>0.309611</v>
      </c>
      <c r="DW218">
        <v>430.664333333333</v>
      </c>
      <c r="DX218">
        <v>430.308333333333</v>
      </c>
      <c r="DY218">
        <v>0.0869636666666667</v>
      </c>
      <c r="DZ218">
        <v>420.02</v>
      </c>
      <c r="EA218">
        <v>23.9096666666667</v>
      </c>
      <c r="EB218">
        <v>2.16752666666667</v>
      </c>
      <c r="EC218">
        <v>2.15967333333333</v>
      </c>
      <c r="ED218">
        <v>18.7243</v>
      </c>
      <c r="EE218">
        <v>18.6662666666667</v>
      </c>
      <c r="EF218">
        <v>0.00500059</v>
      </c>
      <c r="EG218">
        <v>0</v>
      </c>
      <c r="EH218">
        <v>0</v>
      </c>
      <c r="EI218">
        <v>0</v>
      </c>
      <c r="EJ218">
        <v>164.733333333333</v>
      </c>
      <c r="EK218">
        <v>0.00500059</v>
      </c>
      <c r="EL218">
        <v>-12.9333333333333</v>
      </c>
      <c r="EM218">
        <v>-0.933333333333333</v>
      </c>
      <c r="EN218">
        <v>36.125</v>
      </c>
      <c r="EO218">
        <v>39.958</v>
      </c>
      <c r="EP218">
        <v>37.6456666666667</v>
      </c>
      <c r="EQ218">
        <v>40.4996666666667</v>
      </c>
      <c r="ER218">
        <v>38.562</v>
      </c>
      <c r="ES218">
        <v>0</v>
      </c>
      <c r="ET218">
        <v>0</v>
      </c>
      <c r="EU218">
        <v>0</v>
      </c>
      <c r="EV218">
        <v>1759363395.1</v>
      </c>
      <c r="EW218">
        <v>0</v>
      </c>
      <c r="EX218">
        <v>160.636</v>
      </c>
      <c r="EY218">
        <v>0.715384273392643</v>
      </c>
      <c r="EZ218">
        <v>21.700000284574</v>
      </c>
      <c r="FA218">
        <v>-9.672</v>
      </c>
      <c r="FB218">
        <v>15</v>
      </c>
      <c r="FC218">
        <v>0</v>
      </c>
      <c r="FD218" t="s">
        <v>422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0.35244755</v>
      </c>
      <c r="FQ218">
        <v>-0.122265338345864</v>
      </c>
      <c r="FR218">
        <v>0.0335432714318014</v>
      </c>
      <c r="FS218">
        <v>1</v>
      </c>
      <c r="FT218">
        <v>161.323529411765</v>
      </c>
      <c r="FU218">
        <v>-10.5821240044878</v>
      </c>
      <c r="FV218">
        <v>6.17852346836483</v>
      </c>
      <c r="FW218">
        <v>-1</v>
      </c>
      <c r="FX218">
        <v>0.077625465</v>
      </c>
      <c r="FY218">
        <v>0.0589647834586465</v>
      </c>
      <c r="FZ218">
        <v>0.00618076006509515</v>
      </c>
      <c r="GA218">
        <v>1</v>
      </c>
      <c r="GB218">
        <v>2</v>
      </c>
      <c r="GC218">
        <v>2</v>
      </c>
      <c r="GD218" t="s">
        <v>449</v>
      </c>
      <c r="GE218">
        <v>3.13294</v>
      </c>
      <c r="GF218">
        <v>2.71125</v>
      </c>
      <c r="GG218">
        <v>0.089264</v>
      </c>
      <c r="GH218">
        <v>0.0896776</v>
      </c>
      <c r="GI218">
        <v>0.102616</v>
      </c>
      <c r="GJ218">
        <v>0.103116</v>
      </c>
      <c r="GK218">
        <v>34259.3</v>
      </c>
      <c r="GL218">
        <v>36675.1</v>
      </c>
      <c r="GM218">
        <v>34037.8</v>
      </c>
      <c r="GN218">
        <v>36481.1</v>
      </c>
      <c r="GO218">
        <v>43144.9</v>
      </c>
      <c r="GP218">
        <v>46972.6</v>
      </c>
      <c r="GQ218">
        <v>53105.6</v>
      </c>
      <c r="GR218">
        <v>58309.5</v>
      </c>
      <c r="GS218">
        <v>1.94727</v>
      </c>
      <c r="GT218">
        <v>1.77675</v>
      </c>
      <c r="GU218">
        <v>0.0737607</v>
      </c>
      <c r="GV218">
        <v>0</v>
      </c>
      <c r="GW218">
        <v>28.8184</v>
      </c>
      <c r="GX218">
        <v>999.9</v>
      </c>
      <c r="GY218">
        <v>57.881</v>
      </c>
      <c r="GZ218">
        <v>30.877</v>
      </c>
      <c r="HA218">
        <v>28.7062</v>
      </c>
      <c r="HB218">
        <v>54.82</v>
      </c>
      <c r="HC218">
        <v>44.2708</v>
      </c>
      <c r="HD218">
        <v>1</v>
      </c>
      <c r="HE218">
        <v>0.117558</v>
      </c>
      <c r="HF218">
        <v>-1.25639</v>
      </c>
      <c r="HG218">
        <v>20.1275</v>
      </c>
      <c r="HH218">
        <v>5.19902</v>
      </c>
      <c r="HI218">
        <v>12.0044</v>
      </c>
      <c r="HJ218">
        <v>4.97565</v>
      </c>
      <c r="HK218">
        <v>3.294</v>
      </c>
      <c r="HL218">
        <v>9999</v>
      </c>
      <c r="HM218">
        <v>9999</v>
      </c>
      <c r="HN218">
        <v>999.9</v>
      </c>
      <c r="HO218">
        <v>9999</v>
      </c>
      <c r="HP218">
        <v>1.86325</v>
      </c>
      <c r="HQ218">
        <v>1.86813</v>
      </c>
      <c r="HR218">
        <v>1.86786</v>
      </c>
      <c r="HS218">
        <v>1.86905</v>
      </c>
      <c r="HT218">
        <v>1.86981</v>
      </c>
      <c r="HU218">
        <v>1.86586</v>
      </c>
      <c r="HV218">
        <v>1.86695</v>
      </c>
      <c r="HW218">
        <v>1.86844</v>
      </c>
      <c r="HX218">
        <v>5</v>
      </c>
      <c r="HY218">
        <v>0</v>
      </c>
      <c r="HZ218">
        <v>0</v>
      </c>
      <c r="IA218">
        <v>0</v>
      </c>
      <c r="IB218" t="s">
        <v>424</v>
      </c>
      <c r="IC218" t="s">
        <v>425</v>
      </c>
      <c r="ID218" t="s">
        <v>426</v>
      </c>
      <c r="IE218" t="s">
        <v>426</v>
      </c>
      <c r="IF218" t="s">
        <v>426</v>
      </c>
      <c r="IG218" t="s">
        <v>426</v>
      </c>
      <c r="IH218">
        <v>0</v>
      </c>
      <c r="II218">
        <v>100</v>
      </c>
      <c r="IJ218">
        <v>100</v>
      </c>
      <c r="IK218">
        <v>1.98</v>
      </c>
      <c r="IL218">
        <v>0.3824</v>
      </c>
      <c r="IM218">
        <v>0.591063205497763</v>
      </c>
      <c r="IN218">
        <v>0.00362635438953289</v>
      </c>
      <c r="IO218">
        <v>-8.50754122937555e-07</v>
      </c>
      <c r="IP218">
        <v>2.87264459290622e-10</v>
      </c>
      <c r="IQ218">
        <v>-0.103101814204982</v>
      </c>
      <c r="IR218">
        <v>-0.017656537129445</v>
      </c>
      <c r="IS218">
        <v>0.00217271289782075</v>
      </c>
      <c r="IT218">
        <v>-2.34727275410467e-05</v>
      </c>
      <c r="IU218">
        <v>4</v>
      </c>
      <c r="IV218">
        <v>2183</v>
      </c>
      <c r="IW218">
        <v>1</v>
      </c>
      <c r="IX218">
        <v>27</v>
      </c>
      <c r="IY218">
        <v>29322723.2</v>
      </c>
      <c r="IZ218">
        <v>29322723.2</v>
      </c>
      <c r="JA218">
        <v>0.997314</v>
      </c>
      <c r="JB218">
        <v>2.6416</v>
      </c>
      <c r="JC218">
        <v>1.54785</v>
      </c>
      <c r="JD218">
        <v>2.31323</v>
      </c>
      <c r="JE218">
        <v>1.64551</v>
      </c>
      <c r="JF218">
        <v>2.38525</v>
      </c>
      <c r="JG218">
        <v>34.6006</v>
      </c>
      <c r="JH218">
        <v>24.2188</v>
      </c>
      <c r="JI218">
        <v>18</v>
      </c>
      <c r="JJ218">
        <v>505.593</v>
      </c>
      <c r="JK218">
        <v>396.013</v>
      </c>
      <c r="JL218">
        <v>30.8103</v>
      </c>
      <c r="JM218">
        <v>28.8824</v>
      </c>
      <c r="JN218">
        <v>29.9998</v>
      </c>
      <c r="JO218">
        <v>28.8406</v>
      </c>
      <c r="JP218">
        <v>28.7879</v>
      </c>
      <c r="JQ218">
        <v>19.982</v>
      </c>
      <c r="JR218">
        <v>20.4913</v>
      </c>
      <c r="JS218">
        <v>52.384</v>
      </c>
      <c r="JT218">
        <v>30.7471</v>
      </c>
      <c r="JU218">
        <v>420</v>
      </c>
      <c r="JV218">
        <v>23.9497</v>
      </c>
      <c r="JW218">
        <v>96.53</v>
      </c>
      <c r="JX218">
        <v>94.4713</v>
      </c>
    </row>
    <row r="219" spans="1:284">
      <c r="A219">
        <v>203</v>
      </c>
      <c r="B219">
        <v>1759363396</v>
      </c>
      <c r="C219">
        <v>2353.90000009537</v>
      </c>
      <c r="D219" t="s">
        <v>836</v>
      </c>
      <c r="E219" t="s">
        <v>837</v>
      </c>
      <c r="F219">
        <v>5</v>
      </c>
      <c r="G219" t="s">
        <v>791</v>
      </c>
      <c r="H219" t="s">
        <v>419</v>
      </c>
      <c r="I219">
        <v>1759363393</v>
      </c>
      <c r="J219">
        <f>(K219)/1000</f>
        <v>0</v>
      </c>
      <c r="K219">
        <f>1000*DK219*AI219*(DG219-DH219)/(100*CZ219*(1000-AI219*DG219))</f>
        <v>0</v>
      </c>
      <c r="L219">
        <f>DK219*AI219*(DF219-DE219*(1000-AI219*DH219)/(1000-AI219*DG219))/(100*CZ219)</f>
        <v>0</v>
      </c>
      <c r="M219">
        <f>DE219 - IF(AI219&gt;1, L219*CZ219*100.0/(AK219), 0)</f>
        <v>0</v>
      </c>
      <c r="N219">
        <f>((T219-J219/2)*M219-L219)/(T219+J219/2)</f>
        <v>0</v>
      </c>
      <c r="O219">
        <f>N219*(DL219+DM219)/1000.0</f>
        <v>0</v>
      </c>
      <c r="P219">
        <f>(DE219 - IF(AI219&gt;1, L219*CZ219*100.0/(AK219), 0))*(DL219+DM219)/1000.0</f>
        <v>0</v>
      </c>
      <c r="Q219">
        <f>2.0/((1/S219-1/R219)+SIGN(S219)*SQRT((1/S219-1/R219)*(1/S219-1/R219) + 4*DA219/((DA219+1)*(DA219+1))*(2*1/S219*1/R219-1/R219*1/R219)))</f>
        <v>0</v>
      </c>
      <c r="R219">
        <f>IF(LEFT(DB219,1)&lt;&gt;"0",IF(LEFT(DB219,1)="1",3.0,DC219),$D$5+$E$5*(DS219*DL219/($K$5*1000))+$F$5*(DS219*DL219/($K$5*1000))*MAX(MIN(CZ219,$J$5),$I$5)*MAX(MIN(CZ219,$J$5),$I$5)+$G$5*MAX(MIN(CZ219,$J$5),$I$5)*(DS219*DL219/($K$5*1000))+$H$5*(DS219*DL219/($K$5*1000))*(DS219*DL219/($K$5*1000)))</f>
        <v>0</v>
      </c>
      <c r="S219">
        <f>J219*(1000-(1000*0.61365*exp(17.502*W219/(240.97+W219))/(DL219+DM219)+DG219)/2)/(1000*0.61365*exp(17.502*W219/(240.97+W219))/(DL219+DM219)-DG219)</f>
        <v>0</v>
      </c>
      <c r="T219">
        <f>1/((DA219+1)/(Q219/1.6)+1/(R219/1.37)) + DA219/((DA219+1)/(Q219/1.6) + DA219/(R219/1.37))</f>
        <v>0</v>
      </c>
      <c r="U219">
        <f>(CV219*CY219)</f>
        <v>0</v>
      </c>
      <c r="V219">
        <f>(DN219+(U219+2*0.95*5.67E-8*(((DN219+$B$7)+273)^4-(DN219+273)^4)-44100*J219)/(1.84*29.3*R219+8*0.95*5.67E-8*(DN219+273)^3))</f>
        <v>0</v>
      </c>
      <c r="W219">
        <f>($C$7*DO219+$D$7*DP219+$E$7*V219)</f>
        <v>0</v>
      </c>
      <c r="X219">
        <f>0.61365*exp(17.502*W219/(240.97+W219))</f>
        <v>0</v>
      </c>
      <c r="Y219">
        <f>(Z219/AA219*100)</f>
        <v>0</v>
      </c>
      <c r="Z219">
        <f>DG219*(DL219+DM219)/1000</f>
        <v>0</v>
      </c>
      <c r="AA219">
        <f>0.61365*exp(17.502*DN219/(240.97+DN219))</f>
        <v>0</v>
      </c>
      <c r="AB219">
        <f>(X219-DG219*(DL219+DM219)/1000)</f>
        <v>0</v>
      </c>
      <c r="AC219">
        <f>(-J219*44100)</f>
        <v>0</v>
      </c>
      <c r="AD219">
        <f>2*29.3*R219*0.92*(DN219-W219)</f>
        <v>0</v>
      </c>
      <c r="AE219">
        <f>2*0.95*5.67E-8*(((DN219+$B$7)+273)^4-(W219+273)^4)</f>
        <v>0</v>
      </c>
      <c r="AF219">
        <f>U219+AE219+AC219+AD219</f>
        <v>0</v>
      </c>
      <c r="AG219">
        <v>0</v>
      </c>
      <c r="AH219">
        <v>0</v>
      </c>
      <c r="AI219">
        <f>IF(AG219*$H$13&gt;=AK219,1.0,(AK219/(AK219-AG219*$H$13)))</f>
        <v>0</v>
      </c>
      <c r="AJ219">
        <f>(AI219-1)*100</f>
        <v>0</v>
      </c>
      <c r="AK219">
        <f>MAX(0,($B$13+$C$13*DS219)/(1+$D$13*DS219)*DL219/(DN219+273)*$E$13)</f>
        <v>0</v>
      </c>
      <c r="AL219" t="s">
        <v>420</v>
      </c>
      <c r="AM219" t="s">
        <v>420</v>
      </c>
      <c r="AN219">
        <v>0</v>
      </c>
      <c r="AO219">
        <v>0</v>
      </c>
      <c r="AP219">
        <f>1-AN219/AO219</f>
        <v>0</v>
      </c>
      <c r="AQ219">
        <v>0</v>
      </c>
      <c r="AR219" t="s">
        <v>420</v>
      </c>
      <c r="AS219" t="s">
        <v>420</v>
      </c>
      <c r="AT219">
        <v>0</v>
      </c>
      <c r="AU219">
        <v>0</v>
      </c>
      <c r="AV219">
        <f>1-AT219/AU219</f>
        <v>0</v>
      </c>
      <c r="AW219">
        <v>0.5</v>
      </c>
      <c r="AX219">
        <f>CW219</f>
        <v>0</v>
      </c>
      <c r="AY219">
        <f>L219</f>
        <v>0</v>
      </c>
      <c r="AZ219">
        <f>AV219*AW219*AX219</f>
        <v>0</v>
      </c>
      <c r="BA219">
        <f>(AY219-AQ219)/AX219</f>
        <v>0</v>
      </c>
      <c r="BB219">
        <f>(AO219-AU219)/AU219</f>
        <v>0</v>
      </c>
      <c r="BC219">
        <f>AN219/(AP219+AN219/AU219)</f>
        <v>0</v>
      </c>
      <c r="BD219" t="s">
        <v>420</v>
      </c>
      <c r="BE219">
        <v>0</v>
      </c>
      <c r="BF219">
        <f>IF(BE219&lt;&gt;0, BE219, BC219)</f>
        <v>0</v>
      </c>
      <c r="BG219">
        <f>1-BF219/AU219</f>
        <v>0</v>
      </c>
      <c r="BH219">
        <f>(AU219-AT219)/(AU219-BF219)</f>
        <v>0</v>
      </c>
      <c r="BI219">
        <f>(AO219-AU219)/(AO219-BF219)</f>
        <v>0</v>
      </c>
      <c r="BJ219">
        <f>(AU219-AT219)/(AU219-AN219)</f>
        <v>0</v>
      </c>
      <c r="BK219">
        <f>(AO219-AU219)/(AO219-AN219)</f>
        <v>0</v>
      </c>
      <c r="BL219">
        <f>(BH219*BF219/AT219)</f>
        <v>0</v>
      </c>
      <c r="BM219">
        <f>(1-BL219)</f>
        <v>0</v>
      </c>
      <c r="CV219">
        <f>$B$11*DT219+$C$11*DU219+$F$11*EF219*(1-EI219)</f>
        <v>0</v>
      </c>
      <c r="CW219">
        <f>CV219*CX219</f>
        <v>0</v>
      </c>
      <c r="CX219">
        <f>($B$11*$D$9+$C$11*$D$9+$F$11*((ES219+EK219)/MAX(ES219+EK219+ET219, 0.1)*$I$9+ET219/MAX(ES219+EK219+ET219, 0.1)*$J$9))/($B$11+$C$11+$F$11)</f>
        <v>0</v>
      </c>
      <c r="CY219">
        <f>($B$11*$K$9+$C$11*$K$9+$F$11*((ES219+EK219)/MAX(ES219+EK219+ET219, 0.1)*$P$9+ET219/MAX(ES219+EK219+ET219, 0.1)*$Q$9))/($B$11+$C$11+$F$11)</f>
        <v>0</v>
      </c>
      <c r="CZ219">
        <v>1.65</v>
      </c>
      <c r="DA219">
        <v>0.5</v>
      </c>
      <c r="DB219" t="s">
        <v>421</v>
      </c>
      <c r="DC219">
        <v>2</v>
      </c>
      <c r="DD219">
        <v>1759363393</v>
      </c>
      <c r="DE219">
        <v>420.326333333333</v>
      </c>
      <c r="DF219">
        <v>420.013333333333</v>
      </c>
      <c r="DG219">
        <v>23.9967333333333</v>
      </c>
      <c r="DH219">
        <v>23.9091333333333</v>
      </c>
      <c r="DI219">
        <v>418.346</v>
      </c>
      <c r="DJ219">
        <v>23.6143</v>
      </c>
      <c r="DK219">
        <v>500.151333333333</v>
      </c>
      <c r="DL219">
        <v>90.3263</v>
      </c>
      <c r="DM219">
        <v>0.0332465333333333</v>
      </c>
      <c r="DN219">
        <v>30.3409333333333</v>
      </c>
      <c r="DO219">
        <v>30.0199333333333</v>
      </c>
      <c r="DP219">
        <v>999.9</v>
      </c>
      <c r="DQ219">
        <v>0</v>
      </c>
      <c r="DR219">
        <v>0</v>
      </c>
      <c r="DS219">
        <v>10005</v>
      </c>
      <c r="DT219">
        <v>0</v>
      </c>
      <c r="DU219">
        <v>0.330984</v>
      </c>
      <c r="DV219">
        <v>0.312734</v>
      </c>
      <c r="DW219">
        <v>430.660666666667</v>
      </c>
      <c r="DX219">
        <v>430.301333333333</v>
      </c>
      <c r="DY219">
        <v>0.087602</v>
      </c>
      <c r="DZ219">
        <v>420.013333333333</v>
      </c>
      <c r="EA219">
        <v>23.9091333333333</v>
      </c>
      <c r="EB219">
        <v>2.16753333333333</v>
      </c>
      <c r="EC219">
        <v>2.15962333333333</v>
      </c>
      <c r="ED219">
        <v>18.7243333333333</v>
      </c>
      <c r="EE219">
        <v>18.6659</v>
      </c>
      <c r="EF219">
        <v>0.00500059</v>
      </c>
      <c r="EG219">
        <v>0</v>
      </c>
      <c r="EH219">
        <v>0</v>
      </c>
      <c r="EI219">
        <v>0</v>
      </c>
      <c r="EJ219">
        <v>164.433333333333</v>
      </c>
      <c r="EK219">
        <v>0.00500059</v>
      </c>
      <c r="EL219">
        <v>-11.0333333333333</v>
      </c>
      <c r="EM219">
        <v>0.5</v>
      </c>
      <c r="EN219">
        <v>36.125</v>
      </c>
      <c r="EO219">
        <v>39.9163333333333</v>
      </c>
      <c r="EP219">
        <v>37.625</v>
      </c>
      <c r="EQ219">
        <v>40.4373333333333</v>
      </c>
      <c r="ER219">
        <v>38.5413333333333</v>
      </c>
      <c r="ES219">
        <v>0</v>
      </c>
      <c r="ET219">
        <v>0</v>
      </c>
      <c r="EU219">
        <v>0</v>
      </c>
      <c r="EV219">
        <v>1759363396.9</v>
      </c>
      <c r="EW219">
        <v>0</v>
      </c>
      <c r="EX219">
        <v>160.476923076923</v>
      </c>
      <c r="EY219">
        <v>-4.56752168298809</v>
      </c>
      <c r="EZ219">
        <v>31.0905984940822</v>
      </c>
      <c r="FA219">
        <v>-9.52307692307692</v>
      </c>
      <c r="FB219">
        <v>15</v>
      </c>
      <c r="FC219">
        <v>0</v>
      </c>
      <c r="FD219" t="s">
        <v>422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0.34971625</v>
      </c>
      <c r="FQ219">
        <v>-0.178099443609023</v>
      </c>
      <c r="FR219">
        <v>0.0348200582306736</v>
      </c>
      <c r="FS219">
        <v>1</v>
      </c>
      <c r="FT219">
        <v>161.211764705882</v>
      </c>
      <c r="FU219">
        <v>-7.21772372188832</v>
      </c>
      <c r="FV219">
        <v>6.16530924303751</v>
      </c>
      <c r="FW219">
        <v>-1</v>
      </c>
      <c r="FX219">
        <v>0.07914448</v>
      </c>
      <c r="FY219">
        <v>0.0645649263157895</v>
      </c>
      <c r="FZ219">
        <v>0.0065503046057111</v>
      </c>
      <c r="GA219">
        <v>1</v>
      </c>
      <c r="GB219">
        <v>2</v>
      </c>
      <c r="GC219">
        <v>2</v>
      </c>
      <c r="GD219" t="s">
        <v>449</v>
      </c>
      <c r="GE219">
        <v>3.13268</v>
      </c>
      <c r="GF219">
        <v>2.71114</v>
      </c>
      <c r="GG219">
        <v>0.0892605</v>
      </c>
      <c r="GH219">
        <v>0.0896781</v>
      </c>
      <c r="GI219">
        <v>0.102613</v>
      </c>
      <c r="GJ219">
        <v>0.10311</v>
      </c>
      <c r="GK219">
        <v>34259.3</v>
      </c>
      <c r="GL219">
        <v>36675.1</v>
      </c>
      <c r="GM219">
        <v>34037.7</v>
      </c>
      <c r="GN219">
        <v>36481.1</v>
      </c>
      <c r="GO219">
        <v>43145.1</v>
      </c>
      <c r="GP219">
        <v>46972.7</v>
      </c>
      <c r="GQ219">
        <v>53105.6</v>
      </c>
      <c r="GR219">
        <v>58309.3</v>
      </c>
      <c r="GS219">
        <v>1.94683</v>
      </c>
      <c r="GT219">
        <v>1.77728</v>
      </c>
      <c r="GU219">
        <v>0.0744127</v>
      </c>
      <c r="GV219">
        <v>0</v>
      </c>
      <c r="GW219">
        <v>28.8182</v>
      </c>
      <c r="GX219">
        <v>999.9</v>
      </c>
      <c r="GY219">
        <v>57.881</v>
      </c>
      <c r="GZ219">
        <v>30.877</v>
      </c>
      <c r="HA219">
        <v>28.7056</v>
      </c>
      <c r="HB219">
        <v>54.86</v>
      </c>
      <c r="HC219">
        <v>44.5954</v>
      </c>
      <c r="HD219">
        <v>1</v>
      </c>
      <c r="HE219">
        <v>0.117515</v>
      </c>
      <c r="HF219">
        <v>-1.18682</v>
      </c>
      <c r="HG219">
        <v>20.1279</v>
      </c>
      <c r="HH219">
        <v>5.19872</v>
      </c>
      <c r="HI219">
        <v>12.0047</v>
      </c>
      <c r="HJ219">
        <v>4.9755</v>
      </c>
      <c r="HK219">
        <v>3.294</v>
      </c>
      <c r="HL219">
        <v>9999</v>
      </c>
      <c r="HM219">
        <v>9999</v>
      </c>
      <c r="HN219">
        <v>999.9</v>
      </c>
      <c r="HO219">
        <v>9999</v>
      </c>
      <c r="HP219">
        <v>1.86325</v>
      </c>
      <c r="HQ219">
        <v>1.86813</v>
      </c>
      <c r="HR219">
        <v>1.86784</v>
      </c>
      <c r="HS219">
        <v>1.86905</v>
      </c>
      <c r="HT219">
        <v>1.86981</v>
      </c>
      <c r="HU219">
        <v>1.86585</v>
      </c>
      <c r="HV219">
        <v>1.86693</v>
      </c>
      <c r="HW219">
        <v>1.86844</v>
      </c>
      <c r="HX219">
        <v>5</v>
      </c>
      <c r="HY219">
        <v>0</v>
      </c>
      <c r="HZ219">
        <v>0</v>
      </c>
      <c r="IA219">
        <v>0</v>
      </c>
      <c r="IB219" t="s">
        <v>424</v>
      </c>
      <c r="IC219" t="s">
        <v>425</v>
      </c>
      <c r="ID219" t="s">
        <v>426</v>
      </c>
      <c r="IE219" t="s">
        <v>426</v>
      </c>
      <c r="IF219" t="s">
        <v>426</v>
      </c>
      <c r="IG219" t="s">
        <v>426</v>
      </c>
      <c r="IH219">
        <v>0</v>
      </c>
      <c r="II219">
        <v>100</v>
      </c>
      <c r="IJ219">
        <v>100</v>
      </c>
      <c r="IK219">
        <v>1.98</v>
      </c>
      <c r="IL219">
        <v>0.3824</v>
      </c>
      <c r="IM219">
        <v>0.591063205497763</v>
      </c>
      <c r="IN219">
        <v>0.00362635438953289</v>
      </c>
      <c r="IO219">
        <v>-8.50754122937555e-07</v>
      </c>
      <c r="IP219">
        <v>2.87264459290622e-10</v>
      </c>
      <c r="IQ219">
        <v>-0.103101814204982</v>
      </c>
      <c r="IR219">
        <v>-0.017656537129445</v>
      </c>
      <c r="IS219">
        <v>0.00217271289782075</v>
      </c>
      <c r="IT219">
        <v>-2.34727275410467e-05</v>
      </c>
      <c r="IU219">
        <v>4</v>
      </c>
      <c r="IV219">
        <v>2183</v>
      </c>
      <c r="IW219">
        <v>1</v>
      </c>
      <c r="IX219">
        <v>27</v>
      </c>
      <c r="IY219">
        <v>29322723.3</v>
      </c>
      <c r="IZ219">
        <v>29322723.3</v>
      </c>
      <c r="JA219">
        <v>0.997314</v>
      </c>
      <c r="JB219">
        <v>2.64893</v>
      </c>
      <c r="JC219">
        <v>1.54785</v>
      </c>
      <c r="JD219">
        <v>2.31445</v>
      </c>
      <c r="JE219">
        <v>1.64673</v>
      </c>
      <c r="JF219">
        <v>2.27783</v>
      </c>
      <c r="JG219">
        <v>34.6235</v>
      </c>
      <c r="JH219">
        <v>24.2101</v>
      </c>
      <c r="JI219">
        <v>18</v>
      </c>
      <c r="JJ219">
        <v>505.295</v>
      </c>
      <c r="JK219">
        <v>396.299</v>
      </c>
      <c r="JL219">
        <v>30.7994</v>
      </c>
      <c r="JM219">
        <v>28.8824</v>
      </c>
      <c r="JN219">
        <v>29.9998</v>
      </c>
      <c r="JO219">
        <v>28.8406</v>
      </c>
      <c r="JP219">
        <v>28.7879</v>
      </c>
      <c r="JQ219">
        <v>19.9821</v>
      </c>
      <c r="JR219">
        <v>20.4913</v>
      </c>
      <c r="JS219">
        <v>52.384</v>
      </c>
      <c r="JT219">
        <v>30.7471</v>
      </c>
      <c r="JU219">
        <v>420</v>
      </c>
      <c r="JV219">
        <v>23.9497</v>
      </c>
      <c r="JW219">
        <v>96.5298</v>
      </c>
      <c r="JX219">
        <v>94.471</v>
      </c>
    </row>
    <row r="220" spans="1:284">
      <c r="A220">
        <v>204</v>
      </c>
      <c r="B220">
        <v>1759363398</v>
      </c>
      <c r="C220">
        <v>2355.90000009537</v>
      </c>
      <c r="D220" t="s">
        <v>838</v>
      </c>
      <c r="E220" t="s">
        <v>839</v>
      </c>
      <c r="F220">
        <v>5</v>
      </c>
      <c r="G220" t="s">
        <v>791</v>
      </c>
      <c r="H220" t="s">
        <v>419</v>
      </c>
      <c r="I220">
        <v>1759363395</v>
      </c>
      <c r="J220">
        <f>(K220)/1000</f>
        <v>0</v>
      </c>
      <c r="K220">
        <f>1000*DK220*AI220*(DG220-DH220)/(100*CZ220*(1000-AI220*DG220))</f>
        <v>0</v>
      </c>
      <c r="L220">
        <f>DK220*AI220*(DF220-DE220*(1000-AI220*DH220)/(1000-AI220*DG220))/(100*CZ220)</f>
        <v>0</v>
      </c>
      <c r="M220">
        <f>DE220 - IF(AI220&gt;1, L220*CZ220*100.0/(AK220), 0)</f>
        <v>0</v>
      </c>
      <c r="N220">
        <f>((T220-J220/2)*M220-L220)/(T220+J220/2)</f>
        <v>0</v>
      </c>
      <c r="O220">
        <f>N220*(DL220+DM220)/1000.0</f>
        <v>0</v>
      </c>
      <c r="P220">
        <f>(DE220 - IF(AI220&gt;1, L220*CZ220*100.0/(AK220), 0))*(DL220+DM220)/1000.0</f>
        <v>0</v>
      </c>
      <c r="Q220">
        <f>2.0/((1/S220-1/R220)+SIGN(S220)*SQRT((1/S220-1/R220)*(1/S220-1/R220) + 4*DA220/((DA220+1)*(DA220+1))*(2*1/S220*1/R220-1/R220*1/R220)))</f>
        <v>0</v>
      </c>
      <c r="R220">
        <f>IF(LEFT(DB220,1)&lt;&gt;"0",IF(LEFT(DB220,1)="1",3.0,DC220),$D$5+$E$5*(DS220*DL220/($K$5*1000))+$F$5*(DS220*DL220/($K$5*1000))*MAX(MIN(CZ220,$J$5),$I$5)*MAX(MIN(CZ220,$J$5),$I$5)+$G$5*MAX(MIN(CZ220,$J$5),$I$5)*(DS220*DL220/($K$5*1000))+$H$5*(DS220*DL220/($K$5*1000))*(DS220*DL220/($K$5*1000)))</f>
        <v>0</v>
      </c>
      <c r="S220">
        <f>J220*(1000-(1000*0.61365*exp(17.502*W220/(240.97+W220))/(DL220+DM220)+DG220)/2)/(1000*0.61365*exp(17.502*W220/(240.97+W220))/(DL220+DM220)-DG220)</f>
        <v>0</v>
      </c>
      <c r="T220">
        <f>1/((DA220+1)/(Q220/1.6)+1/(R220/1.37)) + DA220/((DA220+1)/(Q220/1.6) + DA220/(R220/1.37))</f>
        <v>0</v>
      </c>
      <c r="U220">
        <f>(CV220*CY220)</f>
        <v>0</v>
      </c>
      <c r="V220">
        <f>(DN220+(U220+2*0.95*5.67E-8*(((DN220+$B$7)+273)^4-(DN220+273)^4)-44100*J220)/(1.84*29.3*R220+8*0.95*5.67E-8*(DN220+273)^3))</f>
        <v>0</v>
      </c>
      <c r="W220">
        <f>($C$7*DO220+$D$7*DP220+$E$7*V220)</f>
        <v>0</v>
      </c>
      <c r="X220">
        <f>0.61365*exp(17.502*W220/(240.97+W220))</f>
        <v>0</v>
      </c>
      <c r="Y220">
        <f>(Z220/AA220*100)</f>
        <v>0</v>
      </c>
      <c r="Z220">
        <f>DG220*(DL220+DM220)/1000</f>
        <v>0</v>
      </c>
      <c r="AA220">
        <f>0.61365*exp(17.502*DN220/(240.97+DN220))</f>
        <v>0</v>
      </c>
      <c r="AB220">
        <f>(X220-DG220*(DL220+DM220)/1000)</f>
        <v>0</v>
      </c>
      <c r="AC220">
        <f>(-J220*44100)</f>
        <v>0</v>
      </c>
      <c r="AD220">
        <f>2*29.3*R220*0.92*(DN220-W220)</f>
        <v>0</v>
      </c>
      <c r="AE220">
        <f>2*0.95*5.67E-8*(((DN220+$B$7)+273)^4-(W220+273)^4)</f>
        <v>0</v>
      </c>
      <c r="AF220">
        <f>U220+AE220+AC220+AD220</f>
        <v>0</v>
      </c>
      <c r="AG220">
        <v>0</v>
      </c>
      <c r="AH220">
        <v>0</v>
      </c>
      <c r="AI220">
        <f>IF(AG220*$H$13&gt;=AK220,1.0,(AK220/(AK220-AG220*$H$13)))</f>
        <v>0</v>
      </c>
      <c r="AJ220">
        <f>(AI220-1)*100</f>
        <v>0</v>
      </c>
      <c r="AK220">
        <f>MAX(0,($B$13+$C$13*DS220)/(1+$D$13*DS220)*DL220/(DN220+273)*$E$13)</f>
        <v>0</v>
      </c>
      <c r="AL220" t="s">
        <v>420</v>
      </c>
      <c r="AM220" t="s">
        <v>420</v>
      </c>
      <c r="AN220">
        <v>0</v>
      </c>
      <c r="AO220">
        <v>0</v>
      </c>
      <c r="AP220">
        <f>1-AN220/AO220</f>
        <v>0</v>
      </c>
      <c r="AQ220">
        <v>0</v>
      </c>
      <c r="AR220" t="s">
        <v>420</v>
      </c>
      <c r="AS220" t="s">
        <v>420</v>
      </c>
      <c r="AT220">
        <v>0</v>
      </c>
      <c r="AU220">
        <v>0</v>
      </c>
      <c r="AV220">
        <f>1-AT220/AU220</f>
        <v>0</v>
      </c>
      <c r="AW220">
        <v>0.5</v>
      </c>
      <c r="AX220">
        <f>CW220</f>
        <v>0</v>
      </c>
      <c r="AY220">
        <f>L220</f>
        <v>0</v>
      </c>
      <c r="AZ220">
        <f>AV220*AW220*AX220</f>
        <v>0</v>
      </c>
      <c r="BA220">
        <f>(AY220-AQ220)/AX220</f>
        <v>0</v>
      </c>
      <c r="BB220">
        <f>(AO220-AU220)/AU220</f>
        <v>0</v>
      </c>
      <c r="BC220">
        <f>AN220/(AP220+AN220/AU220)</f>
        <v>0</v>
      </c>
      <c r="BD220" t="s">
        <v>420</v>
      </c>
      <c r="BE220">
        <v>0</v>
      </c>
      <c r="BF220">
        <f>IF(BE220&lt;&gt;0, BE220, BC220)</f>
        <v>0</v>
      </c>
      <c r="BG220">
        <f>1-BF220/AU220</f>
        <v>0</v>
      </c>
      <c r="BH220">
        <f>(AU220-AT220)/(AU220-BF220)</f>
        <v>0</v>
      </c>
      <c r="BI220">
        <f>(AO220-AU220)/(AO220-BF220)</f>
        <v>0</v>
      </c>
      <c r="BJ220">
        <f>(AU220-AT220)/(AU220-AN220)</f>
        <v>0</v>
      </c>
      <c r="BK220">
        <f>(AO220-AU220)/(AO220-AN220)</f>
        <v>0</v>
      </c>
      <c r="BL220">
        <f>(BH220*BF220/AT220)</f>
        <v>0</v>
      </c>
      <c r="BM220">
        <f>(1-BL220)</f>
        <v>0</v>
      </c>
      <c r="CV220">
        <f>$B$11*DT220+$C$11*DU220+$F$11*EF220*(1-EI220)</f>
        <v>0</v>
      </c>
      <c r="CW220">
        <f>CV220*CX220</f>
        <v>0</v>
      </c>
      <c r="CX220">
        <f>($B$11*$D$9+$C$11*$D$9+$F$11*((ES220+EK220)/MAX(ES220+EK220+ET220, 0.1)*$I$9+ET220/MAX(ES220+EK220+ET220, 0.1)*$J$9))/($B$11+$C$11+$F$11)</f>
        <v>0</v>
      </c>
      <c r="CY220">
        <f>($B$11*$K$9+$C$11*$K$9+$F$11*((ES220+EK220)/MAX(ES220+EK220+ET220, 0.1)*$P$9+ET220/MAX(ES220+EK220+ET220, 0.1)*$Q$9))/($B$11+$C$11+$F$11)</f>
        <v>0</v>
      </c>
      <c r="CZ220">
        <v>1.65</v>
      </c>
      <c r="DA220">
        <v>0.5</v>
      </c>
      <c r="DB220" t="s">
        <v>421</v>
      </c>
      <c r="DC220">
        <v>2</v>
      </c>
      <c r="DD220">
        <v>1759363395</v>
      </c>
      <c r="DE220">
        <v>420.322666666667</v>
      </c>
      <c r="DF220">
        <v>419.989666666667</v>
      </c>
      <c r="DG220">
        <v>23.9958666666667</v>
      </c>
      <c r="DH220">
        <v>23.9080333333333</v>
      </c>
      <c r="DI220">
        <v>418.342666666667</v>
      </c>
      <c r="DJ220">
        <v>23.6134333333333</v>
      </c>
      <c r="DK220">
        <v>500.031666666667</v>
      </c>
      <c r="DL220">
        <v>90.3263</v>
      </c>
      <c r="DM220">
        <v>0.0333599</v>
      </c>
      <c r="DN220">
        <v>30.3423666666667</v>
      </c>
      <c r="DO220">
        <v>30.0255666666667</v>
      </c>
      <c r="DP220">
        <v>999.9</v>
      </c>
      <c r="DQ220">
        <v>0</v>
      </c>
      <c r="DR220">
        <v>0</v>
      </c>
      <c r="DS220">
        <v>9980.20666666667</v>
      </c>
      <c r="DT220">
        <v>0</v>
      </c>
      <c r="DU220">
        <v>0.330984</v>
      </c>
      <c r="DV220">
        <v>0.332763666666667</v>
      </c>
      <c r="DW220">
        <v>430.656666666667</v>
      </c>
      <c r="DX220">
        <v>430.276666666667</v>
      </c>
      <c r="DY220">
        <v>0.0878137</v>
      </c>
      <c r="DZ220">
        <v>419.989666666667</v>
      </c>
      <c r="EA220">
        <v>23.9080333333333</v>
      </c>
      <c r="EB220">
        <v>2.16745666666667</v>
      </c>
      <c r="EC220">
        <v>2.15952666666667</v>
      </c>
      <c r="ED220">
        <v>18.7237666666667</v>
      </c>
      <c r="EE220">
        <v>18.6651666666667</v>
      </c>
      <c r="EF220">
        <v>0.00500059</v>
      </c>
      <c r="EG220">
        <v>0</v>
      </c>
      <c r="EH220">
        <v>0</v>
      </c>
      <c r="EI220">
        <v>0</v>
      </c>
      <c r="EJ220">
        <v>165.266666666667</v>
      </c>
      <c r="EK220">
        <v>0.00500059</v>
      </c>
      <c r="EL220">
        <v>-12.3</v>
      </c>
      <c r="EM220">
        <v>0.0333333333333334</v>
      </c>
      <c r="EN220">
        <v>36.125</v>
      </c>
      <c r="EO220">
        <v>39.8746666666667</v>
      </c>
      <c r="EP220">
        <v>37.604</v>
      </c>
      <c r="EQ220">
        <v>40.354</v>
      </c>
      <c r="ER220">
        <v>38.5206666666667</v>
      </c>
      <c r="ES220">
        <v>0</v>
      </c>
      <c r="ET220">
        <v>0</v>
      </c>
      <c r="EU220">
        <v>0</v>
      </c>
      <c r="EV220">
        <v>1759363399.3</v>
      </c>
      <c r="EW220">
        <v>0</v>
      </c>
      <c r="EX220">
        <v>160.403846153846</v>
      </c>
      <c r="EY220">
        <v>4.90598254532675</v>
      </c>
      <c r="EZ220">
        <v>-28.1470082712634</v>
      </c>
      <c r="FA220">
        <v>-9.21923076923077</v>
      </c>
      <c r="FB220">
        <v>15</v>
      </c>
      <c r="FC220">
        <v>0</v>
      </c>
      <c r="FD220" t="s">
        <v>422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0.3470948</v>
      </c>
      <c r="FQ220">
        <v>-0.242005172932331</v>
      </c>
      <c r="FR220">
        <v>0.0363697217649517</v>
      </c>
      <c r="FS220">
        <v>1</v>
      </c>
      <c r="FT220">
        <v>160.970588235294</v>
      </c>
      <c r="FU220">
        <v>-9.12452276435475</v>
      </c>
      <c r="FV220">
        <v>5.87559906391353</v>
      </c>
      <c r="FW220">
        <v>-1</v>
      </c>
      <c r="FX220">
        <v>0.08080063</v>
      </c>
      <c r="FY220">
        <v>0.0654892240601503</v>
      </c>
      <c r="FZ220">
        <v>0.0066158911328029</v>
      </c>
      <c r="GA220">
        <v>1</v>
      </c>
      <c r="GB220">
        <v>2</v>
      </c>
      <c r="GC220">
        <v>2</v>
      </c>
      <c r="GD220" t="s">
        <v>449</v>
      </c>
      <c r="GE220">
        <v>3.13272</v>
      </c>
      <c r="GF220">
        <v>2.71154</v>
      </c>
      <c r="GG220">
        <v>0.0892636</v>
      </c>
      <c r="GH220">
        <v>0.0896683</v>
      </c>
      <c r="GI220">
        <v>0.102606</v>
      </c>
      <c r="GJ220">
        <v>0.103113</v>
      </c>
      <c r="GK220">
        <v>34259.3</v>
      </c>
      <c r="GL220">
        <v>36675.5</v>
      </c>
      <c r="GM220">
        <v>34037.8</v>
      </c>
      <c r="GN220">
        <v>36481.1</v>
      </c>
      <c r="GO220">
        <v>43145.4</v>
      </c>
      <c r="GP220">
        <v>46972.7</v>
      </c>
      <c r="GQ220">
        <v>53105.6</v>
      </c>
      <c r="GR220">
        <v>58309.5</v>
      </c>
      <c r="GS220">
        <v>1.9468</v>
      </c>
      <c r="GT220">
        <v>1.77733</v>
      </c>
      <c r="GU220">
        <v>0.0747293</v>
      </c>
      <c r="GV220">
        <v>0</v>
      </c>
      <c r="GW220">
        <v>28.817</v>
      </c>
      <c r="GX220">
        <v>999.9</v>
      </c>
      <c r="GY220">
        <v>57.881</v>
      </c>
      <c r="GZ220">
        <v>30.867</v>
      </c>
      <c r="HA220">
        <v>28.6895</v>
      </c>
      <c r="HB220">
        <v>54.48</v>
      </c>
      <c r="HC220">
        <v>44.359</v>
      </c>
      <c r="HD220">
        <v>1</v>
      </c>
      <c r="HE220">
        <v>0.117274</v>
      </c>
      <c r="HF220">
        <v>-1.13871</v>
      </c>
      <c r="HG220">
        <v>20.1282</v>
      </c>
      <c r="HH220">
        <v>5.19842</v>
      </c>
      <c r="HI220">
        <v>12.0046</v>
      </c>
      <c r="HJ220">
        <v>4.97535</v>
      </c>
      <c r="HK220">
        <v>3.294</v>
      </c>
      <c r="HL220">
        <v>9999</v>
      </c>
      <c r="HM220">
        <v>9999</v>
      </c>
      <c r="HN220">
        <v>999.9</v>
      </c>
      <c r="HO220">
        <v>9999</v>
      </c>
      <c r="HP220">
        <v>1.86325</v>
      </c>
      <c r="HQ220">
        <v>1.86813</v>
      </c>
      <c r="HR220">
        <v>1.86784</v>
      </c>
      <c r="HS220">
        <v>1.86905</v>
      </c>
      <c r="HT220">
        <v>1.86981</v>
      </c>
      <c r="HU220">
        <v>1.86585</v>
      </c>
      <c r="HV220">
        <v>1.86694</v>
      </c>
      <c r="HW220">
        <v>1.86844</v>
      </c>
      <c r="HX220">
        <v>5</v>
      </c>
      <c r="HY220">
        <v>0</v>
      </c>
      <c r="HZ220">
        <v>0</v>
      </c>
      <c r="IA220">
        <v>0</v>
      </c>
      <c r="IB220" t="s">
        <v>424</v>
      </c>
      <c r="IC220" t="s">
        <v>425</v>
      </c>
      <c r="ID220" t="s">
        <v>426</v>
      </c>
      <c r="IE220" t="s">
        <v>426</v>
      </c>
      <c r="IF220" t="s">
        <v>426</v>
      </c>
      <c r="IG220" t="s">
        <v>426</v>
      </c>
      <c r="IH220">
        <v>0</v>
      </c>
      <c r="II220">
        <v>100</v>
      </c>
      <c r="IJ220">
        <v>100</v>
      </c>
      <c r="IK220">
        <v>1.98</v>
      </c>
      <c r="IL220">
        <v>0.3823</v>
      </c>
      <c r="IM220">
        <v>0.591063205497763</v>
      </c>
      <c r="IN220">
        <v>0.00362635438953289</v>
      </c>
      <c r="IO220">
        <v>-8.50754122937555e-07</v>
      </c>
      <c r="IP220">
        <v>2.87264459290622e-10</v>
      </c>
      <c r="IQ220">
        <v>-0.103101814204982</v>
      </c>
      <c r="IR220">
        <v>-0.017656537129445</v>
      </c>
      <c r="IS220">
        <v>0.00217271289782075</v>
      </c>
      <c r="IT220">
        <v>-2.34727275410467e-05</v>
      </c>
      <c r="IU220">
        <v>4</v>
      </c>
      <c r="IV220">
        <v>2183</v>
      </c>
      <c r="IW220">
        <v>1</v>
      </c>
      <c r="IX220">
        <v>27</v>
      </c>
      <c r="IY220">
        <v>29322723.3</v>
      </c>
      <c r="IZ220">
        <v>29322723.3</v>
      </c>
      <c r="JA220">
        <v>0.997314</v>
      </c>
      <c r="JB220">
        <v>2.64526</v>
      </c>
      <c r="JC220">
        <v>1.54785</v>
      </c>
      <c r="JD220">
        <v>2.31323</v>
      </c>
      <c r="JE220">
        <v>1.64673</v>
      </c>
      <c r="JF220">
        <v>2.34497</v>
      </c>
      <c r="JG220">
        <v>34.6235</v>
      </c>
      <c r="JH220">
        <v>24.2101</v>
      </c>
      <c r="JI220">
        <v>18</v>
      </c>
      <c r="JJ220">
        <v>505.278</v>
      </c>
      <c r="JK220">
        <v>396.327</v>
      </c>
      <c r="JL220">
        <v>30.7851</v>
      </c>
      <c r="JM220">
        <v>28.8824</v>
      </c>
      <c r="JN220">
        <v>29.9997</v>
      </c>
      <c r="JO220">
        <v>28.8406</v>
      </c>
      <c r="JP220">
        <v>28.7879</v>
      </c>
      <c r="JQ220">
        <v>19.9847</v>
      </c>
      <c r="JR220">
        <v>20.4913</v>
      </c>
      <c r="JS220">
        <v>52.384</v>
      </c>
      <c r="JT220">
        <v>30.7471</v>
      </c>
      <c r="JU220">
        <v>420</v>
      </c>
      <c r="JV220">
        <v>23.9497</v>
      </c>
      <c r="JW220">
        <v>96.53</v>
      </c>
      <c r="JX220">
        <v>94.4713</v>
      </c>
    </row>
    <row r="221" spans="1:284">
      <c r="A221">
        <v>205</v>
      </c>
      <c r="B221">
        <v>1759363400</v>
      </c>
      <c r="C221">
        <v>2357.90000009537</v>
      </c>
      <c r="D221" t="s">
        <v>840</v>
      </c>
      <c r="E221" t="s">
        <v>841</v>
      </c>
      <c r="F221">
        <v>5</v>
      </c>
      <c r="G221" t="s">
        <v>791</v>
      </c>
      <c r="H221" t="s">
        <v>419</v>
      </c>
      <c r="I221">
        <v>1759363397</v>
      </c>
      <c r="J221">
        <f>(K221)/1000</f>
        <v>0</v>
      </c>
      <c r="K221">
        <f>1000*DK221*AI221*(DG221-DH221)/(100*CZ221*(1000-AI221*DG221))</f>
        <v>0</v>
      </c>
      <c r="L221">
        <f>DK221*AI221*(DF221-DE221*(1000-AI221*DH221)/(1000-AI221*DG221))/(100*CZ221)</f>
        <v>0</v>
      </c>
      <c r="M221">
        <f>DE221 - IF(AI221&gt;1, L221*CZ221*100.0/(AK221), 0)</f>
        <v>0</v>
      </c>
      <c r="N221">
        <f>((T221-J221/2)*M221-L221)/(T221+J221/2)</f>
        <v>0</v>
      </c>
      <c r="O221">
        <f>N221*(DL221+DM221)/1000.0</f>
        <v>0</v>
      </c>
      <c r="P221">
        <f>(DE221 - IF(AI221&gt;1, L221*CZ221*100.0/(AK221), 0))*(DL221+DM221)/1000.0</f>
        <v>0</v>
      </c>
      <c r="Q221">
        <f>2.0/((1/S221-1/R221)+SIGN(S221)*SQRT((1/S221-1/R221)*(1/S221-1/R221) + 4*DA221/((DA221+1)*(DA221+1))*(2*1/S221*1/R221-1/R221*1/R221)))</f>
        <v>0</v>
      </c>
      <c r="R221">
        <f>IF(LEFT(DB221,1)&lt;&gt;"0",IF(LEFT(DB221,1)="1",3.0,DC221),$D$5+$E$5*(DS221*DL221/($K$5*1000))+$F$5*(DS221*DL221/($K$5*1000))*MAX(MIN(CZ221,$J$5),$I$5)*MAX(MIN(CZ221,$J$5),$I$5)+$G$5*MAX(MIN(CZ221,$J$5),$I$5)*(DS221*DL221/($K$5*1000))+$H$5*(DS221*DL221/($K$5*1000))*(DS221*DL221/($K$5*1000)))</f>
        <v>0</v>
      </c>
      <c r="S221">
        <f>J221*(1000-(1000*0.61365*exp(17.502*W221/(240.97+W221))/(DL221+DM221)+DG221)/2)/(1000*0.61365*exp(17.502*W221/(240.97+W221))/(DL221+DM221)-DG221)</f>
        <v>0</v>
      </c>
      <c r="T221">
        <f>1/((DA221+1)/(Q221/1.6)+1/(R221/1.37)) + DA221/((DA221+1)/(Q221/1.6) + DA221/(R221/1.37))</f>
        <v>0</v>
      </c>
      <c r="U221">
        <f>(CV221*CY221)</f>
        <v>0</v>
      </c>
      <c r="V221">
        <f>(DN221+(U221+2*0.95*5.67E-8*(((DN221+$B$7)+273)^4-(DN221+273)^4)-44100*J221)/(1.84*29.3*R221+8*0.95*5.67E-8*(DN221+273)^3))</f>
        <v>0</v>
      </c>
      <c r="W221">
        <f>($C$7*DO221+$D$7*DP221+$E$7*V221)</f>
        <v>0</v>
      </c>
      <c r="X221">
        <f>0.61365*exp(17.502*W221/(240.97+W221))</f>
        <v>0</v>
      </c>
      <c r="Y221">
        <f>(Z221/AA221*100)</f>
        <v>0</v>
      </c>
      <c r="Z221">
        <f>DG221*(DL221+DM221)/1000</f>
        <v>0</v>
      </c>
      <c r="AA221">
        <f>0.61365*exp(17.502*DN221/(240.97+DN221))</f>
        <v>0</v>
      </c>
      <c r="AB221">
        <f>(X221-DG221*(DL221+DM221)/1000)</f>
        <v>0</v>
      </c>
      <c r="AC221">
        <f>(-J221*44100)</f>
        <v>0</v>
      </c>
      <c r="AD221">
        <f>2*29.3*R221*0.92*(DN221-W221)</f>
        <v>0</v>
      </c>
      <c r="AE221">
        <f>2*0.95*5.67E-8*(((DN221+$B$7)+273)^4-(W221+273)^4)</f>
        <v>0</v>
      </c>
      <c r="AF221">
        <f>U221+AE221+AC221+AD221</f>
        <v>0</v>
      </c>
      <c r="AG221">
        <v>0</v>
      </c>
      <c r="AH221">
        <v>0</v>
      </c>
      <c r="AI221">
        <f>IF(AG221*$H$13&gt;=AK221,1.0,(AK221/(AK221-AG221*$H$13)))</f>
        <v>0</v>
      </c>
      <c r="AJ221">
        <f>(AI221-1)*100</f>
        <v>0</v>
      </c>
      <c r="AK221">
        <f>MAX(0,($B$13+$C$13*DS221)/(1+$D$13*DS221)*DL221/(DN221+273)*$E$13)</f>
        <v>0</v>
      </c>
      <c r="AL221" t="s">
        <v>420</v>
      </c>
      <c r="AM221" t="s">
        <v>420</v>
      </c>
      <c r="AN221">
        <v>0</v>
      </c>
      <c r="AO221">
        <v>0</v>
      </c>
      <c r="AP221">
        <f>1-AN221/AO221</f>
        <v>0</v>
      </c>
      <c r="AQ221">
        <v>0</v>
      </c>
      <c r="AR221" t="s">
        <v>420</v>
      </c>
      <c r="AS221" t="s">
        <v>420</v>
      </c>
      <c r="AT221">
        <v>0</v>
      </c>
      <c r="AU221">
        <v>0</v>
      </c>
      <c r="AV221">
        <f>1-AT221/AU221</f>
        <v>0</v>
      </c>
      <c r="AW221">
        <v>0.5</v>
      </c>
      <c r="AX221">
        <f>CW221</f>
        <v>0</v>
      </c>
      <c r="AY221">
        <f>L221</f>
        <v>0</v>
      </c>
      <c r="AZ221">
        <f>AV221*AW221*AX221</f>
        <v>0</v>
      </c>
      <c r="BA221">
        <f>(AY221-AQ221)/AX221</f>
        <v>0</v>
      </c>
      <c r="BB221">
        <f>(AO221-AU221)/AU221</f>
        <v>0</v>
      </c>
      <c r="BC221">
        <f>AN221/(AP221+AN221/AU221)</f>
        <v>0</v>
      </c>
      <c r="BD221" t="s">
        <v>420</v>
      </c>
      <c r="BE221">
        <v>0</v>
      </c>
      <c r="BF221">
        <f>IF(BE221&lt;&gt;0, BE221, BC221)</f>
        <v>0</v>
      </c>
      <c r="BG221">
        <f>1-BF221/AU221</f>
        <v>0</v>
      </c>
      <c r="BH221">
        <f>(AU221-AT221)/(AU221-BF221)</f>
        <v>0</v>
      </c>
      <c r="BI221">
        <f>(AO221-AU221)/(AO221-BF221)</f>
        <v>0</v>
      </c>
      <c r="BJ221">
        <f>(AU221-AT221)/(AU221-AN221)</f>
        <v>0</v>
      </c>
      <c r="BK221">
        <f>(AO221-AU221)/(AO221-AN221)</f>
        <v>0</v>
      </c>
      <c r="BL221">
        <f>(BH221*BF221/AT221)</f>
        <v>0</v>
      </c>
      <c r="BM221">
        <f>(1-BL221)</f>
        <v>0</v>
      </c>
      <c r="CV221">
        <f>$B$11*DT221+$C$11*DU221+$F$11*EF221*(1-EI221)</f>
        <v>0</v>
      </c>
      <c r="CW221">
        <f>CV221*CX221</f>
        <v>0</v>
      </c>
      <c r="CX221">
        <f>($B$11*$D$9+$C$11*$D$9+$F$11*((ES221+EK221)/MAX(ES221+EK221+ET221, 0.1)*$I$9+ET221/MAX(ES221+EK221+ET221, 0.1)*$J$9))/($B$11+$C$11+$F$11)</f>
        <v>0</v>
      </c>
      <c r="CY221">
        <f>($B$11*$K$9+$C$11*$K$9+$F$11*((ES221+EK221)/MAX(ES221+EK221+ET221, 0.1)*$P$9+ET221/MAX(ES221+EK221+ET221, 0.1)*$Q$9))/($B$11+$C$11+$F$11)</f>
        <v>0</v>
      </c>
      <c r="CZ221">
        <v>1.65</v>
      </c>
      <c r="DA221">
        <v>0.5</v>
      </c>
      <c r="DB221" t="s">
        <v>421</v>
      </c>
      <c r="DC221">
        <v>2</v>
      </c>
      <c r="DD221">
        <v>1759363397</v>
      </c>
      <c r="DE221">
        <v>420.322333333333</v>
      </c>
      <c r="DF221">
        <v>419.977333333333</v>
      </c>
      <c r="DG221">
        <v>23.9945666666667</v>
      </c>
      <c r="DH221">
        <v>23.9077</v>
      </c>
      <c r="DI221">
        <v>418.342333333333</v>
      </c>
      <c r="DJ221">
        <v>23.6122</v>
      </c>
      <c r="DK221">
        <v>499.954333333333</v>
      </c>
      <c r="DL221">
        <v>90.3258333333333</v>
      </c>
      <c r="DM221">
        <v>0.0334981666666667</v>
      </c>
      <c r="DN221">
        <v>30.3422666666667</v>
      </c>
      <c r="DO221">
        <v>30.0296</v>
      </c>
      <c r="DP221">
        <v>999.9</v>
      </c>
      <c r="DQ221">
        <v>0</v>
      </c>
      <c r="DR221">
        <v>0</v>
      </c>
      <c r="DS221">
        <v>9984.17333333333</v>
      </c>
      <c r="DT221">
        <v>0</v>
      </c>
      <c r="DU221">
        <v>0.330984</v>
      </c>
      <c r="DV221">
        <v>0.344635</v>
      </c>
      <c r="DW221">
        <v>430.655666666667</v>
      </c>
      <c r="DX221">
        <v>430.264333333333</v>
      </c>
      <c r="DY221">
        <v>0.0868352333333333</v>
      </c>
      <c r="DZ221">
        <v>419.977333333333</v>
      </c>
      <c r="EA221">
        <v>23.9077</v>
      </c>
      <c r="EB221">
        <v>2.16732666666667</v>
      </c>
      <c r="EC221">
        <v>2.15948666666667</v>
      </c>
      <c r="ED221">
        <v>18.7228</v>
      </c>
      <c r="EE221">
        <v>18.6648666666667</v>
      </c>
      <c r="EF221">
        <v>0.00500059</v>
      </c>
      <c r="EG221">
        <v>0</v>
      </c>
      <c r="EH221">
        <v>0</v>
      </c>
      <c r="EI221">
        <v>0</v>
      </c>
      <c r="EJ221">
        <v>162.6</v>
      </c>
      <c r="EK221">
        <v>0.00500059</v>
      </c>
      <c r="EL221">
        <v>-12.1666666666667</v>
      </c>
      <c r="EM221">
        <v>-0.3</v>
      </c>
      <c r="EN221">
        <v>36.125</v>
      </c>
      <c r="EO221">
        <v>39.8123333333333</v>
      </c>
      <c r="EP221">
        <v>37.583</v>
      </c>
      <c r="EQ221">
        <v>40.2916666666667</v>
      </c>
      <c r="ER221">
        <v>38.5</v>
      </c>
      <c r="ES221">
        <v>0</v>
      </c>
      <c r="ET221">
        <v>0</v>
      </c>
      <c r="EU221">
        <v>0</v>
      </c>
      <c r="EV221">
        <v>1759363401.1</v>
      </c>
      <c r="EW221">
        <v>0</v>
      </c>
      <c r="EX221">
        <v>160.364</v>
      </c>
      <c r="EY221">
        <v>9.59999954394875</v>
      </c>
      <c r="EZ221">
        <v>-60.3230767981305</v>
      </c>
      <c r="FA221">
        <v>-9.656</v>
      </c>
      <c r="FB221">
        <v>15</v>
      </c>
      <c r="FC221">
        <v>0</v>
      </c>
      <c r="FD221" t="s">
        <v>422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0.34824835</v>
      </c>
      <c r="FQ221">
        <v>-0.201448827067669</v>
      </c>
      <c r="FR221">
        <v>0.0370828398875747</v>
      </c>
      <c r="FS221">
        <v>1</v>
      </c>
      <c r="FT221">
        <v>160.958823529412</v>
      </c>
      <c r="FU221">
        <v>-5.90679934987734</v>
      </c>
      <c r="FV221">
        <v>5.91136082904868</v>
      </c>
      <c r="FW221">
        <v>-1</v>
      </c>
      <c r="FX221">
        <v>0.08221388</v>
      </c>
      <c r="FY221">
        <v>0.0586305022556391</v>
      </c>
      <c r="FZ221">
        <v>0.00621289371288452</v>
      </c>
      <c r="GA221">
        <v>1</v>
      </c>
      <c r="GB221">
        <v>2</v>
      </c>
      <c r="GC221">
        <v>2</v>
      </c>
      <c r="GD221" t="s">
        <v>449</v>
      </c>
      <c r="GE221">
        <v>3.13292</v>
      </c>
      <c r="GF221">
        <v>2.7118</v>
      </c>
      <c r="GG221">
        <v>0.0892615</v>
      </c>
      <c r="GH221">
        <v>0.0896652</v>
      </c>
      <c r="GI221">
        <v>0.102605</v>
      </c>
      <c r="GJ221">
        <v>0.103113</v>
      </c>
      <c r="GK221">
        <v>34259.7</v>
      </c>
      <c r="GL221">
        <v>36675.8</v>
      </c>
      <c r="GM221">
        <v>34038.1</v>
      </c>
      <c r="GN221">
        <v>36481.3</v>
      </c>
      <c r="GO221">
        <v>43145.8</v>
      </c>
      <c r="GP221">
        <v>46972.9</v>
      </c>
      <c r="GQ221">
        <v>53106</v>
      </c>
      <c r="GR221">
        <v>58309.7</v>
      </c>
      <c r="GS221">
        <v>1.94697</v>
      </c>
      <c r="GT221">
        <v>1.77698</v>
      </c>
      <c r="GU221">
        <v>0.0743754</v>
      </c>
      <c r="GV221">
        <v>0</v>
      </c>
      <c r="GW221">
        <v>28.816</v>
      </c>
      <c r="GX221">
        <v>999.9</v>
      </c>
      <c r="GY221">
        <v>57.881</v>
      </c>
      <c r="GZ221">
        <v>30.877</v>
      </c>
      <c r="HA221">
        <v>28.7068</v>
      </c>
      <c r="HB221">
        <v>54.43</v>
      </c>
      <c r="HC221">
        <v>44.2748</v>
      </c>
      <c r="HD221">
        <v>1</v>
      </c>
      <c r="HE221">
        <v>0.11704</v>
      </c>
      <c r="HF221">
        <v>-1.11432</v>
      </c>
      <c r="HG221">
        <v>20.1284</v>
      </c>
      <c r="HH221">
        <v>5.19872</v>
      </c>
      <c r="HI221">
        <v>12.0044</v>
      </c>
      <c r="HJ221">
        <v>4.9754</v>
      </c>
      <c r="HK221">
        <v>3.294</v>
      </c>
      <c r="HL221">
        <v>9999</v>
      </c>
      <c r="HM221">
        <v>9999</v>
      </c>
      <c r="HN221">
        <v>999.9</v>
      </c>
      <c r="HO221">
        <v>9999</v>
      </c>
      <c r="HP221">
        <v>1.86325</v>
      </c>
      <c r="HQ221">
        <v>1.86813</v>
      </c>
      <c r="HR221">
        <v>1.86783</v>
      </c>
      <c r="HS221">
        <v>1.86905</v>
      </c>
      <c r="HT221">
        <v>1.86981</v>
      </c>
      <c r="HU221">
        <v>1.86585</v>
      </c>
      <c r="HV221">
        <v>1.86694</v>
      </c>
      <c r="HW221">
        <v>1.86844</v>
      </c>
      <c r="HX221">
        <v>5</v>
      </c>
      <c r="HY221">
        <v>0</v>
      </c>
      <c r="HZ221">
        <v>0</v>
      </c>
      <c r="IA221">
        <v>0</v>
      </c>
      <c r="IB221" t="s">
        <v>424</v>
      </c>
      <c r="IC221" t="s">
        <v>425</v>
      </c>
      <c r="ID221" t="s">
        <v>426</v>
      </c>
      <c r="IE221" t="s">
        <v>426</v>
      </c>
      <c r="IF221" t="s">
        <v>426</v>
      </c>
      <c r="IG221" t="s">
        <v>426</v>
      </c>
      <c r="IH221">
        <v>0</v>
      </c>
      <c r="II221">
        <v>100</v>
      </c>
      <c r="IJ221">
        <v>100</v>
      </c>
      <c r="IK221">
        <v>1.98</v>
      </c>
      <c r="IL221">
        <v>0.3823</v>
      </c>
      <c r="IM221">
        <v>0.591063205497763</v>
      </c>
      <c r="IN221">
        <v>0.00362635438953289</v>
      </c>
      <c r="IO221">
        <v>-8.50754122937555e-07</v>
      </c>
      <c r="IP221">
        <v>2.87264459290622e-10</v>
      </c>
      <c r="IQ221">
        <v>-0.103101814204982</v>
      </c>
      <c r="IR221">
        <v>-0.017656537129445</v>
      </c>
      <c r="IS221">
        <v>0.00217271289782075</v>
      </c>
      <c r="IT221">
        <v>-2.34727275410467e-05</v>
      </c>
      <c r="IU221">
        <v>4</v>
      </c>
      <c r="IV221">
        <v>2183</v>
      </c>
      <c r="IW221">
        <v>1</v>
      </c>
      <c r="IX221">
        <v>27</v>
      </c>
      <c r="IY221">
        <v>29322723.3</v>
      </c>
      <c r="IZ221">
        <v>29322723.3</v>
      </c>
      <c r="JA221">
        <v>0.997314</v>
      </c>
      <c r="JB221">
        <v>2.6355</v>
      </c>
      <c r="JC221">
        <v>1.54785</v>
      </c>
      <c r="JD221">
        <v>2.31323</v>
      </c>
      <c r="JE221">
        <v>1.64551</v>
      </c>
      <c r="JF221">
        <v>2.39746</v>
      </c>
      <c r="JG221">
        <v>34.6235</v>
      </c>
      <c r="JH221">
        <v>24.2188</v>
      </c>
      <c r="JI221">
        <v>18</v>
      </c>
      <c r="JJ221">
        <v>505.394</v>
      </c>
      <c r="JK221">
        <v>396.135</v>
      </c>
      <c r="JL221">
        <v>30.7701</v>
      </c>
      <c r="JM221">
        <v>28.8824</v>
      </c>
      <c r="JN221">
        <v>29.9998</v>
      </c>
      <c r="JO221">
        <v>28.8406</v>
      </c>
      <c r="JP221">
        <v>28.7879</v>
      </c>
      <c r="JQ221">
        <v>19.9864</v>
      </c>
      <c r="JR221">
        <v>20.4913</v>
      </c>
      <c r="JS221">
        <v>52.384</v>
      </c>
      <c r="JT221">
        <v>30.7164</v>
      </c>
      <c r="JU221">
        <v>420</v>
      </c>
      <c r="JV221">
        <v>23.9497</v>
      </c>
      <c r="JW221">
        <v>96.5308</v>
      </c>
      <c r="JX221">
        <v>94.4717</v>
      </c>
    </row>
    <row r="222" spans="1:284">
      <c r="A222">
        <v>206</v>
      </c>
      <c r="B222">
        <v>1759363402</v>
      </c>
      <c r="C222">
        <v>2359.90000009537</v>
      </c>
      <c r="D222" t="s">
        <v>842</v>
      </c>
      <c r="E222" t="s">
        <v>843</v>
      </c>
      <c r="F222">
        <v>5</v>
      </c>
      <c r="G222" t="s">
        <v>791</v>
      </c>
      <c r="H222" t="s">
        <v>419</v>
      </c>
      <c r="I222">
        <v>1759363399</v>
      </c>
      <c r="J222">
        <f>(K222)/1000</f>
        <v>0</v>
      </c>
      <c r="K222">
        <f>1000*DK222*AI222*(DG222-DH222)/(100*CZ222*(1000-AI222*DG222))</f>
        <v>0</v>
      </c>
      <c r="L222">
        <f>DK222*AI222*(DF222-DE222*(1000-AI222*DH222)/(1000-AI222*DG222))/(100*CZ222)</f>
        <v>0</v>
      </c>
      <c r="M222">
        <f>DE222 - IF(AI222&gt;1, L222*CZ222*100.0/(AK222), 0)</f>
        <v>0</v>
      </c>
      <c r="N222">
        <f>((T222-J222/2)*M222-L222)/(T222+J222/2)</f>
        <v>0</v>
      </c>
      <c r="O222">
        <f>N222*(DL222+DM222)/1000.0</f>
        <v>0</v>
      </c>
      <c r="P222">
        <f>(DE222 - IF(AI222&gt;1, L222*CZ222*100.0/(AK222), 0))*(DL222+DM222)/1000.0</f>
        <v>0</v>
      </c>
      <c r="Q222">
        <f>2.0/((1/S222-1/R222)+SIGN(S222)*SQRT((1/S222-1/R222)*(1/S222-1/R222) + 4*DA222/((DA222+1)*(DA222+1))*(2*1/S222*1/R222-1/R222*1/R222)))</f>
        <v>0</v>
      </c>
      <c r="R222">
        <f>IF(LEFT(DB222,1)&lt;&gt;"0",IF(LEFT(DB222,1)="1",3.0,DC222),$D$5+$E$5*(DS222*DL222/($K$5*1000))+$F$5*(DS222*DL222/($K$5*1000))*MAX(MIN(CZ222,$J$5),$I$5)*MAX(MIN(CZ222,$J$5),$I$5)+$G$5*MAX(MIN(CZ222,$J$5),$I$5)*(DS222*DL222/($K$5*1000))+$H$5*(DS222*DL222/($K$5*1000))*(DS222*DL222/($K$5*1000)))</f>
        <v>0</v>
      </c>
      <c r="S222">
        <f>J222*(1000-(1000*0.61365*exp(17.502*W222/(240.97+W222))/(DL222+DM222)+DG222)/2)/(1000*0.61365*exp(17.502*W222/(240.97+W222))/(DL222+DM222)-DG222)</f>
        <v>0</v>
      </c>
      <c r="T222">
        <f>1/((DA222+1)/(Q222/1.6)+1/(R222/1.37)) + DA222/((DA222+1)/(Q222/1.6) + DA222/(R222/1.37))</f>
        <v>0</v>
      </c>
      <c r="U222">
        <f>(CV222*CY222)</f>
        <v>0</v>
      </c>
      <c r="V222">
        <f>(DN222+(U222+2*0.95*5.67E-8*(((DN222+$B$7)+273)^4-(DN222+273)^4)-44100*J222)/(1.84*29.3*R222+8*0.95*5.67E-8*(DN222+273)^3))</f>
        <v>0</v>
      </c>
      <c r="W222">
        <f>($C$7*DO222+$D$7*DP222+$E$7*V222)</f>
        <v>0</v>
      </c>
      <c r="X222">
        <f>0.61365*exp(17.502*W222/(240.97+W222))</f>
        <v>0</v>
      </c>
      <c r="Y222">
        <f>(Z222/AA222*100)</f>
        <v>0</v>
      </c>
      <c r="Z222">
        <f>DG222*(DL222+DM222)/1000</f>
        <v>0</v>
      </c>
      <c r="AA222">
        <f>0.61365*exp(17.502*DN222/(240.97+DN222))</f>
        <v>0</v>
      </c>
      <c r="AB222">
        <f>(X222-DG222*(DL222+DM222)/1000)</f>
        <v>0</v>
      </c>
      <c r="AC222">
        <f>(-J222*44100)</f>
        <v>0</v>
      </c>
      <c r="AD222">
        <f>2*29.3*R222*0.92*(DN222-W222)</f>
        <v>0</v>
      </c>
      <c r="AE222">
        <f>2*0.95*5.67E-8*(((DN222+$B$7)+273)^4-(W222+273)^4)</f>
        <v>0</v>
      </c>
      <c r="AF222">
        <f>U222+AE222+AC222+AD222</f>
        <v>0</v>
      </c>
      <c r="AG222">
        <v>0</v>
      </c>
      <c r="AH222">
        <v>0</v>
      </c>
      <c r="AI222">
        <f>IF(AG222*$H$13&gt;=AK222,1.0,(AK222/(AK222-AG222*$H$13)))</f>
        <v>0</v>
      </c>
      <c r="AJ222">
        <f>(AI222-1)*100</f>
        <v>0</v>
      </c>
      <c r="AK222">
        <f>MAX(0,($B$13+$C$13*DS222)/(1+$D$13*DS222)*DL222/(DN222+273)*$E$13)</f>
        <v>0</v>
      </c>
      <c r="AL222" t="s">
        <v>420</v>
      </c>
      <c r="AM222" t="s">
        <v>420</v>
      </c>
      <c r="AN222">
        <v>0</v>
      </c>
      <c r="AO222">
        <v>0</v>
      </c>
      <c r="AP222">
        <f>1-AN222/AO222</f>
        <v>0</v>
      </c>
      <c r="AQ222">
        <v>0</v>
      </c>
      <c r="AR222" t="s">
        <v>420</v>
      </c>
      <c r="AS222" t="s">
        <v>420</v>
      </c>
      <c r="AT222">
        <v>0</v>
      </c>
      <c r="AU222">
        <v>0</v>
      </c>
      <c r="AV222">
        <f>1-AT222/AU222</f>
        <v>0</v>
      </c>
      <c r="AW222">
        <v>0.5</v>
      </c>
      <c r="AX222">
        <f>CW222</f>
        <v>0</v>
      </c>
      <c r="AY222">
        <f>L222</f>
        <v>0</v>
      </c>
      <c r="AZ222">
        <f>AV222*AW222*AX222</f>
        <v>0</v>
      </c>
      <c r="BA222">
        <f>(AY222-AQ222)/AX222</f>
        <v>0</v>
      </c>
      <c r="BB222">
        <f>(AO222-AU222)/AU222</f>
        <v>0</v>
      </c>
      <c r="BC222">
        <f>AN222/(AP222+AN222/AU222)</f>
        <v>0</v>
      </c>
      <c r="BD222" t="s">
        <v>420</v>
      </c>
      <c r="BE222">
        <v>0</v>
      </c>
      <c r="BF222">
        <f>IF(BE222&lt;&gt;0, BE222, BC222)</f>
        <v>0</v>
      </c>
      <c r="BG222">
        <f>1-BF222/AU222</f>
        <v>0</v>
      </c>
      <c r="BH222">
        <f>(AU222-AT222)/(AU222-BF222)</f>
        <v>0</v>
      </c>
      <c r="BI222">
        <f>(AO222-AU222)/(AO222-BF222)</f>
        <v>0</v>
      </c>
      <c r="BJ222">
        <f>(AU222-AT222)/(AU222-AN222)</f>
        <v>0</v>
      </c>
      <c r="BK222">
        <f>(AO222-AU222)/(AO222-AN222)</f>
        <v>0</v>
      </c>
      <c r="BL222">
        <f>(BH222*BF222/AT222)</f>
        <v>0</v>
      </c>
      <c r="BM222">
        <f>(1-BL222)</f>
        <v>0</v>
      </c>
      <c r="CV222">
        <f>$B$11*DT222+$C$11*DU222+$F$11*EF222*(1-EI222)</f>
        <v>0</v>
      </c>
      <c r="CW222">
        <f>CV222*CX222</f>
        <v>0</v>
      </c>
      <c r="CX222">
        <f>($B$11*$D$9+$C$11*$D$9+$F$11*((ES222+EK222)/MAX(ES222+EK222+ET222, 0.1)*$I$9+ET222/MAX(ES222+EK222+ET222, 0.1)*$J$9))/($B$11+$C$11+$F$11)</f>
        <v>0</v>
      </c>
      <c r="CY222">
        <f>($B$11*$K$9+$C$11*$K$9+$F$11*((ES222+EK222)/MAX(ES222+EK222+ET222, 0.1)*$P$9+ET222/MAX(ES222+EK222+ET222, 0.1)*$Q$9))/($B$11+$C$11+$F$11)</f>
        <v>0</v>
      </c>
      <c r="CZ222">
        <v>1.65</v>
      </c>
      <c r="DA222">
        <v>0.5</v>
      </c>
      <c r="DB222" t="s">
        <v>421</v>
      </c>
      <c r="DC222">
        <v>2</v>
      </c>
      <c r="DD222">
        <v>1759363399</v>
      </c>
      <c r="DE222">
        <v>420.328</v>
      </c>
      <c r="DF222">
        <v>419.976666666667</v>
      </c>
      <c r="DG222">
        <v>23.9939</v>
      </c>
      <c r="DH222">
        <v>23.9082</v>
      </c>
      <c r="DI222">
        <v>418.348</v>
      </c>
      <c r="DJ222">
        <v>23.6115666666667</v>
      </c>
      <c r="DK222">
        <v>499.961666666667</v>
      </c>
      <c r="DL222">
        <v>90.3248</v>
      </c>
      <c r="DM222">
        <v>0.0334899</v>
      </c>
      <c r="DN222">
        <v>30.3417333333333</v>
      </c>
      <c r="DO222">
        <v>30.0306</v>
      </c>
      <c r="DP222">
        <v>999.9</v>
      </c>
      <c r="DQ222">
        <v>0</v>
      </c>
      <c r="DR222">
        <v>0</v>
      </c>
      <c r="DS222">
        <v>10012.9066666667</v>
      </c>
      <c r="DT222">
        <v>0</v>
      </c>
      <c r="DU222">
        <v>0.330984</v>
      </c>
      <c r="DV222">
        <v>0.351074333333333</v>
      </c>
      <c r="DW222">
        <v>430.661333333333</v>
      </c>
      <c r="DX222">
        <v>430.263666666667</v>
      </c>
      <c r="DY222">
        <v>0.0856628333333333</v>
      </c>
      <c r="DZ222">
        <v>419.976666666667</v>
      </c>
      <c r="EA222">
        <v>23.9082</v>
      </c>
      <c r="EB222">
        <v>2.16724333333333</v>
      </c>
      <c r="EC222">
        <v>2.15950666666667</v>
      </c>
      <c r="ED222">
        <v>18.7222</v>
      </c>
      <c r="EE222">
        <v>18.665</v>
      </c>
      <c r="EF222">
        <v>0.00500059</v>
      </c>
      <c r="EG222">
        <v>0</v>
      </c>
      <c r="EH222">
        <v>0</v>
      </c>
      <c r="EI222">
        <v>0</v>
      </c>
      <c r="EJ222">
        <v>161</v>
      </c>
      <c r="EK222">
        <v>0.00500059</v>
      </c>
      <c r="EL222">
        <v>-8.56666666666667</v>
      </c>
      <c r="EM222">
        <v>0.0333333333333332</v>
      </c>
      <c r="EN222">
        <v>36.125</v>
      </c>
      <c r="EO222">
        <v>39.7706666666667</v>
      </c>
      <c r="EP222">
        <v>37.562</v>
      </c>
      <c r="EQ222">
        <v>40.229</v>
      </c>
      <c r="ER222">
        <v>38.5</v>
      </c>
      <c r="ES222">
        <v>0</v>
      </c>
      <c r="ET222">
        <v>0</v>
      </c>
      <c r="EU222">
        <v>0</v>
      </c>
      <c r="EV222">
        <v>1759363402.9</v>
      </c>
      <c r="EW222">
        <v>0</v>
      </c>
      <c r="EX222">
        <v>159.753846153846</v>
      </c>
      <c r="EY222">
        <v>-3.96581247556658</v>
      </c>
      <c r="EZ222">
        <v>-36.1162391491634</v>
      </c>
      <c r="FA222">
        <v>-9.12307692307692</v>
      </c>
      <c r="FB222">
        <v>15</v>
      </c>
      <c r="FC222">
        <v>0</v>
      </c>
      <c r="FD222" t="s">
        <v>422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0.34721075</v>
      </c>
      <c r="FQ222">
        <v>-0.102318541353384</v>
      </c>
      <c r="FR222">
        <v>0.0360304148558895</v>
      </c>
      <c r="FS222">
        <v>1</v>
      </c>
      <c r="FT222">
        <v>160.788235294118</v>
      </c>
      <c r="FU222">
        <v>-2.99465267102758</v>
      </c>
      <c r="FV222">
        <v>5.68381420743471</v>
      </c>
      <c r="FW222">
        <v>-1</v>
      </c>
      <c r="FX222">
        <v>0.08344679</v>
      </c>
      <c r="FY222">
        <v>0.0427422586466166</v>
      </c>
      <c r="FZ222">
        <v>0.0052659520565516</v>
      </c>
      <c r="GA222">
        <v>1</v>
      </c>
      <c r="GB222">
        <v>2</v>
      </c>
      <c r="GC222">
        <v>2</v>
      </c>
      <c r="GD222" t="s">
        <v>449</v>
      </c>
      <c r="GE222">
        <v>3.13287</v>
      </c>
      <c r="GF222">
        <v>2.7115</v>
      </c>
      <c r="GG222">
        <v>0.0892622</v>
      </c>
      <c r="GH222">
        <v>0.0896732</v>
      </c>
      <c r="GI222">
        <v>0.102605</v>
      </c>
      <c r="GJ222">
        <v>0.103115</v>
      </c>
      <c r="GK222">
        <v>34260</v>
      </c>
      <c r="GL222">
        <v>36675.7</v>
      </c>
      <c r="GM222">
        <v>34038.4</v>
      </c>
      <c r="GN222">
        <v>36481.5</v>
      </c>
      <c r="GO222">
        <v>43146.1</v>
      </c>
      <c r="GP222">
        <v>46973</v>
      </c>
      <c r="GQ222">
        <v>53106.3</v>
      </c>
      <c r="GR222">
        <v>58310</v>
      </c>
      <c r="GS222">
        <v>1.9468</v>
      </c>
      <c r="GT222">
        <v>1.77687</v>
      </c>
      <c r="GU222">
        <v>0.0744127</v>
      </c>
      <c r="GV222">
        <v>0</v>
      </c>
      <c r="GW222">
        <v>28.816</v>
      </c>
      <c r="GX222">
        <v>999.9</v>
      </c>
      <c r="GY222">
        <v>57.881</v>
      </c>
      <c r="GZ222">
        <v>30.877</v>
      </c>
      <c r="HA222">
        <v>28.7101</v>
      </c>
      <c r="HB222">
        <v>54.71</v>
      </c>
      <c r="HC222">
        <v>44.5593</v>
      </c>
      <c r="HD222">
        <v>1</v>
      </c>
      <c r="HE222">
        <v>0.117063</v>
      </c>
      <c r="HF222">
        <v>-1.06159</v>
      </c>
      <c r="HG222">
        <v>20.1288</v>
      </c>
      <c r="HH222">
        <v>5.19887</v>
      </c>
      <c r="HI222">
        <v>12.0044</v>
      </c>
      <c r="HJ222">
        <v>4.9755</v>
      </c>
      <c r="HK222">
        <v>3.294</v>
      </c>
      <c r="HL222">
        <v>9999</v>
      </c>
      <c r="HM222">
        <v>9999</v>
      </c>
      <c r="HN222">
        <v>999.9</v>
      </c>
      <c r="HO222">
        <v>9999</v>
      </c>
      <c r="HP222">
        <v>1.86325</v>
      </c>
      <c r="HQ222">
        <v>1.86813</v>
      </c>
      <c r="HR222">
        <v>1.86783</v>
      </c>
      <c r="HS222">
        <v>1.86905</v>
      </c>
      <c r="HT222">
        <v>1.86981</v>
      </c>
      <c r="HU222">
        <v>1.86586</v>
      </c>
      <c r="HV222">
        <v>1.86696</v>
      </c>
      <c r="HW222">
        <v>1.86844</v>
      </c>
      <c r="HX222">
        <v>5</v>
      </c>
      <c r="HY222">
        <v>0</v>
      </c>
      <c r="HZ222">
        <v>0</v>
      </c>
      <c r="IA222">
        <v>0</v>
      </c>
      <c r="IB222" t="s">
        <v>424</v>
      </c>
      <c r="IC222" t="s">
        <v>425</v>
      </c>
      <c r="ID222" t="s">
        <v>426</v>
      </c>
      <c r="IE222" t="s">
        <v>426</v>
      </c>
      <c r="IF222" t="s">
        <v>426</v>
      </c>
      <c r="IG222" t="s">
        <v>426</v>
      </c>
      <c r="IH222">
        <v>0</v>
      </c>
      <c r="II222">
        <v>100</v>
      </c>
      <c r="IJ222">
        <v>100</v>
      </c>
      <c r="IK222">
        <v>1.98</v>
      </c>
      <c r="IL222">
        <v>0.3823</v>
      </c>
      <c r="IM222">
        <v>0.591063205497763</v>
      </c>
      <c r="IN222">
        <v>0.00362635438953289</v>
      </c>
      <c r="IO222">
        <v>-8.50754122937555e-07</v>
      </c>
      <c r="IP222">
        <v>2.87264459290622e-10</v>
      </c>
      <c r="IQ222">
        <v>-0.103101814204982</v>
      </c>
      <c r="IR222">
        <v>-0.017656537129445</v>
      </c>
      <c r="IS222">
        <v>0.00217271289782075</v>
      </c>
      <c r="IT222">
        <v>-2.34727275410467e-05</v>
      </c>
      <c r="IU222">
        <v>4</v>
      </c>
      <c r="IV222">
        <v>2183</v>
      </c>
      <c r="IW222">
        <v>1</v>
      </c>
      <c r="IX222">
        <v>27</v>
      </c>
      <c r="IY222">
        <v>29322723.4</v>
      </c>
      <c r="IZ222">
        <v>29322723.4</v>
      </c>
      <c r="JA222">
        <v>0.997314</v>
      </c>
      <c r="JB222">
        <v>2.65137</v>
      </c>
      <c r="JC222">
        <v>1.54785</v>
      </c>
      <c r="JD222">
        <v>2.31323</v>
      </c>
      <c r="JE222">
        <v>1.64551</v>
      </c>
      <c r="JF222">
        <v>2.24731</v>
      </c>
      <c r="JG222">
        <v>34.6235</v>
      </c>
      <c r="JH222">
        <v>24.2101</v>
      </c>
      <c r="JI222">
        <v>18</v>
      </c>
      <c r="JJ222">
        <v>505.278</v>
      </c>
      <c r="JK222">
        <v>396.085</v>
      </c>
      <c r="JL222">
        <v>30.7542</v>
      </c>
      <c r="JM222">
        <v>28.8824</v>
      </c>
      <c r="JN222">
        <v>29.9999</v>
      </c>
      <c r="JO222">
        <v>28.8406</v>
      </c>
      <c r="JP222">
        <v>28.7886</v>
      </c>
      <c r="JQ222">
        <v>19.9846</v>
      </c>
      <c r="JR222">
        <v>20.4913</v>
      </c>
      <c r="JS222">
        <v>52.384</v>
      </c>
      <c r="JT222">
        <v>30.7164</v>
      </c>
      <c r="JU222">
        <v>420</v>
      </c>
      <c r="JV222">
        <v>23.9497</v>
      </c>
      <c r="JW222">
        <v>96.5315</v>
      </c>
      <c r="JX222">
        <v>94.4722</v>
      </c>
    </row>
    <row r="223" spans="1:284">
      <c r="A223">
        <v>207</v>
      </c>
      <c r="B223">
        <v>1759363404</v>
      </c>
      <c r="C223">
        <v>2361.90000009537</v>
      </c>
      <c r="D223" t="s">
        <v>844</v>
      </c>
      <c r="E223" t="s">
        <v>845</v>
      </c>
      <c r="F223">
        <v>5</v>
      </c>
      <c r="G223" t="s">
        <v>791</v>
      </c>
      <c r="H223" t="s">
        <v>419</v>
      </c>
      <c r="I223">
        <v>1759363401</v>
      </c>
      <c r="J223">
        <f>(K223)/1000</f>
        <v>0</v>
      </c>
      <c r="K223">
        <f>1000*DK223*AI223*(DG223-DH223)/(100*CZ223*(1000-AI223*DG223))</f>
        <v>0</v>
      </c>
      <c r="L223">
        <f>DK223*AI223*(DF223-DE223*(1000-AI223*DH223)/(1000-AI223*DG223))/(100*CZ223)</f>
        <v>0</v>
      </c>
      <c r="M223">
        <f>DE223 - IF(AI223&gt;1, L223*CZ223*100.0/(AK223), 0)</f>
        <v>0</v>
      </c>
      <c r="N223">
        <f>((T223-J223/2)*M223-L223)/(T223+J223/2)</f>
        <v>0</v>
      </c>
      <c r="O223">
        <f>N223*(DL223+DM223)/1000.0</f>
        <v>0</v>
      </c>
      <c r="P223">
        <f>(DE223 - IF(AI223&gt;1, L223*CZ223*100.0/(AK223), 0))*(DL223+DM223)/1000.0</f>
        <v>0</v>
      </c>
      <c r="Q223">
        <f>2.0/((1/S223-1/R223)+SIGN(S223)*SQRT((1/S223-1/R223)*(1/S223-1/R223) + 4*DA223/((DA223+1)*(DA223+1))*(2*1/S223*1/R223-1/R223*1/R223)))</f>
        <v>0</v>
      </c>
      <c r="R223">
        <f>IF(LEFT(DB223,1)&lt;&gt;"0",IF(LEFT(DB223,1)="1",3.0,DC223),$D$5+$E$5*(DS223*DL223/($K$5*1000))+$F$5*(DS223*DL223/($K$5*1000))*MAX(MIN(CZ223,$J$5),$I$5)*MAX(MIN(CZ223,$J$5),$I$5)+$G$5*MAX(MIN(CZ223,$J$5),$I$5)*(DS223*DL223/($K$5*1000))+$H$5*(DS223*DL223/($K$5*1000))*(DS223*DL223/($K$5*1000)))</f>
        <v>0</v>
      </c>
      <c r="S223">
        <f>J223*(1000-(1000*0.61365*exp(17.502*W223/(240.97+W223))/(DL223+DM223)+DG223)/2)/(1000*0.61365*exp(17.502*W223/(240.97+W223))/(DL223+DM223)-DG223)</f>
        <v>0</v>
      </c>
      <c r="T223">
        <f>1/((DA223+1)/(Q223/1.6)+1/(R223/1.37)) + DA223/((DA223+1)/(Q223/1.6) + DA223/(R223/1.37))</f>
        <v>0</v>
      </c>
      <c r="U223">
        <f>(CV223*CY223)</f>
        <v>0</v>
      </c>
      <c r="V223">
        <f>(DN223+(U223+2*0.95*5.67E-8*(((DN223+$B$7)+273)^4-(DN223+273)^4)-44100*J223)/(1.84*29.3*R223+8*0.95*5.67E-8*(DN223+273)^3))</f>
        <v>0</v>
      </c>
      <c r="W223">
        <f>($C$7*DO223+$D$7*DP223+$E$7*V223)</f>
        <v>0</v>
      </c>
      <c r="X223">
        <f>0.61365*exp(17.502*W223/(240.97+W223))</f>
        <v>0</v>
      </c>
      <c r="Y223">
        <f>(Z223/AA223*100)</f>
        <v>0</v>
      </c>
      <c r="Z223">
        <f>DG223*(DL223+DM223)/1000</f>
        <v>0</v>
      </c>
      <c r="AA223">
        <f>0.61365*exp(17.502*DN223/(240.97+DN223))</f>
        <v>0</v>
      </c>
      <c r="AB223">
        <f>(X223-DG223*(DL223+DM223)/1000)</f>
        <v>0</v>
      </c>
      <c r="AC223">
        <f>(-J223*44100)</f>
        <v>0</v>
      </c>
      <c r="AD223">
        <f>2*29.3*R223*0.92*(DN223-W223)</f>
        <v>0</v>
      </c>
      <c r="AE223">
        <f>2*0.95*5.67E-8*(((DN223+$B$7)+273)^4-(W223+273)^4)</f>
        <v>0</v>
      </c>
      <c r="AF223">
        <f>U223+AE223+AC223+AD223</f>
        <v>0</v>
      </c>
      <c r="AG223">
        <v>0</v>
      </c>
      <c r="AH223">
        <v>0</v>
      </c>
      <c r="AI223">
        <f>IF(AG223*$H$13&gt;=AK223,1.0,(AK223/(AK223-AG223*$H$13)))</f>
        <v>0</v>
      </c>
      <c r="AJ223">
        <f>(AI223-1)*100</f>
        <v>0</v>
      </c>
      <c r="AK223">
        <f>MAX(0,($B$13+$C$13*DS223)/(1+$D$13*DS223)*DL223/(DN223+273)*$E$13)</f>
        <v>0</v>
      </c>
      <c r="AL223" t="s">
        <v>420</v>
      </c>
      <c r="AM223" t="s">
        <v>420</v>
      </c>
      <c r="AN223">
        <v>0</v>
      </c>
      <c r="AO223">
        <v>0</v>
      </c>
      <c r="AP223">
        <f>1-AN223/AO223</f>
        <v>0</v>
      </c>
      <c r="AQ223">
        <v>0</v>
      </c>
      <c r="AR223" t="s">
        <v>420</v>
      </c>
      <c r="AS223" t="s">
        <v>420</v>
      </c>
      <c r="AT223">
        <v>0</v>
      </c>
      <c r="AU223">
        <v>0</v>
      </c>
      <c r="AV223">
        <f>1-AT223/AU223</f>
        <v>0</v>
      </c>
      <c r="AW223">
        <v>0.5</v>
      </c>
      <c r="AX223">
        <f>CW223</f>
        <v>0</v>
      </c>
      <c r="AY223">
        <f>L223</f>
        <v>0</v>
      </c>
      <c r="AZ223">
        <f>AV223*AW223*AX223</f>
        <v>0</v>
      </c>
      <c r="BA223">
        <f>(AY223-AQ223)/AX223</f>
        <v>0</v>
      </c>
      <c r="BB223">
        <f>(AO223-AU223)/AU223</f>
        <v>0</v>
      </c>
      <c r="BC223">
        <f>AN223/(AP223+AN223/AU223)</f>
        <v>0</v>
      </c>
      <c r="BD223" t="s">
        <v>420</v>
      </c>
      <c r="BE223">
        <v>0</v>
      </c>
      <c r="BF223">
        <f>IF(BE223&lt;&gt;0, BE223, BC223)</f>
        <v>0</v>
      </c>
      <c r="BG223">
        <f>1-BF223/AU223</f>
        <v>0</v>
      </c>
      <c r="BH223">
        <f>(AU223-AT223)/(AU223-BF223)</f>
        <v>0</v>
      </c>
      <c r="BI223">
        <f>(AO223-AU223)/(AO223-BF223)</f>
        <v>0</v>
      </c>
      <c r="BJ223">
        <f>(AU223-AT223)/(AU223-AN223)</f>
        <v>0</v>
      </c>
      <c r="BK223">
        <f>(AO223-AU223)/(AO223-AN223)</f>
        <v>0</v>
      </c>
      <c r="BL223">
        <f>(BH223*BF223/AT223)</f>
        <v>0</v>
      </c>
      <c r="BM223">
        <f>(1-BL223)</f>
        <v>0</v>
      </c>
      <c r="CV223">
        <f>$B$11*DT223+$C$11*DU223+$F$11*EF223*(1-EI223)</f>
        <v>0</v>
      </c>
      <c r="CW223">
        <f>CV223*CX223</f>
        <v>0</v>
      </c>
      <c r="CX223">
        <f>($B$11*$D$9+$C$11*$D$9+$F$11*((ES223+EK223)/MAX(ES223+EK223+ET223, 0.1)*$I$9+ET223/MAX(ES223+EK223+ET223, 0.1)*$J$9))/($B$11+$C$11+$F$11)</f>
        <v>0</v>
      </c>
      <c r="CY223">
        <f>($B$11*$K$9+$C$11*$K$9+$F$11*((ES223+EK223)/MAX(ES223+EK223+ET223, 0.1)*$P$9+ET223/MAX(ES223+EK223+ET223, 0.1)*$Q$9))/($B$11+$C$11+$F$11)</f>
        <v>0</v>
      </c>
      <c r="CZ223">
        <v>1.65</v>
      </c>
      <c r="DA223">
        <v>0.5</v>
      </c>
      <c r="DB223" t="s">
        <v>421</v>
      </c>
      <c r="DC223">
        <v>2</v>
      </c>
      <c r="DD223">
        <v>1759363401</v>
      </c>
      <c r="DE223">
        <v>420.336333333333</v>
      </c>
      <c r="DF223">
        <v>419.99</v>
      </c>
      <c r="DG223">
        <v>23.9934</v>
      </c>
      <c r="DH223">
        <v>23.9089333333333</v>
      </c>
      <c r="DI223">
        <v>418.356333333333</v>
      </c>
      <c r="DJ223">
        <v>23.6111333333333</v>
      </c>
      <c r="DK223">
        <v>500.039666666667</v>
      </c>
      <c r="DL223">
        <v>90.3239666666667</v>
      </c>
      <c r="DM223">
        <v>0.0333258666666667</v>
      </c>
      <c r="DN223">
        <v>30.3420666666667</v>
      </c>
      <c r="DO223">
        <v>30.0288333333333</v>
      </c>
      <c r="DP223">
        <v>999.9</v>
      </c>
      <c r="DQ223">
        <v>0</v>
      </c>
      <c r="DR223">
        <v>0</v>
      </c>
      <c r="DS223">
        <v>10029.1666666667</v>
      </c>
      <c r="DT223">
        <v>0</v>
      </c>
      <c r="DU223">
        <v>0.330984</v>
      </c>
      <c r="DV223">
        <v>0.346273</v>
      </c>
      <c r="DW223">
        <v>430.669666666667</v>
      </c>
      <c r="DX223">
        <v>430.277666666667</v>
      </c>
      <c r="DY223">
        <v>0.0844542</v>
      </c>
      <c r="DZ223">
        <v>419.99</v>
      </c>
      <c r="EA223">
        <v>23.9089333333333</v>
      </c>
      <c r="EB223">
        <v>2.16718</v>
      </c>
      <c r="EC223">
        <v>2.15955333333333</v>
      </c>
      <c r="ED223">
        <v>18.7217333333333</v>
      </c>
      <c r="EE223">
        <v>18.6653666666667</v>
      </c>
      <c r="EF223">
        <v>0.00500059</v>
      </c>
      <c r="EG223">
        <v>0</v>
      </c>
      <c r="EH223">
        <v>0</v>
      </c>
      <c r="EI223">
        <v>0</v>
      </c>
      <c r="EJ223">
        <v>160.733333333333</v>
      </c>
      <c r="EK223">
        <v>0.00500059</v>
      </c>
      <c r="EL223">
        <v>-5.63333333333333</v>
      </c>
      <c r="EM223">
        <v>1.2</v>
      </c>
      <c r="EN223">
        <v>36.125</v>
      </c>
      <c r="EO223">
        <v>39.729</v>
      </c>
      <c r="EP223">
        <v>37.562</v>
      </c>
      <c r="EQ223">
        <v>40.1873333333333</v>
      </c>
      <c r="ER223">
        <v>38.479</v>
      </c>
      <c r="ES223">
        <v>0</v>
      </c>
      <c r="ET223">
        <v>0</v>
      </c>
      <c r="EU223">
        <v>0</v>
      </c>
      <c r="EV223">
        <v>1759363405.3</v>
      </c>
      <c r="EW223">
        <v>0</v>
      </c>
      <c r="EX223">
        <v>160.515384615385</v>
      </c>
      <c r="EY223">
        <v>4.34871734283607</v>
      </c>
      <c r="EZ223">
        <v>13.5829063200233</v>
      </c>
      <c r="FA223">
        <v>-9.45769230769231</v>
      </c>
      <c r="FB223">
        <v>15</v>
      </c>
      <c r="FC223">
        <v>0</v>
      </c>
      <c r="FD223" t="s">
        <v>422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0.34321905</v>
      </c>
      <c r="FQ223">
        <v>-0.0223391729323305</v>
      </c>
      <c r="FR223">
        <v>0.033462010112178</v>
      </c>
      <c r="FS223">
        <v>1</v>
      </c>
      <c r="FT223">
        <v>160.185294117647</v>
      </c>
      <c r="FU223">
        <v>-8.88770081787122</v>
      </c>
      <c r="FV223">
        <v>5.81165828075932</v>
      </c>
      <c r="FW223">
        <v>-1</v>
      </c>
      <c r="FX223">
        <v>0.084672265</v>
      </c>
      <c r="FY223">
        <v>0.0226623293233082</v>
      </c>
      <c r="FZ223">
        <v>0.00375956396092353</v>
      </c>
      <c r="GA223">
        <v>1</v>
      </c>
      <c r="GB223">
        <v>2</v>
      </c>
      <c r="GC223">
        <v>2</v>
      </c>
      <c r="GD223" t="s">
        <v>449</v>
      </c>
      <c r="GE223">
        <v>3.13286</v>
      </c>
      <c r="GF223">
        <v>2.71124</v>
      </c>
      <c r="GG223">
        <v>0.0892653</v>
      </c>
      <c r="GH223">
        <v>0.089675</v>
      </c>
      <c r="GI223">
        <v>0.102601</v>
      </c>
      <c r="GJ223">
        <v>0.103115</v>
      </c>
      <c r="GK223">
        <v>34260</v>
      </c>
      <c r="GL223">
        <v>36675.8</v>
      </c>
      <c r="GM223">
        <v>34038.6</v>
      </c>
      <c r="GN223">
        <v>36481.7</v>
      </c>
      <c r="GO223">
        <v>43146.5</v>
      </c>
      <c r="GP223">
        <v>46973.1</v>
      </c>
      <c r="GQ223">
        <v>53106.6</v>
      </c>
      <c r="GR223">
        <v>58310.1</v>
      </c>
      <c r="GS223">
        <v>1.94678</v>
      </c>
      <c r="GT223">
        <v>1.77698</v>
      </c>
      <c r="GU223">
        <v>0.0744313</v>
      </c>
      <c r="GV223">
        <v>0</v>
      </c>
      <c r="GW223">
        <v>28.816</v>
      </c>
      <c r="GX223">
        <v>999.9</v>
      </c>
      <c r="GY223">
        <v>57.881</v>
      </c>
      <c r="GZ223">
        <v>30.877</v>
      </c>
      <c r="HA223">
        <v>28.7056</v>
      </c>
      <c r="HB223">
        <v>54.84</v>
      </c>
      <c r="HC223">
        <v>44.347</v>
      </c>
      <c r="HD223">
        <v>1</v>
      </c>
      <c r="HE223">
        <v>0.117071</v>
      </c>
      <c r="HF223">
        <v>-1.06595</v>
      </c>
      <c r="HG223">
        <v>20.1288</v>
      </c>
      <c r="HH223">
        <v>5.19872</v>
      </c>
      <c r="HI223">
        <v>12.0041</v>
      </c>
      <c r="HJ223">
        <v>4.9756</v>
      </c>
      <c r="HK223">
        <v>3.294</v>
      </c>
      <c r="HL223">
        <v>9999</v>
      </c>
      <c r="HM223">
        <v>9999</v>
      </c>
      <c r="HN223">
        <v>999.9</v>
      </c>
      <c r="HO223">
        <v>9999</v>
      </c>
      <c r="HP223">
        <v>1.86325</v>
      </c>
      <c r="HQ223">
        <v>1.86813</v>
      </c>
      <c r="HR223">
        <v>1.86783</v>
      </c>
      <c r="HS223">
        <v>1.86905</v>
      </c>
      <c r="HT223">
        <v>1.86981</v>
      </c>
      <c r="HU223">
        <v>1.86588</v>
      </c>
      <c r="HV223">
        <v>1.86699</v>
      </c>
      <c r="HW223">
        <v>1.86844</v>
      </c>
      <c r="HX223">
        <v>5</v>
      </c>
      <c r="HY223">
        <v>0</v>
      </c>
      <c r="HZ223">
        <v>0</v>
      </c>
      <c r="IA223">
        <v>0</v>
      </c>
      <c r="IB223" t="s">
        <v>424</v>
      </c>
      <c r="IC223" t="s">
        <v>425</v>
      </c>
      <c r="ID223" t="s">
        <v>426</v>
      </c>
      <c r="IE223" t="s">
        <v>426</v>
      </c>
      <c r="IF223" t="s">
        <v>426</v>
      </c>
      <c r="IG223" t="s">
        <v>426</v>
      </c>
      <c r="IH223">
        <v>0</v>
      </c>
      <c r="II223">
        <v>100</v>
      </c>
      <c r="IJ223">
        <v>100</v>
      </c>
      <c r="IK223">
        <v>1.98</v>
      </c>
      <c r="IL223">
        <v>0.3823</v>
      </c>
      <c r="IM223">
        <v>0.591063205497763</v>
      </c>
      <c r="IN223">
        <v>0.00362635438953289</v>
      </c>
      <c r="IO223">
        <v>-8.50754122937555e-07</v>
      </c>
      <c r="IP223">
        <v>2.87264459290622e-10</v>
      </c>
      <c r="IQ223">
        <v>-0.103101814204982</v>
      </c>
      <c r="IR223">
        <v>-0.017656537129445</v>
      </c>
      <c r="IS223">
        <v>0.00217271289782075</v>
      </c>
      <c r="IT223">
        <v>-2.34727275410467e-05</v>
      </c>
      <c r="IU223">
        <v>4</v>
      </c>
      <c r="IV223">
        <v>2183</v>
      </c>
      <c r="IW223">
        <v>1</v>
      </c>
      <c r="IX223">
        <v>27</v>
      </c>
      <c r="IY223">
        <v>29322723.4</v>
      </c>
      <c r="IZ223">
        <v>29322723.4</v>
      </c>
      <c r="JA223">
        <v>0.997314</v>
      </c>
      <c r="JB223">
        <v>2.64648</v>
      </c>
      <c r="JC223">
        <v>1.54785</v>
      </c>
      <c r="JD223">
        <v>2.31323</v>
      </c>
      <c r="JE223">
        <v>1.64551</v>
      </c>
      <c r="JF223">
        <v>2.34375</v>
      </c>
      <c r="JG223">
        <v>34.6235</v>
      </c>
      <c r="JH223">
        <v>24.2101</v>
      </c>
      <c r="JI223">
        <v>18</v>
      </c>
      <c r="JJ223">
        <v>505.262</v>
      </c>
      <c r="JK223">
        <v>396.147</v>
      </c>
      <c r="JL223">
        <v>30.735</v>
      </c>
      <c r="JM223">
        <v>28.8834</v>
      </c>
      <c r="JN223">
        <v>29.9999</v>
      </c>
      <c r="JO223">
        <v>28.8406</v>
      </c>
      <c r="JP223">
        <v>28.7898</v>
      </c>
      <c r="JQ223">
        <v>19.986</v>
      </c>
      <c r="JR223">
        <v>20.4913</v>
      </c>
      <c r="JS223">
        <v>52.384</v>
      </c>
      <c r="JT223">
        <v>30.6884</v>
      </c>
      <c r="JU223">
        <v>420</v>
      </c>
      <c r="JV223">
        <v>23.9497</v>
      </c>
      <c r="JW223">
        <v>96.5319</v>
      </c>
      <c r="JX223">
        <v>94.4724</v>
      </c>
    </row>
    <row r="224" spans="1:284">
      <c r="A224">
        <v>208</v>
      </c>
      <c r="B224">
        <v>1759363406</v>
      </c>
      <c r="C224">
        <v>2363.90000009537</v>
      </c>
      <c r="D224" t="s">
        <v>846</v>
      </c>
      <c r="E224" t="s">
        <v>847</v>
      </c>
      <c r="F224">
        <v>5</v>
      </c>
      <c r="G224" t="s">
        <v>791</v>
      </c>
      <c r="H224" t="s">
        <v>419</v>
      </c>
      <c r="I224">
        <v>1759363403</v>
      </c>
      <c r="J224">
        <f>(K224)/1000</f>
        <v>0</v>
      </c>
      <c r="K224">
        <f>1000*DK224*AI224*(DG224-DH224)/(100*CZ224*(1000-AI224*DG224))</f>
        <v>0</v>
      </c>
      <c r="L224">
        <f>DK224*AI224*(DF224-DE224*(1000-AI224*DH224)/(1000-AI224*DG224))/(100*CZ224)</f>
        <v>0</v>
      </c>
      <c r="M224">
        <f>DE224 - IF(AI224&gt;1, L224*CZ224*100.0/(AK224), 0)</f>
        <v>0</v>
      </c>
      <c r="N224">
        <f>((T224-J224/2)*M224-L224)/(T224+J224/2)</f>
        <v>0</v>
      </c>
      <c r="O224">
        <f>N224*(DL224+DM224)/1000.0</f>
        <v>0</v>
      </c>
      <c r="P224">
        <f>(DE224 - IF(AI224&gt;1, L224*CZ224*100.0/(AK224), 0))*(DL224+DM224)/1000.0</f>
        <v>0</v>
      </c>
      <c r="Q224">
        <f>2.0/((1/S224-1/R224)+SIGN(S224)*SQRT((1/S224-1/R224)*(1/S224-1/R224) + 4*DA224/((DA224+1)*(DA224+1))*(2*1/S224*1/R224-1/R224*1/R224)))</f>
        <v>0</v>
      </c>
      <c r="R224">
        <f>IF(LEFT(DB224,1)&lt;&gt;"0",IF(LEFT(DB224,1)="1",3.0,DC224),$D$5+$E$5*(DS224*DL224/($K$5*1000))+$F$5*(DS224*DL224/($K$5*1000))*MAX(MIN(CZ224,$J$5),$I$5)*MAX(MIN(CZ224,$J$5),$I$5)+$G$5*MAX(MIN(CZ224,$J$5),$I$5)*(DS224*DL224/($K$5*1000))+$H$5*(DS224*DL224/($K$5*1000))*(DS224*DL224/($K$5*1000)))</f>
        <v>0</v>
      </c>
      <c r="S224">
        <f>J224*(1000-(1000*0.61365*exp(17.502*W224/(240.97+W224))/(DL224+DM224)+DG224)/2)/(1000*0.61365*exp(17.502*W224/(240.97+W224))/(DL224+DM224)-DG224)</f>
        <v>0</v>
      </c>
      <c r="T224">
        <f>1/((DA224+1)/(Q224/1.6)+1/(R224/1.37)) + DA224/((DA224+1)/(Q224/1.6) + DA224/(R224/1.37))</f>
        <v>0</v>
      </c>
      <c r="U224">
        <f>(CV224*CY224)</f>
        <v>0</v>
      </c>
      <c r="V224">
        <f>(DN224+(U224+2*0.95*5.67E-8*(((DN224+$B$7)+273)^4-(DN224+273)^4)-44100*J224)/(1.84*29.3*R224+8*0.95*5.67E-8*(DN224+273)^3))</f>
        <v>0</v>
      </c>
      <c r="W224">
        <f>($C$7*DO224+$D$7*DP224+$E$7*V224)</f>
        <v>0</v>
      </c>
      <c r="X224">
        <f>0.61365*exp(17.502*W224/(240.97+W224))</f>
        <v>0</v>
      </c>
      <c r="Y224">
        <f>(Z224/AA224*100)</f>
        <v>0</v>
      </c>
      <c r="Z224">
        <f>DG224*(DL224+DM224)/1000</f>
        <v>0</v>
      </c>
      <c r="AA224">
        <f>0.61365*exp(17.502*DN224/(240.97+DN224))</f>
        <v>0</v>
      </c>
      <c r="AB224">
        <f>(X224-DG224*(DL224+DM224)/1000)</f>
        <v>0</v>
      </c>
      <c r="AC224">
        <f>(-J224*44100)</f>
        <v>0</v>
      </c>
      <c r="AD224">
        <f>2*29.3*R224*0.92*(DN224-W224)</f>
        <v>0</v>
      </c>
      <c r="AE224">
        <f>2*0.95*5.67E-8*(((DN224+$B$7)+273)^4-(W224+273)^4)</f>
        <v>0</v>
      </c>
      <c r="AF224">
        <f>U224+AE224+AC224+AD224</f>
        <v>0</v>
      </c>
      <c r="AG224">
        <v>0</v>
      </c>
      <c r="AH224">
        <v>0</v>
      </c>
      <c r="AI224">
        <f>IF(AG224*$H$13&gt;=AK224,1.0,(AK224/(AK224-AG224*$H$13)))</f>
        <v>0</v>
      </c>
      <c r="AJ224">
        <f>(AI224-1)*100</f>
        <v>0</v>
      </c>
      <c r="AK224">
        <f>MAX(0,($B$13+$C$13*DS224)/(1+$D$13*DS224)*DL224/(DN224+273)*$E$13)</f>
        <v>0</v>
      </c>
      <c r="AL224" t="s">
        <v>420</v>
      </c>
      <c r="AM224" t="s">
        <v>420</v>
      </c>
      <c r="AN224">
        <v>0</v>
      </c>
      <c r="AO224">
        <v>0</v>
      </c>
      <c r="AP224">
        <f>1-AN224/AO224</f>
        <v>0</v>
      </c>
      <c r="AQ224">
        <v>0</v>
      </c>
      <c r="AR224" t="s">
        <v>420</v>
      </c>
      <c r="AS224" t="s">
        <v>420</v>
      </c>
      <c r="AT224">
        <v>0</v>
      </c>
      <c r="AU224">
        <v>0</v>
      </c>
      <c r="AV224">
        <f>1-AT224/AU224</f>
        <v>0</v>
      </c>
      <c r="AW224">
        <v>0.5</v>
      </c>
      <c r="AX224">
        <f>CW224</f>
        <v>0</v>
      </c>
      <c r="AY224">
        <f>L224</f>
        <v>0</v>
      </c>
      <c r="AZ224">
        <f>AV224*AW224*AX224</f>
        <v>0</v>
      </c>
      <c r="BA224">
        <f>(AY224-AQ224)/AX224</f>
        <v>0</v>
      </c>
      <c r="BB224">
        <f>(AO224-AU224)/AU224</f>
        <v>0</v>
      </c>
      <c r="BC224">
        <f>AN224/(AP224+AN224/AU224)</f>
        <v>0</v>
      </c>
      <c r="BD224" t="s">
        <v>420</v>
      </c>
      <c r="BE224">
        <v>0</v>
      </c>
      <c r="BF224">
        <f>IF(BE224&lt;&gt;0, BE224, BC224)</f>
        <v>0</v>
      </c>
      <c r="BG224">
        <f>1-BF224/AU224</f>
        <v>0</v>
      </c>
      <c r="BH224">
        <f>(AU224-AT224)/(AU224-BF224)</f>
        <v>0</v>
      </c>
      <c r="BI224">
        <f>(AO224-AU224)/(AO224-BF224)</f>
        <v>0</v>
      </c>
      <c r="BJ224">
        <f>(AU224-AT224)/(AU224-AN224)</f>
        <v>0</v>
      </c>
      <c r="BK224">
        <f>(AO224-AU224)/(AO224-AN224)</f>
        <v>0</v>
      </c>
      <c r="BL224">
        <f>(BH224*BF224/AT224)</f>
        <v>0</v>
      </c>
      <c r="BM224">
        <f>(1-BL224)</f>
        <v>0</v>
      </c>
      <c r="CV224">
        <f>$B$11*DT224+$C$11*DU224+$F$11*EF224*(1-EI224)</f>
        <v>0</v>
      </c>
      <c r="CW224">
        <f>CV224*CX224</f>
        <v>0</v>
      </c>
      <c r="CX224">
        <f>($B$11*$D$9+$C$11*$D$9+$F$11*((ES224+EK224)/MAX(ES224+EK224+ET224, 0.1)*$I$9+ET224/MAX(ES224+EK224+ET224, 0.1)*$J$9))/($B$11+$C$11+$F$11)</f>
        <v>0</v>
      </c>
      <c r="CY224">
        <f>($B$11*$K$9+$C$11*$K$9+$F$11*((ES224+EK224)/MAX(ES224+EK224+ET224, 0.1)*$P$9+ET224/MAX(ES224+EK224+ET224, 0.1)*$Q$9))/($B$11+$C$11+$F$11)</f>
        <v>0</v>
      </c>
      <c r="CZ224">
        <v>1.65</v>
      </c>
      <c r="DA224">
        <v>0.5</v>
      </c>
      <c r="DB224" t="s">
        <v>421</v>
      </c>
      <c r="DC224">
        <v>2</v>
      </c>
      <c r="DD224">
        <v>1759363403</v>
      </c>
      <c r="DE224">
        <v>420.335666666667</v>
      </c>
      <c r="DF224">
        <v>419.989666666667</v>
      </c>
      <c r="DG224">
        <v>23.9926333333333</v>
      </c>
      <c r="DH224">
        <v>23.9090333333333</v>
      </c>
      <c r="DI224">
        <v>418.355333333333</v>
      </c>
      <c r="DJ224">
        <v>23.6104</v>
      </c>
      <c r="DK224">
        <v>500.064333333333</v>
      </c>
      <c r="DL224">
        <v>90.3244</v>
      </c>
      <c r="DM224">
        <v>0.0332911</v>
      </c>
      <c r="DN224">
        <v>30.3430333333333</v>
      </c>
      <c r="DO224">
        <v>30.028</v>
      </c>
      <c r="DP224">
        <v>999.9</v>
      </c>
      <c r="DQ224">
        <v>0</v>
      </c>
      <c r="DR224">
        <v>0</v>
      </c>
      <c r="DS224">
        <v>10014.16</v>
      </c>
      <c r="DT224">
        <v>0</v>
      </c>
      <c r="DU224">
        <v>0.330984</v>
      </c>
      <c r="DV224">
        <v>0.346049</v>
      </c>
      <c r="DW224">
        <v>430.668666666667</v>
      </c>
      <c r="DX224">
        <v>430.277</v>
      </c>
      <c r="DY224">
        <v>0.0836054333333333</v>
      </c>
      <c r="DZ224">
        <v>419.989666666667</v>
      </c>
      <c r="EA224">
        <v>23.9090333333333</v>
      </c>
      <c r="EB224">
        <v>2.16712333333333</v>
      </c>
      <c r="EC224">
        <v>2.15957</v>
      </c>
      <c r="ED224">
        <v>18.7213333333333</v>
      </c>
      <c r="EE224">
        <v>18.6655</v>
      </c>
      <c r="EF224">
        <v>0.00500059</v>
      </c>
      <c r="EG224">
        <v>0</v>
      </c>
      <c r="EH224">
        <v>0</v>
      </c>
      <c r="EI224">
        <v>0</v>
      </c>
      <c r="EJ224">
        <v>158.6</v>
      </c>
      <c r="EK224">
        <v>0.00500059</v>
      </c>
      <c r="EL224">
        <v>-1.3</v>
      </c>
      <c r="EM224">
        <v>1.6</v>
      </c>
      <c r="EN224">
        <v>36.104</v>
      </c>
      <c r="EO224">
        <v>39.708</v>
      </c>
      <c r="EP224">
        <v>37.5413333333333</v>
      </c>
      <c r="EQ224">
        <v>40.1246666666667</v>
      </c>
      <c r="ER224">
        <v>38.458</v>
      </c>
      <c r="ES224">
        <v>0</v>
      </c>
      <c r="ET224">
        <v>0</v>
      </c>
      <c r="EU224">
        <v>0</v>
      </c>
      <c r="EV224">
        <v>1759363407.1</v>
      </c>
      <c r="EW224">
        <v>0</v>
      </c>
      <c r="EX224">
        <v>160.576</v>
      </c>
      <c r="EY224">
        <v>-15.9769238275658</v>
      </c>
      <c r="EZ224">
        <v>20.3846156737273</v>
      </c>
      <c r="FA224">
        <v>-9.828</v>
      </c>
      <c r="FB224">
        <v>15</v>
      </c>
      <c r="FC224">
        <v>0</v>
      </c>
      <c r="FD224" t="s">
        <v>422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0.3413819</v>
      </c>
      <c r="FQ224">
        <v>0.00327690225563909</v>
      </c>
      <c r="FR224">
        <v>0.0330248810564096</v>
      </c>
      <c r="FS224">
        <v>1</v>
      </c>
      <c r="FT224">
        <v>160.185294117647</v>
      </c>
      <c r="FU224">
        <v>6.56837250756025</v>
      </c>
      <c r="FV224">
        <v>5.93940640492858</v>
      </c>
      <c r="FW224">
        <v>-1</v>
      </c>
      <c r="FX224">
        <v>0.08549032</v>
      </c>
      <c r="FY224">
        <v>0.00295060150375948</v>
      </c>
      <c r="FZ224">
        <v>0.00226721624676606</v>
      </c>
      <c r="GA224">
        <v>1</v>
      </c>
      <c r="GB224">
        <v>2</v>
      </c>
      <c r="GC224">
        <v>2</v>
      </c>
      <c r="GD224" t="s">
        <v>449</v>
      </c>
      <c r="GE224">
        <v>3.13283</v>
      </c>
      <c r="GF224">
        <v>2.71144</v>
      </c>
      <c r="GG224">
        <v>0.0892659</v>
      </c>
      <c r="GH224">
        <v>0.0896747</v>
      </c>
      <c r="GI224">
        <v>0.102596</v>
      </c>
      <c r="GJ224">
        <v>0.103115</v>
      </c>
      <c r="GK224">
        <v>34259.9</v>
      </c>
      <c r="GL224">
        <v>36675.6</v>
      </c>
      <c r="GM224">
        <v>34038.5</v>
      </c>
      <c r="GN224">
        <v>36481.5</v>
      </c>
      <c r="GO224">
        <v>43146.8</v>
      </c>
      <c r="GP224">
        <v>46972.8</v>
      </c>
      <c r="GQ224">
        <v>53106.6</v>
      </c>
      <c r="GR224">
        <v>58309.7</v>
      </c>
      <c r="GS224">
        <v>1.94683</v>
      </c>
      <c r="GT224">
        <v>1.77715</v>
      </c>
      <c r="GU224">
        <v>0.0744313</v>
      </c>
      <c r="GV224">
        <v>0</v>
      </c>
      <c r="GW224">
        <v>28.816</v>
      </c>
      <c r="GX224">
        <v>999.9</v>
      </c>
      <c r="GY224">
        <v>57.881</v>
      </c>
      <c r="GZ224">
        <v>30.877</v>
      </c>
      <c r="HA224">
        <v>28.706</v>
      </c>
      <c r="HB224">
        <v>54.82</v>
      </c>
      <c r="HC224">
        <v>44.3109</v>
      </c>
      <c r="HD224">
        <v>1</v>
      </c>
      <c r="HE224">
        <v>0.117083</v>
      </c>
      <c r="HF224">
        <v>-1.04589</v>
      </c>
      <c r="HG224">
        <v>20.1288</v>
      </c>
      <c r="HH224">
        <v>5.19872</v>
      </c>
      <c r="HI224">
        <v>12.0041</v>
      </c>
      <c r="HJ224">
        <v>4.9756</v>
      </c>
      <c r="HK224">
        <v>3.294</v>
      </c>
      <c r="HL224">
        <v>9999</v>
      </c>
      <c r="HM224">
        <v>9999</v>
      </c>
      <c r="HN224">
        <v>999.9</v>
      </c>
      <c r="HO224">
        <v>9999</v>
      </c>
      <c r="HP224">
        <v>1.86325</v>
      </c>
      <c r="HQ224">
        <v>1.86813</v>
      </c>
      <c r="HR224">
        <v>1.86783</v>
      </c>
      <c r="HS224">
        <v>1.86905</v>
      </c>
      <c r="HT224">
        <v>1.86983</v>
      </c>
      <c r="HU224">
        <v>1.86589</v>
      </c>
      <c r="HV224">
        <v>1.86697</v>
      </c>
      <c r="HW224">
        <v>1.86843</v>
      </c>
      <c r="HX224">
        <v>5</v>
      </c>
      <c r="HY224">
        <v>0</v>
      </c>
      <c r="HZ224">
        <v>0</v>
      </c>
      <c r="IA224">
        <v>0</v>
      </c>
      <c r="IB224" t="s">
        <v>424</v>
      </c>
      <c r="IC224" t="s">
        <v>425</v>
      </c>
      <c r="ID224" t="s">
        <v>426</v>
      </c>
      <c r="IE224" t="s">
        <v>426</v>
      </c>
      <c r="IF224" t="s">
        <v>426</v>
      </c>
      <c r="IG224" t="s">
        <v>426</v>
      </c>
      <c r="IH224">
        <v>0</v>
      </c>
      <c r="II224">
        <v>100</v>
      </c>
      <c r="IJ224">
        <v>100</v>
      </c>
      <c r="IK224">
        <v>1.981</v>
      </c>
      <c r="IL224">
        <v>0.3822</v>
      </c>
      <c r="IM224">
        <v>0.591063205497763</v>
      </c>
      <c r="IN224">
        <v>0.00362635438953289</v>
      </c>
      <c r="IO224">
        <v>-8.50754122937555e-07</v>
      </c>
      <c r="IP224">
        <v>2.87264459290622e-10</v>
      </c>
      <c r="IQ224">
        <v>-0.103101814204982</v>
      </c>
      <c r="IR224">
        <v>-0.017656537129445</v>
      </c>
      <c r="IS224">
        <v>0.00217271289782075</v>
      </c>
      <c r="IT224">
        <v>-2.34727275410467e-05</v>
      </c>
      <c r="IU224">
        <v>4</v>
      </c>
      <c r="IV224">
        <v>2183</v>
      </c>
      <c r="IW224">
        <v>1</v>
      </c>
      <c r="IX224">
        <v>27</v>
      </c>
      <c r="IY224">
        <v>29322723.4</v>
      </c>
      <c r="IZ224">
        <v>29322723.4</v>
      </c>
      <c r="JA224">
        <v>0.997314</v>
      </c>
      <c r="JB224">
        <v>2.6355</v>
      </c>
      <c r="JC224">
        <v>1.54785</v>
      </c>
      <c r="JD224">
        <v>2.31323</v>
      </c>
      <c r="JE224">
        <v>1.64673</v>
      </c>
      <c r="JF224">
        <v>2.39258</v>
      </c>
      <c r="JG224">
        <v>34.6006</v>
      </c>
      <c r="JH224">
        <v>24.2188</v>
      </c>
      <c r="JI224">
        <v>18</v>
      </c>
      <c r="JJ224">
        <v>505.295</v>
      </c>
      <c r="JK224">
        <v>396.247</v>
      </c>
      <c r="JL224">
        <v>30.7188</v>
      </c>
      <c r="JM224">
        <v>28.8846</v>
      </c>
      <c r="JN224">
        <v>29.9999</v>
      </c>
      <c r="JO224">
        <v>28.8406</v>
      </c>
      <c r="JP224">
        <v>28.7903</v>
      </c>
      <c r="JQ224">
        <v>19.9854</v>
      </c>
      <c r="JR224">
        <v>20.4913</v>
      </c>
      <c r="JS224">
        <v>52.384</v>
      </c>
      <c r="JT224">
        <v>30.6884</v>
      </c>
      <c r="JU224">
        <v>420</v>
      </c>
      <c r="JV224">
        <v>23.9497</v>
      </c>
      <c r="JW224">
        <v>96.5319</v>
      </c>
      <c r="JX224">
        <v>94.4719</v>
      </c>
    </row>
    <row r="225" spans="1:284">
      <c r="A225">
        <v>209</v>
      </c>
      <c r="B225">
        <v>1759363408</v>
      </c>
      <c r="C225">
        <v>2365.90000009537</v>
      </c>
      <c r="D225" t="s">
        <v>848</v>
      </c>
      <c r="E225" t="s">
        <v>849</v>
      </c>
      <c r="F225">
        <v>5</v>
      </c>
      <c r="G225" t="s">
        <v>791</v>
      </c>
      <c r="H225" t="s">
        <v>419</v>
      </c>
      <c r="I225">
        <v>1759363405</v>
      </c>
      <c r="J225">
        <f>(K225)/1000</f>
        <v>0</v>
      </c>
      <c r="K225">
        <f>1000*DK225*AI225*(DG225-DH225)/(100*CZ225*(1000-AI225*DG225))</f>
        <v>0</v>
      </c>
      <c r="L225">
        <f>DK225*AI225*(DF225-DE225*(1000-AI225*DH225)/(1000-AI225*DG225))/(100*CZ225)</f>
        <v>0</v>
      </c>
      <c r="M225">
        <f>DE225 - IF(AI225&gt;1, L225*CZ225*100.0/(AK225), 0)</f>
        <v>0</v>
      </c>
      <c r="N225">
        <f>((T225-J225/2)*M225-L225)/(T225+J225/2)</f>
        <v>0</v>
      </c>
      <c r="O225">
        <f>N225*(DL225+DM225)/1000.0</f>
        <v>0</v>
      </c>
      <c r="P225">
        <f>(DE225 - IF(AI225&gt;1, L225*CZ225*100.0/(AK225), 0))*(DL225+DM225)/1000.0</f>
        <v>0</v>
      </c>
      <c r="Q225">
        <f>2.0/((1/S225-1/R225)+SIGN(S225)*SQRT((1/S225-1/R225)*(1/S225-1/R225) + 4*DA225/((DA225+1)*(DA225+1))*(2*1/S225*1/R225-1/R225*1/R225)))</f>
        <v>0</v>
      </c>
      <c r="R225">
        <f>IF(LEFT(DB225,1)&lt;&gt;"0",IF(LEFT(DB225,1)="1",3.0,DC225),$D$5+$E$5*(DS225*DL225/($K$5*1000))+$F$5*(DS225*DL225/($K$5*1000))*MAX(MIN(CZ225,$J$5),$I$5)*MAX(MIN(CZ225,$J$5),$I$5)+$G$5*MAX(MIN(CZ225,$J$5),$I$5)*(DS225*DL225/($K$5*1000))+$H$5*(DS225*DL225/($K$5*1000))*(DS225*DL225/($K$5*1000)))</f>
        <v>0</v>
      </c>
      <c r="S225">
        <f>J225*(1000-(1000*0.61365*exp(17.502*W225/(240.97+W225))/(DL225+DM225)+DG225)/2)/(1000*0.61365*exp(17.502*W225/(240.97+W225))/(DL225+DM225)-DG225)</f>
        <v>0</v>
      </c>
      <c r="T225">
        <f>1/((DA225+1)/(Q225/1.6)+1/(R225/1.37)) + DA225/((DA225+1)/(Q225/1.6) + DA225/(R225/1.37))</f>
        <v>0</v>
      </c>
      <c r="U225">
        <f>(CV225*CY225)</f>
        <v>0</v>
      </c>
      <c r="V225">
        <f>(DN225+(U225+2*0.95*5.67E-8*(((DN225+$B$7)+273)^4-(DN225+273)^4)-44100*J225)/(1.84*29.3*R225+8*0.95*5.67E-8*(DN225+273)^3))</f>
        <v>0</v>
      </c>
      <c r="W225">
        <f>($C$7*DO225+$D$7*DP225+$E$7*V225)</f>
        <v>0</v>
      </c>
      <c r="X225">
        <f>0.61365*exp(17.502*W225/(240.97+W225))</f>
        <v>0</v>
      </c>
      <c r="Y225">
        <f>(Z225/AA225*100)</f>
        <v>0</v>
      </c>
      <c r="Z225">
        <f>DG225*(DL225+DM225)/1000</f>
        <v>0</v>
      </c>
      <c r="AA225">
        <f>0.61365*exp(17.502*DN225/(240.97+DN225))</f>
        <v>0</v>
      </c>
      <c r="AB225">
        <f>(X225-DG225*(DL225+DM225)/1000)</f>
        <v>0</v>
      </c>
      <c r="AC225">
        <f>(-J225*44100)</f>
        <v>0</v>
      </c>
      <c r="AD225">
        <f>2*29.3*R225*0.92*(DN225-W225)</f>
        <v>0</v>
      </c>
      <c r="AE225">
        <f>2*0.95*5.67E-8*(((DN225+$B$7)+273)^4-(W225+273)^4)</f>
        <v>0</v>
      </c>
      <c r="AF225">
        <f>U225+AE225+AC225+AD225</f>
        <v>0</v>
      </c>
      <c r="AG225">
        <v>0</v>
      </c>
      <c r="AH225">
        <v>0</v>
      </c>
      <c r="AI225">
        <f>IF(AG225*$H$13&gt;=AK225,1.0,(AK225/(AK225-AG225*$H$13)))</f>
        <v>0</v>
      </c>
      <c r="AJ225">
        <f>(AI225-1)*100</f>
        <v>0</v>
      </c>
      <c r="AK225">
        <f>MAX(0,($B$13+$C$13*DS225)/(1+$D$13*DS225)*DL225/(DN225+273)*$E$13)</f>
        <v>0</v>
      </c>
      <c r="AL225" t="s">
        <v>420</v>
      </c>
      <c r="AM225" t="s">
        <v>420</v>
      </c>
      <c r="AN225">
        <v>0</v>
      </c>
      <c r="AO225">
        <v>0</v>
      </c>
      <c r="AP225">
        <f>1-AN225/AO225</f>
        <v>0</v>
      </c>
      <c r="AQ225">
        <v>0</v>
      </c>
      <c r="AR225" t="s">
        <v>420</v>
      </c>
      <c r="AS225" t="s">
        <v>420</v>
      </c>
      <c r="AT225">
        <v>0</v>
      </c>
      <c r="AU225">
        <v>0</v>
      </c>
      <c r="AV225">
        <f>1-AT225/AU225</f>
        <v>0</v>
      </c>
      <c r="AW225">
        <v>0.5</v>
      </c>
      <c r="AX225">
        <f>CW225</f>
        <v>0</v>
      </c>
      <c r="AY225">
        <f>L225</f>
        <v>0</v>
      </c>
      <c r="AZ225">
        <f>AV225*AW225*AX225</f>
        <v>0</v>
      </c>
      <c r="BA225">
        <f>(AY225-AQ225)/AX225</f>
        <v>0</v>
      </c>
      <c r="BB225">
        <f>(AO225-AU225)/AU225</f>
        <v>0</v>
      </c>
      <c r="BC225">
        <f>AN225/(AP225+AN225/AU225)</f>
        <v>0</v>
      </c>
      <c r="BD225" t="s">
        <v>420</v>
      </c>
      <c r="BE225">
        <v>0</v>
      </c>
      <c r="BF225">
        <f>IF(BE225&lt;&gt;0, BE225, BC225)</f>
        <v>0</v>
      </c>
      <c r="BG225">
        <f>1-BF225/AU225</f>
        <v>0</v>
      </c>
      <c r="BH225">
        <f>(AU225-AT225)/(AU225-BF225)</f>
        <v>0</v>
      </c>
      <c r="BI225">
        <f>(AO225-AU225)/(AO225-BF225)</f>
        <v>0</v>
      </c>
      <c r="BJ225">
        <f>(AU225-AT225)/(AU225-AN225)</f>
        <v>0</v>
      </c>
      <c r="BK225">
        <f>(AO225-AU225)/(AO225-AN225)</f>
        <v>0</v>
      </c>
      <c r="BL225">
        <f>(BH225*BF225/AT225)</f>
        <v>0</v>
      </c>
      <c r="BM225">
        <f>(1-BL225)</f>
        <v>0</v>
      </c>
      <c r="CV225">
        <f>$B$11*DT225+$C$11*DU225+$F$11*EF225*(1-EI225)</f>
        <v>0</v>
      </c>
      <c r="CW225">
        <f>CV225*CX225</f>
        <v>0</v>
      </c>
      <c r="CX225">
        <f>($B$11*$D$9+$C$11*$D$9+$F$11*((ES225+EK225)/MAX(ES225+EK225+ET225, 0.1)*$I$9+ET225/MAX(ES225+EK225+ET225, 0.1)*$J$9))/($B$11+$C$11+$F$11)</f>
        <v>0</v>
      </c>
      <c r="CY225">
        <f>($B$11*$K$9+$C$11*$K$9+$F$11*((ES225+EK225)/MAX(ES225+EK225+ET225, 0.1)*$P$9+ET225/MAX(ES225+EK225+ET225, 0.1)*$Q$9))/($B$11+$C$11+$F$11)</f>
        <v>0</v>
      </c>
      <c r="CZ225">
        <v>1.65</v>
      </c>
      <c r="DA225">
        <v>0.5</v>
      </c>
      <c r="DB225" t="s">
        <v>421</v>
      </c>
      <c r="DC225">
        <v>2</v>
      </c>
      <c r="DD225">
        <v>1759363405</v>
      </c>
      <c r="DE225">
        <v>420.336</v>
      </c>
      <c r="DF225">
        <v>419.983666666667</v>
      </c>
      <c r="DG225">
        <v>23.9911</v>
      </c>
      <c r="DH225">
        <v>23.9091333333333</v>
      </c>
      <c r="DI225">
        <v>418.355666666667</v>
      </c>
      <c r="DJ225">
        <v>23.6089333333333</v>
      </c>
      <c r="DK225">
        <v>500.023</v>
      </c>
      <c r="DL225">
        <v>90.3255</v>
      </c>
      <c r="DM225">
        <v>0.0334127333333333</v>
      </c>
      <c r="DN225">
        <v>30.3437</v>
      </c>
      <c r="DO225">
        <v>30.0285</v>
      </c>
      <c r="DP225">
        <v>999.9</v>
      </c>
      <c r="DQ225">
        <v>0</v>
      </c>
      <c r="DR225">
        <v>0</v>
      </c>
      <c r="DS225">
        <v>9993.34333333333</v>
      </c>
      <c r="DT225">
        <v>0</v>
      </c>
      <c r="DU225">
        <v>0.330984</v>
      </c>
      <c r="DV225">
        <v>0.352427</v>
      </c>
      <c r="DW225">
        <v>430.668333333333</v>
      </c>
      <c r="DX225">
        <v>430.271</v>
      </c>
      <c r="DY225">
        <v>0.0820026333333333</v>
      </c>
      <c r="DZ225">
        <v>419.983666666667</v>
      </c>
      <c r="EA225">
        <v>23.9091333333333</v>
      </c>
      <c r="EB225">
        <v>2.16701333333333</v>
      </c>
      <c r="EC225">
        <v>2.15960333333333</v>
      </c>
      <c r="ED225">
        <v>18.7205</v>
      </c>
      <c r="EE225">
        <v>18.6657666666667</v>
      </c>
      <c r="EF225">
        <v>0.00500059</v>
      </c>
      <c r="EG225">
        <v>0</v>
      </c>
      <c r="EH225">
        <v>0</v>
      </c>
      <c r="EI225">
        <v>0</v>
      </c>
      <c r="EJ225">
        <v>161.933333333333</v>
      </c>
      <c r="EK225">
        <v>0.00500059</v>
      </c>
      <c r="EL225">
        <v>-5.26666666666667</v>
      </c>
      <c r="EM225">
        <v>1.2</v>
      </c>
      <c r="EN225">
        <v>36.083</v>
      </c>
      <c r="EO225">
        <v>39.6663333333333</v>
      </c>
      <c r="EP225">
        <v>37.5206666666667</v>
      </c>
      <c r="EQ225">
        <v>40.0623333333333</v>
      </c>
      <c r="ER225">
        <v>38.437</v>
      </c>
      <c r="ES225">
        <v>0</v>
      </c>
      <c r="ET225">
        <v>0</v>
      </c>
      <c r="EU225">
        <v>0</v>
      </c>
      <c r="EV225">
        <v>1759363408.9</v>
      </c>
      <c r="EW225">
        <v>0</v>
      </c>
      <c r="EX225">
        <v>160.180769230769</v>
      </c>
      <c r="EY225">
        <v>-2.51282131956641</v>
      </c>
      <c r="EZ225">
        <v>29.6239319861314</v>
      </c>
      <c r="FA225">
        <v>-9.62692307692308</v>
      </c>
      <c r="FB225">
        <v>15</v>
      </c>
      <c r="FC225">
        <v>0</v>
      </c>
      <c r="FD225" t="s">
        <v>422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0.339177</v>
      </c>
      <c r="FQ225">
        <v>0.0862290225563907</v>
      </c>
      <c r="FR225">
        <v>0.0313167951457361</v>
      </c>
      <c r="FS225">
        <v>1</v>
      </c>
      <c r="FT225">
        <v>160.032352941176</v>
      </c>
      <c r="FU225">
        <v>0.108479398719008</v>
      </c>
      <c r="FV225">
        <v>6.18326586979801</v>
      </c>
      <c r="FW225">
        <v>-1</v>
      </c>
      <c r="FX225">
        <v>0.085578055</v>
      </c>
      <c r="FY225">
        <v>-0.0132053007518797</v>
      </c>
      <c r="FZ225">
        <v>0.00205713287039875</v>
      </c>
      <c r="GA225">
        <v>1</v>
      </c>
      <c r="GB225">
        <v>2</v>
      </c>
      <c r="GC225">
        <v>2</v>
      </c>
      <c r="GD225" t="s">
        <v>449</v>
      </c>
      <c r="GE225">
        <v>3.13267</v>
      </c>
      <c r="GF225">
        <v>2.71165</v>
      </c>
      <c r="GG225">
        <v>0.0892623</v>
      </c>
      <c r="GH225">
        <v>0.0896761</v>
      </c>
      <c r="GI225">
        <v>0.102593</v>
      </c>
      <c r="GJ225">
        <v>0.10312</v>
      </c>
      <c r="GK225">
        <v>34259.8</v>
      </c>
      <c r="GL225">
        <v>36675.5</v>
      </c>
      <c r="GM225">
        <v>34038.3</v>
      </c>
      <c r="GN225">
        <v>36481.4</v>
      </c>
      <c r="GO225">
        <v>43146.9</v>
      </c>
      <c r="GP225">
        <v>46972.5</v>
      </c>
      <c r="GQ225">
        <v>53106.6</v>
      </c>
      <c r="GR225">
        <v>58309.7</v>
      </c>
      <c r="GS225">
        <v>1.94665</v>
      </c>
      <c r="GT225">
        <v>1.77708</v>
      </c>
      <c r="GU225">
        <v>0.0743754</v>
      </c>
      <c r="GV225">
        <v>0</v>
      </c>
      <c r="GW225">
        <v>28.816</v>
      </c>
      <c r="GX225">
        <v>999.9</v>
      </c>
      <c r="GY225">
        <v>57.856</v>
      </c>
      <c r="GZ225">
        <v>30.877</v>
      </c>
      <c r="HA225">
        <v>28.6936</v>
      </c>
      <c r="HB225">
        <v>54.68</v>
      </c>
      <c r="HC225">
        <v>44.5793</v>
      </c>
      <c r="HD225">
        <v>1</v>
      </c>
      <c r="HE225">
        <v>0.117104</v>
      </c>
      <c r="HF225">
        <v>-1.02786</v>
      </c>
      <c r="HG225">
        <v>20.129</v>
      </c>
      <c r="HH225">
        <v>5.19872</v>
      </c>
      <c r="HI225">
        <v>12.0041</v>
      </c>
      <c r="HJ225">
        <v>4.97545</v>
      </c>
      <c r="HK225">
        <v>3.294</v>
      </c>
      <c r="HL225">
        <v>9999</v>
      </c>
      <c r="HM225">
        <v>9999</v>
      </c>
      <c r="HN225">
        <v>999.9</v>
      </c>
      <c r="HO225">
        <v>9999</v>
      </c>
      <c r="HP225">
        <v>1.86325</v>
      </c>
      <c r="HQ225">
        <v>1.86813</v>
      </c>
      <c r="HR225">
        <v>1.86783</v>
      </c>
      <c r="HS225">
        <v>1.86905</v>
      </c>
      <c r="HT225">
        <v>1.86983</v>
      </c>
      <c r="HU225">
        <v>1.86588</v>
      </c>
      <c r="HV225">
        <v>1.86698</v>
      </c>
      <c r="HW225">
        <v>1.86843</v>
      </c>
      <c r="HX225">
        <v>5</v>
      </c>
      <c r="HY225">
        <v>0</v>
      </c>
      <c r="HZ225">
        <v>0</v>
      </c>
      <c r="IA225">
        <v>0</v>
      </c>
      <c r="IB225" t="s">
        <v>424</v>
      </c>
      <c r="IC225" t="s">
        <v>425</v>
      </c>
      <c r="ID225" t="s">
        <v>426</v>
      </c>
      <c r="IE225" t="s">
        <v>426</v>
      </c>
      <c r="IF225" t="s">
        <v>426</v>
      </c>
      <c r="IG225" t="s">
        <v>426</v>
      </c>
      <c r="IH225">
        <v>0</v>
      </c>
      <c r="II225">
        <v>100</v>
      </c>
      <c r="IJ225">
        <v>100</v>
      </c>
      <c r="IK225">
        <v>1.98</v>
      </c>
      <c r="IL225">
        <v>0.3821</v>
      </c>
      <c r="IM225">
        <v>0.591063205497763</v>
      </c>
      <c r="IN225">
        <v>0.00362635438953289</v>
      </c>
      <c r="IO225">
        <v>-8.50754122937555e-07</v>
      </c>
      <c r="IP225">
        <v>2.87264459290622e-10</v>
      </c>
      <c r="IQ225">
        <v>-0.103101814204982</v>
      </c>
      <c r="IR225">
        <v>-0.017656537129445</v>
      </c>
      <c r="IS225">
        <v>0.00217271289782075</v>
      </c>
      <c r="IT225">
        <v>-2.34727275410467e-05</v>
      </c>
      <c r="IU225">
        <v>4</v>
      </c>
      <c r="IV225">
        <v>2183</v>
      </c>
      <c r="IW225">
        <v>1</v>
      </c>
      <c r="IX225">
        <v>27</v>
      </c>
      <c r="IY225">
        <v>29322723.5</v>
      </c>
      <c r="IZ225">
        <v>29322723.5</v>
      </c>
      <c r="JA225">
        <v>0.997314</v>
      </c>
      <c r="JB225">
        <v>2.6416</v>
      </c>
      <c r="JC225">
        <v>1.54785</v>
      </c>
      <c r="JD225">
        <v>2.31323</v>
      </c>
      <c r="JE225">
        <v>1.64551</v>
      </c>
      <c r="JF225">
        <v>2.27417</v>
      </c>
      <c r="JG225">
        <v>34.6235</v>
      </c>
      <c r="JH225">
        <v>24.2101</v>
      </c>
      <c r="JI225">
        <v>18</v>
      </c>
      <c r="JJ225">
        <v>505.179</v>
      </c>
      <c r="JK225">
        <v>396.206</v>
      </c>
      <c r="JL225">
        <v>30.7026</v>
      </c>
      <c r="JM225">
        <v>28.8849</v>
      </c>
      <c r="JN225">
        <v>29.9999</v>
      </c>
      <c r="JO225">
        <v>28.8406</v>
      </c>
      <c r="JP225">
        <v>28.7903</v>
      </c>
      <c r="JQ225">
        <v>19.9854</v>
      </c>
      <c r="JR225">
        <v>20.4913</v>
      </c>
      <c r="JS225">
        <v>52.384</v>
      </c>
      <c r="JT225">
        <v>30.6884</v>
      </c>
      <c r="JU225">
        <v>420</v>
      </c>
      <c r="JV225">
        <v>23.9497</v>
      </c>
      <c r="JW225">
        <v>96.5316</v>
      </c>
      <c r="JX225">
        <v>94.4718</v>
      </c>
    </row>
    <row r="226" spans="1:284">
      <c r="A226">
        <v>210</v>
      </c>
      <c r="B226">
        <v>1759363729.1</v>
      </c>
      <c r="C226">
        <v>2687</v>
      </c>
      <c r="D226" t="s">
        <v>850</v>
      </c>
      <c r="E226" t="s">
        <v>851</v>
      </c>
      <c r="F226">
        <v>5</v>
      </c>
      <c r="G226" t="s">
        <v>852</v>
      </c>
      <c r="H226" t="s">
        <v>419</v>
      </c>
      <c r="I226">
        <v>1759363726.1</v>
      </c>
      <c r="J226">
        <f>(K226)/1000</f>
        <v>0</v>
      </c>
      <c r="K226">
        <f>1000*DK226*AI226*(DG226-DH226)/(100*CZ226*(1000-AI226*DG226))</f>
        <v>0</v>
      </c>
      <c r="L226">
        <f>DK226*AI226*(DF226-DE226*(1000-AI226*DH226)/(1000-AI226*DG226))/(100*CZ226)</f>
        <v>0</v>
      </c>
      <c r="M226">
        <f>DE226 - IF(AI226&gt;1, L226*CZ226*100.0/(AK226), 0)</f>
        <v>0</v>
      </c>
      <c r="N226">
        <f>((T226-J226/2)*M226-L226)/(T226+J226/2)</f>
        <v>0</v>
      </c>
      <c r="O226">
        <f>N226*(DL226+DM226)/1000.0</f>
        <v>0</v>
      </c>
      <c r="P226">
        <f>(DE226 - IF(AI226&gt;1, L226*CZ226*100.0/(AK226), 0))*(DL226+DM226)/1000.0</f>
        <v>0</v>
      </c>
      <c r="Q226">
        <f>2.0/((1/S226-1/R226)+SIGN(S226)*SQRT((1/S226-1/R226)*(1/S226-1/R226) + 4*DA226/((DA226+1)*(DA226+1))*(2*1/S226*1/R226-1/R226*1/R226)))</f>
        <v>0</v>
      </c>
      <c r="R226">
        <f>IF(LEFT(DB226,1)&lt;&gt;"0",IF(LEFT(DB226,1)="1",3.0,DC226),$D$5+$E$5*(DS226*DL226/($K$5*1000))+$F$5*(DS226*DL226/($K$5*1000))*MAX(MIN(CZ226,$J$5),$I$5)*MAX(MIN(CZ226,$J$5),$I$5)+$G$5*MAX(MIN(CZ226,$J$5),$I$5)*(DS226*DL226/($K$5*1000))+$H$5*(DS226*DL226/($K$5*1000))*(DS226*DL226/($K$5*1000)))</f>
        <v>0</v>
      </c>
      <c r="S226">
        <f>J226*(1000-(1000*0.61365*exp(17.502*W226/(240.97+W226))/(DL226+DM226)+DG226)/2)/(1000*0.61365*exp(17.502*W226/(240.97+W226))/(DL226+DM226)-DG226)</f>
        <v>0</v>
      </c>
      <c r="T226">
        <f>1/((DA226+1)/(Q226/1.6)+1/(R226/1.37)) + DA226/((DA226+1)/(Q226/1.6) + DA226/(R226/1.37))</f>
        <v>0</v>
      </c>
      <c r="U226">
        <f>(CV226*CY226)</f>
        <v>0</v>
      </c>
      <c r="V226">
        <f>(DN226+(U226+2*0.95*5.67E-8*(((DN226+$B$7)+273)^4-(DN226+273)^4)-44100*J226)/(1.84*29.3*R226+8*0.95*5.67E-8*(DN226+273)^3))</f>
        <v>0</v>
      </c>
      <c r="W226">
        <f>($C$7*DO226+$D$7*DP226+$E$7*V226)</f>
        <v>0</v>
      </c>
      <c r="X226">
        <f>0.61365*exp(17.502*W226/(240.97+W226))</f>
        <v>0</v>
      </c>
      <c r="Y226">
        <f>(Z226/AA226*100)</f>
        <v>0</v>
      </c>
      <c r="Z226">
        <f>DG226*(DL226+DM226)/1000</f>
        <v>0</v>
      </c>
      <c r="AA226">
        <f>0.61365*exp(17.502*DN226/(240.97+DN226))</f>
        <v>0</v>
      </c>
      <c r="AB226">
        <f>(X226-DG226*(DL226+DM226)/1000)</f>
        <v>0</v>
      </c>
      <c r="AC226">
        <f>(-J226*44100)</f>
        <v>0</v>
      </c>
      <c r="AD226">
        <f>2*29.3*R226*0.92*(DN226-W226)</f>
        <v>0</v>
      </c>
      <c r="AE226">
        <f>2*0.95*5.67E-8*(((DN226+$B$7)+273)^4-(W226+273)^4)</f>
        <v>0</v>
      </c>
      <c r="AF226">
        <f>U226+AE226+AC226+AD226</f>
        <v>0</v>
      </c>
      <c r="AG226">
        <v>0</v>
      </c>
      <c r="AH226">
        <v>0</v>
      </c>
      <c r="AI226">
        <f>IF(AG226*$H$13&gt;=AK226,1.0,(AK226/(AK226-AG226*$H$13)))</f>
        <v>0</v>
      </c>
      <c r="AJ226">
        <f>(AI226-1)*100</f>
        <v>0</v>
      </c>
      <c r="AK226">
        <f>MAX(0,($B$13+$C$13*DS226)/(1+$D$13*DS226)*DL226/(DN226+273)*$E$13)</f>
        <v>0</v>
      </c>
      <c r="AL226" t="s">
        <v>420</v>
      </c>
      <c r="AM226" t="s">
        <v>420</v>
      </c>
      <c r="AN226">
        <v>0</v>
      </c>
      <c r="AO226">
        <v>0</v>
      </c>
      <c r="AP226">
        <f>1-AN226/AO226</f>
        <v>0</v>
      </c>
      <c r="AQ226">
        <v>0</v>
      </c>
      <c r="AR226" t="s">
        <v>420</v>
      </c>
      <c r="AS226" t="s">
        <v>420</v>
      </c>
      <c r="AT226">
        <v>0</v>
      </c>
      <c r="AU226">
        <v>0</v>
      </c>
      <c r="AV226">
        <f>1-AT226/AU226</f>
        <v>0</v>
      </c>
      <c r="AW226">
        <v>0.5</v>
      </c>
      <c r="AX226">
        <f>CW226</f>
        <v>0</v>
      </c>
      <c r="AY226">
        <f>L226</f>
        <v>0</v>
      </c>
      <c r="AZ226">
        <f>AV226*AW226*AX226</f>
        <v>0</v>
      </c>
      <c r="BA226">
        <f>(AY226-AQ226)/AX226</f>
        <v>0</v>
      </c>
      <c r="BB226">
        <f>(AO226-AU226)/AU226</f>
        <v>0</v>
      </c>
      <c r="BC226">
        <f>AN226/(AP226+AN226/AU226)</f>
        <v>0</v>
      </c>
      <c r="BD226" t="s">
        <v>420</v>
      </c>
      <c r="BE226">
        <v>0</v>
      </c>
      <c r="BF226">
        <f>IF(BE226&lt;&gt;0, BE226, BC226)</f>
        <v>0</v>
      </c>
      <c r="BG226">
        <f>1-BF226/AU226</f>
        <v>0</v>
      </c>
      <c r="BH226">
        <f>(AU226-AT226)/(AU226-BF226)</f>
        <v>0</v>
      </c>
      <c r="BI226">
        <f>(AO226-AU226)/(AO226-BF226)</f>
        <v>0</v>
      </c>
      <c r="BJ226">
        <f>(AU226-AT226)/(AU226-AN226)</f>
        <v>0</v>
      </c>
      <c r="BK226">
        <f>(AO226-AU226)/(AO226-AN226)</f>
        <v>0</v>
      </c>
      <c r="BL226">
        <f>(BH226*BF226/AT226)</f>
        <v>0</v>
      </c>
      <c r="BM226">
        <f>(1-BL226)</f>
        <v>0</v>
      </c>
      <c r="CV226">
        <f>$B$11*DT226+$C$11*DU226+$F$11*EF226*(1-EI226)</f>
        <v>0</v>
      </c>
      <c r="CW226">
        <f>CV226*CX226</f>
        <v>0</v>
      </c>
      <c r="CX226">
        <f>($B$11*$D$9+$C$11*$D$9+$F$11*((ES226+EK226)/MAX(ES226+EK226+ET226, 0.1)*$I$9+ET226/MAX(ES226+EK226+ET226, 0.1)*$J$9))/($B$11+$C$11+$F$11)</f>
        <v>0</v>
      </c>
      <c r="CY226">
        <f>($B$11*$K$9+$C$11*$K$9+$F$11*((ES226+EK226)/MAX(ES226+EK226+ET226, 0.1)*$P$9+ET226/MAX(ES226+EK226+ET226, 0.1)*$Q$9))/($B$11+$C$11+$F$11)</f>
        <v>0</v>
      </c>
      <c r="CZ226">
        <v>2.18</v>
      </c>
      <c r="DA226">
        <v>0.5</v>
      </c>
      <c r="DB226" t="s">
        <v>421</v>
      </c>
      <c r="DC226">
        <v>2</v>
      </c>
      <c r="DD226">
        <v>1759363726.1</v>
      </c>
      <c r="DE226">
        <v>420.0372</v>
      </c>
      <c r="DF226">
        <v>420.048</v>
      </c>
      <c r="DG226">
        <v>23.95076</v>
      </c>
      <c r="DH226">
        <v>23.72682</v>
      </c>
      <c r="DI226">
        <v>418.0582</v>
      </c>
      <c r="DJ226">
        <v>23.57032</v>
      </c>
      <c r="DK226">
        <v>500.0132</v>
      </c>
      <c r="DL226">
        <v>90.33496</v>
      </c>
      <c r="DM226">
        <v>0.03392766</v>
      </c>
      <c r="DN226">
        <v>30.30034</v>
      </c>
      <c r="DO226">
        <v>29.99032</v>
      </c>
      <c r="DP226">
        <v>999.9</v>
      </c>
      <c r="DQ226">
        <v>0</v>
      </c>
      <c r="DR226">
        <v>0</v>
      </c>
      <c r="DS226">
        <v>10003.48</v>
      </c>
      <c r="DT226">
        <v>0</v>
      </c>
      <c r="DU226">
        <v>0.386148</v>
      </c>
      <c r="DV226">
        <v>-0.01044313</v>
      </c>
      <c r="DW226">
        <v>430.3444</v>
      </c>
      <c r="DX226">
        <v>430.2562</v>
      </c>
      <c r="DY226">
        <v>0.2239286</v>
      </c>
      <c r="DZ226">
        <v>420.048</v>
      </c>
      <c r="EA226">
        <v>23.72682</v>
      </c>
      <c r="EB226">
        <v>2.16359</v>
      </c>
      <c r="EC226">
        <v>2.143362</v>
      </c>
      <c r="ED226">
        <v>18.69526</v>
      </c>
      <c r="EE226">
        <v>18.54516</v>
      </c>
      <c r="EF226">
        <v>0.00500059</v>
      </c>
      <c r="EG226">
        <v>0</v>
      </c>
      <c r="EH226">
        <v>0</v>
      </c>
      <c r="EI226">
        <v>0</v>
      </c>
      <c r="EJ226">
        <v>190.1</v>
      </c>
      <c r="EK226">
        <v>0.00500059</v>
      </c>
      <c r="EL226">
        <v>-12.6</v>
      </c>
      <c r="EM226">
        <v>-1.24</v>
      </c>
      <c r="EN226">
        <v>35.625</v>
      </c>
      <c r="EO226">
        <v>39.8874</v>
      </c>
      <c r="EP226">
        <v>37.3624</v>
      </c>
      <c r="EQ226">
        <v>40.2372</v>
      </c>
      <c r="ER226">
        <v>38.3998</v>
      </c>
      <c r="ES226">
        <v>0</v>
      </c>
      <c r="ET226">
        <v>0</v>
      </c>
      <c r="EU226">
        <v>0</v>
      </c>
      <c r="EV226">
        <v>1759363730.5</v>
      </c>
      <c r="EW226">
        <v>0</v>
      </c>
      <c r="EX226">
        <v>190.569230769231</v>
      </c>
      <c r="EY226">
        <v>2.52307694719638</v>
      </c>
      <c r="EZ226">
        <v>7.63076954042598</v>
      </c>
      <c r="FA226">
        <v>-10.8538461538462</v>
      </c>
      <c r="FB226">
        <v>15</v>
      </c>
      <c r="FC226">
        <v>0</v>
      </c>
      <c r="FD226" t="s">
        <v>422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-0.0035342219047619</v>
      </c>
      <c r="FQ226">
        <v>0.035403469090909</v>
      </c>
      <c r="FR226">
        <v>0.0351875472315386</v>
      </c>
      <c r="FS226">
        <v>1</v>
      </c>
      <c r="FT226">
        <v>190.814705882353</v>
      </c>
      <c r="FU226">
        <v>-5.59052709096843</v>
      </c>
      <c r="FV226">
        <v>6.00211395862477</v>
      </c>
      <c r="FW226">
        <v>-1</v>
      </c>
      <c r="FX226">
        <v>0.222525857142857</v>
      </c>
      <c r="FY226">
        <v>0.0176392207792207</v>
      </c>
      <c r="FZ226">
        <v>0.00200113804016172</v>
      </c>
      <c r="GA226">
        <v>1</v>
      </c>
      <c r="GB226">
        <v>2</v>
      </c>
      <c r="GC226">
        <v>2</v>
      </c>
      <c r="GD226" t="s">
        <v>449</v>
      </c>
      <c r="GE226">
        <v>3.13292</v>
      </c>
      <c r="GF226">
        <v>2.71187</v>
      </c>
      <c r="GG226">
        <v>0.0892244</v>
      </c>
      <c r="GH226">
        <v>0.0896874</v>
      </c>
      <c r="GI226">
        <v>0.102491</v>
      </c>
      <c r="GJ226">
        <v>0.102566</v>
      </c>
      <c r="GK226">
        <v>34264.6</v>
      </c>
      <c r="GL226">
        <v>36680</v>
      </c>
      <c r="GM226">
        <v>34041.5</v>
      </c>
      <c r="GN226">
        <v>36486.2</v>
      </c>
      <c r="GO226">
        <v>43155.1</v>
      </c>
      <c r="GP226">
        <v>47008</v>
      </c>
      <c r="GQ226">
        <v>53110.6</v>
      </c>
      <c r="GR226">
        <v>58317.3</v>
      </c>
      <c r="GS226">
        <v>1.94832</v>
      </c>
      <c r="GT226">
        <v>1.7766</v>
      </c>
      <c r="GU226">
        <v>0.0859424</v>
      </c>
      <c r="GV226">
        <v>0</v>
      </c>
      <c r="GW226">
        <v>28.5987</v>
      </c>
      <c r="GX226">
        <v>999.9</v>
      </c>
      <c r="GY226">
        <v>57.783</v>
      </c>
      <c r="GZ226">
        <v>30.937</v>
      </c>
      <c r="HA226">
        <v>28.755</v>
      </c>
      <c r="HB226">
        <v>54.5927</v>
      </c>
      <c r="HC226">
        <v>44.3269</v>
      </c>
      <c r="HD226">
        <v>1</v>
      </c>
      <c r="HE226">
        <v>0.11344</v>
      </c>
      <c r="HF226">
        <v>-1.60587</v>
      </c>
      <c r="HG226">
        <v>20.1264</v>
      </c>
      <c r="HH226">
        <v>5.19872</v>
      </c>
      <c r="HI226">
        <v>12.0043</v>
      </c>
      <c r="HJ226">
        <v>4.9756</v>
      </c>
      <c r="HK226">
        <v>3.294</v>
      </c>
      <c r="HL226">
        <v>9999</v>
      </c>
      <c r="HM226">
        <v>9999</v>
      </c>
      <c r="HN226">
        <v>999.9</v>
      </c>
      <c r="HO226">
        <v>9999</v>
      </c>
      <c r="HP226">
        <v>1.86325</v>
      </c>
      <c r="HQ226">
        <v>1.86813</v>
      </c>
      <c r="HR226">
        <v>1.86784</v>
      </c>
      <c r="HS226">
        <v>1.86905</v>
      </c>
      <c r="HT226">
        <v>1.86981</v>
      </c>
      <c r="HU226">
        <v>1.86592</v>
      </c>
      <c r="HV226">
        <v>1.86695</v>
      </c>
      <c r="HW226">
        <v>1.86844</v>
      </c>
      <c r="HX226">
        <v>5</v>
      </c>
      <c r="HY226">
        <v>0</v>
      </c>
      <c r="HZ226">
        <v>0</v>
      </c>
      <c r="IA226">
        <v>0</v>
      </c>
      <c r="IB226" t="s">
        <v>424</v>
      </c>
      <c r="IC226" t="s">
        <v>425</v>
      </c>
      <c r="ID226" t="s">
        <v>426</v>
      </c>
      <c r="IE226" t="s">
        <v>426</v>
      </c>
      <c r="IF226" t="s">
        <v>426</v>
      </c>
      <c r="IG226" t="s">
        <v>426</v>
      </c>
      <c r="IH226">
        <v>0</v>
      </c>
      <c r="II226">
        <v>100</v>
      </c>
      <c r="IJ226">
        <v>100</v>
      </c>
      <c r="IK226">
        <v>1.979</v>
      </c>
      <c r="IL226">
        <v>0.3804</v>
      </c>
      <c r="IM226">
        <v>0.591063205497763</v>
      </c>
      <c r="IN226">
        <v>0.00362635438953289</v>
      </c>
      <c r="IO226">
        <v>-8.50754122937555e-07</v>
      </c>
      <c r="IP226">
        <v>2.87264459290622e-10</v>
      </c>
      <c r="IQ226">
        <v>-0.103101814204982</v>
      </c>
      <c r="IR226">
        <v>-0.017656537129445</v>
      </c>
      <c r="IS226">
        <v>0.00217271289782075</v>
      </c>
      <c r="IT226">
        <v>-2.34727275410467e-05</v>
      </c>
      <c r="IU226">
        <v>4</v>
      </c>
      <c r="IV226">
        <v>2183</v>
      </c>
      <c r="IW226">
        <v>1</v>
      </c>
      <c r="IX226">
        <v>27</v>
      </c>
      <c r="IY226">
        <v>29322728.8</v>
      </c>
      <c r="IZ226">
        <v>29322728.8</v>
      </c>
      <c r="JA226">
        <v>0.997314</v>
      </c>
      <c r="JB226">
        <v>2.65015</v>
      </c>
      <c r="JC226">
        <v>1.54785</v>
      </c>
      <c r="JD226">
        <v>2.31323</v>
      </c>
      <c r="JE226">
        <v>1.64551</v>
      </c>
      <c r="JF226">
        <v>2.2644</v>
      </c>
      <c r="JG226">
        <v>34.6463</v>
      </c>
      <c r="JH226">
        <v>24.2101</v>
      </c>
      <c r="JI226">
        <v>18</v>
      </c>
      <c r="JJ226">
        <v>506.182</v>
      </c>
      <c r="JK226">
        <v>395.853</v>
      </c>
      <c r="JL226">
        <v>31.2982</v>
      </c>
      <c r="JM226">
        <v>28.853</v>
      </c>
      <c r="JN226">
        <v>29.9998</v>
      </c>
      <c r="JO226">
        <v>28.8284</v>
      </c>
      <c r="JP226">
        <v>28.7762</v>
      </c>
      <c r="JQ226">
        <v>19.9856</v>
      </c>
      <c r="JR226">
        <v>21.1982</v>
      </c>
      <c r="JS226">
        <v>52.7734</v>
      </c>
      <c r="JT226">
        <v>31.3029</v>
      </c>
      <c r="JU226">
        <v>420</v>
      </c>
      <c r="JV226">
        <v>23.6816</v>
      </c>
      <c r="JW226">
        <v>96.5397</v>
      </c>
      <c r="JX226">
        <v>94.4842</v>
      </c>
    </row>
    <row r="227" spans="1:284">
      <c r="A227">
        <v>211</v>
      </c>
      <c r="B227">
        <v>1759363731.1</v>
      </c>
      <c r="C227">
        <v>2689</v>
      </c>
      <c r="D227" t="s">
        <v>853</v>
      </c>
      <c r="E227" t="s">
        <v>854</v>
      </c>
      <c r="F227">
        <v>5</v>
      </c>
      <c r="G227" t="s">
        <v>852</v>
      </c>
      <c r="H227" t="s">
        <v>419</v>
      </c>
      <c r="I227">
        <v>1759363727.85</v>
      </c>
      <c r="J227">
        <f>(K227)/1000</f>
        <v>0</v>
      </c>
      <c r="K227">
        <f>1000*DK227*AI227*(DG227-DH227)/(100*CZ227*(1000-AI227*DG227))</f>
        <v>0</v>
      </c>
      <c r="L227">
        <f>DK227*AI227*(DF227-DE227*(1000-AI227*DH227)/(1000-AI227*DG227))/(100*CZ227)</f>
        <v>0</v>
      </c>
      <c r="M227">
        <f>DE227 - IF(AI227&gt;1, L227*CZ227*100.0/(AK227), 0)</f>
        <v>0</v>
      </c>
      <c r="N227">
        <f>((T227-J227/2)*M227-L227)/(T227+J227/2)</f>
        <v>0</v>
      </c>
      <c r="O227">
        <f>N227*(DL227+DM227)/1000.0</f>
        <v>0</v>
      </c>
      <c r="P227">
        <f>(DE227 - IF(AI227&gt;1, L227*CZ227*100.0/(AK227), 0))*(DL227+DM227)/1000.0</f>
        <v>0</v>
      </c>
      <c r="Q227">
        <f>2.0/((1/S227-1/R227)+SIGN(S227)*SQRT((1/S227-1/R227)*(1/S227-1/R227) + 4*DA227/((DA227+1)*(DA227+1))*(2*1/S227*1/R227-1/R227*1/R227)))</f>
        <v>0</v>
      </c>
      <c r="R227">
        <f>IF(LEFT(DB227,1)&lt;&gt;"0",IF(LEFT(DB227,1)="1",3.0,DC227),$D$5+$E$5*(DS227*DL227/($K$5*1000))+$F$5*(DS227*DL227/($K$5*1000))*MAX(MIN(CZ227,$J$5),$I$5)*MAX(MIN(CZ227,$J$5),$I$5)+$G$5*MAX(MIN(CZ227,$J$5),$I$5)*(DS227*DL227/($K$5*1000))+$H$5*(DS227*DL227/($K$5*1000))*(DS227*DL227/($K$5*1000)))</f>
        <v>0</v>
      </c>
      <c r="S227">
        <f>J227*(1000-(1000*0.61365*exp(17.502*W227/(240.97+W227))/(DL227+DM227)+DG227)/2)/(1000*0.61365*exp(17.502*W227/(240.97+W227))/(DL227+DM227)-DG227)</f>
        <v>0</v>
      </c>
      <c r="T227">
        <f>1/((DA227+1)/(Q227/1.6)+1/(R227/1.37)) + DA227/((DA227+1)/(Q227/1.6) + DA227/(R227/1.37))</f>
        <v>0</v>
      </c>
      <c r="U227">
        <f>(CV227*CY227)</f>
        <v>0</v>
      </c>
      <c r="V227">
        <f>(DN227+(U227+2*0.95*5.67E-8*(((DN227+$B$7)+273)^4-(DN227+273)^4)-44100*J227)/(1.84*29.3*R227+8*0.95*5.67E-8*(DN227+273)^3))</f>
        <v>0</v>
      </c>
      <c r="W227">
        <f>($C$7*DO227+$D$7*DP227+$E$7*V227)</f>
        <v>0</v>
      </c>
      <c r="X227">
        <f>0.61365*exp(17.502*W227/(240.97+W227))</f>
        <v>0</v>
      </c>
      <c r="Y227">
        <f>(Z227/AA227*100)</f>
        <v>0</v>
      </c>
      <c r="Z227">
        <f>DG227*(DL227+DM227)/1000</f>
        <v>0</v>
      </c>
      <c r="AA227">
        <f>0.61365*exp(17.502*DN227/(240.97+DN227))</f>
        <v>0</v>
      </c>
      <c r="AB227">
        <f>(X227-DG227*(DL227+DM227)/1000)</f>
        <v>0</v>
      </c>
      <c r="AC227">
        <f>(-J227*44100)</f>
        <v>0</v>
      </c>
      <c r="AD227">
        <f>2*29.3*R227*0.92*(DN227-W227)</f>
        <v>0</v>
      </c>
      <c r="AE227">
        <f>2*0.95*5.67E-8*(((DN227+$B$7)+273)^4-(W227+273)^4)</f>
        <v>0</v>
      </c>
      <c r="AF227">
        <f>U227+AE227+AC227+AD227</f>
        <v>0</v>
      </c>
      <c r="AG227">
        <v>0</v>
      </c>
      <c r="AH227">
        <v>0</v>
      </c>
      <c r="AI227">
        <f>IF(AG227*$H$13&gt;=AK227,1.0,(AK227/(AK227-AG227*$H$13)))</f>
        <v>0</v>
      </c>
      <c r="AJ227">
        <f>(AI227-1)*100</f>
        <v>0</v>
      </c>
      <c r="AK227">
        <f>MAX(0,($B$13+$C$13*DS227)/(1+$D$13*DS227)*DL227/(DN227+273)*$E$13)</f>
        <v>0</v>
      </c>
      <c r="AL227" t="s">
        <v>420</v>
      </c>
      <c r="AM227" t="s">
        <v>420</v>
      </c>
      <c r="AN227">
        <v>0</v>
      </c>
      <c r="AO227">
        <v>0</v>
      </c>
      <c r="AP227">
        <f>1-AN227/AO227</f>
        <v>0</v>
      </c>
      <c r="AQ227">
        <v>0</v>
      </c>
      <c r="AR227" t="s">
        <v>420</v>
      </c>
      <c r="AS227" t="s">
        <v>420</v>
      </c>
      <c r="AT227">
        <v>0</v>
      </c>
      <c r="AU227">
        <v>0</v>
      </c>
      <c r="AV227">
        <f>1-AT227/AU227</f>
        <v>0</v>
      </c>
      <c r="AW227">
        <v>0.5</v>
      </c>
      <c r="AX227">
        <f>CW227</f>
        <v>0</v>
      </c>
      <c r="AY227">
        <f>L227</f>
        <v>0</v>
      </c>
      <c r="AZ227">
        <f>AV227*AW227*AX227</f>
        <v>0</v>
      </c>
      <c r="BA227">
        <f>(AY227-AQ227)/AX227</f>
        <v>0</v>
      </c>
      <c r="BB227">
        <f>(AO227-AU227)/AU227</f>
        <v>0</v>
      </c>
      <c r="BC227">
        <f>AN227/(AP227+AN227/AU227)</f>
        <v>0</v>
      </c>
      <c r="BD227" t="s">
        <v>420</v>
      </c>
      <c r="BE227">
        <v>0</v>
      </c>
      <c r="BF227">
        <f>IF(BE227&lt;&gt;0, BE227, BC227)</f>
        <v>0</v>
      </c>
      <c r="BG227">
        <f>1-BF227/AU227</f>
        <v>0</v>
      </c>
      <c r="BH227">
        <f>(AU227-AT227)/(AU227-BF227)</f>
        <v>0</v>
      </c>
      <c r="BI227">
        <f>(AO227-AU227)/(AO227-BF227)</f>
        <v>0</v>
      </c>
      <c r="BJ227">
        <f>(AU227-AT227)/(AU227-AN227)</f>
        <v>0</v>
      </c>
      <c r="BK227">
        <f>(AO227-AU227)/(AO227-AN227)</f>
        <v>0</v>
      </c>
      <c r="BL227">
        <f>(BH227*BF227/AT227)</f>
        <v>0</v>
      </c>
      <c r="BM227">
        <f>(1-BL227)</f>
        <v>0</v>
      </c>
      <c r="CV227">
        <f>$B$11*DT227+$C$11*DU227+$F$11*EF227*(1-EI227)</f>
        <v>0</v>
      </c>
      <c r="CW227">
        <f>CV227*CX227</f>
        <v>0</v>
      </c>
      <c r="CX227">
        <f>($B$11*$D$9+$C$11*$D$9+$F$11*((ES227+EK227)/MAX(ES227+EK227+ET227, 0.1)*$I$9+ET227/MAX(ES227+EK227+ET227, 0.1)*$J$9))/($B$11+$C$11+$F$11)</f>
        <v>0</v>
      </c>
      <c r="CY227">
        <f>($B$11*$K$9+$C$11*$K$9+$F$11*((ES227+EK227)/MAX(ES227+EK227+ET227, 0.1)*$P$9+ET227/MAX(ES227+EK227+ET227, 0.1)*$Q$9))/($B$11+$C$11+$F$11)</f>
        <v>0</v>
      </c>
      <c r="CZ227">
        <v>2.18</v>
      </c>
      <c r="DA227">
        <v>0.5</v>
      </c>
      <c r="DB227" t="s">
        <v>421</v>
      </c>
      <c r="DC227">
        <v>2</v>
      </c>
      <c r="DD227">
        <v>1759363727.85</v>
      </c>
      <c r="DE227">
        <v>420.0375</v>
      </c>
      <c r="DF227">
        <v>420.01575</v>
      </c>
      <c r="DG227">
        <v>23.951175</v>
      </c>
      <c r="DH227">
        <v>23.725975</v>
      </c>
      <c r="DI227">
        <v>418.0585</v>
      </c>
      <c r="DJ227">
        <v>23.570725</v>
      </c>
      <c r="DK227">
        <v>500.04275</v>
      </c>
      <c r="DL227">
        <v>90.334275</v>
      </c>
      <c r="DM227">
        <v>0.03382035</v>
      </c>
      <c r="DN227">
        <v>30.302175</v>
      </c>
      <c r="DO227">
        <v>29.994375</v>
      </c>
      <c r="DP227">
        <v>999.9</v>
      </c>
      <c r="DQ227">
        <v>0</v>
      </c>
      <c r="DR227">
        <v>0</v>
      </c>
      <c r="DS227">
        <v>10007.8</v>
      </c>
      <c r="DT227">
        <v>0</v>
      </c>
      <c r="DU227">
        <v>0.386148</v>
      </c>
      <c r="DV227">
        <v>0.0221862875</v>
      </c>
      <c r="DW227">
        <v>430.34475</v>
      </c>
      <c r="DX227">
        <v>430.22275</v>
      </c>
      <c r="DY227">
        <v>0.22519475</v>
      </c>
      <c r="DZ227">
        <v>420.01575</v>
      </c>
      <c r="EA227">
        <v>23.725975</v>
      </c>
      <c r="EB227">
        <v>2.1636125</v>
      </c>
      <c r="EC227">
        <v>2.14327</v>
      </c>
      <c r="ED227">
        <v>18.695425</v>
      </c>
      <c r="EE227">
        <v>18.54445</v>
      </c>
      <c r="EF227">
        <v>0.00500059</v>
      </c>
      <c r="EG227">
        <v>0</v>
      </c>
      <c r="EH227">
        <v>0</v>
      </c>
      <c r="EI227">
        <v>0</v>
      </c>
      <c r="EJ227">
        <v>189.6</v>
      </c>
      <c r="EK227">
        <v>0.00500059</v>
      </c>
      <c r="EL227">
        <v>-11.65</v>
      </c>
      <c r="EM227">
        <v>-0.775</v>
      </c>
      <c r="EN227">
        <v>35.625</v>
      </c>
      <c r="EO227">
        <v>39.906</v>
      </c>
      <c r="EP227">
        <v>37.375</v>
      </c>
      <c r="EQ227">
        <v>40.281</v>
      </c>
      <c r="ER227">
        <v>38.4215</v>
      </c>
      <c r="ES227">
        <v>0</v>
      </c>
      <c r="ET227">
        <v>0</v>
      </c>
      <c r="EU227">
        <v>0</v>
      </c>
      <c r="EV227">
        <v>1759363732.3</v>
      </c>
      <c r="EW227">
        <v>0</v>
      </c>
      <c r="EX227">
        <v>189.628</v>
      </c>
      <c r="EY227">
        <v>-7.16923081865425</v>
      </c>
      <c r="EZ227">
        <v>-18.1769228317093</v>
      </c>
      <c r="FA227">
        <v>-9.972</v>
      </c>
      <c r="FB227">
        <v>15</v>
      </c>
      <c r="FC227">
        <v>0</v>
      </c>
      <c r="FD227" t="s">
        <v>422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0.002633672</v>
      </c>
      <c r="FQ227">
        <v>-0.0479379103759398</v>
      </c>
      <c r="FR227">
        <v>0.0308590717868177</v>
      </c>
      <c r="FS227">
        <v>1</v>
      </c>
      <c r="FT227">
        <v>190.776470588235</v>
      </c>
      <c r="FU227">
        <v>-1.21619551146642</v>
      </c>
      <c r="FV227">
        <v>5.99460830411155</v>
      </c>
      <c r="FW227">
        <v>-1</v>
      </c>
      <c r="FX227">
        <v>0.2230508</v>
      </c>
      <c r="FY227">
        <v>0.0162949172932331</v>
      </c>
      <c r="FZ227">
        <v>0.00180184329507313</v>
      </c>
      <c r="GA227">
        <v>1</v>
      </c>
      <c r="GB227">
        <v>2</v>
      </c>
      <c r="GC227">
        <v>2</v>
      </c>
      <c r="GD227" t="s">
        <v>449</v>
      </c>
      <c r="GE227">
        <v>3.13275</v>
      </c>
      <c r="GF227">
        <v>2.71176</v>
      </c>
      <c r="GG227">
        <v>0.0892208</v>
      </c>
      <c r="GH227">
        <v>0.0896787</v>
      </c>
      <c r="GI227">
        <v>0.102493</v>
      </c>
      <c r="GJ227">
        <v>0.102563</v>
      </c>
      <c r="GK227">
        <v>34264.9</v>
      </c>
      <c r="GL227">
        <v>36680.6</v>
      </c>
      <c r="GM227">
        <v>34041.6</v>
      </c>
      <c r="GN227">
        <v>36486.4</v>
      </c>
      <c r="GO227">
        <v>43155.3</v>
      </c>
      <c r="GP227">
        <v>47008.4</v>
      </c>
      <c r="GQ227">
        <v>53111</v>
      </c>
      <c r="GR227">
        <v>58317.5</v>
      </c>
      <c r="GS227">
        <v>1.94827</v>
      </c>
      <c r="GT227">
        <v>1.7765</v>
      </c>
      <c r="GU227">
        <v>0.0867024</v>
      </c>
      <c r="GV227">
        <v>0</v>
      </c>
      <c r="GW227">
        <v>28.5966</v>
      </c>
      <c r="GX227">
        <v>999.9</v>
      </c>
      <c r="GY227">
        <v>57.783</v>
      </c>
      <c r="GZ227">
        <v>30.937</v>
      </c>
      <c r="HA227">
        <v>28.7536</v>
      </c>
      <c r="HB227">
        <v>54.5127</v>
      </c>
      <c r="HC227">
        <v>44.6114</v>
      </c>
      <c r="HD227">
        <v>1</v>
      </c>
      <c r="HE227">
        <v>0.113338</v>
      </c>
      <c r="HF227">
        <v>-1.61569</v>
      </c>
      <c r="HG227">
        <v>20.1263</v>
      </c>
      <c r="HH227">
        <v>5.19812</v>
      </c>
      <c r="HI227">
        <v>12.0046</v>
      </c>
      <c r="HJ227">
        <v>4.9753</v>
      </c>
      <c r="HK227">
        <v>3.294</v>
      </c>
      <c r="HL227">
        <v>9999</v>
      </c>
      <c r="HM227">
        <v>9999</v>
      </c>
      <c r="HN227">
        <v>999.9</v>
      </c>
      <c r="HO227">
        <v>9999</v>
      </c>
      <c r="HP227">
        <v>1.86325</v>
      </c>
      <c r="HQ227">
        <v>1.86813</v>
      </c>
      <c r="HR227">
        <v>1.86784</v>
      </c>
      <c r="HS227">
        <v>1.86905</v>
      </c>
      <c r="HT227">
        <v>1.86982</v>
      </c>
      <c r="HU227">
        <v>1.86591</v>
      </c>
      <c r="HV227">
        <v>1.86696</v>
      </c>
      <c r="HW227">
        <v>1.86844</v>
      </c>
      <c r="HX227">
        <v>5</v>
      </c>
      <c r="HY227">
        <v>0</v>
      </c>
      <c r="HZ227">
        <v>0</v>
      </c>
      <c r="IA227">
        <v>0</v>
      </c>
      <c r="IB227" t="s">
        <v>424</v>
      </c>
      <c r="IC227" t="s">
        <v>425</v>
      </c>
      <c r="ID227" t="s">
        <v>426</v>
      </c>
      <c r="IE227" t="s">
        <v>426</v>
      </c>
      <c r="IF227" t="s">
        <v>426</v>
      </c>
      <c r="IG227" t="s">
        <v>426</v>
      </c>
      <c r="IH227">
        <v>0</v>
      </c>
      <c r="II227">
        <v>100</v>
      </c>
      <c r="IJ227">
        <v>100</v>
      </c>
      <c r="IK227">
        <v>1.98</v>
      </c>
      <c r="IL227">
        <v>0.3805</v>
      </c>
      <c r="IM227">
        <v>0.591063205497763</v>
      </c>
      <c r="IN227">
        <v>0.00362635438953289</v>
      </c>
      <c r="IO227">
        <v>-8.50754122937555e-07</v>
      </c>
      <c r="IP227">
        <v>2.87264459290622e-10</v>
      </c>
      <c r="IQ227">
        <v>-0.103101814204982</v>
      </c>
      <c r="IR227">
        <v>-0.017656537129445</v>
      </c>
      <c r="IS227">
        <v>0.00217271289782075</v>
      </c>
      <c r="IT227">
        <v>-2.34727275410467e-05</v>
      </c>
      <c r="IU227">
        <v>4</v>
      </c>
      <c r="IV227">
        <v>2183</v>
      </c>
      <c r="IW227">
        <v>1</v>
      </c>
      <c r="IX227">
        <v>27</v>
      </c>
      <c r="IY227">
        <v>29322728.9</v>
      </c>
      <c r="IZ227">
        <v>29322728.9</v>
      </c>
      <c r="JA227">
        <v>0.997314</v>
      </c>
      <c r="JB227">
        <v>2.64404</v>
      </c>
      <c r="JC227">
        <v>1.54785</v>
      </c>
      <c r="JD227">
        <v>2.31323</v>
      </c>
      <c r="JE227">
        <v>1.64673</v>
      </c>
      <c r="JF227">
        <v>2.32422</v>
      </c>
      <c r="JG227">
        <v>34.6463</v>
      </c>
      <c r="JH227">
        <v>24.2101</v>
      </c>
      <c r="JI227">
        <v>18</v>
      </c>
      <c r="JJ227">
        <v>506.148</v>
      </c>
      <c r="JK227">
        <v>395.795</v>
      </c>
      <c r="JL227">
        <v>31.3003</v>
      </c>
      <c r="JM227">
        <v>28.8524</v>
      </c>
      <c r="JN227">
        <v>29.9998</v>
      </c>
      <c r="JO227">
        <v>28.8281</v>
      </c>
      <c r="JP227">
        <v>28.7756</v>
      </c>
      <c r="JQ227">
        <v>19.9876</v>
      </c>
      <c r="JR227">
        <v>21.1982</v>
      </c>
      <c r="JS227">
        <v>52.7734</v>
      </c>
      <c r="JT227">
        <v>31.3029</v>
      </c>
      <c r="JU227">
        <v>420</v>
      </c>
      <c r="JV227">
        <v>23.68</v>
      </c>
      <c r="JW227">
        <v>96.5402</v>
      </c>
      <c r="JX227">
        <v>94.4846</v>
      </c>
    </row>
    <row r="228" spans="1:284">
      <c r="A228">
        <v>212</v>
      </c>
      <c r="B228">
        <v>1759363734.1</v>
      </c>
      <c r="C228">
        <v>2692</v>
      </c>
      <c r="D228" t="s">
        <v>855</v>
      </c>
      <c r="E228" t="s">
        <v>856</v>
      </c>
      <c r="F228">
        <v>5</v>
      </c>
      <c r="G228" t="s">
        <v>852</v>
      </c>
      <c r="H228" t="s">
        <v>419</v>
      </c>
      <c r="I228">
        <v>1759363730.85</v>
      </c>
      <c r="J228">
        <f>(K228)/1000</f>
        <v>0</v>
      </c>
      <c r="K228">
        <f>1000*DK228*AI228*(DG228-DH228)/(100*CZ228*(1000-AI228*DG228))</f>
        <v>0</v>
      </c>
      <c r="L228">
        <f>DK228*AI228*(DF228-DE228*(1000-AI228*DH228)/(1000-AI228*DG228))/(100*CZ228)</f>
        <v>0</v>
      </c>
      <c r="M228">
        <f>DE228 - IF(AI228&gt;1, L228*CZ228*100.0/(AK228), 0)</f>
        <v>0</v>
      </c>
      <c r="N228">
        <f>((T228-J228/2)*M228-L228)/(T228+J228/2)</f>
        <v>0</v>
      </c>
      <c r="O228">
        <f>N228*(DL228+DM228)/1000.0</f>
        <v>0</v>
      </c>
      <c r="P228">
        <f>(DE228 - IF(AI228&gt;1, L228*CZ228*100.0/(AK228), 0))*(DL228+DM228)/1000.0</f>
        <v>0</v>
      </c>
      <c r="Q228">
        <f>2.0/((1/S228-1/R228)+SIGN(S228)*SQRT((1/S228-1/R228)*(1/S228-1/R228) + 4*DA228/((DA228+1)*(DA228+1))*(2*1/S228*1/R228-1/R228*1/R228)))</f>
        <v>0</v>
      </c>
      <c r="R228">
        <f>IF(LEFT(DB228,1)&lt;&gt;"0",IF(LEFT(DB228,1)="1",3.0,DC228),$D$5+$E$5*(DS228*DL228/($K$5*1000))+$F$5*(DS228*DL228/($K$5*1000))*MAX(MIN(CZ228,$J$5),$I$5)*MAX(MIN(CZ228,$J$5),$I$5)+$G$5*MAX(MIN(CZ228,$J$5),$I$5)*(DS228*DL228/($K$5*1000))+$H$5*(DS228*DL228/($K$5*1000))*(DS228*DL228/($K$5*1000)))</f>
        <v>0</v>
      </c>
      <c r="S228">
        <f>J228*(1000-(1000*0.61365*exp(17.502*W228/(240.97+W228))/(DL228+DM228)+DG228)/2)/(1000*0.61365*exp(17.502*W228/(240.97+W228))/(DL228+DM228)-DG228)</f>
        <v>0</v>
      </c>
      <c r="T228">
        <f>1/((DA228+1)/(Q228/1.6)+1/(R228/1.37)) + DA228/((DA228+1)/(Q228/1.6) + DA228/(R228/1.37))</f>
        <v>0</v>
      </c>
      <c r="U228">
        <f>(CV228*CY228)</f>
        <v>0</v>
      </c>
      <c r="V228">
        <f>(DN228+(U228+2*0.95*5.67E-8*(((DN228+$B$7)+273)^4-(DN228+273)^4)-44100*J228)/(1.84*29.3*R228+8*0.95*5.67E-8*(DN228+273)^3))</f>
        <v>0</v>
      </c>
      <c r="W228">
        <f>($C$7*DO228+$D$7*DP228+$E$7*V228)</f>
        <v>0</v>
      </c>
      <c r="X228">
        <f>0.61365*exp(17.502*W228/(240.97+W228))</f>
        <v>0</v>
      </c>
      <c r="Y228">
        <f>(Z228/AA228*100)</f>
        <v>0</v>
      </c>
      <c r="Z228">
        <f>DG228*(DL228+DM228)/1000</f>
        <v>0</v>
      </c>
      <c r="AA228">
        <f>0.61365*exp(17.502*DN228/(240.97+DN228))</f>
        <v>0</v>
      </c>
      <c r="AB228">
        <f>(X228-DG228*(DL228+DM228)/1000)</f>
        <v>0</v>
      </c>
      <c r="AC228">
        <f>(-J228*44100)</f>
        <v>0</v>
      </c>
      <c r="AD228">
        <f>2*29.3*R228*0.92*(DN228-W228)</f>
        <v>0</v>
      </c>
      <c r="AE228">
        <f>2*0.95*5.67E-8*(((DN228+$B$7)+273)^4-(W228+273)^4)</f>
        <v>0</v>
      </c>
      <c r="AF228">
        <f>U228+AE228+AC228+AD228</f>
        <v>0</v>
      </c>
      <c r="AG228">
        <v>0</v>
      </c>
      <c r="AH228">
        <v>0</v>
      </c>
      <c r="AI228">
        <f>IF(AG228*$H$13&gt;=AK228,1.0,(AK228/(AK228-AG228*$H$13)))</f>
        <v>0</v>
      </c>
      <c r="AJ228">
        <f>(AI228-1)*100</f>
        <v>0</v>
      </c>
      <c r="AK228">
        <f>MAX(0,($B$13+$C$13*DS228)/(1+$D$13*DS228)*DL228/(DN228+273)*$E$13)</f>
        <v>0</v>
      </c>
      <c r="AL228" t="s">
        <v>420</v>
      </c>
      <c r="AM228" t="s">
        <v>420</v>
      </c>
      <c r="AN228">
        <v>0</v>
      </c>
      <c r="AO228">
        <v>0</v>
      </c>
      <c r="AP228">
        <f>1-AN228/AO228</f>
        <v>0</v>
      </c>
      <c r="AQ228">
        <v>0</v>
      </c>
      <c r="AR228" t="s">
        <v>420</v>
      </c>
      <c r="AS228" t="s">
        <v>420</v>
      </c>
      <c r="AT228">
        <v>0</v>
      </c>
      <c r="AU228">
        <v>0</v>
      </c>
      <c r="AV228">
        <f>1-AT228/AU228</f>
        <v>0</v>
      </c>
      <c r="AW228">
        <v>0.5</v>
      </c>
      <c r="AX228">
        <f>CW228</f>
        <v>0</v>
      </c>
      <c r="AY228">
        <f>L228</f>
        <v>0</v>
      </c>
      <c r="AZ228">
        <f>AV228*AW228*AX228</f>
        <v>0</v>
      </c>
      <c r="BA228">
        <f>(AY228-AQ228)/AX228</f>
        <v>0</v>
      </c>
      <c r="BB228">
        <f>(AO228-AU228)/AU228</f>
        <v>0</v>
      </c>
      <c r="BC228">
        <f>AN228/(AP228+AN228/AU228)</f>
        <v>0</v>
      </c>
      <c r="BD228" t="s">
        <v>420</v>
      </c>
      <c r="BE228">
        <v>0</v>
      </c>
      <c r="BF228">
        <f>IF(BE228&lt;&gt;0, BE228, BC228)</f>
        <v>0</v>
      </c>
      <c r="BG228">
        <f>1-BF228/AU228</f>
        <v>0</v>
      </c>
      <c r="BH228">
        <f>(AU228-AT228)/(AU228-BF228)</f>
        <v>0</v>
      </c>
      <c r="BI228">
        <f>(AO228-AU228)/(AO228-BF228)</f>
        <v>0</v>
      </c>
      <c r="BJ228">
        <f>(AU228-AT228)/(AU228-AN228)</f>
        <v>0</v>
      </c>
      <c r="BK228">
        <f>(AO228-AU228)/(AO228-AN228)</f>
        <v>0</v>
      </c>
      <c r="BL228">
        <f>(BH228*BF228/AT228)</f>
        <v>0</v>
      </c>
      <c r="BM228">
        <f>(1-BL228)</f>
        <v>0</v>
      </c>
      <c r="CV228">
        <f>$B$11*DT228+$C$11*DU228+$F$11*EF228*(1-EI228)</f>
        <v>0</v>
      </c>
      <c r="CW228">
        <f>CV228*CX228</f>
        <v>0</v>
      </c>
      <c r="CX228">
        <f>($B$11*$D$9+$C$11*$D$9+$F$11*((ES228+EK228)/MAX(ES228+EK228+ET228, 0.1)*$I$9+ET228/MAX(ES228+EK228+ET228, 0.1)*$J$9))/($B$11+$C$11+$F$11)</f>
        <v>0</v>
      </c>
      <c r="CY228">
        <f>($B$11*$K$9+$C$11*$K$9+$F$11*((ES228+EK228)/MAX(ES228+EK228+ET228, 0.1)*$P$9+ET228/MAX(ES228+EK228+ET228, 0.1)*$Q$9))/($B$11+$C$11+$F$11)</f>
        <v>0</v>
      </c>
      <c r="CZ228">
        <v>2.18</v>
      </c>
      <c r="DA228">
        <v>0.5</v>
      </c>
      <c r="DB228" t="s">
        <v>421</v>
      </c>
      <c r="DC228">
        <v>2</v>
      </c>
      <c r="DD228">
        <v>1759363730.85</v>
      </c>
      <c r="DE228">
        <v>420.01525</v>
      </c>
      <c r="DF228">
        <v>419.97</v>
      </c>
      <c r="DG228">
        <v>23.95175</v>
      </c>
      <c r="DH228">
        <v>23.724375</v>
      </c>
      <c r="DI228">
        <v>418.036</v>
      </c>
      <c r="DJ228">
        <v>23.57125</v>
      </c>
      <c r="DK228">
        <v>500.0455</v>
      </c>
      <c r="DL228">
        <v>90.333975</v>
      </c>
      <c r="DM228">
        <v>0.0336687</v>
      </c>
      <c r="DN228">
        <v>30.3051</v>
      </c>
      <c r="DO228">
        <v>30.00785</v>
      </c>
      <c r="DP228">
        <v>999.9</v>
      </c>
      <c r="DQ228">
        <v>0</v>
      </c>
      <c r="DR228">
        <v>0</v>
      </c>
      <c r="DS228">
        <v>10011.55</v>
      </c>
      <c r="DT228">
        <v>0</v>
      </c>
      <c r="DU228">
        <v>0.386148</v>
      </c>
      <c r="DV228">
        <v>0.045501725</v>
      </c>
      <c r="DW228">
        <v>430.32225</v>
      </c>
      <c r="DX228">
        <v>430.17525</v>
      </c>
      <c r="DY228">
        <v>0.2273535</v>
      </c>
      <c r="DZ228">
        <v>419.97</v>
      </c>
      <c r="EA228">
        <v>23.724375</v>
      </c>
      <c r="EB228">
        <v>2.1636575</v>
      </c>
      <c r="EC228">
        <v>2.1431175</v>
      </c>
      <c r="ED228">
        <v>18.695725</v>
      </c>
      <c r="EE228">
        <v>18.543325</v>
      </c>
      <c r="EF228">
        <v>0.00500059</v>
      </c>
      <c r="EG228">
        <v>0</v>
      </c>
      <c r="EH228">
        <v>0</v>
      </c>
      <c r="EI228">
        <v>0</v>
      </c>
      <c r="EJ228">
        <v>193.95</v>
      </c>
      <c r="EK228">
        <v>0.00500059</v>
      </c>
      <c r="EL228">
        <v>-14.35</v>
      </c>
      <c r="EM228">
        <v>-0.725</v>
      </c>
      <c r="EN228">
        <v>35.656</v>
      </c>
      <c r="EO228">
        <v>39.9685</v>
      </c>
      <c r="EP228">
        <v>37.3905</v>
      </c>
      <c r="EQ228">
        <v>40.3435</v>
      </c>
      <c r="ER228">
        <v>38.437</v>
      </c>
      <c r="ES228">
        <v>0</v>
      </c>
      <c r="ET228">
        <v>0</v>
      </c>
      <c r="EU228">
        <v>0</v>
      </c>
      <c r="EV228">
        <v>1759363735.3</v>
      </c>
      <c r="EW228">
        <v>0</v>
      </c>
      <c r="EX228">
        <v>190.7</v>
      </c>
      <c r="EY228">
        <v>6.68717938703934</v>
      </c>
      <c r="EZ228">
        <v>-7.14871773456795</v>
      </c>
      <c r="FA228">
        <v>-10.8038461538462</v>
      </c>
      <c r="FB228">
        <v>15</v>
      </c>
      <c r="FC228">
        <v>0</v>
      </c>
      <c r="FD228" t="s">
        <v>422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0.009284977</v>
      </c>
      <c r="FQ228">
        <v>-0.0250193386466166</v>
      </c>
      <c r="FR228">
        <v>0.0321741096733308</v>
      </c>
      <c r="FS228">
        <v>1</v>
      </c>
      <c r="FT228">
        <v>190.141176470588</v>
      </c>
      <c r="FU228">
        <v>-8.45836509872112</v>
      </c>
      <c r="FV228">
        <v>6.20669077533454</v>
      </c>
      <c r="FW228">
        <v>-1</v>
      </c>
      <c r="FX228">
        <v>0.22389315</v>
      </c>
      <c r="FY228">
        <v>0.0181364661654136</v>
      </c>
      <c r="FZ228">
        <v>0.00203820782245089</v>
      </c>
      <c r="GA228">
        <v>1</v>
      </c>
      <c r="GB228">
        <v>2</v>
      </c>
      <c r="GC228">
        <v>2</v>
      </c>
      <c r="GD228" t="s">
        <v>449</v>
      </c>
      <c r="GE228">
        <v>3.13282</v>
      </c>
      <c r="GF228">
        <v>2.71163</v>
      </c>
      <c r="GG228">
        <v>0.0892208</v>
      </c>
      <c r="GH228">
        <v>0.0896827</v>
      </c>
      <c r="GI228">
        <v>0.102488</v>
      </c>
      <c r="GJ228">
        <v>0.10256</v>
      </c>
      <c r="GK228">
        <v>34265.2</v>
      </c>
      <c r="GL228">
        <v>36680.7</v>
      </c>
      <c r="GM228">
        <v>34042</v>
      </c>
      <c r="GN228">
        <v>36486.7</v>
      </c>
      <c r="GO228">
        <v>43155.5</v>
      </c>
      <c r="GP228">
        <v>47008.9</v>
      </c>
      <c r="GQ228">
        <v>53110.9</v>
      </c>
      <c r="GR228">
        <v>58318</v>
      </c>
      <c r="GS228">
        <v>1.94807</v>
      </c>
      <c r="GT228">
        <v>1.77685</v>
      </c>
      <c r="GU228">
        <v>0.0872463</v>
      </c>
      <c r="GV228">
        <v>0</v>
      </c>
      <c r="GW228">
        <v>28.5932</v>
      </c>
      <c r="GX228">
        <v>999.9</v>
      </c>
      <c r="GY228">
        <v>57.783</v>
      </c>
      <c r="GZ228">
        <v>30.917</v>
      </c>
      <c r="HA228">
        <v>28.7197</v>
      </c>
      <c r="HB228">
        <v>54.0927</v>
      </c>
      <c r="HC228">
        <v>44.2989</v>
      </c>
      <c r="HD228">
        <v>1</v>
      </c>
      <c r="HE228">
        <v>0.113346</v>
      </c>
      <c r="HF228">
        <v>-0.985602</v>
      </c>
      <c r="HG228">
        <v>20.1294</v>
      </c>
      <c r="HH228">
        <v>5.19782</v>
      </c>
      <c r="HI228">
        <v>12.0043</v>
      </c>
      <c r="HJ228">
        <v>4.97535</v>
      </c>
      <c r="HK228">
        <v>3.294</v>
      </c>
      <c r="HL228">
        <v>9999</v>
      </c>
      <c r="HM228">
        <v>9999</v>
      </c>
      <c r="HN228">
        <v>999.9</v>
      </c>
      <c r="HO228">
        <v>9999</v>
      </c>
      <c r="HP228">
        <v>1.86325</v>
      </c>
      <c r="HQ228">
        <v>1.86813</v>
      </c>
      <c r="HR228">
        <v>1.86784</v>
      </c>
      <c r="HS228">
        <v>1.86905</v>
      </c>
      <c r="HT228">
        <v>1.86983</v>
      </c>
      <c r="HU228">
        <v>1.86591</v>
      </c>
      <c r="HV228">
        <v>1.86694</v>
      </c>
      <c r="HW228">
        <v>1.86844</v>
      </c>
      <c r="HX228">
        <v>5</v>
      </c>
      <c r="HY228">
        <v>0</v>
      </c>
      <c r="HZ228">
        <v>0</v>
      </c>
      <c r="IA228">
        <v>0</v>
      </c>
      <c r="IB228" t="s">
        <v>424</v>
      </c>
      <c r="IC228" t="s">
        <v>425</v>
      </c>
      <c r="ID228" t="s">
        <v>426</v>
      </c>
      <c r="IE228" t="s">
        <v>426</v>
      </c>
      <c r="IF228" t="s">
        <v>426</v>
      </c>
      <c r="IG228" t="s">
        <v>426</v>
      </c>
      <c r="IH228">
        <v>0</v>
      </c>
      <c r="II228">
        <v>100</v>
      </c>
      <c r="IJ228">
        <v>100</v>
      </c>
      <c r="IK228">
        <v>1.98</v>
      </c>
      <c r="IL228">
        <v>0.3804</v>
      </c>
      <c r="IM228">
        <v>0.591063205497763</v>
      </c>
      <c r="IN228">
        <v>0.00362635438953289</v>
      </c>
      <c r="IO228">
        <v>-8.50754122937555e-07</v>
      </c>
      <c r="IP228">
        <v>2.87264459290622e-10</v>
      </c>
      <c r="IQ228">
        <v>-0.103101814204982</v>
      </c>
      <c r="IR228">
        <v>-0.017656537129445</v>
      </c>
      <c r="IS228">
        <v>0.00217271289782075</v>
      </c>
      <c r="IT228">
        <v>-2.34727275410467e-05</v>
      </c>
      <c r="IU228">
        <v>4</v>
      </c>
      <c r="IV228">
        <v>2183</v>
      </c>
      <c r="IW228">
        <v>1</v>
      </c>
      <c r="IX228">
        <v>27</v>
      </c>
      <c r="IY228">
        <v>29322728.9</v>
      </c>
      <c r="IZ228">
        <v>29322728.9</v>
      </c>
      <c r="JA228">
        <v>0.997314</v>
      </c>
      <c r="JB228">
        <v>2.64404</v>
      </c>
      <c r="JC228">
        <v>1.54785</v>
      </c>
      <c r="JD228">
        <v>2.31323</v>
      </c>
      <c r="JE228">
        <v>1.64551</v>
      </c>
      <c r="JF228">
        <v>2.32666</v>
      </c>
      <c r="JG228">
        <v>34.6463</v>
      </c>
      <c r="JH228">
        <v>24.2188</v>
      </c>
      <c r="JI228">
        <v>18</v>
      </c>
      <c r="JJ228">
        <v>505.999</v>
      </c>
      <c r="JK228">
        <v>395.973</v>
      </c>
      <c r="JL228">
        <v>31.2915</v>
      </c>
      <c r="JM228">
        <v>28.8506</v>
      </c>
      <c r="JN228">
        <v>29.9999</v>
      </c>
      <c r="JO228">
        <v>28.8263</v>
      </c>
      <c r="JP228">
        <v>28.7738</v>
      </c>
      <c r="JQ228">
        <v>19.9887</v>
      </c>
      <c r="JR228">
        <v>21.1982</v>
      </c>
      <c r="JS228">
        <v>52.7734</v>
      </c>
      <c r="JT228">
        <v>31.0478</v>
      </c>
      <c r="JU228">
        <v>420</v>
      </c>
      <c r="JV228">
        <v>23.6766</v>
      </c>
      <c r="JW228">
        <v>96.5405</v>
      </c>
      <c r="JX228">
        <v>94.4853</v>
      </c>
    </row>
    <row r="229" spans="1:284">
      <c r="A229">
        <v>213</v>
      </c>
      <c r="B229">
        <v>1759363736.1</v>
      </c>
      <c r="C229">
        <v>2694</v>
      </c>
      <c r="D229" t="s">
        <v>857</v>
      </c>
      <c r="E229" t="s">
        <v>858</v>
      </c>
      <c r="F229">
        <v>5</v>
      </c>
      <c r="G229" t="s">
        <v>852</v>
      </c>
      <c r="H229" t="s">
        <v>419</v>
      </c>
      <c r="I229">
        <v>1759363733.43333</v>
      </c>
      <c r="J229">
        <f>(K229)/1000</f>
        <v>0</v>
      </c>
      <c r="K229">
        <f>1000*DK229*AI229*(DG229-DH229)/(100*CZ229*(1000-AI229*DG229))</f>
        <v>0</v>
      </c>
      <c r="L229">
        <f>DK229*AI229*(DF229-DE229*(1000-AI229*DH229)/(1000-AI229*DG229))/(100*CZ229)</f>
        <v>0</v>
      </c>
      <c r="M229">
        <f>DE229 - IF(AI229&gt;1, L229*CZ229*100.0/(AK229), 0)</f>
        <v>0</v>
      </c>
      <c r="N229">
        <f>((T229-J229/2)*M229-L229)/(T229+J229/2)</f>
        <v>0</v>
      </c>
      <c r="O229">
        <f>N229*(DL229+DM229)/1000.0</f>
        <v>0</v>
      </c>
      <c r="P229">
        <f>(DE229 - IF(AI229&gt;1, L229*CZ229*100.0/(AK229), 0))*(DL229+DM229)/1000.0</f>
        <v>0</v>
      </c>
      <c r="Q229">
        <f>2.0/((1/S229-1/R229)+SIGN(S229)*SQRT((1/S229-1/R229)*(1/S229-1/R229) + 4*DA229/((DA229+1)*(DA229+1))*(2*1/S229*1/R229-1/R229*1/R229)))</f>
        <v>0</v>
      </c>
      <c r="R229">
        <f>IF(LEFT(DB229,1)&lt;&gt;"0",IF(LEFT(DB229,1)="1",3.0,DC229),$D$5+$E$5*(DS229*DL229/($K$5*1000))+$F$5*(DS229*DL229/($K$5*1000))*MAX(MIN(CZ229,$J$5),$I$5)*MAX(MIN(CZ229,$J$5),$I$5)+$G$5*MAX(MIN(CZ229,$J$5),$I$5)*(DS229*DL229/($K$5*1000))+$H$5*(DS229*DL229/($K$5*1000))*(DS229*DL229/($K$5*1000)))</f>
        <v>0</v>
      </c>
      <c r="S229">
        <f>J229*(1000-(1000*0.61365*exp(17.502*W229/(240.97+W229))/(DL229+DM229)+DG229)/2)/(1000*0.61365*exp(17.502*W229/(240.97+W229))/(DL229+DM229)-DG229)</f>
        <v>0</v>
      </c>
      <c r="T229">
        <f>1/((DA229+1)/(Q229/1.6)+1/(R229/1.37)) + DA229/((DA229+1)/(Q229/1.6) + DA229/(R229/1.37))</f>
        <v>0</v>
      </c>
      <c r="U229">
        <f>(CV229*CY229)</f>
        <v>0</v>
      </c>
      <c r="V229">
        <f>(DN229+(U229+2*0.95*5.67E-8*(((DN229+$B$7)+273)^4-(DN229+273)^4)-44100*J229)/(1.84*29.3*R229+8*0.95*5.67E-8*(DN229+273)^3))</f>
        <v>0</v>
      </c>
      <c r="W229">
        <f>($C$7*DO229+$D$7*DP229+$E$7*V229)</f>
        <v>0</v>
      </c>
      <c r="X229">
        <f>0.61365*exp(17.502*W229/(240.97+W229))</f>
        <v>0</v>
      </c>
      <c r="Y229">
        <f>(Z229/AA229*100)</f>
        <v>0</v>
      </c>
      <c r="Z229">
        <f>DG229*(DL229+DM229)/1000</f>
        <v>0</v>
      </c>
      <c r="AA229">
        <f>0.61365*exp(17.502*DN229/(240.97+DN229))</f>
        <v>0</v>
      </c>
      <c r="AB229">
        <f>(X229-DG229*(DL229+DM229)/1000)</f>
        <v>0</v>
      </c>
      <c r="AC229">
        <f>(-J229*44100)</f>
        <v>0</v>
      </c>
      <c r="AD229">
        <f>2*29.3*R229*0.92*(DN229-W229)</f>
        <v>0</v>
      </c>
      <c r="AE229">
        <f>2*0.95*5.67E-8*(((DN229+$B$7)+273)^4-(W229+273)^4)</f>
        <v>0</v>
      </c>
      <c r="AF229">
        <f>U229+AE229+AC229+AD229</f>
        <v>0</v>
      </c>
      <c r="AG229">
        <v>0</v>
      </c>
      <c r="AH229">
        <v>0</v>
      </c>
      <c r="AI229">
        <f>IF(AG229*$H$13&gt;=AK229,1.0,(AK229/(AK229-AG229*$H$13)))</f>
        <v>0</v>
      </c>
      <c r="AJ229">
        <f>(AI229-1)*100</f>
        <v>0</v>
      </c>
      <c r="AK229">
        <f>MAX(0,($B$13+$C$13*DS229)/(1+$D$13*DS229)*DL229/(DN229+273)*$E$13)</f>
        <v>0</v>
      </c>
      <c r="AL229" t="s">
        <v>420</v>
      </c>
      <c r="AM229" t="s">
        <v>420</v>
      </c>
      <c r="AN229">
        <v>0</v>
      </c>
      <c r="AO229">
        <v>0</v>
      </c>
      <c r="AP229">
        <f>1-AN229/AO229</f>
        <v>0</v>
      </c>
      <c r="AQ229">
        <v>0</v>
      </c>
      <c r="AR229" t="s">
        <v>420</v>
      </c>
      <c r="AS229" t="s">
        <v>420</v>
      </c>
      <c r="AT229">
        <v>0</v>
      </c>
      <c r="AU229">
        <v>0</v>
      </c>
      <c r="AV229">
        <f>1-AT229/AU229</f>
        <v>0</v>
      </c>
      <c r="AW229">
        <v>0.5</v>
      </c>
      <c r="AX229">
        <f>CW229</f>
        <v>0</v>
      </c>
      <c r="AY229">
        <f>L229</f>
        <v>0</v>
      </c>
      <c r="AZ229">
        <f>AV229*AW229*AX229</f>
        <v>0</v>
      </c>
      <c r="BA229">
        <f>(AY229-AQ229)/AX229</f>
        <v>0</v>
      </c>
      <c r="BB229">
        <f>(AO229-AU229)/AU229</f>
        <v>0</v>
      </c>
      <c r="BC229">
        <f>AN229/(AP229+AN229/AU229)</f>
        <v>0</v>
      </c>
      <c r="BD229" t="s">
        <v>420</v>
      </c>
      <c r="BE229">
        <v>0</v>
      </c>
      <c r="BF229">
        <f>IF(BE229&lt;&gt;0, BE229, BC229)</f>
        <v>0</v>
      </c>
      <c r="BG229">
        <f>1-BF229/AU229</f>
        <v>0</v>
      </c>
      <c r="BH229">
        <f>(AU229-AT229)/(AU229-BF229)</f>
        <v>0</v>
      </c>
      <c r="BI229">
        <f>(AO229-AU229)/(AO229-BF229)</f>
        <v>0</v>
      </c>
      <c r="BJ229">
        <f>(AU229-AT229)/(AU229-AN229)</f>
        <v>0</v>
      </c>
      <c r="BK229">
        <f>(AO229-AU229)/(AO229-AN229)</f>
        <v>0</v>
      </c>
      <c r="BL229">
        <f>(BH229*BF229/AT229)</f>
        <v>0</v>
      </c>
      <c r="BM229">
        <f>(1-BL229)</f>
        <v>0</v>
      </c>
      <c r="CV229">
        <f>$B$11*DT229+$C$11*DU229+$F$11*EF229*(1-EI229)</f>
        <v>0</v>
      </c>
      <c r="CW229">
        <f>CV229*CX229</f>
        <v>0</v>
      </c>
      <c r="CX229">
        <f>($B$11*$D$9+$C$11*$D$9+$F$11*((ES229+EK229)/MAX(ES229+EK229+ET229, 0.1)*$I$9+ET229/MAX(ES229+EK229+ET229, 0.1)*$J$9))/($B$11+$C$11+$F$11)</f>
        <v>0</v>
      </c>
      <c r="CY229">
        <f>($B$11*$K$9+$C$11*$K$9+$F$11*((ES229+EK229)/MAX(ES229+EK229+ET229, 0.1)*$P$9+ET229/MAX(ES229+EK229+ET229, 0.1)*$Q$9))/($B$11+$C$11+$F$11)</f>
        <v>0</v>
      </c>
      <c r="CZ229">
        <v>2.18</v>
      </c>
      <c r="DA229">
        <v>0.5</v>
      </c>
      <c r="DB229" t="s">
        <v>421</v>
      </c>
      <c r="DC229">
        <v>2</v>
      </c>
      <c r="DD229">
        <v>1759363733.43333</v>
      </c>
      <c r="DE229">
        <v>420.003</v>
      </c>
      <c r="DF229">
        <v>419.965</v>
      </c>
      <c r="DG229">
        <v>23.9509666666667</v>
      </c>
      <c r="DH229">
        <v>23.7231</v>
      </c>
      <c r="DI229">
        <v>418.023666666667</v>
      </c>
      <c r="DJ229">
        <v>23.5705333333333</v>
      </c>
      <c r="DK229">
        <v>500.015333333333</v>
      </c>
      <c r="DL229">
        <v>90.3339333333333</v>
      </c>
      <c r="DM229">
        <v>0.0336942</v>
      </c>
      <c r="DN229">
        <v>30.3085333333333</v>
      </c>
      <c r="DO229">
        <v>30.0149333333333</v>
      </c>
      <c r="DP229">
        <v>999.9</v>
      </c>
      <c r="DQ229">
        <v>0</v>
      </c>
      <c r="DR229">
        <v>0</v>
      </c>
      <c r="DS229">
        <v>9996.23333333333</v>
      </c>
      <c r="DT229">
        <v>0</v>
      </c>
      <c r="DU229">
        <v>0.386148</v>
      </c>
      <c r="DV229">
        <v>0.03811646</v>
      </c>
      <c r="DW229">
        <v>430.309666666667</v>
      </c>
      <c r="DX229">
        <v>430.17</v>
      </c>
      <c r="DY229">
        <v>0.227841666666667</v>
      </c>
      <c r="DZ229">
        <v>419.965</v>
      </c>
      <c r="EA229">
        <v>23.7231</v>
      </c>
      <c r="EB229">
        <v>2.16358666666667</v>
      </c>
      <c r="EC229">
        <v>2.14300333333333</v>
      </c>
      <c r="ED229">
        <v>18.6951666666667</v>
      </c>
      <c r="EE229">
        <v>18.5424666666667</v>
      </c>
      <c r="EF229">
        <v>0.00500059</v>
      </c>
      <c r="EG229">
        <v>0</v>
      </c>
      <c r="EH229">
        <v>0</v>
      </c>
      <c r="EI229">
        <v>0</v>
      </c>
      <c r="EJ229">
        <v>194.033333333333</v>
      </c>
      <c r="EK229">
        <v>0.00500059</v>
      </c>
      <c r="EL229">
        <v>-10.4</v>
      </c>
      <c r="EM229">
        <v>0.0333333333333333</v>
      </c>
      <c r="EN229">
        <v>35.687</v>
      </c>
      <c r="EO229">
        <v>40</v>
      </c>
      <c r="EP229">
        <v>37.4163333333333</v>
      </c>
      <c r="EQ229">
        <v>40.3956666666667</v>
      </c>
      <c r="ER229">
        <v>38.458</v>
      </c>
      <c r="ES229">
        <v>0</v>
      </c>
      <c r="ET229">
        <v>0</v>
      </c>
      <c r="EU229">
        <v>0</v>
      </c>
      <c r="EV229">
        <v>1759363737.1</v>
      </c>
      <c r="EW229">
        <v>0</v>
      </c>
      <c r="EX229">
        <v>190.668</v>
      </c>
      <c r="EY229">
        <v>18.7230768189158</v>
      </c>
      <c r="EZ229">
        <v>-13.1307690416567</v>
      </c>
      <c r="FA229">
        <v>-9.608</v>
      </c>
      <c r="FB229">
        <v>15</v>
      </c>
      <c r="FC229">
        <v>0</v>
      </c>
      <c r="FD229" t="s">
        <v>422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0.0107131304761905</v>
      </c>
      <c r="FQ229">
        <v>0.131859730909091</v>
      </c>
      <c r="FR229">
        <v>0.0327215718565884</v>
      </c>
      <c r="FS229">
        <v>1</v>
      </c>
      <c r="FT229">
        <v>190.588235294118</v>
      </c>
      <c r="FU229">
        <v>3.7341482527638</v>
      </c>
      <c r="FV229">
        <v>6.38918040890832</v>
      </c>
      <c r="FW229">
        <v>-1</v>
      </c>
      <c r="FX229">
        <v>0.22476</v>
      </c>
      <c r="FY229">
        <v>0.0176953246753249</v>
      </c>
      <c r="FZ229">
        <v>0.00208605560807951</v>
      </c>
      <c r="GA229">
        <v>1</v>
      </c>
      <c r="GB229">
        <v>2</v>
      </c>
      <c r="GC229">
        <v>2</v>
      </c>
      <c r="GD229" t="s">
        <v>449</v>
      </c>
      <c r="GE229">
        <v>3.13271</v>
      </c>
      <c r="GF229">
        <v>2.71161</v>
      </c>
      <c r="GG229">
        <v>0.0892158</v>
      </c>
      <c r="GH229">
        <v>0.0896864</v>
      </c>
      <c r="GI229">
        <v>0.102483</v>
      </c>
      <c r="GJ229">
        <v>0.102554</v>
      </c>
      <c r="GK229">
        <v>34265.3</v>
      </c>
      <c r="GL229">
        <v>36680.7</v>
      </c>
      <c r="GM229">
        <v>34041.9</v>
      </c>
      <c r="GN229">
        <v>36486.9</v>
      </c>
      <c r="GO229">
        <v>43155.8</v>
      </c>
      <c r="GP229">
        <v>47009.4</v>
      </c>
      <c r="GQ229">
        <v>53111</v>
      </c>
      <c r="GR229">
        <v>58318.3</v>
      </c>
      <c r="GS229">
        <v>1.94788</v>
      </c>
      <c r="GT229">
        <v>1.77685</v>
      </c>
      <c r="GU229">
        <v>0.0871196</v>
      </c>
      <c r="GV229">
        <v>0</v>
      </c>
      <c r="GW229">
        <v>28.592</v>
      </c>
      <c r="GX229">
        <v>999.9</v>
      </c>
      <c r="GY229">
        <v>57.783</v>
      </c>
      <c r="GZ229">
        <v>30.917</v>
      </c>
      <c r="HA229">
        <v>28.7209</v>
      </c>
      <c r="HB229">
        <v>54.7027</v>
      </c>
      <c r="HC229">
        <v>44.5793</v>
      </c>
      <c r="HD229">
        <v>1</v>
      </c>
      <c r="HE229">
        <v>0.112846</v>
      </c>
      <c r="HF229">
        <v>-0.505419</v>
      </c>
      <c r="HG229">
        <v>20.1324</v>
      </c>
      <c r="HH229">
        <v>5.19797</v>
      </c>
      <c r="HI229">
        <v>12.0044</v>
      </c>
      <c r="HJ229">
        <v>4.97545</v>
      </c>
      <c r="HK229">
        <v>3.294</v>
      </c>
      <c r="HL229">
        <v>9999</v>
      </c>
      <c r="HM229">
        <v>9999</v>
      </c>
      <c r="HN229">
        <v>999.9</v>
      </c>
      <c r="HO229">
        <v>9999</v>
      </c>
      <c r="HP229">
        <v>1.86325</v>
      </c>
      <c r="HQ229">
        <v>1.86813</v>
      </c>
      <c r="HR229">
        <v>1.86784</v>
      </c>
      <c r="HS229">
        <v>1.86905</v>
      </c>
      <c r="HT229">
        <v>1.86983</v>
      </c>
      <c r="HU229">
        <v>1.8659</v>
      </c>
      <c r="HV229">
        <v>1.86693</v>
      </c>
      <c r="HW229">
        <v>1.86844</v>
      </c>
      <c r="HX229">
        <v>5</v>
      </c>
      <c r="HY229">
        <v>0</v>
      </c>
      <c r="HZ229">
        <v>0</v>
      </c>
      <c r="IA229">
        <v>0</v>
      </c>
      <c r="IB229" t="s">
        <v>424</v>
      </c>
      <c r="IC229" t="s">
        <v>425</v>
      </c>
      <c r="ID229" t="s">
        <v>426</v>
      </c>
      <c r="IE229" t="s">
        <v>426</v>
      </c>
      <c r="IF229" t="s">
        <v>426</v>
      </c>
      <c r="IG229" t="s">
        <v>426</v>
      </c>
      <c r="IH229">
        <v>0</v>
      </c>
      <c r="II229">
        <v>100</v>
      </c>
      <c r="IJ229">
        <v>100</v>
      </c>
      <c r="IK229">
        <v>1.979</v>
      </c>
      <c r="IL229">
        <v>0.3804</v>
      </c>
      <c r="IM229">
        <v>0.591063205497763</v>
      </c>
      <c r="IN229">
        <v>0.00362635438953289</v>
      </c>
      <c r="IO229">
        <v>-8.50754122937555e-07</v>
      </c>
      <c r="IP229">
        <v>2.87264459290622e-10</v>
      </c>
      <c r="IQ229">
        <v>-0.103101814204982</v>
      </c>
      <c r="IR229">
        <v>-0.017656537129445</v>
      </c>
      <c r="IS229">
        <v>0.00217271289782075</v>
      </c>
      <c r="IT229">
        <v>-2.34727275410467e-05</v>
      </c>
      <c r="IU229">
        <v>4</v>
      </c>
      <c r="IV229">
        <v>2183</v>
      </c>
      <c r="IW229">
        <v>1</v>
      </c>
      <c r="IX229">
        <v>27</v>
      </c>
      <c r="IY229">
        <v>29322728.9</v>
      </c>
      <c r="IZ229">
        <v>29322728.9</v>
      </c>
      <c r="JA229">
        <v>0.997314</v>
      </c>
      <c r="JB229">
        <v>2.64526</v>
      </c>
      <c r="JC229">
        <v>1.54785</v>
      </c>
      <c r="JD229">
        <v>2.31201</v>
      </c>
      <c r="JE229">
        <v>1.64673</v>
      </c>
      <c r="JF229">
        <v>2.3291</v>
      </c>
      <c r="JG229">
        <v>34.6463</v>
      </c>
      <c r="JH229">
        <v>24.2101</v>
      </c>
      <c r="JI229">
        <v>18</v>
      </c>
      <c r="JJ229">
        <v>505.861</v>
      </c>
      <c r="JK229">
        <v>395.97</v>
      </c>
      <c r="JL229">
        <v>31.2134</v>
      </c>
      <c r="JM229">
        <v>28.8493</v>
      </c>
      <c r="JN229">
        <v>29.9995</v>
      </c>
      <c r="JO229">
        <v>28.8257</v>
      </c>
      <c r="JP229">
        <v>28.7733</v>
      </c>
      <c r="JQ229">
        <v>19.9881</v>
      </c>
      <c r="JR229">
        <v>21.1982</v>
      </c>
      <c r="JS229">
        <v>52.7734</v>
      </c>
      <c r="JT229">
        <v>31.0478</v>
      </c>
      <c r="JU229">
        <v>420</v>
      </c>
      <c r="JV229">
        <v>23.6758</v>
      </c>
      <c r="JW229">
        <v>96.5405</v>
      </c>
      <c r="JX229">
        <v>94.4858</v>
      </c>
    </row>
    <row r="230" spans="1:284">
      <c r="A230">
        <v>214</v>
      </c>
      <c r="B230">
        <v>1759363738.1</v>
      </c>
      <c r="C230">
        <v>2696</v>
      </c>
      <c r="D230" t="s">
        <v>859</v>
      </c>
      <c r="E230" t="s">
        <v>860</v>
      </c>
      <c r="F230">
        <v>5</v>
      </c>
      <c r="G230" t="s">
        <v>852</v>
      </c>
      <c r="H230" t="s">
        <v>419</v>
      </c>
      <c r="I230">
        <v>1759363734.35</v>
      </c>
      <c r="J230">
        <f>(K230)/1000</f>
        <v>0</v>
      </c>
      <c r="K230">
        <f>1000*DK230*AI230*(DG230-DH230)/(100*CZ230*(1000-AI230*DG230))</f>
        <v>0</v>
      </c>
      <c r="L230">
        <f>DK230*AI230*(DF230-DE230*(1000-AI230*DH230)/(1000-AI230*DG230))/(100*CZ230)</f>
        <v>0</v>
      </c>
      <c r="M230">
        <f>DE230 - IF(AI230&gt;1, L230*CZ230*100.0/(AK230), 0)</f>
        <v>0</v>
      </c>
      <c r="N230">
        <f>((T230-J230/2)*M230-L230)/(T230+J230/2)</f>
        <v>0</v>
      </c>
      <c r="O230">
        <f>N230*(DL230+DM230)/1000.0</f>
        <v>0</v>
      </c>
      <c r="P230">
        <f>(DE230 - IF(AI230&gt;1, L230*CZ230*100.0/(AK230), 0))*(DL230+DM230)/1000.0</f>
        <v>0</v>
      </c>
      <c r="Q230">
        <f>2.0/((1/S230-1/R230)+SIGN(S230)*SQRT((1/S230-1/R230)*(1/S230-1/R230) + 4*DA230/((DA230+1)*(DA230+1))*(2*1/S230*1/R230-1/R230*1/R230)))</f>
        <v>0</v>
      </c>
      <c r="R230">
        <f>IF(LEFT(DB230,1)&lt;&gt;"0",IF(LEFT(DB230,1)="1",3.0,DC230),$D$5+$E$5*(DS230*DL230/($K$5*1000))+$F$5*(DS230*DL230/($K$5*1000))*MAX(MIN(CZ230,$J$5),$I$5)*MAX(MIN(CZ230,$J$5),$I$5)+$G$5*MAX(MIN(CZ230,$J$5),$I$5)*(DS230*DL230/($K$5*1000))+$H$5*(DS230*DL230/($K$5*1000))*(DS230*DL230/($K$5*1000)))</f>
        <v>0</v>
      </c>
      <c r="S230">
        <f>J230*(1000-(1000*0.61365*exp(17.502*W230/(240.97+W230))/(DL230+DM230)+DG230)/2)/(1000*0.61365*exp(17.502*W230/(240.97+W230))/(DL230+DM230)-DG230)</f>
        <v>0</v>
      </c>
      <c r="T230">
        <f>1/((DA230+1)/(Q230/1.6)+1/(R230/1.37)) + DA230/((DA230+1)/(Q230/1.6) + DA230/(R230/1.37))</f>
        <v>0</v>
      </c>
      <c r="U230">
        <f>(CV230*CY230)</f>
        <v>0</v>
      </c>
      <c r="V230">
        <f>(DN230+(U230+2*0.95*5.67E-8*(((DN230+$B$7)+273)^4-(DN230+273)^4)-44100*J230)/(1.84*29.3*R230+8*0.95*5.67E-8*(DN230+273)^3))</f>
        <v>0</v>
      </c>
      <c r="W230">
        <f>($C$7*DO230+$D$7*DP230+$E$7*V230)</f>
        <v>0</v>
      </c>
      <c r="X230">
        <f>0.61365*exp(17.502*W230/(240.97+W230))</f>
        <v>0</v>
      </c>
      <c r="Y230">
        <f>(Z230/AA230*100)</f>
        <v>0</v>
      </c>
      <c r="Z230">
        <f>DG230*(DL230+DM230)/1000</f>
        <v>0</v>
      </c>
      <c r="AA230">
        <f>0.61365*exp(17.502*DN230/(240.97+DN230))</f>
        <v>0</v>
      </c>
      <c r="AB230">
        <f>(X230-DG230*(DL230+DM230)/1000)</f>
        <v>0</v>
      </c>
      <c r="AC230">
        <f>(-J230*44100)</f>
        <v>0</v>
      </c>
      <c r="AD230">
        <f>2*29.3*R230*0.92*(DN230-W230)</f>
        <v>0</v>
      </c>
      <c r="AE230">
        <f>2*0.95*5.67E-8*(((DN230+$B$7)+273)^4-(W230+273)^4)</f>
        <v>0</v>
      </c>
      <c r="AF230">
        <f>U230+AE230+AC230+AD230</f>
        <v>0</v>
      </c>
      <c r="AG230">
        <v>0</v>
      </c>
      <c r="AH230">
        <v>0</v>
      </c>
      <c r="AI230">
        <f>IF(AG230*$H$13&gt;=AK230,1.0,(AK230/(AK230-AG230*$H$13)))</f>
        <v>0</v>
      </c>
      <c r="AJ230">
        <f>(AI230-1)*100</f>
        <v>0</v>
      </c>
      <c r="AK230">
        <f>MAX(0,($B$13+$C$13*DS230)/(1+$D$13*DS230)*DL230/(DN230+273)*$E$13)</f>
        <v>0</v>
      </c>
      <c r="AL230" t="s">
        <v>420</v>
      </c>
      <c r="AM230" t="s">
        <v>420</v>
      </c>
      <c r="AN230">
        <v>0</v>
      </c>
      <c r="AO230">
        <v>0</v>
      </c>
      <c r="AP230">
        <f>1-AN230/AO230</f>
        <v>0</v>
      </c>
      <c r="AQ230">
        <v>0</v>
      </c>
      <c r="AR230" t="s">
        <v>420</v>
      </c>
      <c r="AS230" t="s">
        <v>420</v>
      </c>
      <c r="AT230">
        <v>0</v>
      </c>
      <c r="AU230">
        <v>0</v>
      </c>
      <c r="AV230">
        <f>1-AT230/AU230</f>
        <v>0</v>
      </c>
      <c r="AW230">
        <v>0.5</v>
      </c>
      <c r="AX230">
        <f>CW230</f>
        <v>0</v>
      </c>
      <c r="AY230">
        <f>L230</f>
        <v>0</v>
      </c>
      <c r="AZ230">
        <f>AV230*AW230*AX230</f>
        <v>0</v>
      </c>
      <c r="BA230">
        <f>(AY230-AQ230)/AX230</f>
        <v>0</v>
      </c>
      <c r="BB230">
        <f>(AO230-AU230)/AU230</f>
        <v>0</v>
      </c>
      <c r="BC230">
        <f>AN230/(AP230+AN230/AU230)</f>
        <v>0</v>
      </c>
      <c r="BD230" t="s">
        <v>420</v>
      </c>
      <c r="BE230">
        <v>0</v>
      </c>
      <c r="BF230">
        <f>IF(BE230&lt;&gt;0, BE230, BC230)</f>
        <v>0</v>
      </c>
      <c r="BG230">
        <f>1-BF230/AU230</f>
        <v>0</v>
      </c>
      <c r="BH230">
        <f>(AU230-AT230)/(AU230-BF230)</f>
        <v>0</v>
      </c>
      <c r="BI230">
        <f>(AO230-AU230)/(AO230-BF230)</f>
        <v>0</v>
      </c>
      <c r="BJ230">
        <f>(AU230-AT230)/(AU230-AN230)</f>
        <v>0</v>
      </c>
      <c r="BK230">
        <f>(AO230-AU230)/(AO230-AN230)</f>
        <v>0</v>
      </c>
      <c r="BL230">
        <f>(BH230*BF230/AT230)</f>
        <v>0</v>
      </c>
      <c r="BM230">
        <f>(1-BL230)</f>
        <v>0</v>
      </c>
      <c r="CV230">
        <f>$B$11*DT230+$C$11*DU230+$F$11*EF230*(1-EI230)</f>
        <v>0</v>
      </c>
      <c r="CW230">
        <f>CV230*CX230</f>
        <v>0</v>
      </c>
      <c r="CX230">
        <f>($B$11*$D$9+$C$11*$D$9+$F$11*((ES230+EK230)/MAX(ES230+EK230+ET230, 0.1)*$I$9+ET230/MAX(ES230+EK230+ET230, 0.1)*$J$9))/($B$11+$C$11+$F$11)</f>
        <v>0</v>
      </c>
      <c r="CY230">
        <f>($B$11*$K$9+$C$11*$K$9+$F$11*((ES230+EK230)/MAX(ES230+EK230+ET230, 0.1)*$P$9+ET230/MAX(ES230+EK230+ET230, 0.1)*$Q$9))/($B$11+$C$11+$F$11)</f>
        <v>0</v>
      </c>
      <c r="CZ230">
        <v>2.18</v>
      </c>
      <c r="DA230">
        <v>0.5</v>
      </c>
      <c r="DB230" t="s">
        <v>421</v>
      </c>
      <c r="DC230">
        <v>2</v>
      </c>
      <c r="DD230">
        <v>1759363734.35</v>
      </c>
      <c r="DE230">
        <v>419.99575</v>
      </c>
      <c r="DF230">
        <v>419.9775</v>
      </c>
      <c r="DG230">
        <v>23.950075</v>
      </c>
      <c r="DH230">
        <v>23.72245</v>
      </c>
      <c r="DI230">
        <v>418.0165</v>
      </c>
      <c r="DJ230">
        <v>23.5697</v>
      </c>
      <c r="DK230">
        <v>499.98725</v>
      </c>
      <c r="DL230">
        <v>90.333675</v>
      </c>
      <c r="DM230">
        <v>0.033756675</v>
      </c>
      <c r="DN230">
        <v>30.309975</v>
      </c>
      <c r="DO230">
        <v>30.014375</v>
      </c>
      <c r="DP230">
        <v>999.9</v>
      </c>
      <c r="DQ230">
        <v>0</v>
      </c>
      <c r="DR230">
        <v>0</v>
      </c>
      <c r="DS230">
        <v>9990.925</v>
      </c>
      <c r="DT230">
        <v>0</v>
      </c>
      <c r="DU230">
        <v>0.386148</v>
      </c>
      <c r="DV230">
        <v>0.01841737</v>
      </c>
      <c r="DW230">
        <v>430.30175</v>
      </c>
      <c r="DX230">
        <v>430.1825</v>
      </c>
      <c r="DY230">
        <v>0.22760575</v>
      </c>
      <c r="DZ230">
        <v>419.9775</v>
      </c>
      <c r="EA230">
        <v>23.72245</v>
      </c>
      <c r="EB230">
        <v>2.1635</v>
      </c>
      <c r="EC230">
        <v>2.14294</v>
      </c>
      <c r="ED230">
        <v>18.69455</v>
      </c>
      <c r="EE230">
        <v>18.542</v>
      </c>
      <c r="EF230">
        <v>0.00500059</v>
      </c>
      <c r="EG230">
        <v>0</v>
      </c>
      <c r="EH230">
        <v>0</v>
      </c>
      <c r="EI230">
        <v>0</v>
      </c>
      <c r="EJ230">
        <v>194.85</v>
      </c>
      <c r="EK230">
        <v>0.00500059</v>
      </c>
      <c r="EL230">
        <v>-12.6</v>
      </c>
      <c r="EM230">
        <v>-0.15</v>
      </c>
      <c r="EN230">
        <v>35.687</v>
      </c>
      <c r="EO230">
        <v>40.0155</v>
      </c>
      <c r="EP230">
        <v>37.4215</v>
      </c>
      <c r="EQ230">
        <v>40.42175</v>
      </c>
      <c r="ER230">
        <v>38.4685</v>
      </c>
      <c r="ES230">
        <v>0</v>
      </c>
      <c r="ET230">
        <v>0</v>
      </c>
      <c r="EU230">
        <v>0</v>
      </c>
      <c r="EV230">
        <v>1759363739.5</v>
      </c>
      <c r="EW230">
        <v>0</v>
      </c>
      <c r="EX230">
        <v>190.604</v>
      </c>
      <c r="EY230">
        <v>10.0538459947349</v>
      </c>
      <c r="EZ230">
        <v>3.55384645109352</v>
      </c>
      <c r="FA230">
        <v>-10.932</v>
      </c>
      <c r="FB230">
        <v>15</v>
      </c>
      <c r="FC230">
        <v>0</v>
      </c>
      <c r="FD230" t="s">
        <v>422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0.00707136285714286</v>
      </c>
      <c r="FQ230">
        <v>0.104060985974026</v>
      </c>
      <c r="FR230">
        <v>0.0338038863597118</v>
      </c>
      <c r="FS230">
        <v>1</v>
      </c>
      <c r="FT230">
        <v>190.594117647059</v>
      </c>
      <c r="FU230">
        <v>9.18258212742035</v>
      </c>
      <c r="FV230">
        <v>5.93211306348117</v>
      </c>
      <c r="FW230">
        <v>-1</v>
      </c>
      <c r="FX230">
        <v>0.225308619047619</v>
      </c>
      <c r="FY230">
        <v>0.0151953506493509</v>
      </c>
      <c r="FZ230">
        <v>0.00187507575659506</v>
      </c>
      <c r="GA230">
        <v>1</v>
      </c>
      <c r="GB230">
        <v>2</v>
      </c>
      <c r="GC230">
        <v>2</v>
      </c>
      <c r="GD230" t="s">
        <v>449</v>
      </c>
      <c r="GE230">
        <v>3.13268</v>
      </c>
      <c r="GF230">
        <v>2.71187</v>
      </c>
      <c r="GG230">
        <v>0.0892184</v>
      </c>
      <c r="GH230">
        <v>0.0896899</v>
      </c>
      <c r="GI230">
        <v>0.102475</v>
      </c>
      <c r="GJ230">
        <v>0.102552</v>
      </c>
      <c r="GK230">
        <v>34265.5</v>
      </c>
      <c r="GL230">
        <v>36680.8</v>
      </c>
      <c r="GM230">
        <v>34042.1</v>
      </c>
      <c r="GN230">
        <v>36487.1</v>
      </c>
      <c r="GO230">
        <v>43156.4</v>
      </c>
      <c r="GP230">
        <v>47009.9</v>
      </c>
      <c r="GQ230">
        <v>53111.3</v>
      </c>
      <c r="GR230">
        <v>58318.7</v>
      </c>
      <c r="GS230">
        <v>1.94783</v>
      </c>
      <c r="GT230">
        <v>1.77675</v>
      </c>
      <c r="GU230">
        <v>0.0871792</v>
      </c>
      <c r="GV230">
        <v>0</v>
      </c>
      <c r="GW230">
        <v>28.5907</v>
      </c>
      <c r="GX230">
        <v>999.9</v>
      </c>
      <c r="GY230">
        <v>57.783</v>
      </c>
      <c r="GZ230">
        <v>30.937</v>
      </c>
      <c r="HA230">
        <v>28.7542</v>
      </c>
      <c r="HB230">
        <v>54.9527</v>
      </c>
      <c r="HC230">
        <v>44.5232</v>
      </c>
      <c r="HD230">
        <v>1</v>
      </c>
      <c r="HE230">
        <v>0.11235</v>
      </c>
      <c r="HF230">
        <v>-0.7922</v>
      </c>
      <c r="HG230">
        <v>20.1318</v>
      </c>
      <c r="HH230">
        <v>5.19812</v>
      </c>
      <c r="HI230">
        <v>12.0043</v>
      </c>
      <c r="HJ230">
        <v>4.97535</v>
      </c>
      <c r="HK230">
        <v>3.294</v>
      </c>
      <c r="HL230">
        <v>9999</v>
      </c>
      <c r="HM230">
        <v>9999</v>
      </c>
      <c r="HN230">
        <v>999.9</v>
      </c>
      <c r="HO230">
        <v>9999</v>
      </c>
      <c r="HP230">
        <v>1.86325</v>
      </c>
      <c r="HQ230">
        <v>1.86813</v>
      </c>
      <c r="HR230">
        <v>1.86784</v>
      </c>
      <c r="HS230">
        <v>1.86905</v>
      </c>
      <c r="HT230">
        <v>1.86983</v>
      </c>
      <c r="HU230">
        <v>1.8659</v>
      </c>
      <c r="HV230">
        <v>1.86693</v>
      </c>
      <c r="HW230">
        <v>1.86843</v>
      </c>
      <c r="HX230">
        <v>5</v>
      </c>
      <c r="HY230">
        <v>0</v>
      </c>
      <c r="HZ230">
        <v>0</v>
      </c>
      <c r="IA230">
        <v>0</v>
      </c>
      <c r="IB230" t="s">
        <v>424</v>
      </c>
      <c r="IC230" t="s">
        <v>425</v>
      </c>
      <c r="ID230" t="s">
        <v>426</v>
      </c>
      <c r="IE230" t="s">
        <v>426</v>
      </c>
      <c r="IF230" t="s">
        <v>426</v>
      </c>
      <c r="IG230" t="s">
        <v>426</v>
      </c>
      <c r="IH230">
        <v>0</v>
      </c>
      <c r="II230">
        <v>100</v>
      </c>
      <c r="IJ230">
        <v>100</v>
      </c>
      <c r="IK230">
        <v>1.979</v>
      </c>
      <c r="IL230">
        <v>0.3802</v>
      </c>
      <c r="IM230">
        <v>0.591063205497763</v>
      </c>
      <c r="IN230">
        <v>0.00362635438953289</v>
      </c>
      <c r="IO230">
        <v>-8.50754122937555e-07</v>
      </c>
      <c r="IP230">
        <v>2.87264459290622e-10</v>
      </c>
      <c r="IQ230">
        <v>-0.103101814204982</v>
      </c>
      <c r="IR230">
        <v>-0.017656537129445</v>
      </c>
      <c r="IS230">
        <v>0.00217271289782075</v>
      </c>
      <c r="IT230">
        <v>-2.34727275410467e-05</v>
      </c>
      <c r="IU230">
        <v>4</v>
      </c>
      <c r="IV230">
        <v>2183</v>
      </c>
      <c r="IW230">
        <v>1</v>
      </c>
      <c r="IX230">
        <v>27</v>
      </c>
      <c r="IY230">
        <v>29322729</v>
      </c>
      <c r="IZ230">
        <v>29322729</v>
      </c>
      <c r="JA230">
        <v>0.997314</v>
      </c>
      <c r="JB230">
        <v>2.63916</v>
      </c>
      <c r="JC230">
        <v>1.54785</v>
      </c>
      <c r="JD230">
        <v>2.31445</v>
      </c>
      <c r="JE230">
        <v>1.64673</v>
      </c>
      <c r="JF230">
        <v>2.35962</v>
      </c>
      <c r="JG230">
        <v>34.6463</v>
      </c>
      <c r="JH230">
        <v>24.2188</v>
      </c>
      <c r="JI230">
        <v>18</v>
      </c>
      <c r="JJ230">
        <v>505.817</v>
      </c>
      <c r="JK230">
        <v>395.911</v>
      </c>
      <c r="JL230">
        <v>31.1011</v>
      </c>
      <c r="JM230">
        <v>28.8481</v>
      </c>
      <c r="JN230">
        <v>29.9993</v>
      </c>
      <c r="JO230">
        <v>28.8244</v>
      </c>
      <c r="JP230">
        <v>28.7726</v>
      </c>
      <c r="JQ230">
        <v>19.9878</v>
      </c>
      <c r="JR230">
        <v>21.1982</v>
      </c>
      <c r="JS230">
        <v>52.7734</v>
      </c>
      <c r="JT230">
        <v>31.034</v>
      </c>
      <c r="JU230">
        <v>420</v>
      </c>
      <c r="JV230">
        <v>23.6788</v>
      </c>
      <c r="JW230">
        <v>96.541</v>
      </c>
      <c r="JX230">
        <v>94.4865</v>
      </c>
    </row>
    <row r="231" spans="1:284">
      <c r="A231">
        <v>215</v>
      </c>
      <c r="B231">
        <v>1759363740.1</v>
      </c>
      <c r="C231">
        <v>2698</v>
      </c>
      <c r="D231" t="s">
        <v>861</v>
      </c>
      <c r="E231" t="s">
        <v>862</v>
      </c>
      <c r="F231">
        <v>5</v>
      </c>
      <c r="G231" t="s">
        <v>852</v>
      </c>
      <c r="H231" t="s">
        <v>419</v>
      </c>
      <c r="I231">
        <v>1759363737.1</v>
      </c>
      <c r="J231">
        <f>(K231)/1000</f>
        <v>0</v>
      </c>
      <c r="K231">
        <f>1000*DK231*AI231*(DG231-DH231)/(100*CZ231*(1000-AI231*DG231))</f>
        <v>0</v>
      </c>
      <c r="L231">
        <f>DK231*AI231*(DF231-DE231*(1000-AI231*DH231)/(1000-AI231*DG231))/(100*CZ231)</f>
        <v>0</v>
      </c>
      <c r="M231">
        <f>DE231 - IF(AI231&gt;1, L231*CZ231*100.0/(AK231), 0)</f>
        <v>0</v>
      </c>
      <c r="N231">
        <f>((T231-J231/2)*M231-L231)/(T231+J231/2)</f>
        <v>0</v>
      </c>
      <c r="O231">
        <f>N231*(DL231+DM231)/1000.0</f>
        <v>0</v>
      </c>
      <c r="P231">
        <f>(DE231 - IF(AI231&gt;1, L231*CZ231*100.0/(AK231), 0))*(DL231+DM231)/1000.0</f>
        <v>0</v>
      </c>
      <c r="Q231">
        <f>2.0/((1/S231-1/R231)+SIGN(S231)*SQRT((1/S231-1/R231)*(1/S231-1/R231) + 4*DA231/((DA231+1)*(DA231+1))*(2*1/S231*1/R231-1/R231*1/R231)))</f>
        <v>0</v>
      </c>
      <c r="R231">
        <f>IF(LEFT(DB231,1)&lt;&gt;"0",IF(LEFT(DB231,1)="1",3.0,DC231),$D$5+$E$5*(DS231*DL231/($K$5*1000))+$F$5*(DS231*DL231/($K$5*1000))*MAX(MIN(CZ231,$J$5),$I$5)*MAX(MIN(CZ231,$J$5),$I$5)+$G$5*MAX(MIN(CZ231,$J$5),$I$5)*(DS231*DL231/($K$5*1000))+$H$5*(DS231*DL231/($K$5*1000))*(DS231*DL231/($K$5*1000)))</f>
        <v>0</v>
      </c>
      <c r="S231">
        <f>J231*(1000-(1000*0.61365*exp(17.502*W231/(240.97+W231))/(DL231+DM231)+DG231)/2)/(1000*0.61365*exp(17.502*W231/(240.97+W231))/(DL231+DM231)-DG231)</f>
        <v>0</v>
      </c>
      <c r="T231">
        <f>1/((DA231+1)/(Q231/1.6)+1/(R231/1.37)) + DA231/((DA231+1)/(Q231/1.6) + DA231/(R231/1.37))</f>
        <v>0</v>
      </c>
      <c r="U231">
        <f>(CV231*CY231)</f>
        <v>0</v>
      </c>
      <c r="V231">
        <f>(DN231+(U231+2*0.95*5.67E-8*(((DN231+$B$7)+273)^4-(DN231+273)^4)-44100*J231)/(1.84*29.3*R231+8*0.95*5.67E-8*(DN231+273)^3))</f>
        <v>0</v>
      </c>
      <c r="W231">
        <f>($C$7*DO231+$D$7*DP231+$E$7*V231)</f>
        <v>0</v>
      </c>
      <c r="X231">
        <f>0.61365*exp(17.502*W231/(240.97+W231))</f>
        <v>0</v>
      </c>
      <c r="Y231">
        <f>(Z231/AA231*100)</f>
        <v>0</v>
      </c>
      <c r="Z231">
        <f>DG231*(DL231+DM231)/1000</f>
        <v>0</v>
      </c>
      <c r="AA231">
        <f>0.61365*exp(17.502*DN231/(240.97+DN231))</f>
        <v>0</v>
      </c>
      <c r="AB231">
        <f>(X231-DG231*(DL231+DM231)/1000)</f>
        <v>0</v>
      </c>
      <c r="AC231">
        <f>(-J231*44100)</f>
        <v>0</v>
      </c>
      <c r="AD231">
        <f>2*29.3*R231*0.92*(DN231-W231)</f>
        <v>0</v>
      </c>
      <c r="AE231">
        <f>2*0.95*5.67E-8*(((DN231+$B$7)+273)^4-(W231+273)^4)</f>
        <v>0</v>
      </c>
      <c r="AF231">
        <f>U231+AE231+AC231+AD231</f>
        <v>0</v>
      </c>
      <c r="AG231">
        <v>0</v>
      </c>
      <c r="AH231">
        <v>0</v>
      </c>
      <c r="AI231">
        <f>IF(AG231*$H$13&gt;=AK231,1.0,(AK231/(AK231-AG231*$H$13)))</f>
        <v>0</v>
      </c>
      <c r="AJ231">
        <f>(AI231-1)*100</f>
        <v>0</v>
      </c>
      <c r="AK231">
        <f>MAX(0,($B$13+$C$13*DS231)/(1+$D$13*DS231)*DL231/(DN231+273)*$E$13)</f>
        <v>0</v>
      </c>
      <c r="AL231" t="s">
        <v>420</v>
      </c>
      <c r="AM231" t="s">
        <v>420</v>
      </c>
      <c r="AN231">
        <v>0</v>
      </c>
      <c r="AO231">
        <v>0</v>
      </c>
      <c r="AP231">
        <f>1-AN231/AO231</f>
        <v>0</v>
      </c>
      <c r="AQ231">
        <v>0</v>
      </c>
      <c r="AR231" t="s">
        <v>420</v>
      </c>
      <c r="AS231" t="s">
        <v>420</v>
      </c>
      <c r="AT231">
        <v>0</v>
      </c>
      <c r="AU231">
        <v>0</v>
      </c>
      <c r="AV231">
        <f>1-AT231/AU231</f>
        <v>0</v>
      </c>
      <c r="AW231">
        <v>0.5</v>
      </c>
      <c r="AX231">
        <f>CW231</f>
        <v>0</v>
      </c>
      <c r="AY231">
        <f>L231</f>
        <v>0</v>
      </c>
      <c r="AZ231">
        <f>AV231*AW231*AX231</f>
        <v>0</v>
      </c>
      <c r="BA231">
        <f>(AY231-AQ231)/AX231</f>
        <v>0</v>
      </c>
      <c r="BB231">
        <f>(AO231-AU231)/AU231</f>
        <v>0</v>
      </c>
      <c r="BC231">
        <f>AN231/(AP231+AN231/AU231)</f>
        <v>0</v>
      </c>
      <c r="BD231" t="s">
        <v>420</v>
      </c>
      <c r="BE231">
        <v>0</v>
      </c>
      <c r="BF231">
        <f>IF(BE231&lt;&gt;0, BE231, BC231)</f>
        <v>0</v>
      </c>
      <c r="BG231">
        <f>1-BF231/AU231</f>
        <v>0</v>
      </c>
      <c r="BH231">
        <f>(AU231-AT231)/(AU231-BF231)</f>
        <v>0</v>
      </c>
      <c r="BI231">
        <f>(AO231-AU231)/(AO231-BF231)</f>
        <v>0</v>
      </c>
      <c r="BJ231">
        <f>(AU231-AT231)/(AU231-AN231)</f>
        <v>0</v>
      </c>
      <c r="BK231">
        <f>(AO231-AU231)/(AO231-AN231)</f>
        <v>0</v>
      </c>
      <c r="BL231">
        <f>(BH231*BF231/AT231)</f>
        <v>0</v>
      </c>
      <c r="BM231">
        <f>(1-BL231)</f>
        <v>0</v>
      </c>
      <c r="CV231">
        <f>$B$11*DT231+$C$11*DU231+$F$11*EF231*(1-EI231)</f>
        <v>0</v>
      </c>
      <c r="CW231">
        <f>CV231*CX231</f>
        <v>0</v>
      </c>
      <c r="CX231">
        <f>($B$11*$D$9+$C$11*$D$9+$F$11*((ES231+EK231)/MAX(ES231+EK231+ET231, 0.1)*$I$9+ET231/MAX(ES231+EK231+ET231, 0.1)*$J$9))/($B$11+$C$11+$F$11)</f>
        <v>0</v>
      </c>
      <c r="CY231">
        <f>($B$11*$K$9+$C$11*$K$9+$F$11*((ES231+EK231)/MAX(ES231+EK231+ET231, 0.1)*$P$9+ET231/MAX(ES231+EK231+ET231, 0.1)*$Q$9))/($B$11+$C$11+$F$11)</f>
        <v>0</v>
      </c>
      <c r="CZ231">
        <v>2.18</v>
      </c>
      <c r="DA231">
        <v>0.5</v>
      </c>
      <c r="DB231" t="s">
        <v>421</v>
      </c>
      <c r="DC231">
        <v>2</v>
      </c>
      <c r="DD231">
        <v>1759363737.1</v>
      </c>
      <c r="DE231">
        <v>419.981</v>
      </c>
      <c r="DF231">
        <v>420.011</v>
      </c>
      <c r="DG231">
        <v>23.947</v>
      </c>
      <c r="DH231">
        <v>23.7206333333333</v>
      </c>
      <c r="DI231">
        <v>418.002</v>
      </c>
      <c r="DJ231">
        <v>23.5667666666667</v>
      </c>
      <c r="DK231">
        <v>499.979</v>
      </c>
      <c r="DL231">
        <v>90.3333333333333</v>
      </c>
      <c r="DM231">
        <v>0.0338820333333333</v>
      </c>
      <c r="DN231">
        <v>30.3132</v>
      </c>
      <c r="DO231">
        <v>30.0108666666667</v>
      </c>
      <c r="DP231">
        <v>999.9</v>
      </c>
      <c r="DQ231">
        <v>0</v>
      </c>
      <c r="DR231">
        <v>0</v>
      </c>
      <c r="DS231">
        <v>9983.12666666667</v>
      </c>
      <c r="DT231">
        <v>0</v>
      </c>
      <c r="DU231">
        <v>0.386148</v>
      </c>
      <c r="DV231">
        <v>-0.0296936066666667</v>
      </c>
      <c r="DW231">
        <v>430.285333333333</v>
      </c>
      <c r="DX231">
        <v>430.216</v>
      </c>
      <c r="DY231">
        <v>0.226338</v>
      </c>
      <c r="DZ231">
        <v>420.011</v>
      </c>
      <c r="EA231">
        <v>23.7206333333333</v>
      </c>
      <c r="EB231">
        <v>2.16321333333333</v>
      </c>
      <c r="EC231">
        <v>2.14277</v>
      </c>
      <c r="ED231">
        <v>18.6924666666667</v>
      </c>
      <c r="EE231">
        <v>18.5407333333333</v>
      </c>
      <c r="EF231">
        <v>0.00500059</v>
      </c>
      <c r="EG231">
        <v>0</v>
      </c>
      <c r="EH231">
        <v>0</v>
      </c>
      <c r="EI231">
        <v>0</v>
      </c>
      <c r="EJ231">
        <v>191.833333333333</v>
      </c>
      <c r="EK231">
        <v>0.00500059</v>
      </c>
      <c r="EL231">
        <v>-10.2</v>
      </c>
      <c r="EM231">
        <v>-0.533333333333333</v>
      </c>
      <c r="EN231">
        <v>35.687</v>
      </c>
      <c r="EO231">
        <v>40.0623333333333</v>
      </c>
      <c r="EP231">
        <v>37.458</v>
      </c>
      <c r="EQ231">
        <v>40.4996666666667</v>
      </c>
      <c r="ER231">
        <v>38.5</v>
      </c>
      <c r="ES231">
        <v>0</v>
      </c>
      <c r="ET231">
        <v>0</v>
      </c>
      <c r="EU231">
        <v>0</v>
      </c>
      <c r="EV231">
        <v>1759363741.3</v>
      </c>
      <c r="EW231">
        <v>0</v>
      </c>
      <c r="EX231">
        <v>190.207692307692</v>
      </c>
      <c r="EY231">
        <v>10.6324785453476</v>
      </c>
      <c r="EZ231">
        <v>9.34358993366281</v>
      </c>
      <c r="FA231">
        <v>-10.6576923076923</v>
      </c>
      <c r="FB231">
        <v>15</v>
      </c>
      <c r="FC231">
        <v>0</v>
      </c>
      <c r="FD231" t="s">
        <v>422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0.00521269619047619</v>
      </c>
      <c r="FQ231">
        <v>-0.0107437028571429</v>
      </c>
      <c r="FR231">
        <v>0.0356111950727731</v>
      </c>
      <c r="FS231">
        <v>1</v>
      </c>
      <c r="FT231">
        <v>190.623529411765</v>
      </c>
      <c r="FU231">
        <v>3.72803655714521</v>
      </c>
      <c r="FV231">
        <v>6.16804186792122</v>
      </c>
      <c r="FW231">
        <v>-1</v>
      </c>
      <c r="FX231">
        <v>0.225625333333333</v>
      </c>
      <c r="FY231">
        <v>0.0114970129870134</v>
      </c>
      <c r="FZ231">
        <v>0.00169875661345174</v>
      </c>
      <c r="GA231">
        <v>1</v>
      </c>
      <c r="GB231">
        <v>2</v>
      </c>
      <c r="GC231">
        <v>2</v>
      </c>
      <c r="GD231" t="s">
        <v>449</v>
      </c>
      <c r="GE231">
        <v>3.13276</v>
      </c>
      <c r="GF231">
        <v>2.71199</v>
      </c>
      <c r="GG231">
        <v>0.0892157</v>
      </c>
      <c r="GH231">
        <v>0.0896881</v>
      </c>
      <c r="GI231">
        <v>0.102465</v>
      </c>
      <c r="GJ231">
        <v>0.102545</v>
      </c>
      <c r="GK231">
        <v>34265.7</v>
      </c>
      <c r="GL231">
        <v>36681.1</v>
      </c>
      <c r="GM231">
        <v>34042.2</v>
      </c>
      <c r="GN231">
        <v>36487.3</v>
      </c>
      <c r="GO231">
        <v>43156.9</v>
      </c>
      <c r="GP231">
        <v>47010.5</v>
      </c>
      <c r="GQ231">
        <v>53111.3</v>
      </c>
      <c r="GR231">
        <v>58319</v>
      </c>
      <c r="GS231">
        <v>1.9479</v>
      </c>
      <c r="GT231">
        <v>1.77685</v>
      </c>
      <c r="GU231">
        <v>0.086695</v>
      </c>
      <c r="GV231">
        <v>0</v>
      </c>
      <c r="GW231">
        <v>28.5898</v>
      </c>
      <c r="GX231">
        <v>999.9</v>
      </c>
      <c r="GY231">
        <v>57.759</v>
      </c>
      <c r="GZ231">
        <v>30.917</v>
      </c>
      <c r="HA231">
        <v>28.7105</v>
      </c>
      <c r="HB231">
        <v>54.9627</v>
      </c>
      <c r="HC231">
        <v>44.3029</v>
      </c>
      <c r="HD231">
        <v>1</v>
      </c>
      <c r="HE231">
        <v>0.112325</v>
      </c>
      <c r="HF231">
        <v>-1.00763</v>
      </c>
      <c r="HG231">
        <v>20.1309</v>
      </c>
      <c r="HH231">
        <v>5.19842</v>
      </c>
      <c r="HI231">
        <v>12.004</v>
      </c>
      <c r="HJ231">
        <v>4.97535</v>
      </c>
      <c r="HK231">
        <v>3.294</v>
      </c>
      <c r="HL231">
        <v>9999</v>
      </c>
      <c r="HM231">
        <v>9999</v>
      </c>
      <c r="HN231">
        <v>999.9</v>
      </c>
      <c r="HO231">
        <v>9999</v>
      </c>
      <c r="HP231">
        <v>1.86325</v>
      </c>
      <c r="HQ231">
        <v>1.86813</v>
      </c>
      <c r="HR231">
        <v>1.86783</v>
      </c>
      <c r="HS231">
        <v>1.86905</v>
      </c>
      <c r="HT231">
        <v>1.86982</v>
      </c>
      <c r="HU231">
        <v>1.8659</v>
      </c>
      <c r="HV231">
        <v>1.86693</v>
      </c>
      <c r="HW231">
        <v>1.86843</v>
      </c>
      <c r="HX231">
        <v>5</v>
      </c>
      <c r="HY231">
        <v>0</v>
      </c>
      <c r="HZ231">
        <v>0</v>
      </c>
      <c r="IA231">
        <v>0</v>
      </c>
      <c r="IB231" t="s">
        <v>424</v>
      </c>
      <c r="IC231" t="s">
        <v>425</v>
      </c>
      <c r="ID231" t="s">
        <v>426</v>
      </c>
      <c r="IE231" t="s">
        <v>426</v>
      </c>
      <c r="IF231" t="s">
        <v>426</v>
      </c>
      <c r="IG231" t="s">
        <v>426</v>
      </c>
      <c r="IH231">
        <v>0</v>
      </c>
      <c r="II231">
        <v>100</v>
      </c>
      <c r="IJ231">
        <v>100</v>
      </c>
      <c r="IK231">
        <v>1.98</v>
      </c>
      <c r="IL231">
        <v>0.3801</v>
      </c>
      <c r="IM231">
        <v>0.591063205497763</v>
      </c>
      <c r="IN231">
        <v>0.00362635438953289</v>
      </c>
      <c r="IO231">
        <v>-8.50754122937555e-07</v>
      </c>
      <c r="IP231">
        <v>2.87264459290622e-10</v>
      </c>
      <c r="IQ231">
        <v>-0.103101814204982</v>
      </c>
      <c r="IR231">
        <v>-0.017656537129445</v>
      </c>
      <c r="IS231">
        <v>0.00217271289782075</v>
      </c>
      <c r="IT231">
        <v>-2.34727275410467e-05</v>
      </c>
      <c r="IU231">
        <v>4</v>
      </c>
      <c r="IV231">
        <v>2183</v>
      </c>
      <c r="IW231">
        <v>1</v>
      </c>
      <c r="IX231">
        <v>27</v>
      </c>
      <c r="IY231">
        <v>29322729</v>
      </c>
      <c r="IZ231">
        <v>29322729</v>
      </c>
      <c r="JA231">
        <v>0.997314</v>
      </c>
      <c r="JB231">
        <v>2.63794</v>
      </c>
      <c r="JC231">
        <v>1.54785</v>
      </c>
      <c r="JD231">
        <v>2.31445</v>
      </c>
      <c r="JE231">
        <v>1.64673</v>
      </c>
      <c r="JF231">
        <v>2.33521</v>
      </c>
      <c r="JG231">
        <v>34.6463</v>
      </c>
      <c r="JH231">
        <v>24.2188</v>
      </c>
      <c r="JI231">
        <v>18</v>
      </c>
      <c r="JJ231">
        <v>505.857</v>
      </c>
      <c r="JK231">
        <v>395.957</v>
      </c>
      <c r="JL231">
        <v>31.0366</v>
      </c>
      <c r="JM231">
        <v>28.8469</v>
      </c>
      <c r="JN231">
        <v>29.9995</v>
      </c>
      <c r="JO231">
        <v>28.8234</v>
      </c>
      <c r="JP231">
        <v>28.7714</v>
      </c>
      <c r="JQ231">
        <v>19.9881</v>
      </c>
      <c r="JR231">
        <v>21.1982</v>
      </c>
      <c r="JS231">
        <v>52.7734</v>
      </c>
      <c r="JT231">
        <v>31.034</v>
      </c>
      <c r="JU231">
        <v>420</v>
      </c>
      <c r="JV231">
        <v>23.6798</v>
      </c>
      <c r="JW231">
        <v>96.5412</v>
      </c>
      <c r="JX231">
        <v>94.4869</v>
      </c>
    </row>
    <row r="232" spans="1:284">
      <c r="A232">
        <v>216</v>
      </c>
      <c r="B232">
        <v>1759363742.1</v>
      </c>
      <c r="C232">
        <v>2700</v>
      </c>
      <c r="D232" t="s">
        <v>863</v>
      </c>
      <c r="E232" t="s">
        <v>864</v>
      </c>
      <c r="F232">
        <v>5</v>
      </c>
      <c r="G232" t="s">
        <v>852</v>
      </c>
      <c r="H232" t="s">
        <v>419</v>
      </c>
      <c r="I232">
        <v>1759363739.1</v>
      </c>
      <c r="J232">
        <f>(K232)/1000</f>
        <v>0</v>
      </c>
      <c r="K232">
        <f>1000*DK232*AI232*(DG232-DH232)/(100*CZ232*(1000-AI232*DG232))</f>
        <v>0</v>
      </c>
      <c r="L232">
        <f>DK232*AI232*(DF232-DE232*(1000-AI232*DH232)/(1000-AI232*DG232))/(100*CZ232)</f>
        <v>0</v>
      </c>
      <c r="M232">
        <f>DE232 - IF(AI232&gt;1, L232*CZ232*100.0/(AK232), 0)</f>
        <v>0</v>
      </c>
      <c r="N232">
        <f>((T232-J232/2)*M232-L232)/(T232+J232/2)</f>
        <v>0</v>
      </c>
      <c r="O232">
        <f>N232*(DL232+DM232)/1000.0</f>
        <v>0</v>
      </c>
      <c r="P232">
        <f>(DE232 - IF(AI232&gt;1, L232*CZ232*100.0/(AK232), 0))*(DL232+DM232)/1000.0</f>
        <v>0</v>
      </c>
      <c r="Q232">
        <f>2.0/((1/S232-1/R232)+SIGN(S232)*SQRT((1/S232-1/R232)*(1/S232-1/R232) + 4*DA232/((DA232+1)*(DA232+1))*(2*1/S232*1/R232-1/R232*1/R232)))</f>
        <v>0</v>
      </c>
      <c r="R232">
        <f>IF(LEFT(DB232,1)&lt;&gt;"0",IF(LEFT(DB232,1)="1",3.0,DC232),$D$5+$E$5*(DS232*DL232/($K$5*1000))+$F$5*(DS232*DL232/($K$5*1000))*MAX(MIN(CZ232,$J$5),$I$5)*MAX(MIN(CZ232,$J$5),$I$5)+$G$5*MAX(MIN(CZ232,$J$5),$I$5)*(DS232*DL232/($K$5*1000))+$H$5*(DS232*DL232/($K$5*1000))*(DS232*DL232/($K$5*1000)))</f>
        <v>0</v>
      </c>
      <c r="S232">
        <f>J232*(1000-(1000*0.61365*exp(17.502*W232/(240.97+W232))/(DL232+DM232)+DG232)/2)/(1000*0.61365*exp(17.502*W232/(240.97+W232))/(DL232+DM232)-DG232)</f>
        <v>0</v>
      </c>
      <c r="T232">
        <f>1/((DA232+1)/(Q232/1.6)+1/(R232/1.37)) + DA232/((DA232+1)/(Q232/1.6) + DA232/(R232/1.37))</f>
        <v>0</v>
      </c>
      <c r="U232">
        <f>(CV232*CY232)</f>
        <v>0</v>
      </c>
      <c r="V232">
        <f>(DN232+(U232+2*0.95*5.67E-8*(((DN232+$B$7)+273)^4-(DN232+273)^4)-44100*J232)/(1.84*29.3*R232+8*0.95*5.67E-8*(DN232+273)^3))</f>
        <v>0</v>
      </c>
      <c r="W232">
        <f>($C$7*DO232+$D$7*DP232+$E$7*V232)</f>
        <v>0</v>
      </c>
      <c r="X232">
        <f>0.61365*exp(17.502*W232/(240.97+W232))</f>
        <v>0</v>
      </c>
      <c r="Y232">
        <f>(Z232/AA232*100)</f>
        <v>0</v>
      </c>
      <c r="Z232">
        <f>DG232*(DL232+DM232)/1000</f>
        <v>0</v>
      </c>
      <c r="AA232">
        <f>0.61365*exp(17.502*DN232/(240.97+DN232))</f>
        <v>0</v>
      </c>
      <c r="AB232">
        <f>(X232-DG232*(DL232+DM232)/1000)</f>
        <v>0</v>
      </c>
      <c r="AC232">
        <f>(-J232*44100)</f>
        <v>0</v>
      </c>
      <c r="AD232">
        <f>2*29.3*R232*0.92*(DN232-W232)</f>
        <v>0</v>
      </c>
      <c r="AE232">
        <f>2*0.95*5.67E-8*(((DN232+$B$7)+273)^4-(W232+273)^4)</f>
        <v>0</v>
      </c>
      <c r="AF232">
        <f>U232+AE232+AC232+AD232</f>
        <v>0</v>
      </c>
      <c r="AG232">
        <v>0</v>
      </c>
      <c r="AH232">
        <v>0</v>
      </c>
      <c r="AI232">
        <f>IF(AG232*$H$13&gt;=AK232,1.0,(AK232/(AK232-AG232*$H$13)))</f>
        <v>0</v>
      </c>
      <c r="AJ232">
        <f>(AI232-1)*100</f>
        <v>0</v>
      </c>
      <c r="AK232">
        <f>MAX(0,($B$13+$C$13*DS232)/(1+$D$13*DS232)*DL232/(DN232+273)*$E$13)</f>
        <v>0</v>
      </c>
      <c r="AL232" t="s">
        <v>420</v>
      </c>
      <c r="AM232" t="s">
        <v>420</v>
      </c>
      <c r="AN232">
        <v>0</v>
      </c>
      <c r="AO232">
        <v>0</v>
      </c>
      <c r="AP232">
        <f>1-AN232/AO232</f>
        <v>0</v>
      </c>
      <c r="AQ232">
        <v>0</v>
      </c>
      <c r="AR232" t="s">
        <v>420</v>
      </c>
      <c r="AS232" t="s">
        <v>420</v>
      </c>
      <c r="AT232">
        <v>0</v>
      </c>
      <c r="AU232">
        <v>0</v>
      </c>
      <c r="AV232">
        <f>1-AT232/AU232</f>
        <v>0</v>
      </c>
      <c r="AW232">
        <v>0.5</v>
      </c>
      <c r="AX232">
        <f>CW232</f>
        <v>0</v>
      </c>
      <c r="AY232">
        <f>L232</f>
        <v>0</v>
      </c>
      <c r="AZ232">
        <f>AV232*AW232*AX232</f>
        <v>0</v>
      </c>
      <c r="BA232">
        <f>(AY232-AQ232)/AX232</f>
        <v>0</v>
      </c>
      <c r="BB232">
        <f>(AO232-AU232)/AU232</f>
        <v>0</v>
      </c>
      <c r="BC232">
        <f>AN232/(AP232+AN232/AU232)</f>
        <v>0</v>
      </c>
      <c r="BD232" t="s">
        <v>420</v>
      </c>
      <c r="BE232">
        <v>0</v>
      </c>
      <c r="BF232">
        <f>IF(BE232&lt;&gt;0, BE232, BC232)</f>
        <v>0</v>
      </c>
      <c r="BG232">
        <f>1-BF232/AU232</f>
        <v>0</v>
      </c>
      <c r="BH232">
        <f>(AU232-AT232)/(AU232-BF232)</f>
        <v>0</v>
      </c>
      <c r="BI232">
        <f>(AO232-AU232)/(AO232-BF232)</f>
        <v>0</v>
      </c>
      <c r="BJ232">
        <f>(AU232-AT232)/(AU232-AN232)</f>
        <v>0</v>
      </c>
      <c r="BK232">
        <f>(AO232-AU232)/(AO232-AN232)</f>
        <v>0</v>
      </c>
      <c r="BL232">
        <f>(BH232*BF232/AT232)</f>
        <v>0</v>
      </c>
      <c r="BM232">
        <f>(1-BL232)</f>
        <v>0</v>
      </c>
      <c r="CV232">
        <f>$B$11*DT232+$C$11*DU232+$F$11*EF232*(1-EI232)</f>
        <v>0</v>
      </c>
      <c r="CW232">
        <f>CV232*CX232</f>
        <v>0</v>
      </c>
      <c r="CX232">
        <f>($B$11*$D$9+$C$11*$D$9+$F$11*((ES232+EK232)/MAX(ES232+EK232+ET232, 0.1)*$I$9+ET232/MAX(ES232+EK232+ET232, 0.1)*$J$9))/($B$11+$C$11+$F$11)</f>
        <v>0</v>
      </c>
      <c r="CY232">
        <f>($B$11*$K$9+$C$11*$K$9+$F$11*((ES232+EK232)/MAX(ES232+EK232+ET232, 0.1)*$P$9+ET232/MAX(ES232+EK232+ET232, 0.1)*$Q$9))/($B$11+$C$11+$F$11)</f>
        <v>0</v>
      </c>
      <c r="CZ232">
        <v>2.18</v>
      </c>
      <c r="DA232">
        <v>0.5</v>
      </c>
      <c r="DB232" t="s">
        <v>421</v>
      </c>
      <c r="DC232">
        <v>2</v>
      </c>
      <c r="DD232">
        <v>1759363739.1</v>
      </c>
      <c r="DE232">
        <v>419.979</v>
      </c>
      <c r="DF232">
        <v>420.009</v>
      </c>
      <c r="DG232">
        <v>23.9441666666667</v>
      </c>
      <c r="DH232">
        <v>23.7191</v>
      </c>
      <c r="DI232">
        <v>418</v>
      </c>
      <c r="DJ232">
        <v>23.5640333333333</v>
      </c>
      <c r="DK232">
        <v>499.959333333333</v>
      </c>
      <c r="DL232">
        <v>90.3332666666667</v>
      </c>
      <c r="DM232">
        <v>0.0340116666666667</v>
      </c>
      <c r="DN232">
        <v>30.3133</v>
      </c>
      <c r="DO232">
        <v>30.0060666666667</v>
      </c>
      <c r="DP232">
        <v>999.9</v>
      </c>
      <c r="DQ232">
        <v>0</v>
      </c>
      <c r="DR232">
        <v>0</v>
      </c>
      <c r="DS232">
        <v>9987.08666666666</v>
      </c>
      <c r="DT232">
        <v>0</v>
      </c>
      <c r="DU232">
        <v>0.386148</v>
      </c>
      <c r="DV232">
        <v>-0.0295003266666667</v>
      </c>
      <c r="DW232">
        <v>430.281666666667</v>
      </c>
      <c r="DX232">
        <v>430.213</v>
      </c>
      <c r="DY232">
        <v>0.225052333333333</v>
      </c>
      <c r="DZ232">
        <v>420.009</v>
      </c>
      <c r="EA232">
        <v>23.7191</v>
      </c>
      <c r="EB232">
        <v>2.16295666666667</v>
      </c>
      <c r="EC232">
        <v>2.14262666666667</v>
      </c>
      <c r="ED232">
        <v>18.6905666666667</v>
      </c>
      <c r="EE232">
        <v>18.5397</v>
      </c>
      <c r="EF232">
        <v>0.00500059</v>
      </c>
      <c r="EG232">
        <v>0</v>
      </c>
      <c r="EH232">
        <v>0</v>
      </c>
      <c r="EI232">
        <v>0</v>
      </c>
      <c r="EJ232">
        <v>191.433333333333</v>
      </c>
      <c r="EK232">
        <v>0.00500059</v>
      </c>
      <c r="EL232">
        <v>-6.2</v>
      </c>
      <c r="EM232">
        <v>0.266666666666667</v>
      </c>
      <c r="EN232">
        <v>35.708</v>
      </c>
      <c r="EO232">
        <v>40.104</v>
      </c>
      <c r="EP232">
        <v>37.479</v>
      </c>
      <c r="EQ232">
        <v>40.5623333333333</v>
      </c>
      <c r="ER232">
        <v>38.5206666666667</v>
      </c>
      <c r="ES232">
        <v>0</v>
      </c>
      <c r="ET232">
        <v>0</v>
      </c>
      <c r="EU232">
        <v>0</v>
      </c>
      <c r="EV232">
        <v>1759363743.1</v>
      </c>
      <c r="EW232">
        <v>0</v>
      </c>
      <c r="EX232">
        <v>190.776</v>
      </c>
      <c r="EY232">
        <v>-19.2846152895068</v>
      </c>
      <c r="EZ232">
        <v>29.9230770658929</v>
      </c>
      <c r="FA232">
        <v>-9.852</v>
      </c>
      <c r="FB232">
        <v>15</v>
      </c>
      <c r="FC232">
        <v>0</v>
      </c>
      <c r="FD232" t="s">
        <v>422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0.000322619523809525</v>
      </c>
      <c r="FQ232">
        <v>-0.0753633148051947</v>
      </c>
      <c r="FR232">
        <v>0.0378796294706857</v>
      </c>
      <c r="FS232">
        <v>1</v>
      </c>
      <c r="FT232">
        <v>190.347058823529</v>
      </c>
      <c r="FU232">
        <v>3.86554609170503</v>
      </c>
      <c r="FV232">
        <v>6.04231331304579</v>
      </c>
      <c r="FW232">
        <v>-1</v>
      </c>
      <c r="FX232">
        <v>0.225685714285714</v>
      </c>
      <c r="FY232">
        <v>0.00703589610389617</v>
      </c>
      <c r="FZ232">
        <v>0.00164935979334139</v>
      </c>
      <c r="GA232">
        <v>1</v>
      </c>
      <c r="GB232">
        <v>2</v>
      </c>
      <c r="GC232">
        <v>2</v>
      </c>
      <c r="GD232" t="s">
        <v>449</v>
      </c>
      <c r="GE232">
        <v>3.13272</v>
      </c>
      <c r="GF232">
        <v>2.71202</v>
      </c>
      <c r="GG232">
        <v>0.0892156</v>
      </c>
      <c r="GH232">
        <v>0.0896845</v>
      </c>
      <c r="GI232">
        <v>0.102455</v>
      </c>
      <c r="GJ232">
        <v>0.102539</v>
      </c>
      <c r="GK232">
        <v>34265.7</v>
      </c>
      <c r="GL232">
        <v>36681.3</v>
      </c>
      <c r="GM232">
        <v>34042.2</v>
      </c>
      <c r="GN232">
        <v>36487.4</v>
      </c>
      <c r="GO232">
        <v>43157.4</v>
      </c>
      <c r="GP232">
        <v>47010.9</v>
      </c>
      <c r="GQ232">
        <v>53111.4</v>
      </c>
      <c r="GR232">
        <v>58319.1</v>
      </c>
      <c r="GS232">
        <v>1.94802</v>
      </c>
      <c r="GT232">
        <v>1.77692</v>
      </c>
      <c r="GU232">
        <v>0.0865832</v>
      </c>
      <c r="GV232">
        <v>0</v>
      </c>
      <c r="GW232">
        <v>28.5898</v>
      </c>
      <c r="GX232">
        <v>999.9</v>
      </c>
      <c r="GY232">
        <v>57.783</v>
      </c>
      <c r="GZ232">
        <v>30.937</v>
      </c>
      <c r="HA232">
        <v>28.7556</v>
      </c>
      <c r="HB232">
        <v>54.8227</v>
      </c>
      <c r="HC232">
        <v>44.5032</v>
      </c>
      <c r="HD232">
        <v>1</v>
      </c>
      <c r="HE232">
        <v>0.112162</v>
      </c>
      <c r="HF232">
        <v>-1.13316</v>
      </c>
      <c r="HG232">
        <v>20.1302</v>
      </c>
      <c r="HH232">
        <v>5.19827</v>
      </c>
      <c r="HI232">
        <v>12.0041</v>
      </c>
      <c r="HJ232">
        <v>4.9752</v>
      </c>
      <c r="HK232">
        <v>3.294</v>
      </c>
      <c r="HL232">
        <v>9999</v>
      </c>
      <c r="HM232">
        <v>9999</v>
      </c>
      <c r="HN232">
        <v>999.9</v>
      </c>
      <c r="HO232">
        <v>9999</v>
      </c>
      <c r="HP232">
        <v>1.86325</v>
      </c>
      <c r="HQ232">
        <v>1.86812</v>
      </c>
      <c r="HR232">
        <v>1.86784</v>
      </c>
      <c r="HS232">
        <v>1.86905</v>
      </c>
      <c r="HT232">
        <v>1.86982</v>
      </c>
      <c r="HU232">
        <v>1.8659</v>
      </c>
      <c r="HV232">
        <v>1.86692</v>
      </c>
      <c r="HW232">
        <v>1.86843</v>
      </c>
      <c r="HX232">
        <v>5</v>
      </c>
      <c r="HY232">
        <v>0</v>
      </c>
      <c r="HZ232">
        <v>0</v>
      </c>
      <c r="IA232">
        <v>0</v>
      </c>
      <c r="IB232" t="s">
        <v>424</v>
      </c>
      <c r="IC232" t="s">
        <v>425</v>
      </c>
      <c r="ID232" t="s">
        <v>426</v>
      </c>
      <c r="IE232" t="s">
        <v>426</v>
      </c>
      <c r="IF232" t="s">
        <v>426</v>
      </c>
      <c r="IG232" t="s">
        <v>426</v>
      </c>
      <c r="IH232">
        <v>0</v>
      </c>
      <c r="II232">
        <v>100</v>
      </c>
      <c r="IJ232">
        <v>100</v>
      </c>
      <c r="IK232">
        <v>1.979</v>
      </c>
      <c r="IL232">
        <v>0.3799</v>
      </c>
      <c r="IM232">
        <v>0.591063205497763</v>
      </c>
      <c r="IN232">
        <v>0.00362635438953289</v>
      </c>
      <c r="IO232">
        <v>-8.50754122937555e-07</v>
      </c>
      <c r="IP232">
        <v>2.87264459290622e-10</v>
      </c>
      <c r="IQ232">
        <v>-0.103101814204982</v>
      </c>
      <c r="IR232">
        <v>-0.017656537129445</v>
      </c>
      <c r="IS232">
        <v>0.00217271289782075</v>
      </c>
      <c r="IT232">
        <v>-2.34727275410467e-05</v>
      </c>
      <c r="IU232">
        <v>4</v>
      </c>
      <c r="IV232">
        <v>2183</v>
      </c>
      <c r="IW232">
        <v>1</v>
      </c>
      <c r="IX232">
        <v>27</v>
      </c>
      <c r="IY232">
        <v>29322729</v>
      </c>
      <c r="IZ232">
        <v>29322729</v>
      </c>
      <c r="JA232">
        <v>0.997314</v>
      </c>
      <c r="JB232">
        <v>2.64893</v>
      </c>
      <c r="JC232">
        <v>1.54785</v>
      </c>
      <c r="JD232">
        <v>2.31323</v>
      </c>
      <c r="JE232">
        <v>1.64673</v>
      </c>
      <c r="JF232">
        <v>2.27295</v>
      </c>
      <c r="JG232">
        <v>34.6463</v>
      </c>
      <c r="JH232">
        <v>24.2101</v>
      </c>
      <c r="JI232">
        <v>18</v>
      </c>
      <c r="JJ232">
        <v>505.938</v>
      </c>
      <c r="JK232">
        <v>395.995</v>
      </c>
      <c r="JL232">
        <v>31.0103</v>
      </c>
      <c r="JM232">
        <v>28.8456</v>
      </c>
      <c r="JN232">
        <v>29.9997</v>
      </c>
      <c r="JO232">
        <v>28.8232</v>
      </c>
      <c r="JP232">
        <v>28.7709</v>
      </c>
      <c r="JQ232">
        <v>19.9873</v>
      </c>
      <c r="JR232">
        <v>21.1982</v>
      </c>
      <c r="JS232">
        <v>52.7734</v>
      </c>
      <c r="JT232">
        <v>31.0301</v>
      </c>
      <c r="JU232">
        <v>420</v>
      </c>
      <c r="JV232">
        <v>23.6825</v>
      </c>
      <c r="JW232">
        <v>96.5413</v>
      </c>
      <c r="JX232">
        <v>94.4872</v>
      </c>
    </row>
    <row r="233" spans="1:284">
      <c r="A233">
        <v>217</v>
      </c>
      <c r="B233">
        <v>1759363744.1</v>
      </c>
      <c r="C233">
        <v>2702</v>
      </c>
      <c r="D233" t="s">
        <v>865</v>
      </c>
      <c r="E233" t="s">
        <v>866</v>
      </c>
      <c r="F233">
        <v>5</v>
      </c>
      <c r="G233" t="s">
        <v>852</v>
      </c>
      <c r="H233" t="s">
        <v>419</v>
      </c>
      <c r="I233">
        <v>1759363741.1</v>
      </c>
      <c r="J233">
        <f>(K233)/1000</f>
        <v>0</v>
      </c>
      <c r="K233">
        <f>1000*DK233*AI233*(DG233-DH233)/(100*CZ233*(1000-AI233*DG233))</f>
        <v>0</v>
      </c>
      <c r="L233">
        <f>DK233*AI233*(DF233-DE233*(1000-AI233*DH233)/(1000-AI233*DG233))/(100*CZ233)</f>
        <v>0</v>
      </c>
      <c r="M233">
        <f>DE233 - IF(AI233&gt;1, L233*CZ233*100.0/(AK233), 0)</f>
        <v>0</v>
      </c>
      <c r="N233">
        <f>((T233-J233/2)*M233-L233)/(T233+J233/2)</f>
        <v>0</v>
      </c>
      <c r="O233">
        <f>N233*(DL233+DM233)/1000.0</f>
        <v>0</v>
      </c>
      <c r="P233">
        <f>(DE233 - IF(AI233&gt;1, L233*CZ233*100.0/(AK233), 0))*(DL233+DM233)/1000.0</f>
        <v>0</v>
      </c>
      <c r="Q233">
        <f>2.0/((1/S233-1/R233)+SIGN(S233)*SQRT((1/S233-1/R233)*(1/S233-1/R233) + 4*DA233/((DA233+1)*(DA233+1))*(2*1/S233*1/R233-1/R233*1/R233)))</f>
        <v>0</v>
      </c>
      <c r="R233">
        <f>IF(LEFT(DB233,1)&lt;&gt;"0",IF(LEFT(DB233,1)="1",3.0,DC233),$D$5+$E$5*(DS233*DL233/($K$5*1000))+$F$5*(DS233*DL233/($K$5*1000))*MAX(MIN(CZ233,$J$5),$I$5)*MAX(MIN(CZ233,$J$5),$I$5)+$G$5*MAX(MIN(CZ233,$J$5),$I$5)*(DS233*DL233/($K$5*1000))+$H$5*(DS233*DL233/($K$5*1000))*(DS233*DL233/($K$5*1000)))</f>
        <v>0</v>
      </c>
      <c r="S233">
        <f>J233*(1000-(1000*0.61365*exp(17.502*W233/(240.97+W233))/(DL233+DM233)+DG233)/2)/(1000*0.61365*exp(17.502*W233/(240.97+W233))/(DL233+DM233)-DG233)</f>
        <v>0</v>
      </c>
      <c r="T233">
        <f>1/((DA233+1)/(Q233/1.6)+1/(R233/1.37)) + DA233/((DA233+1)/(Q233/1.6) + DA233/(R233/1.37))</f>
        <v>0</v>
      </c>
      <c r="U233">
        <f>(CV233*CY233)</f>
        <v>0</v>
      </c>
      <c r="V233">
        <f>(DN233+(U233+2*0.95*5.67E-8*(((DN233+$B$7)+273)^4-(DN233+273)^4)-44100*J233)/(1.84*29.3*R233+8*0.95*5.67E-8*(DN233+273)^3))</f>
        <v>0</v>
      </c>
      <c r="W233">
        <f>($C$7*DO233+$D$7*DP233+$E$7*V233)</f>
        <v>0</v>
      </c>
      <c r="X233">
        <f>0.61365*exp(17.502*W233/(240.97+W233))</f>
        <v>0</v>
      </c>
      <c r="Y233">
        <f>(Z233/AA233*100)</f>
        <v>0</v>
      </c>
      <c r="Z233">
        <f>DG233*(DL233+DM233)/1000</f>
        <v>0</v>
      </c>
      <c r="AA233">
        <f>0.61365*exp(17.502*DN233/(240.97+DN233))</f>
        <v>0</v>
      </c>
      <c r="AB233">
        <f>(X233-DG233*(DL233+DM233)/1000)</f>
        <v>0</v>
      </c>
      <c r="AC233">
        <f>(-J233*44100)</f>
        <v>0</v>
      </c>
      <c r="AD233">
        <f>2*29.3*R233*0.92*(DN233-W233)</f>
        <v>0</v>
      </c>
      <c r="AE233">
        <f>2*0.95*5.67E-8*(((DN233+$B$7)+273)^4-(W233+273)^4)</f>
        <v>0</v>
      </c>
      <c r="AF233">
        <f>U233+AE233+AC233+AD233</f>
        <v>0</v>
      </c>
      <c r="AG233">
        <v>0</v>
      </c>
      <c r="AH233">
        <v>0</v>
      </c>
      <c r="AI233">
        <f>IF(AG233*$H$13&gt;=AK233,1.0,(AK233/(AK233-AG233*$H$13)))</f>
        <v>0</v>
      </c>
      <c r="AJ233">
        <f>(AI233-1)*100</f>
        <v>0</v>
      </c>
      <c r="AK233">
        <f>MAX(0,($B$13+$C$13*DS233)/(1+$D$13*DS233)*DL233/(DN233+273)*$E$13)</f>
        <v>0</v>
      </c>
      <c r="AL233" t="s">
        <v>420</v>
      </c>
      <c r="AM233" t="s">
        <v>420</v>
      </c>
      <c r="AN233">
        <v>0</v>
      </c>
      <c r="AO233">
        <v>0</v>
      </c>
      <c r="AP233">
        <f>1-AN233/AO233</f>
        <v>0</v>
      </c>
      <c r="AQ233">
        <v>0</v>
      </c>
      <c r="AR233" t="s">
        <v>420</v>
      </c>
      <c r="AS233" t="s">
        <v>420</v>
      </c>
      <c r="AT233">
        <v>0</v>
      </c>
      <c r="AU233">
        <v>0</v>
      </c>
      <c r="AV233">
        <f>1-AT233/AU233</f>
        <v>0</v>
      </c>
      <c r="AW233">
        <v>0.5</v>
      </c>
      <c r="AX233">
        <f>CW233</f>
        <v>0</v>
      </c>
      <c r="AY233">
        <f>L233</f>
        <v>0</v>
      </c>
      <c r="AZ233">
        <f>AV233*AW233*AX233</f>
        <v>0</v>
      </c>
      <c r="BA233">
        <f>(AY233-AQ233)/AX233</f>
        <v>0</v>
      </c>
      <c r="BB233">
        <f>(AO233-AU233)/AU233</f>
        <v>0</v>
      </c>
      <c r="BC233">
        <f>AN233/(AP233+AN233/AU233)</f>
        <v>0</v>
      </c>
      <c r="BD233" t="s">
        <v>420</v>
      </c>
      <c r="BE233">
        <v>0</v>
      </c>
      <c r="BF233">
        <f>IF(BE233&lt;&gt;0, BE233, BC233)</f>
        <v>0</v>
      </c>
      <c r="BG233">
        <f>1-BF233/AU233</f>
        <v>0</v>
      </c>
      <c r="BH233">
        <f>(AU233-AT233)/(AU233-BF233)</f>
        <v>0</v>
      </c>
      <c r="BI233">
        <f>(AO233-AU233)/(AO233-BF233)</f>
        <v>0</v>
      </c>
      <c r="BJ233">
        <f>(AU233-AT233)/(AU233-AN233)</f>
        <v>0</v>
      </c>
      <c r="BK233">
        <f>(AO233-AU233)/(AO233-AN233)</f>
        <v>0</v>
      </c>
      <c r="BL233">
        <f>(BH233*BF233/AT233)</f>
        <v>0</v>
      </c>
      <c r="BM233">
        <f>(1-BL233)</f>
        <v>0</v>
      </c>
      <c r="CV233">
        <f>$B$11*DT233+$C$11*DU233+$F$11*EF233*(1-EI233)</f>
        <v>0</v>
      </c>
      <c r="CW233">
        <f>CV233*CX233</f>
        <v>0</v>
      </c>
      <c r="CX233">
        <f>($B$11*$D$9+$C$11*$D$9+$F$11*((ES233+EK233)/MAX(ES233+EK233+ET233, 0.1)*$I$9+ET233/MAX(ES233+EK233+ET233, 0.1)*$J$9))/($B$11+$C$11+$F$11)</f>
        <v>0</v>
      </c>
      <c r="CY233">
        <f>($B$11*$K$9+$C$11*$K$9+$F$11*((ES233+EK233)/MAX(ES233+EK233+ET233, 0.1)*$P$9+ET233/MAX(ES233+EK233+ET233, 0.1)*$Q$9))/($B$11+$C$11+$F$11)</f>
        <v>0</v>
      </c>
      <c r="CZ233">
        <v>2.18</v>
      </c>
      <c r="DA233">
        <v>0.5</v>
      </c>
      <c r="DB233" t="s">
        <v>421</v>
      </c>
      <c r="DC233">
        <v>2</v>
      </c>
      <c r="DD233">
        <v>1759363741.1</v>
      </c>
      <c r="DE233">
        <v>419.982333333333</v>
      </c>
      <c r="DF233">
        <v>419.993333333333</v>
      </c>
      <c r="DG233">
        <v>23.9413</v>
      </c>
      <c r="DH233">
        <v>23.7177</v>
      </c>
      <c r="DI233">
        <v>418.003333333333</v>
      </c>
      <c r="DJ233">
        <v>23.5612666666667</v>
      </c>
      <c r="DK233">
        <v>499.944</v>
      </c>
      <c r="DL233">
        <v>90.3334666666667</v>
      </c>
      <c r="DM233">
        <v>0.0340004333333333</v>
      </c>
      <c r="DN233">
        <v>30.3119333333333</v>
      </c>
      <c r="DO233">
        <v>30.0026666666667</v>
      </c>
      <c r="DP233">
        <v>999.9</v>
      </c>
      <c r="DQ233">
        <v>0</v>
      </c>
      <c r="DR233">
        <v>0</v>
      </c>
      <c r="DS233">
        <v>10002.92</v>
      </c>
      <c r="DT233">
        <v>0</v>
      </c>
      <c r="DU233">
        <v>0.386148</v>
      </c>
      <c r="DV233">
        <v>-0.01065066</v>
      </c>
      <c r="DW233">
        <v>430.283666666667</v>
      </c>
      <c r="DX233">
        <v>430.196333333333</v>
      </c>
      <c r="DY233">
        <v>0.22359</v>
      </c>
      <c r="DZ233">
        <v>419.993333333333</v>
      </c>
      <c r="EA233">
        <v>23.7177</v>
      </c>
      <c r="EB233">
        <v>2.1627</v>
      </c>
      <c r="EC233">
        <v>2.1425</v>
      </c>
      <c r="ED233">
        <v>18.6886666666667</v>
      </c>
      <c r="EE233">
        <v>18.5387666666667</v>
      </c>
      <c r="EF233">
        <v>0.00500059</v>
      </c>
      <c r="EG233">
        <v>0</v>
      </c>
      <c r="EH233">
        <v>0</v>
      </c>
      <c r="EI233">
        <v>0</v>
      </c>
      <c r="EJ233">
        <v>191.3</v>
      </c>
      <c r="EK233">
        <v>0.00500059</v>
      </c>
      <c r="EL233">
        <v>-3.33333333333333</v>
      </c>
      <c r="EM233">
        <v>0.3</v>
      </c>
      <c r="EN233">
        <v>35.729</v>
      </c>
      <c r="EO233">
        <v>40.1456666666667</v>
      </c>
      <c r="EP233">
        <v>37.5</v>
      </c>
      <c r="EQ233">
        <v>40.6246666666667</v>
      </c>
      <c r="ER233">
        <v>38.5413333333333</v>
      </c>
      <c r="ES233">
        <v>0</v>
      </c>
      <c r="ET233">
        <v>0</v>
      </c>
      <c r="EU233">
        <v>0</v>
      </c>
      <c r="EV233">
        <v>1759363745.5</v>
      </c>
      <c r="EW233">
        <v>0</v>
      </c>
      <c r="EX233">
        <v>189.416</v>
      </c>
      <c r="EY233">
        <v>-15.8615384222262</v>
      </c>
      <c r="EZ233">
        <v>28.8923078118462</v>
      </c>
      <c r="FA233">
        <v>-8.908</v>
      </c>
      <c r="FB233">
        <v>15</v>
      </c>
      <c r="FC233">
        <v>0</v>
      </c>
      <c r="FD233" t="s">
        <v>422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-0.0037551080952381</v>
      </c>
      <c r="FQ233">
        <v>-0.0412081698701299</v>
      </c>
      <c r="FR233">
        <v>0.036649378853284</v>
      </c>
      <c r="FS233">
        <v>1</v>
      </c>
      <c r="FT233">
        <v>190.111764705882</v>
      </c>
      <c r="FU233">
        <v>-0.128342279340741</v>
      </c>
      <c r="FV233">
        <v>6.23801272587401</v>
      </c>
      <c r="FW233">
        <v>-1</v>
      </c>
      <c r="FX233">
        <v>0.225524380952381</v>
      </c>
      <c r="FY233">
        <v>0.00170493506493502</v>
      </c>
      <c r="FZ233">
        <v>0.00180238552179077</v>
      </c>
      <c r="GA233">
        <v>1</v>
      </c>
      <c r="GB233">
        <v>2</v>
      </c>
      <c r="GC233">
        <v>2</v>
      </c>
      <c r="GD233" t="s">
        <v>449</v>
      </c>
      <c r="GE233">
        <v>3.13271</v>
      </c>
      <c r="GF233">
        <v>2.71219</v>
      </c>
      <c r="GG233">
        <v>0.0892198</v>
      </c>
      <c r="GH233">
        <v>0.0896822</v>
      </c>
      <c r="GI233">
        <v>0.102449</v>
      </c>
      <c r="GJ233">
        <v>0.10254</v>
      </c>
      <c r="GK233">
        <v>34265.9</v>
      </c>
      <c r="GL233">
        <v>36681.5</v>
      </c>
      <c r="GM233">
        <v>34042.5</v>
      </c>
      <c r="GN233">
        <v>36487.5</v>
      </c>
      <c r="GO233">
        <v>43158</v>
      </c>
      <c r="GP233">
        <v>47011.2</v>
      </c>
      <c r="GQ233">
        <v>53111.8</v>
      </c>
      <c r="GR233">
        <v>58319.5</v>
      </c>
      <c r="GS233">
        <v>1.948</v>
      </c>
      <c r="GT233">
        <v>1.77685</v>
      </c>
      <c r="GU233">
        <v>0.0867471</v>
      </c>
      <c r="GV233">
        <v>0</v>
      </c>
      <c r="GW233">
        <v>28.5898</v>
      </c>
      <c r="GX233">
        <v>999.9</v>
      </c>
      <c r="GY233">
        <v>57.783</v>
      </c>
      <c r="GZ233">
        <v>30.937</v>
      </c>
      <c r="HA233">
        <v>28.7525</v>
      </c>
      <c r="HB233">
        <v>54.7427</v>
      </c>
      <c r="HC233">
        <v>44.5793</v>
      </c>
      <c r="HD233">
        <v>1</v>
      </c>
      <c r="HE233">
        <v>0.112068</v>
      </c>
      <c r="HF233">
        <v>-1.22786</v>
      </c>
      <c r="HG233">
        <v>20.1295</v>
      </c>
      <c r="HH233">
        <v>5.19767</v>
      </c>
      <c r="HI233">
        <v>12.0043</v>
      </c>
      <c r="HJ233">
        <v>4.975</v>
      </c>
      <c r="HK233">
        <v>3.294</v>
      </c>
      <c r="HL233">
        <v>9999</v>
      </c>
      <c r="HM233">
        <v>9999</v>
      </c>
      <c r="HN233">
        <v>999.9</v>
      </c>
      <c r="HO233">
        <v>9999</v>
      </c>
      <c r="HP233">
        <v>1.86325</v>
      </c>
      <c r="HQ233">
        <v>1.86813</v>
      </c>
      <c r="HR233">
        <v>1.86784</v>
      </c>
      <c r="HS233">
        <v>1.86905</v>
      </c>
      <c r="HT233">
        <v>1.86982</v>
      </c>
      <c r="HU233">
        <v>1.8659</v>
      </c>
      <c r="HV233">
        <v>1.86693</v>
      </c>
      <c r="HW233">
        <v>1.86843</v>
      </c>
      <c r="HX233">
        <v>5</v>
      </c>
      <c r="HY233">
        <v>0</v>
      </c>
      <c r="HZ233">
        <v>0</v>
      </c>
      <c r="IA233">
        <v>0</v>
      </c>
      <c r="IB233" t="s">
        <v>424</v>
      </c>
      <c r="IC233" t="s">
        <v>425</v>
      </c>
      <c r="ID233" t="s">
        <v>426</v>
      </c>
      <c r="IE233" t="s">
        <v>426</v>
      </c>
      <c r="IF233" t="s">
        <v>426</v>
      </c>
      <c r="IG233" t="s">
        <v>426</v>
      </c>
      <c r="IH233">
        <v>0</v>
      </c>
      <c r="II233">
        <v>100</v>
      </c>
      <c r="IJ233">
        <v>100</v>
      </c>
      <c r="IK233">
        <v>1.979</v>
      </c>
      <c r="IL233">
        <v>0.3798</v>
      </c>
      <c r="IM233">
        <v>0.591063205497763</v>
      </c>
      <c r="IN233">
        <v>0.00362635438953289</v>
      </c>
      <c r="IO233">
        <v>-8.50754122937555e-07</v>
      </c>
      <c r="IP233">
        <v>2.87264459290622e-10</v>
      </c>
      <c r="IQ233">
        <v>-0.103101814204982</v>
      </c>
      <c r="IR233">
        <v>-0.017656537129445</v>
      </c>
      <c r="IS233">
        <v>0.00217271289782075</v>
      </c>
      <c r="IT233">
        <v>-2.34727275410467e-05</v>
      </c>
      <c r="IU233">
        <v>4</v>
      </c>
      <c r="IV233">
        <v>2183</v>
      </c>
      <c r="IW233">
        <v>1</v>
      </c>
      <c r="IX233">
        <v>27</v>
      </c>
      <c r="IY233">
        <v>29322729.1</v>
      </c>
      <c r="IZ233">
        <v>29322729.1</v>
      </c>
      <c r="JA233">
        <v>0.997314</v>
      </c>
      <c r="JB233">
        <v>2.64282</v>
      </c>
      <c r="JC233">
        <v>1.54785</v>
      </c>
      <c r="JD233">
        <v>2.31323</v>
      </c>
      <c r="JE233">
        <v>1.64673</v>
      </c>
      <c r="JF233">
        <v>2.37915</v>
      </c>
      <c r="JG233">
        <v>34.6463</v>
      </c>
      <c r="JH233">
        <v>24.2188</v>
      </c>
      <c r="JI233">
        <v>18</v>
      </c>
      <c r="JJ233">
        <v>505.912</v>
      </c>
      <c r="JK233">
        <v>395.949</v>
      </c>
      <c r="JL233">
        <v>30.9989</v>
      </c>
      <c r="JM233">
        <v>28.8444</v>
      </c>
      <c r="JN233">
        <v>29.9998</v>
      </c>
      <c r="JO233">
        <v>28.822</v>
      </c>
      <c r="JP233">
        <v>28.7702</v>
      </c>
      <c r="JQ233">
        <v>19.988</v>
      </c>
      <c r="JR233">
        <v>21.1982</v>
      </c>
      <c r="JS233">
        <v>52.7734</v>
      </c>
      <c r="JT233">
        <v>31.0301</v>
      </c>
      <c r="JU233">
        <v>420</v>
      </c>
      <c r="JV233">
        <v>23.6837</v>
      </c>
      <c r="JW233">
        <v>96.542</v>
      </c>
      <c r="JX233">
        <v>94.4876</v>
      </c>
    </row>
    <row r="234" spans="1:284">
      <c r="A234">
        <v>218</v>
      </c>
      <c r="B234">
        <v>1759363746.1</v>
      </c>
      <c r="C234">
        <v>2704</v>
      </c>
      <c r="D234" t="s">
        <v>867</v>
      </c>
      <c r="E234" t="s">
        <v>868</v>
      </c>
      <c r="F234">
        <v>5</v>
      </c>
      <c r="G234" t="s">
        <v>852</v>
      </c>
      <c r="H234" t="s">
        <v>419</v>
      </c>
      <c r="I234">
        <v>1759363743.1</v>
      </c>
      <c r="J234">
        <f>(K234)/1000</f>
        <v>0</v>
      </c>
      <c r="K234">
        <f>1000*DK234*AI234*(DG234-DH234)/(100*CZ234*(1000-AI234*DG234))</f>
        <v>0</v>
      </c>
      <c r="L234">
        <f>DK234*AI234*(DF234-DE234*(1000-AI234*DH234)/(1000-AI234*DG234))/(100*CZ234)</f>
        <v>0</v>
      </c>
      <c r="M234">
        <f>DE234 - IF(AI234&gt;1, L234*CZ234*100.0/(AK234), 0)</f>
        <v>0</v>
      </c>
      <c r="N234">
        <f>((T234-J234/2)*M234-L234)/(T234+J234/2)</f>
        <v>0</v>
      </c>
      <c r="O234">
        <f>N234*(DL234+DM234)/1000.0</f>
        <v>0</v>
      </c>
      <c r="P234">
        <f>(DE234 - IF(AI234&gt;1, L234*CZ234*100.0/(AK234), 0))*(DL234+DM234)/1000.0</f>
        <v>0</v>
      </c>
      <c r="Q234">
        <f>2.0/((1/S234-1/R234)+SIGN(S234)*SQRT((1/S234-1/R234)*(1/S234-1/R234) + 4*DA234/((DA234+1)*(DA234+1))*(2*1/S234*1/R234-1/R234*1/R234)))</f>
        <v>0</v>
      </c>
      <c r="R234">
        <f>IF(LEFT(DB234,1)&lt;&gt;"0",IF(LEFT(DB234,1)="1",3.0,DC234),$D$5+$E$5*(DS234*DL234/($K$5*1000))+$F$5*(DS234*DL234/($K$5*1000))*MAX(MIN(CZ234,$J$5),$I$5)*MAX(MIN(CZ234,$J$5),$I$5)+$G$5*MAX(MIN(CZ234,$J$5),$I$5)*(DS234*DL234/($K$5*1000))+$H$5*(DS234*DL234/($K$5*1000))*(DS234*DL234/($K$5*1000)))</f>
        <v>0</v>
      </c>
      <c r="S234">
        <f>J234*(1000-(1000*0.61365*exp(17.502*W234/(240.97+W234))/(DL234+DM234)+DG234)/2)/(1000*0.61365*exp(17.502*W234/(240.97+W234))/(DL234+DM234)-DG234)</f>
        <v>0</v>
      </c>
      <c r="T234">
        <f>1/((DA234+1)/(Q234/1.6)+1/(R234/1.37)) + DA234/((DA234+1)/(Q234/1.6) + DA234/(R234/1.37))</f>
        <v>0</v>
      </c>
      <c r="U234">
        <f>(CV234*CY234)</f>
        <v>0</v>
      </c>
      <c r="V234">
        <f>(DN234+(U234+2*0.95*5.67E-8*(((DN234+$B$7)+273)^4-(DN234+273)^4)-44100*J234)/(1.84*29.3*R234+8*0.95*5.67E-8*(DN234+273)^3))</f>
        <v>0</v>
      </c>
      <c r="W234">
        <f>($C$7*DO234+$D$7*DP234+$E$7*V234)</f>
        <v>0</v>
      </c>
      <c r="X234">
        <f>0.61365*exp(17.502*W234/(240.97+W234))</f>
        <v>0</v>
      </c>
      <c r="Y234">
        <f>(Z234/AA234*100)</f>
        <v>0</v>
      </c>
      <c r="Z234">
        <f>DG234*(DL234+DM234)/1000</f>
        <v>0</v>
      </c>
      <c r="AA234">
        <f>0.61365*exp(17.502*DN234/(240.97+DN234))</f>
        <v>0</v>
      </c>
      <c r="AB234">
        <f>(X234-DG234*(DL234+DM234)/1000)</f>
        <v>0</v>
      </c>
      <c r="AC234">
        <f>(-J234*44100)</f>
        <v>0</v>
      </c>
      <c r="AD234">
        <f>2*29.3*R234*0.92*(DN234-W234)</f>
        <v>0</v>
      </c>
      <c r="AE234">
        <f>2*0.95*5.67E-8*(((DN234+$B$7)+273)^4-(W234+273)^4)</f>
        <v>0</v>
      </c>
      <c r="AF234">
        <f>U234+AE234+AC234+AD234</f>
        <v>0</v>
      </c>
      <c r="AG234">
        <v>0</v>
      </c>
      <c r="AH234">
        <v>0</v>
      </c>
      <c r="AI234">
        <f>IF(AG234*$H$13&gt;=AK234,1.0,(AK234/(AK234-AG234*$H$13)))</f>
        <v>0</v>
      </c>
      <c r="AJ234">
        <f>(AI234-1)*100</f>
        <v>0</v>
      </c>
      <c r="AK234">
        <f>MAX(0,($B$13+$C$13*DS234)/(1+$D$13*DS234)*DL234/(DN234+273)*$E$13)</f>
        <v>0</v>
      </c>
      <c r="AL234" t="s">
        <v>420</v>
      </c>
      <c r="AM234" t="s">
        <v>420</v>
      </c>
      <c r="AN234">
        <v>0</v>
      </c>
      <c r="AO234">
        <v>0</v>
      </c>
      <c r="AP234">
        <f>1-AN234/AO234</f>
        <v>0</v>
      </c>
      <c r="AQ234">
        <v>0</v>
      </c>
      <c r="AR234" t="s">
        <v>420</v>
      </c>
      <c r="AS234" t="s">
        <v>420</v>
      </c>
      <c r="AT234">
        <v>0</v>
      </c>
      <c r="AU234">
        <v>0</v>
      </c>
      <c r="AV234">
        <f>1-AT234/AU234</f>
        <v>0</v>
      </c>
      <c r="AW234">
        <v>0.5</v>
      </c>
      <c r="AX234">
        <f>CW234</f>
        <v>0</v>
      </c>
      <c r="AY234">
        <f>L234</f>
        <v>0</v>
      </c>
      <c r="AZ234">
        <f>AV234*AW234*AX234</f>
        <v>0</v>
      </c>
      <c r="BA234">
        <f>(AY234-AQ234)/AX234</f>
        <v>0</v>
      </c>
      <c r="BB234">
        <f>(AO234-AU234)/AU234</f>
        <v>0</v>
      </c>
      <c r="BC234">
        <f>AN234/(AP234+AN234/AU234)</f>
        <v>0</v>
      </c>
      <c r="BD234" t="s">
        <v>420</v>
      </c>
      <c r="BE234">
        <v>0</v>
      </c>
      <c r="BF234">
        <f>IF(BE234&lt;&gt;0, BE234, BC234)</f>
        <v>0</v>
      </c>
      <c r="BG234">
        <f>1-BF234/AU234</f>
        <v>0</v>
      </c>
      <c r="BH234">
        <f>(AU234-AT234)/(AU234-BF234)</f>
        <v>0</v>
      </c>
      <c r="BI234">
        <f>(AO234-AU234)/(AO234-BF234)</f>
        <v>0</v>
      </c>
      <c r="BJ234">
        <f>(AU234-AT234)/(AU234-AN234)</f>
        <v>0</v>
      </c>
      <c r="BK234">
        <f>(AO234-AU234)/(AO234-AN234)</f>
        <v>0</v>
      </c>
      <c r="BL234">
        <f>(BH234*BF234/AT234)</f>
        <v>0</v>
      </c>
      <c r="BM234">
        <f>(1-BL234)</f>
        <v>0</v>
      </c>
      <c r="CV234">
        <f>$B$11*DT234+$C$11*DU234+$F$11*EF234*(1-EI234)</f>
        <v>0</v>
      </c>
      <c r="CW234">
        <f>CV234*CX234</f>
        <v>0</v>
      </c>
      <c r="CX234">
        <f>($B$11*$D$9+$C$11*$D$9+$F$11*((ES234+EK234)/MAX(ES234+EK234+ET234, 0.1)*$I$9+ET234/MAX(ES234+EK234+ET234, 0.1)*$J$9))/($B$11+$C$11+$F$11)</f>
        <v>0</v>
      </c>
      <c r="CY234">
        <f>($B$11*$K$9+$C$11*$K$9+$F$11*((ES234+EK234)/MAX(ES234+EK234+ET234, 0.1)*$P$9+ET234/MAX(ES234+EK234+ET234, 0.1)*$Q$9))/($B$11+$C$11+$F$11)</f>
        <v>0</v>
      </c>
      <c r="CZ234">
        <v>2.18</v>
      </c>
      <c r="DA234">
        <v>0.5</v>
      </c>
      <c r="DB234" t="s">
        <v>421</v>
      </c>
      <c r="DC234">
        <v>2</v>
      </c>
      <c r="DD234">
        <v>1759363743.1</v>
      </c>
      <c r="DE234">
        <v>419.982333333333</v>
      </c>
      <c r="DF234">
        <v>419.969</v>
      </c>
      <c r="DG234">
        <v>23.9386333333333</v>
      </c>
      <c r="DH234">
        <v>23.7165666666667</v>
      </c>
      <c r="DI234">
        <v>418.003333333333</v>
      </c>
      <c r="DJ234">
        <v>23.5587333333333</v>
      </c>
      <c r="DK234">
        <v>499.986666666667</v>
      </c>
      <c r="DL234">
        <v>90.3336333333333</v>
      </c>
      <c r="DM234">
        <v>0.0339264666666667</v>
      </c>
      <c r="DN234">
        <v>30.3105666666667</v>
      </c>
      <c r="DO234">
        <v>30.0013666666667</v>
      </c>
      <c r="DP234">
        <v>999.9</v>
      </c>
      <c r="DQ234">
        <v>0</v>
      </c>
      <c r="DR234">
        <v>0</v>
      </c>
      <c r="DS234">
        <v>10014.7933333333</v>
      </c>
      <c r="DT234">
        <v>0</v>
      </c>
      <c r="DU234">
        <v>0.386148</v>
      </c>
      <c r="DV234">
        <v>0.01349894</v>
      </c>
      <c r="DW234">
        <v>430.282333333333</v>
      </c>
      <c r="DX234">
        <v>430.171</v>
      </c>
      <c r="DY234">
        <v>0.222087666666667</v>
      </c>
      <c r="DZ234">
        <v>419.969</v>
      </c>
      <c r="EA234">
        <v>23.7165666666667</v>
      </c>
      <c r="EB234">
        <v>2.16246333333333</v>
      </c>
      <c r="EC234">
        <v>2.1424</v>
      </c>
      <c r="ED234">
        <v>18.6869333333333</v>
      </c>
      <c r="EE234">
        <v>18.538</v>
      </c>
      <c r="EF234">
        <v>0.00500059</v>
      </c>
      <c r="EG234">
        <v>0</v>
      </c>
      <c r="EH234">
        <v>0</v>
      </c>
      <c r="EI234">
        <v>0</v>
      </c>
      <c r="EJ234">
        <v>192.7</v>
      </c>
      <c r="EK234">
        <v>0.00500059</v>
      </c>
      <c r="EL234">
        <v>-3.26666666666667</v>
      </c>
      <c r="EM234">
        <v>1.76666666666667</v>
      </c>
      <c r="EN234">
        <v>35.75</v>
      </c>
      <c r="EO234">
        <v>40.1663333333333</v>
      </c>
      <c r="EP234">
        <v>37.5</v>
      </c>
      <c r="EQ234">
        <v>40.6663333333333</v>
      </c>
      <c r="ER234">
        <v>38.562</v>
      </c>
      <c r="ES234">
        <v>0</v>
      </c>
      <c r="ET234">
        <v>0</v>
      </c>
      <c r="EU234">
        <v>0</v>
      </c>
      <c r="EV234">
        <v>1759363747.3</v>
      </c>
      <c r="EW234">
        <v>0</v>
      </c>
      <c r="EX234">
        <v>190.25</v>
      </c>
      <c r="EY234">
        <v>-9.53504274989917</v>
      </c>
      <c r="EZ234">
        <v>16.4957266499117</v>
      </c>
      <c r="FA234">
        <v>-7.95</v>
      </c>
      <c r="FB234">
        <v>15</v>
      </c>
      <c r="FC234">
        <v>0</v>
      </c>
      <c r="FD234" t="s">
        <v>422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0.000363307142857143</v>
      </c>
      <c r="FQ234">
        <v>-0.0480069023376624</v>
      </c>
      <c r="FR234">
        <v>0.0358245213864445</v>
      </c>
      <c r="FS234">
        <v>1</v>
      </c>
      <c r="FT234">
        <v>189.755882352941</v>
      </c>
      <c r="FU234">
        <v>-9.29717344981931</v>
      </c>
      <c r="FV234">
        <v>5.98685772320705</v>
      </c>
      <c r="FW234">
        <v>-1</v>
      </c>
      <c r="FX234">
        <v>0.225250428571429</v>
      </c>
      <c r="FY234">
        <v>-0.00618140259740249</v>
      </c>
      <c r="FZ234">
        <v>0.00215475681030705</v>
      </c>
      <c r="GA234">
        <v>1</v>
      </c>
      <c r="GB234">
        <v>2</v>
      </c>
      <c r="GC234">
        <v>2</v>
      </c>
      <c r="GD234" t="s">
        <v>449</v>
      </c>
      <c r="GE234">
        <v>3.13284</v>
      </c>
      <c r="GF234">
        <v>2.71212</v>
      </c>
      <c r="GG234">
        <v>0.0892193</v>
      </c>
      <c r="GH234">
        <v>0.0896782</v>
      </c>
      <c r="GI234">
        <v>0.102447</v>
      </c>
      <c r="GJ234">
        <v>0.10254</v>
      </c>
      <c r="GK234">
        <v>34266.1</v>
      </c>
      <c r="GL234">
        <v>36681.7</v>
      </c>
      <c r="GM234">
        <v>34042.7</v>
      </c>
      <c r="GN234">
        <v>36487.5</v>
      </c>
      <c r="GO234">
        <v>43158.5</v>
      </c>
      <c r="GP234">
        <v>47011.3</v>
      </c>
      <c r="GQ234">
        <v>53112.2</v>
      </c>
      <c r="GR234">
        <v>58319.7</v>
      </c>
      <c r="GS234">
        <v>1.94813</v>
      </c>
      <c r="GT234">
        <v>1.77685</v>
      </c>
      <c r="GU234">
        <v>0.0865087</v>
      </c>
      <c r="GV234">
        <v>0</v>
      </c>
      <c r="GW234">
        <v>28.5906</v>
      </c>
      <c r="GX234">
        <v>999.9</v>
      </c>
      <c r="GY234">
        <v>57.759</v>
      </c>
      <c r="GZ234">
        <v>30.937</v>
      </c>
      <c r="HA234">
        <v>28.746</v>
      </c>
      <c r="HB234">
        <v>54.8127</v>
      </c>
      <c r="HC234">
        <v>44.2949</v>
      </c>
      <c r="HD234">
        <v>1</v>
      </c>
      <c r="HE234">
        <v>0.112142</v>
      </c>
      <c r="HF234">
        <v>-1.30172</v>
      </c>
      <c r="HG234">
        <v>20.1289</v>
      </c>
      <c r="HH234">
        <v>5.19782</v>
      </c>
      <c r="HI234">
        <v>12.0046</v>
      </c>
      <c r="HJ234">
        <v>4.9752</v>
      </c>
      <c r="HK234">
        <v>3.294</v>
      </c>
      <c r="HL234">
        <v>9999</v>
      </c>
      <c r="HM234">
        <v>9999</v>
      </c>
      <c r="HN234">
        <v>999.9</v>
      </c>
      <c r="HO234">
        <v>9999</v>
      </c>
      <c r="HP234">
        <v>1.86325</v>
      </c>
      <c r="HQ234">
        <v>1.86813</v>
      </c>
      <c r="HR234">
        <v>1.86784</v>
      </c>
      <c r="HS234">
        <v>1.86905</v>
      </c>
      <c r="HT234">
        <v>1.86982</v>
      </c>
      <c r="HU234">
        <v>1.8659</v>
      </c>
      <c r="HV234">
        <v>1.86692</v>
      </c>
      <c r="HW234">
        <v>1.86843</v>
      </c>
      <c r="HX234">
        <v>5</v>
      </c>
      <c r="HY234">
        <v>0</v>
      </c>
      <c r="HZ234">
        <v>0</v>
      </c>
      <c r="IA234">
        <v>0</v>
      </c>
      <c r="IB234" t="s">
        <v>424</v>
      </c>
      <c r="IC234" t="s">
        <v>425</v>
      </c>
      <c r="ID234" t="s">
        <v>426</v>
      </c>
      <c r="IE234" t="s">
        <v>426</v>
      </c>
      <c r="IF234" t="s">
        <v>426</v>
      </c>
      <c r="IG234" t="s">
        <v>426</v>
      </c>
      <c r="IH234">
        <v>0</v>
      </c>
      <c r="II234">
        <v>100</v>
      </c>
      <c r="IJ234">
        <v>100</v>
      </c>
      <c r="IK234">
        <v>1.979</v>
      </c>
      <c r="IL234">
        <v>0.3797</v>
      </c>
      <c r="IM234">
        <v>0.591063205497763</v>
      </c>
      <c r="IN234">
        <v>0.00362635438953289</v>
      </c>
      <c r="IO234">
        <v>-8.50754122937555e-07</v>
      </c>
      <c r="IP234">
        <v>2.87264459290622e-10</v>
      </c>
      <c r="IQ234">
        <v>-0.103101814204982</v>
      </c>
      <c r="IR234">
        <v>-0.017656537129445</v>
      </c>
      <c r="IS234">
        <v>0.00217271289782075</v>
      </c>
      <c r="IT234">
        <v>-2.34727275410467e-05</v>
      </c>
      <c r="IU234">
        <v>4</v>
      </c>
      <c r="IV234">
        <v>2183</v>
      </c>
      <c r="IW234">
        <v>1</v>
      </c>
      <c r="IX234">
        <v>27</v>
      </c>
      <c r="IY234">
        <v>29322729.1</v>
      </c>
      <c r="IZ234">
        <v>29322729.1</v>
      </c>
      <c r="JA234">
        <v>0.997314</v>
      </c>
      <c r="JB234">
        <v>2.63916</v>
      </c>
      <c r="JC234">
        <v>1.54785</v>
      </c>
      <c r="JD234">
        <v>2.31323</v>
      </c>
      <c r="JE234">
        <v>1.64673</v>
      </c>
      <c r="JF234">
        <v>2.34375</v>
      </c>
      <c r="JG234">
        <v>34.6463</v>
      </c>
      <c r="JH234">
        <v>24.2188</v>
      </c>
      <c r="JI234">
        <v>18</v>
      </c>
      <c r="JJ234">
        <v>505.986</v>
      </c>
      <c r="JK234">
        <v>395.941</v>
      </c>
      <c r="JL234">
        <v>30.9943</v>
      </c>
      <c r="JM234">
        <v>28.8432</v>
      </c>
      <c r="JN234">
        <v>29.9999</v>
      </c>
      <c r="JO234">
        <v>28.821</v>
      </c>
      <c r="JP234">
        <v>28.7689</v>
      </c>
      <c r="JQ234">
        <v>19.9898</v>
      </c>
      <c r="JR234">
        <v>21.1982</v>
      </c>
      <c r="JS234">
        <v>52.7734</v>
      </c>
      <c r="JT234">
        <v>31.0301</v>
      </c>
      <c r="JU234">
        <v>420</v>
      </c>
      <c r="JV234">
        <v>23.6837</v>
      </c>
      <c r="JW234">
        <v>96.5427</v>
      </c>
      <c r="JX234">
        <v>94.4879</v>
      </c>
    </row>
    <row r="235" spans="1:284">
      <c r="A235">
        <v>219</v>
      </c>
      <c r="B235">
        <v>1759363748.1</v>
      </c>
      <c r="C235">
        <v>2706</v>
      </c>
      <c r="D235" t="s">
        <v>869</v>
      </c>
      <c r="E235" t="s">
        <v>870</v>
      </c>
      <c r="F235">
        <v>5</v>
      </c>
      <c r="G235" t="s">
        <v>852</v>
      </c>
      <c r="H235" t="s">
        <v>419</v>
      </c>
      <c r="I235">
        <v>1759363745.1</v>
      </c>
      <c r="J235">
        <f>(K235)/1000</f>
        <v>0</v>
      </c>
      <c r="K235">
        <f>1000*DK235*AI235*(DG235-DH235)/(100*CZ235*(1000-AI235*DG235))</f>
        <v>0</v>
      </c>
      <c r="L235">
        <f>DK235*AI235*(DF235-DE235*(1000-AI235*DH235)/(1000-AI235*DG235))/(100*CZ235)</f>
        <v>0</v>
      </c>
      <c r="M235">
        <f>DE235 - IF(AI235&gt;1, L235*CZ235*100.0/(AK235), 0)</f>
        <v>0</v>
      </c>
      <c r="N235">
        <f>((T235-J235/2)*M235-L235)/(T235+J235/2)</f>
        <v>0</v>
      </c>
      <c r="O235">
        <f>N235*(DL235+DM235)/1000.0</f>
        <v>0</v>
      </c>
      <c r="P235">
        <f>(DE235 - IF(AI235&gt;1, L235*CZ235*100.0/(AK235), 0))*(DL235+DM235)/1000.0</f>
        <v>0</v>
      </c>
      <c r="Q235">
        <f>2.0/((1/S235-1/R235)+SIGN(S235)*SQRT((1/S235-1/R235)*(1/S235-1/R235) + 4*DA235/((DA235+1)*(DA235+1))*(2*1/S235*1/R235-1/R235*1/R235)))</f>
        <v>0</v>
      </c>
      <c r="R235">
        <f>IF(LEFT(DB235,1)&lt;&gt;"0",IF(LEFT(DB235,1)="1",3.0,DC235),$D$5+$E$5*(DS235*DL235/($K$5*1000))+$F$5*(DS235*DL235/($K$5*1000))*MAX(MIN(CZ235,$J$5),$I$5)*MAX(MIN(CZ235,$J$5),$I$5)+$G$5*MAX(MIN(CZ235,$J$5),$I$5)*(DS235*DL235/($K$5*1000))+$H$5*(DS235*DL235/($K$5*1000))*(DS235*DL235/($K$5*1000)))</f>
        <v>0</v>
      </c>
      <c r="S235">
        <f>J235*(1000-(1000*0.61365*exp(17.502*W235/(240.97+W235))/(DL235+DM235)+DG235)/2)/(1000*0.61365*exp(17.502*W235/(240.97+W235))/(DL235+DM235)-DG235)</f>
        <v>0</v>
      </c>
      <c r="T235">
        <f>1/((DA235+1)/(Q235/1.6)+1/(R235/1.37)) + DA235/((DA235+1)/(Q235/1.6) + DA235/(R235/1.37))</f>
        <v>0</v>
      </c>
      <c r="U235">
        <f>(CV235*CY235)</f>
        <v>0</v>
      </c>
      <c r="V235">
        <f>(DN235+(U235+2*0.95*5.67E-8*(((DN235+$B$7)+273)^4-(DN235+273)^4)-44100*J235)/(1.84*29.3*R235+8*0.95*5.67E-8*(DN235+273)^3))</f>
        <v>0</v>
      </c>
      <c r="W235">
        <f>($C$7*DO235+$D$7*DP235+$E$7*V235)</f>
        <v>0</v>
      </c>
      <c r="X235">
        <f>0.61365*exp(17.502*W235/(240.97+W235))</f>
        <v>0</v>
      </c>
      <c r="Y235">
        <f>(Z235/AA235*100)</f>
        <v>0</v>
      </c>
      <c r="Z235">
        <f>DG235*(DL235+DM235)/1000</f>
        <v>0</v>
      </c>
      <c r="AA235">
        <f>0.61365*exp(17.502*DN235/(240.97+DN235))</f>
        <v>0</v>
      </c>
      <c r="AB235">
        <f>(X235-DG235*(DL235+DM235)/1000)</f>
        <v>0</v>
      </c>
      <c r="AC235">
        <f>(-J235*44100)</f>
        <v>0</v>
      </c>
      <c r="AD235">
        <f>2*29.3*R235*0.92*(DN235-W235)</f>
        <v>0</v>
      </c>
      <c r="AE235">
        <f>2*0.95*5.67E-8*(((DN235+$B$7)+273)^4-(W235+273)^4)</f>
        <v>0</v>
      </c>
      <c r="AF235">
        <f>U235+AE235+AC235+AD235</f>
        <v>0</v>
      </c>
      <c r="AG235">
        <v>0</v>
      </c>
      <c r="AH235">
        <v>0</v>
      </c>
      <c r="AI235">
        <f>IF(AG235*$H$13&gt;=AK235,1.0,(AK235/(AK235-AG235*$H$13)))</f>
        <v>0</v>
      </c>
      <c r="AJ235">
        <f>(AI235-1)*100</f>
        <v>0</v>
      </c>
      <c r="AK235">
        <f>MAX(0,($B$13+$C$13*DS235)/(1+$D$13*DS235)*DL235/(DN235+273)*$E$13)</f>
        <v>0</v>
      </c>
      <c r="AL235" t="s">
        <v>420</v>
      </c>
      <c r="AM235" t="s">
        <v>420</v>
      </c>
      <c r="AN235">
        <v>0</v>
      </c>
      <c r="AO235">
        <v>0</v>
      </c>
      <c r="AP235">
        <f>1-AN235/AO235</f>
        <v>0</v>
      </c>
      <c r="AQ235">
        <v>0</v>
      </c>
      <c r="AR235" t="s">
        <v>420</v>
      </c>
      <c r="AS235" t="s">
        <v>420</v>
      </c>
      <c r="AT235">
        <v>0</v>
      </c>
      <c r="AU235">
        <v>0</v>
      </c>
      <c r="AV235">
        <f>1-AT235/AU235</f>
        <v>0</v>
      </c>
      <c r="AW235">
        <v>0.5</v>
      </c>
      <c r="AX235">
        <f>CW235</f>
        <v>0</v>
      </c>
      <c r="AY235">
        <f>L235</f>
        <v>0</v>
      </c>
      <c r="AZ235">
        <f>AV235*AW235*AX235</f>
        <v>0</v>
      </c>
      <c r="BA235">
        <f>(AY235-AQ235)/AX235</f>
        <v>0</v>
      </c>
      <c r="BB235">
        <f>(AO235-AU235)/AU235</f>
        <v>0</v>
      </c>
      <c r="BC235">
        <f>AN235/(AP235+AN235/AU235)</f>
        <v>0</v>
      </c>
      <c r="BD235" t="s">
        <v>420</v>
      </c>
      <c r="BE235">
        <v>0</v>
      </c>
      <c r="BF235">
        <f>IF(BE235&lt;&gt;0, BE235, BC235)</f>
        <v>0</v>
      </c>
      <c r="BG235">
        <f>1-BF235/AU235</f>
        <v>0</v>
      </c>
      <c r="BH235">
        <f>(AU235-AT235)/(AU235-BF235)</f>
        <v>0</v>
      </c>
      <c r="BI235">
        <f>(AO235-AU235)/(AO235-BF235)</f>
        <v>0</v>
      </c>
      <c r="BJ235">
        <f>(AU235-AT235)/(AU235-AN235)</f>
        <v>0</v>
      </c>
      <c r="BK235">
        <f>(AO235-AU235)/(AO235-AN235)</f>
        <v>0</v>
      </c>
      <c r="BL235">
        <f>(BH235*BF235/AT235)</f>
        <v>0</v>
      </c>
      <c r="BM235">
        <f>(1-BL235)</f>
        <v>0</v>
      </c>
      <c r="CV235">
        <f>$B$11*DT235+$C$11*DU235+$F$11*EF235*(1-EI235)</f>
        <v>0</v>
      </c>
      <c r="CW235">
        <f>CV235*CX235</f>
        <v>0</v>
      </c>
      <c r="CX235">
        <f>($B$11*$D$9+$C$11*$D$9+$F$11*((ES235+EK235)/MAX(ES235+EK235+ET235, 0.1)*$I$9+ET235/MAX(ES235+EK235+ET235, 0.1)*$J$9))/($B$11+$C$11+$F$11)</f>
        <v>0</v>
      </c>
      <c r="CY235">
        <f>($B$11*$K$9+$C$11*$K$9+$F$11*((ES235+EK235)/MAX(ES235+EK235+ET235, 0.1)*$P$9+ET235/MAX(ES235+EK235+ET235, 0.1)*$Q$9))/($B$11+$C$11+$F$11)</f>
        <v>0</v>
      </c>
      <c r="CZ235">
        <v>2.18</v>
      </c>
      <c r="DA235">
        <v>0.5</v>
      </c>
      <c r="DB235" t="s">
        <v>421</v>
      </c>
      <c r="DC235">
        <v>2</v>
      </c>
      <c r="DD235">
        <v>1759363745.1</v>
      </c>
      <c r="DE235">
        <v>419.979333333333</v>
      </c>
      <c r="DF235">
        <v>419.960333333333</v>
      </c>
      <c r="DG235">
        <v>23.9365666666667</v>
      </c>
      <c r="DH235">
        <v>23.7157666666667</v>
      </c>
      <c r="DI235">
        <v>418.000333333333</v>
      </c>
      <c r="DJ235">
        <v>23.5567333333333</v>
      </c>
      <c r="DK235">
        <v>500.038666666667</v>
      </c>
      <c r="DL235">
        <v>90.3339</v>
      </c>
      <c r="DM235">
        <v>0.0339041</v>
      </c>
      <c r="DN235">
        <v>30.3098333333333</v>
      </c>
      <c r="DO235">
        <v>30.0012333333333</v>
      </c>
      <c r="DP235">
        <v>999.9</v>
      </c>
      <c r="DQ235">
        <v>0</v>
      </c>
      <c r="DR235">
        <v>0</v>
      </c>
      <c r="DS235">
        <v>10018.3333333333</v>
      </c>
      <c r="DT235">
        <v>0</v>
      </c>
      <c r="DU235">
        <v>0.386148</v>
      </c>
      <c r="DV235">
        <v>0.0189514</v>
      </c>
      <c r="DW235">
        <v>430.278333333333</v>
      </c>
      <c r="DX235">
        <v>430.162</v>
      </c>
      <c r="DY235">
        <v>0.220791333333333</v>
      </c>
      <c r="DZ235">
        <v>419.960333333333</v>
      </c>
      <c r="EA235">
        <v>23.7157666666667</v>
      </c>
      <c r="EB235">
        <v>2.16228</v>
      </c>
      <c r="EC235">
        <v>2.14233666666667</v>
      </c>
      <c r="ED235">
        <v>18.6856</v>
      </c>
      <c r="EE235">
        <v>18.5375</v>
      </c>
      <c r="EF235">
        <v>0.00500059</v>
      </c>
      <c r="EG235">
        <v>0</v>
      </c>
      <c r="EH235">
        <v>0</v>
      </c>
      <c r="EI235">
        <v>0</v>
      </c>
      <c r="EJ235">
        <v>191.5</v>
      </c>
      <c r="EK235">
        <v>0.00500059</v>
      </c>
      <c r="EL235">
        <v>-9.43333333333333</v>
      </c>
      <c r="EM235">
        <v>0.7</v>
      </c>
      <c r="EN235">
        <v>35.75</v>
      </c>
      <c r="EO235">
        <v>40.208</v>
      </c>
      <c r="EP235">
        <v>37.5206666666667</v>
      </c>
      <c r="EQ235">
        <v>40.708</v>
      </c>
      <c r="ER235">
        <v>38.583</v>
      </c>
      <c r="ES235">
        <v>0</v>
      </c>
      <c r="ET235">
        <v>0</v>
      </c>
      <c r="EU235">
        <v>0</v>
      </c>
      <c r="EV235">
        <v>1759363749.1</v>
      </c>
      <c r="EW235">
        <v>0</v>
      </c>
      <c r="EX235">
        <v>189.896</v>
      </c>
      <c r="EY235">
        <v>-16.0923078625393</v>
      </c>
      <c r="EZ235">
        <v>16.3076926363055</v>
      </c>
      <c r="FA235">
        <v>-7.868</v>
      </c>
      <c r="FB235">
        <v>15</v>
      </c>
      <c r="FC235">
        <v>0</v>
      </c>
      <c r="FD235" t="s">
        <v>422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0.00842285952380952</v>
      </c>
      <c r="FQ235">
        <v>-0.0841833802597402</v>
      </c>
      <c r="FR235">
        <v>0.0332613604440798</v>
      </c>
      <c r="FS235">
        <v>1</v>
      </c>
      <c r="FT235">
        <v>190.223529411765</v>
      </c>
      <c r="FU235">
        <v>-3.7891520204466</v>
      </c>
      <c r="FV235">
        <v>5.88797672347588</v>
      </c>
      <c r="FW235">
        <v>-1</v>
      </c>
      <c r="FX235">
        <v>0.22490019047619</v>
      </c>
      <c r="FY235">
        <v>-0.0163852207792207</v>
      </c>
      <c r="FZ235">
        <v>0.00261336217705865</v>
      </c>
      <c r="GA235">
        <v>1</v>
      </c>
      <c r="GB235">
        <v>2</v>
      </c>
      <c r="GC235">
        <v>2</v>
      </c>
      <c r="GD235" t="s">
        <v>449</v>
      </c>
      <c r="GE235">
        <v>3.13279</v>
      </c>
      <c r="GF235">
        <v>2.71202</v>
      </c>
      <c r="GG235">
        <v>0.0892178</v>
      </c>
      <c r="GH235">
        <v>0.0896775</v>
      </c>
      <c r="GI235">
        <v>0.102446</v>
      </c>
      <c r="GJ235">
        <v>0.102537</v>
      </c>
      <c r="GK235">
        <v>34266.1</v>
      </c>
      <c r="GL235">
        <v>36682</v>
      </c>
      <c r="GM235">
        <v>34042.7</v>
      </c>
      <c r="GN235">
        <v>36487.7</v>
      </c>
      <c r="GO235">
        <v>43158.5</v>
      </c>
      <c r="GP235">
        <v>47011.6</v>
      </c>
      <c r="GQ235">
        <v>53112.2</v>
      </c>
      <c r="GR235">
        <v>58319.9</v>
      </c>
      <c r="GS235">
        <v>1.94823</v>
      </c>
      <c r="GT235">
        <v>1.77702</v>
      </c>
      <c r="GU235">
        <v>0.0862852</v>
      </c>
      <c r="GV235">
        <v>0</v>
      </c>
      <c r="GW235">
        <v>28.5919</v>
      </c>
      <c r="GX235">
        <v>999.9</v>
      </c>
      <c r="GY235">
        <v>57.759</v>
      </c>
      <c r="GZ235">
        <v>30.937</v>
      </c>
      <c r="HA235">
        <v>28.7423</v>
      </c>
      <c r="HB235">
        <v>54.1027</v>
      </c>
      <c r="HC235">
        <v>44.5673</v>
      </c>
      <c r="HD235">
        <v>1</v>
      </c>
      <c r="HE235">
        <v>0.112154</v>
      </c>
      <c r="HF235">
        <v>-1.36458</v>
      </c>
      <c r="HG235">
        <v>20.1284</v>
      </c>
      <c r="HH235">
        <v>5.19797</v>
      </c>
      <c r="HI235">
        <v>12.0046</v>
      </c>
      <c r="HJ235">
        <v>4.97535</v>
      </c>
      <c r="HK235">
        <v>3.294</v>
      </c>
      <c r="HL235">
        <v>9999</v>
      </c>
      <c r="HM235">
        <v>9999</v>
      </c>
      <c r="HN235">
        <v>999.9</v>
      </c>
      <c r="HO235">
        <v>9999</v>
      </c>
      <c r="HP235">
        <v>1.86326</v>
      </c>
      <c r="HQ235">
        <v>1.86813</v>
      </c>
      <c r="HR235">
        <v>1.86784</v>
      </c>
      <c r="HS235">
        <v>1.86905</v>
      </c>
      <c r="HT235">
        <v>1.86982</v>
      </c>
      <c r="HU235">
        <v>1.86591</v>
      </c>
      <c r="HV235">
        <v>1.86694</v>
      </c>
      <c r="HW235">
        <v>1.86844</v>
      </c>
      <c r="HX235">
        <v>5</v>
      </c>
      <c r="HY235">
        <v>0</v>
      </c>
      <c r="HZ235">
        <v>0</v>
      </c>
      <c r="IA235">
        <v>0</v>
      </c>
      <c r="IB235" t="s">
        <v>424</v>
      </c>
      <c r="IC235" t="s">
        <v>425</v>
      </c>
      <c r="ID235" t="s">
        <v>426</v>
      </c>
      <c r="IE235" t="s">
        <v>426</v>
      </c>
      <c r="IF235" t="s">
        <v>426</v>
      </c>
      <c r="IG235" t="s">
        <v>426</v>
      </c>
      <c r="IH235">
        <v>0</v>
      </c>
      <c r="II235">
        <v>100</v>
      </c>
      <c r="IJ235">
        <v>100</v>
      </c>
      <c r="IK235">
        <v>1.979</v>
      </c>
      <c r="IL235">
        <v>0.3797</v>
      </c>
      <c r="IM235">
        <v>0.591063205497763</v>
      </c>
      <c r="IN235">
        <v>0.00362635438953289</v>
      </c>
      <c r="IO235">
        <v>-8.50754122937555e-07</v>
      </c>
      <c r="IP235">
        <v>2.87264459290622e-10</v>
      </c>
      <c r="IQ235">
        <v>-0.103101814204982</v>
      </c>
      <c r="IR235">
        <v>-0.017656537129445</v>
      </c>
      <c r="IS235">
        <v>0.00217271289782075</v>
      </c>
      <c r="IT235">
        <v>-2.34727275410467e-05</v>
      </c>
      <c r="IU235">
        <v>4</v>
      </c>
      <c r="IV235">
        <v>2183</v>
      </c>
      <c r="IW235">
        <v>1</v>
      </c>
      <c r="IX235">
        <v>27</v>
      </c>
      <c r="IY235">
        <v>29322729.1</v>
      </c>
      <c r="IZ235">
        <v>29322729.1</v>
      </c>
      <c r="JA235">
        <v>0.997314</v>
      </c>
      <c r="JB235">
        <v>2.64526</v>
      </c>
      <c r="JC235">
        <v>1.54785</v>
      </c>
      <c r="JD235">
        <v>2.31201</v>
      </c>
      <c r="JE235">
        <v>1.64673</v>
      </c>
      <c r="JF235">
        <v>2.323</v>
      </c>
      <c r="JG235">
        <v>34.6463</v>
      </c>
      <c r="JH235">
        <v>24.2101</v>
      </c>
      <c r="JI235">
        <v>18</v>
      </c>
      <c r="JJ235">
        <v>506.05</v>
      </c>
      <c r="JK235">
        <v>396.033</v>
      </c>
      <c r="JL235">
        <v>30.9943</v>
      </c>
      <c r="JM235">
        <v>28.8419</v>
      </c>
      <c r="JN235">
        <v>29.9999</v>
      </c>
      <c r="JO235">
        <v>28.8208</v>
      </c>
      <c r="JP235">
        <v>28.7684</v>
      </c>
      <c r="JQ235">
        <v>19.9906</v>
      </c>
      <c r="JR235">
        <v>21.1982</v>
      </c>
      <c r="JS235">
        <v>52.7734</v>
      </c>
      <c r="JT235">
        <v>31.0288</v>
      </c>
      <c r="JU235">
        <v>420</v>
      </c>
      <c r="JV235">
        <v>23.6837</v>
      </c>
      <c r="JW235">
        <v>96.5427</v>
      </c>
      <c r="JX235">
        <v>94.4882</v>
      </c>
    </row>
    <row r="236" spans="1:284">
      <c r="A236">
        <v>220</v>
      </c>
      <c r="B236">
        <v>1759363750.1</v>
      </c>
      <c r="C236">
        <v>2708</v>
      </c>
      <c r="D236" t="s">
        <v>871</v>
      </c>
      <c r="E236" t="s">
        <v>872</v>
      </c>
      <c r="F236">
        <v>5</v>
      </c>
      <c r="G236" t="s">
        <v>852</v>
      </c>
      <c r="H236" t="s">
        <v>419</v>
      </c>
      <c r="I236">
        <v>1759363747.1</v>
      </c>
      <c r="J236">
        <f>(K236)/1000</f>
        <v>0</v>
      </c>
      <c r="K236">
        <f>1000*DK236*AI236*(DG236-DH236)/(100*CZ236*(1000-AI236*DG236))</f>
        <v>0</v>
      </c>
      <c r="L236">
        <f>DK236*AI236*(DF236-DE236*(1000-AI236*DH236)/(1000-AI236*DG236))/(100*CZ236)</f>
        <v>0</v>
      </c>
      <c r="M236">
        <f>DE236 - IF(AI236&gt;1, L236*CZ236*100.0/(AK236), 0)</f>
        <v>0</v>
      </c>
      <c r="N236">
        <f>((T236-J236/2)*M236-L236)/(T236+J236/2)</f>
        <v>0</v>
      </c>
      <c r="O236">
        <f>N236*(DL236+DM236)/1000.0</f>
        <v>0</v>
      </c>
      <c r="P236">
        <f>(DE236 - IF(AI236&gt;1, L236*CZ236*100.0/(AK236), 0))*(DL236+DM236)/1000.0</f>
        <v>0</v>
      </c>
      <c r="Q236">
        <f>2.0/((1/S236-1/R236)+SIGN(S236)*SQRT((1/S236-1/R236)*(1/S236-1/R236) + 4*DA236/((DA236+1)*(DA236+1))*(2*1/S236*1/R236-1/R236*1/R236)))</f>
        <v>0</v>
      </c>
      <c r="R236">
        <f>IF(LEFT(DB236,1)&lt;&gt;"0",IF(LEFT(DB236,1)="1",3.0,DC236),$D$5+$E$5*(DS236*DL236/($K$5*1000))+$F$5*(DS236*DL236/($K$5*1000))*MAX(MIN(CZ236,$J$5),$I$5)*MAX(MIN(CZ236,$J$5),$I$5)+$G$5*MAX(MIN(CZ236,$J$5),$I$5)*(DS236*DL236/($K$5*1000))+$H$5*(DS236*DL236/($K$5*1000))*(DS236*DL236/($K$5*1000)))</f>
        <v>0</v>
      </c>
      <c r="S236">
        <f>J236*(1000-(1000*0.61365*exp(17.502*W236/(240.97+W236))/(DL236+DM236)+DG236)/2)/(1000*0.61365*exp(17.502*W236/(240.97+W236))/(DL236+DM236)-DG236)</f>
        <v>0</v>
      </c>
      <c r="T236">
        <f>1/((DA236+1)/(Q236/1.6)+1/(R236/1.37)) + DA236/((DA236+1)/(Q236/1.6) + DA236/(R236/1.37))</f>
        <v>0</v>
      </c>
      <c r="U236">
        <f>(CV236*CY236)</f>
        <v>0</v>
      </c>
      <c r="V236">
        <f>(DN236+(U236+2*0.95*5.67E-8*(((DN236+$B$7)+273)^4-(DN236+273)^4)-44100*J236)/(1.84*29.3*R236+8*0.95*5.67E-8*(DN236+273)^3))</f>
        <v>0</v>
      </c>
      <c r="W236">
        <f>($C$7*DO236+$D$7*DP236+$E$7*V236)</f>
        <v>0</v>
      </c>
      <c r="X236">
        <f>0.61365*exp(17.502*W236/(240.97+W236))</f>
        <v>0</v>
      </c>
      <c r="Y236">
        <f>(Z236/AA236*100)</f>
        <v>0</v>
      </c>
      <c r="Z236">
        <f>DG236*(DL236+DM236)/1000</f>
        <v>0</v>
      </c>
      <c r="AA236">
        <f>0.61365*exp(17.502*DN236/(240.97+DN236))</f>
        <v>0</v>
      </c>
      <c r="AB236">
        <f>(X236-DG236*(DL236+DM236)/1000)</f>
        <v>0</v>
      </c>
      <c r="AC236">
        <f>(-J236*44100)</f>
        <v>0</v>
      </c>
      <c r="AD236">
        <f>2*29.3*R236*0.92*(DN236-W236)</f>
        <v>0</v>
      </c>
      <c r="AE236">
        <f>2*0.95*5.67E-8*(((DN236+$B$7)+273)^4-(W236+273)^4)</f>
        <v>0</v>
      </c>
      <c r="AF236">
        <f>U236+AE236+AC236+AD236</f>
        <v>0</v>
      </c>
      <c r="AG236">
        <v>0</v>
      </c>
      <c r="AH236">
        <v>0</v>
      </c>
      <c r="AI236">
        <f>IF(AG236*$H$13&gt;=AK236,1.0,(AK236/(AK236-AG236*$H$13)))</f>
        <v>0</v>
      </c>
      <c r="AJ236">
        <f>(AI236-1)*100</f>
        <v>0</v>
      </c>
      <c r="AK236">
        <f>MAX(0,($B$13+$C$13*DS236)/(1+$D$13*DS236)*DL236/(DN236+273)*$E$13)</f>
        <v>0</v>
      </c>
      <c r="AL236" t="s">
        <v>420</v>
      </c>
      <c r="AM236" t="s">
        <v>420</v>
      </c>
      <c r="AN236">
        <v>0</v>
      </c>
      <c r="AO236">
        <v>0</v>
      </c>
      <c r="AP236">
        <f>1-AN236/AO236</f>
        <v>0</v>
      </c>
      <c r="AQ236">
        <v>0</v>
      </c>
      <c r="AR236" t="s">
        <v>420</v>
      </c>
      <c r="AS236" t="s">
        <v>420</v>
      </c>
      <c r="AT236">
        <v>0</v>
      </c>
      <c r="AU236">
        <v>0</v>
      </c>
      <c r="AV236">
        <f>1-AT236/AU236</f>
        <v>0</v>
      </c>
      <c r="AW236">
        <v>0.5</v>
      </c>
      <c r="AX236">
        <f>CW236</f>
        <v>0</v>
      </c>
      <c r="AY236">
        <f>L236</f>
        <v>0</v>
      </c>
      <c r="AZ236">
        <f>AV236*AW236*AX236</f>
        <v>0</v>
      </c>
      <c r="BA236">
        <f>(AY236-AQ236)/AX236</f>
        <v>0</v>
      </c>
      <c r="BB236">
        <f>(AO236-AU236)/AU236</f>
        <v>0</v>
      </c>
      <c r="BC236">
        <f>AN236/(AP236+AN236/AU236)</f>
        <v>0</v>
      </c>
      <c r="BD236" t="s">
        <v>420</v>
      </c>
      <c r="BE236">
        <v>0</v>
      </c>
      <c r="BF236">
        <f>IF(BE236&lt;&gt;0, BE236, BC236)</f>
        <v>0</v>
      </c>
      <c r="BG236">
        <f>1-BF236/AU236</f>
        <v>0</v>
      </c>
      <c r="BH236">
        <f>(AU236-AT236)/(AU236-BF236)</f>
        <v>0</v>
      </c>
      <c r="BI236">
        <f>(AO236-AU236)/(AO236-BF236)</f>
        <v>0</v>
      </c>
      <c r="BJ236">
        <f>(AU236-AT236)/(AU236-AN236)</f>
        <v>0</v>
      </c>
      <c r="BK236">
        <f>(AO236-AU236)/(AO236-AN236)</f>
        <v>0</v>
      </c>
      <c r="BL236">
        <f>(BH236*BF236/AT236)</f>
        <v>0</v>
      </c>
      <c r="BM236">
        <f>(1-BL236)</f>
        <v>0</v>
      </c>
      <c r="CV236">
        <f>$B$11*DT236+$C$11*DU236+$F$11*EF236*(1-EI236)</f>
        <v>0</v>
      </c>
      <c r="CW236">
        <f>CV236*CX236</f>
        <v>0</v>
      </c>
      <c r="CX236">
        <f>($B$11*$D$9+$C$11*$D$9+$F$11*((ES236+EK236)/MAX(ES236+EK236+ET236, 0.1)*$I$9+ET236/MAX(ES236+EK236+ET236, 0.1)*$J$9))/($B$11+$C$11+$F$11)</f>
        <v>0</v>
      </c>
      <c r="CY236">
        <f>($B$11*$K$9+$C$11*$K$9+$F$11*((ES236+EK236)/MAX(ES236+EK236+ET236, 0.1)*$P$9+ET236/MAX(ES236+EK236+ET236, 0.1)*$Q$9))/($B$11+$C$11+$F$11)</f>
        <v>0</v>
      </c>
      <c r="CZ236">
        <v>2.18</v>
      </c>
      <c r="DA236">
        <v>0.5</v>
      </c>
      <c r="DB236" t="s">
        <v>421</v>
      </c>
      <c r="DC236">
        <v>2</v>
      </c>
      <c r="DD236">
        <v>1759363747.1</v>
      </c>
      <c r="DE236">
        <v>419.974</v>
      </c>
      <c r="DF236">
        <v>419.963666666667</v>
      </c>
      <c r="DG236">
        <v>23.9352333333333</v>
      </c>
      <c r="DH236">
        <v>23.7148666666667</v>
      </c>
      <c r="DI236">
        <v>417.995</v>
      </c>
      <c r="DJ236">
        <v>23.5554666666667</v>
      </c>
      <c r="DK236">
        <v>500.059333333333</v>
      </c>
      <c r="DL236">
        <v>90.3344</v>
      </c>
      <c r="DM236">
        <v>0.0338178</v>
      </c>
      <c r="DN236">
        <v>30.3094</v>
      </c>
      <c r="DO236">
        <v>29.9993666666667</v>
      </c>
      <c r="DP236">
        <v>999.9</v>
      </c>
      <c r="DQ236">
        <v>0</v>
      </c>
      <c r="DR236">
        <v>0</v>
      </c>
      <c r="DS236">
        <v>10023.7666666667</v>
      </c>
      <c r="DT236">
        <v>0</v>
      </c>
      <c r="DU236">
        <v>0.386148</v>
      </c>
      <c r="DV236">
        <v>0.0103251</v>
      </c>
      <c r="DW236">
        <v>430.272333333333</v>
      </c>
      <c r="DX236">
        <v>430.165</v>
      </c>
      <c r="DY236">
        <v>0.220347666666667</v>
      </c>
      <c r="DZ236">
        <v>419.963666666667</v>
      </c>
      <c r="EA236">
        <v>23.7148666666667</v>
      </c>
      <c r="EB236">
        <v>2.16217333333333</v>
      </c>
      <c r="EC236">
        <v>2.14227</v>
      </c>
      <c r="ED236">
        <v>18.6848</v>
      </c>
      <c r="EE236">
        <v>18.537</v>
      </c>
      <c r="EF236">
        <v>0.00500059</v>
      </c>
      <c r="EG236">
        <v>0</v>
      </c>
      <c r="EH236">
        <v>0</v>
      </c>
      <c r="EI236">
        <v>0</v>
      </c>
      <c r="EJ236">
        <v>189.366666666667</v>
      </c>
      <c r="EK236">
        <v>0.00500059</v>
      </c>
      <c r="EL236">
        <v>-7.96666666666667</v>
      </c>
      <c r="EM236">
        <v>0.933333333333333</v>
      </c>
      <c r="EN236">
        <v>35.7706666666667</v>
      </c>
      <c r="EO236">
        <v>40.229</v>
      </c>
      <c r="EP236">
        <v>37.5413333333333</v>
      </c>
      <c r="EQ236">
        <v>40.7496666666667</v>
      </c>
      <c r="ER236">
        <v>38.604</v>
      </c>
      <c r="ES236">
        <v>0</v>
      </c>
      <c r="ET236">
        <v>0</v>
      </c>
      <c r="EU236">
        <v>0</v>
      </c>
      <c r="EV236">
        <v>1759363751.5</v>
      </c>
      <c r="EW236">
        <v>0</v>
      </c>
      <c r="EX236">
        <v>189.712</v>
      </c>
      <c r="EY236">
        <v>15.5538459797573</v>
      </c>
      <c r="EZ236">
        <v>3.13076947367878</v>
      </c>
      <c r="FA236">
        <v>-8.468</v>
      </c>
      <c r="FB236">
        <v>15</v>
      </c>
      <c r="FC236">
        <v>0</v>
      </c>
      <c r="FD236" t="s">
        <v>422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0.0093907</v>
      </c>
      <c r="FQ236">
        <v>-0.0525252451948051</v>
      </c>
      <c r="FR236">
        <v>0.0333716772046459</v>
      </c>
      <c r="FS236">
        <v>1</v>
      </c>
      <c r="FT236">
        <v>190.270588235294</v>
      </c>
      <c r="FU236">
        <v>-12.2994652948804</v>
      </c>
      <c r="FV236">
        <v>5.8025110898728</v>
      </c>
      <c r="FW236">
        <v>-1</v>
      </c>
      <c r="FX236">
        <v>0.224528476190476</v>
      </c>
      <c r="FY236">
        <v>-0.0256154805194809</v>
      </c>
      <c r="FZ236">
        <v>0.00298644452754438</v>
      </c>
      <c r="GA236">
        <v>1</v>
      </c>
      <c r="GB236">
        <v>2</v>
      </c>
      <c r="GC236">
        <v>2</v>
      </c>
      <c r="GD236" t="s">
        <v>449</v>
      </c>
      <c r="GE236">
        <v>3.13282</v>
      </c>
      <c r="GF236">
        <v>2.71194</v>
      </c>
      <c r="GG236">
        <v>0.0892156</v>
      </c>
      <c r="GH236">
        <v>0.0896848</v>
      </c>
      <c r="GI236">
        <v>0.102445</v>
      </c>
      <c r="GJ236">
        <v>0.102532</v>
      </c>
      <c r="GK236">
        <v>34266.3</v>
      </c>
      <c r="GL236">
        <v>36681.9</v>
      </c>
      <c r="GM236">
        <v>34042.8</v>
      </c>
      <c r="GN236">
        <v>36487.9</v>
      </c>
      <c r="GO236">
        <v>43158.6</v>
      </c>
      <c r="GP236">
        <v>47012</v>
      </c>
      <c r="GQ236">
        <v>53112.3</v>
      </c>
      <c r="GR236">
        <v>58320.1</v>
      </c>
      <c r="GS236">
        <v>1.94825</v>
      </c>
      <c r="GT236">
        <v>1.77682</v>
      </c>
      <c r="GU236">
        <v>0.0862032</v>
      </c>
      <c r="GV236">
        <v>0</v>
      </c>
      <c r="GW236">
        <v>28.5922</v>
      </c>
      <c r="GX236">
        <v>999.9</v>
      </c>
      <c r="GY236">
        <v>57.759</v>
      </c>
      <c r="GZ236">
        <v>30.937</v>
      </c>
      <c r="HA236">
        <v>28.7409</v>
      </c>
      <c r="HB236">
        <v>54.5027</v>
      </c>
      <c r="HC236">
        <v>44.4551</v>
      </c>
      <c r="HD236">
        <v>1</v>
      </c>
      <c r="HE236">
        <v>0.112068</v>
      </c>
      <c r="HF236">
        <v>-1.40606</v>
      </c>
      <c r="HG236">
        <v>20.1281</v>
      </c>
      <c r="HH236">
        <v>5.19842</v>
      </c>
      <c r="HI236">
        <v>12.0044</v>
      </c>
      <c r="HJ236">
        <v>4.9755</v>
      </c>
      <c r="HK236">
        <v>3.294</v>
      </c>
      <c r="HL236">
        <v>9999</v>
      </c>
      <c r="HM236">
        <v>9999</v>
      </c>
      <c r="HN236">
        <v>999.9</v>
      </c>
      <c r="HO236">
        <v>9999</v>
      </c>
      <c r="HP236">
        <v>1.86326</v>
      </c>
      <c r="HQ236">
        <v>1.86813</v>
      </c>
      <c r="HR236">
        <v>1.86784</v>
      </c>
      <c r="HS236">
        <v>1.86905</v>
      </c>
      <c r="HT236">
        <v>1.86982</v>
      </c>
      <c r="HU236">
        <v>1.86589</v>
      </c>
      <c r="HV236">
        <v>1.86696</v>
      </c>
      <c r="HW236">
        <v>1.86844</v>
      </c>
      <c r="HX236">
        <v>5</v>
      </c>
      <c r="HY236">
        <v>0</v>
      </c>
      <c r="HZ236">
        <v>0</v>
      </c>
      <c r="IA236">
        <v>0</v>
      </c>
      <c r="IB236" t="s">
        <v>424</v>
      </c>
      <c r="IC236" t="s">
        <v>425</v>
      </c>
      <c r="ID236" t="s">
        <v>426</v>
      </c>
      <c r="IE236" t="s">
        <v>426</v>
      </c>
      <c r="IF236" t="s">
        <v>426</v>
      </c>
      <c r="IG236" t="s">
        <v>426</v>
      </c>
      <c r="IH236">
        <v>0</v>
      </c>
      <c r="II236">
        <v>100</v>
      </c>
      <c r="IJ236">
        <v>100</v>
      </c>
      <c r="IK236">
        <v>1.979</v>
      </c>
      <c r="IL236">
        <v>0.3797</v>
      </c>
      <c r="IM236">
        <v>0.591063205497763</v>
      </c>
      <c r="IN236">
        <v>0.00362635438953289</v>
      </c>
      <c r="IO236">
        <v>-8.50754122937555e-07</v>
      </c>
      <c r="IP236">
        <v>2.87264459290622e-10</v>
      </c>
      <c r="IQ236">
        <v>-0.103101814204982</v>
      </c>
      <c r="IR236">
        <v>-0.017656537129445</v>
      </c>
      <c r="IS236">
        <v>0.00217271289782075</v>
      </c>
      <c r="IT236">
        <v>-2.34727275410467e-05</v>
      </c>
      <c r="IU236">
        <v>4</v>
      </c>
      <c r="IV236">
        <v>2183</v>
      </c>
      <c r="IW236">
        <v>1</v>
      </c>
      <c r="IX236">
        <v>27</v>
      </c>
      <c r="IY236">
        <v>29322729.2</v>
      </c>
      <c r="IZ236">
        <v>29322729.2</v>
      </c>
      <c r="JA236">
        <v>0.997314</v>
      </c>
      <c r="JB236">
        <v>2.63672</v>
      </c>
      <c r="JC236">
        <v>1.54785</v>
      </c>
      <c r="JD236">
        <v>2.31323</v>
      </c>
      <c r="JE236">
        <v>1.64551</v>
      </c>
      <c r="JF236">
        <v>2.37915</v>
      </c>
      <c r="JG236">
        <v>34.6463</v>
      </c>
      <c r="JH236">
        <v>24.2188</v>
      </c>
      <c r="JI236">
        <v>18</v>
      </c>
      <c r="JJ236">
        <v>506.056</v>
      </c>
      <c r="JK236">
        <v>395.92</v>
      </c>
      <c r="JL236">
        <v>30.9978</v>
      </c>
      <c r="JM236">
        <v>28.8407</v>
      </c>
      <c r="JN236">
        <v>29.9999</v>
      </c>
      <c r="JO236">
        <v>28.8195</v>
      </c>
      <c r="JP236">
        <v>28.7677</v>
      </c>
      <c r="JQ236">
        <v>19.9903</v>
      </c>
      <c r="JR236">
        <v>21.1982</v>
      </c>
      <c r="JS236">
        <v>52.7734</v>
      </c>
      <c r="JT236">
        <v>31.0288</v>
      </c>
      <c r="JU236">
        <v>420</v>
      </c>
      <c r="JV236">
        <v>23.6837</v>
      </c>
      <c r="JW236">
        <v>96.5429</v>
      </c>
      <c r="JX236">
        <v>94.4886</v>
      </c>
    </row>
    <row r="237" spans="1:284">
      <c r="A237">
        <v>221</v>
      </c>
      <c r="B237">
        <v>1759363752.1</v>
      </c>
      <c r="C237">
        <v>2710</v>
      </c>
      <c r="D237" t="s">
        <v>873</v>
      </c>
      <c r="E237" t="s">
        <v>874</v>
      </c>
      <c r="F237">
        <v>5</v>
      </c>
      <c r="G237" t="s">
        <v>852</v>
      </c>
      <c r="H237" t="s">
        <v>419</v>
      </c>
      <c r="I237">
        <v>1759363749.1</v>
      </c>
      <c r="J237">
        <f>(K237)/1000</f>
        <v>0</v>
      </c>
      <c r="K237">
        <f>1000*DK237*AI237*(DG237-DH237)/(100*CZ237*(1000-AI237*DG237))</f>
        <v>0</v>
      </c>
      <c r="L237">
        <f>DK237*AI237*(DF237-DE237*(1000-AI237*DH237)/(1000-AI237*DG237))/(100*CZ237)</f>
        <v>0</v>
      </c>
      <c r="M237">
        <f>DE237 - IF(AI237&gt;1, L237*CZ237*100.0/(AK237), 0)</f>
        <v>0</v>
      </c>
      <c r="N237">
        <f>((T237-J237/2)*M237-L237)/(T237+J237/2)</f>
        <v>0</v>
      </c>
      <c r="O237">
        <f>N237*(DL237+DM237)/1000.0</f>
        <v>0</v>
      </c>
      <c r="P237">
        <f>(DE237 - IF(AI237&gt;1, L237*CZ237*100.0/(AK237), 0))*(DL237+DM237)/1000.0</f>
        <v>0</v>
      </c>
      <c r="Q237">
        <f>2.0/((1/S237-1/R237)+SIGN(S237)*SQRT((1/S237-1/R237)*(1/S237-1/R237) + 4*DA237/((DA237+1)*(DA237+1))*(2*1/S237*1/R237-1/R237*1/R237)))</f>
        <v>0</v>
      </c>
      <c r="R237">
        <f>IF(LEFT(DB237,1)&lt;&gt;"0",IF(LEFT(DB237,1)="1",3.0,DC237),$D$5+$E$5*(DS237*DL237/($K$5*1000))+$F$5*(DS237*DL237/($K$5*1000))*MAX(MIN(CZ237,$J$5),$I$5)*MAX(MIN(CZ237,$J$5),$I$5)+$G$5*MAX(MIN(CZ237,$J$5),$I$5)*(DS237*DL237/($K$5*1000))+$H$5*(DS237*DL237/($K$5*1000))*(DS237*DL237/($K$5*1000)))</f>
        <v>0</v>
      </c>
      <c r="S237">
        <f>J237*(1000-(1000*0.61365*exp(17.502*W237/(240.97+W237))/(DL237+DM237)+DG237)/2)/(1000*0.61365*exp(17.502*W237/(240.97+W237))/(DL237+DM237)-DG237)</f>
        <v>0</v>
      </c>
      <c r="T237">
        <f>1/((DA237+1)/(Q237/1.6)+1/(R237/1.37)) + DA237/((DA237+1)/(Q237/1.6) + DA237/(R237/1.37))</f>
        <v>0</v>
      </c>
      <c r="U237">
        <f>(CV237*CY237)</f>
        <v>0</v>
      </c>
      <c r="V237">
        <f>(DN237+(U237+2*0.95*5.67E-8*(((DN237+$B$7)+273)^4-(DN237+273)^4)-44100*J237)/(1.84*29.3*R237+8*0.95*5.67E-8*(DN237+273)^3))</f>
        <v>0</v>
      </c>
      <c r="W237">
        <f>($C$7*DO237+$D$7*DP237+$E$7*V237)</f>
        <v>0</v>
      </c>
      <c r="X237">
        <f>0.61365*exp(17.502*W237/(240.97+W237))</f>
        <v>0</v>
      </c>
      <c r="Y237">
        <f>(Z237/AA237*100)</f>
        <v>0</v>
      </c>
      <c r="Z237">
        <f>DG237*(DL237+DM237)/1000</f>
        <v>0</v>
      </c>
      <c r="AA237">
        <f>0.61365*exp(17.502*DN237/(240.97+DN237))</f>
        <v>0</v>
      </c>
      <c r="AB237">
        <f>(X237-DG237*(DL237+DM237)/1000)</f>
        <v>0</v>
      </c>
      <c r="AC237">
        <f>(-J237*44100)</f>
        <v>0</v>
      </c>
      <c r="AD237">
        <f>2*29.3*R237*0.92*(DN237-W237)</f>
        <v>0</v>
      </c>
      <c r="AE237">
        <f>2*0.95*5.67E-8*(((DN237+$B$7)+273)^4-(W237+273)^4)</f>
        <v>0</v>
      </c>
      <c r="AF237">
        <f>U237+AE237+AC237+AD237</f>
        <v>0</v>
      </c>
      <c r="AG237">
        <v>0</v>
      </c>
      <c r="AH237">
        <v>0</v>
      </c>
      <c r="AI237">
        <f>IF(AG237*$H$13&gt;=AK237,1.0,(AK237/(AK237-AG237*$H$13)))</f>
        <v>0</v>
      </c>
      <c r="AJ237">
        <f>(AI237-1)*100</f>
        <v>0</v>
      </c>
      <c r="AK237">
        <f>MAX(0,($B$13+$C$13*DS237)/(1+$D$13*DS237)*DL237/(DN237+273)*$E$13)</f>
        <v>0</v>
      </c>
      <c r="AL237" t="s">
        <v>420</v>
      </c>
      <c r="AM237" t="s">
        <v>420</v>
      </c>
      <c r="AN237">
        <v>0</v>
      </c>
      <c r="AO237">
        <v>0</v>
      </c>
      <c r="AP237">
        <f>1-AN237/AO237</f>
        <v>0</v>
      </c>
      <c r="AQ237">
        <v>0</v>
      </c>
      <c r="AR237" t="s">
        <v>420</v>
      </c>
      <c r="AS237" t="s">
        <v>420</v>
      </c>
      <c r="AT237">
        <v>0</v>
      </c>
      <c r="AU237">
        <v>0</v>
      </c>
      <c r="AV237">
        <f>1-AT237/AU237</f>
        <v>0</v>
      </c>
      <c r="AW237">
        <v>0.5</v>
      </c>
      <c r="AX237">
        <f>CW237</f>
        <v>0</v>
      </c>
      <c r="AY237">
        <f>L237</f>
        <v>0</v>
      </c>
      <c r="AZ237">
        <f>AV237*AW237*AX237</f>
        <v>0</v>
      </c>
      <c r="BA237">
        <f>(AY237-AQ237)/AX237</f>
        <v>0</v>
      </c>
      <c r="BB237">
        <f>(AO237-AU237)/AU237</f>
        <v>0</v>
      </c>
      <c r="BC237">
        <f>AN237/(AP237+AN237/AU237)</f>
        <v>0</v>
      </c>
      <c r="BD237" t="s">
        <v>420</v>
      </c>
      <c r="BE237">
        <v>0</v>
      </c>
      <c r="BF237">
        <f>IF(BE237&lt;&gt;0, BE237, BC237)</f>
        <v>0</v>
      </c>
      <c r="BG237">
        <f>1-BF237/AU237</f>
        <v>0</v>
      </c>
      <c r="BH237">
        <f>(AU237-AT237)/(AU237-BF237)</f>
        <v>0</v>
      </c>
      <c r="BI237">
        <f>(AO237-AU237)/(AO237-BF237)</f>
        <v>0</v>
      </c>
      <c r="BJ237">
        <f>(AU237-AT237)/(AU237-AN237)</f>
        <v>0</v>
      </c>
      <c r="BK237">
        <f>(AO237-AU237)/(AO237-AN237)</f>
        <v>0</v>
      </c>
      <c r="BL237">
        <f>(BH237*BF237/AT237)</f>
        <v>0</v>
      </c>
      <c r="BM237">
        <f>(1-BL237)</f>
        <v>0</v>
      </c>
      <c r="CV237">
        <f>$B$11*DT237+$C$11*DU237+$F$11*EF237*(1-EI237)</f>
        <v>0</v>
      </c>
      <c r="CW237">
        <f>CV237*CX237</f>
        <v>0</v>
      </c>
      <c r="CX237">
        <f>($B$11*$D$9+$C$11*$D$9+$F$11*((ES237+EK237)/MAX(ES237+EK237+ET237, 0.1)*$I$9+ET237/MAX(ES237+EK237+ET237, 0.1)*$J$9))/($B$11+$C$11+$F$11)</f>
        <v>0</v>
      </c>
      <c r="CY237">
        <f>($B$11*$K$9+$C$11*$K$9+$F$11*((ES237+EK237)/MAX(ES237+EK237+ET237, 0.1)*$P$9+ET237/MAX(ES237+EK237+ET237, 0.1)*$Q$9))/($B$11+$C$11+$F$11)</f>
        <v>0</v>
      </c>
      <c r="CZ237">
        <v>2.18</v>
      </c>
      <c r="DA237">
        <v>0.5</v>
      </c>
      <c r="DB237" t="s">
        <v>421</v>
      </c>
      <c r="DC237">
        <v>2</v>
      </c>
      <c r="DD237">
        <v>1759363749.1</v>
      </c>
      <c r="DE237">
        <v>419.964333333333</v>
      </c>
      <c r="DF237">
        <v>419.974666666667</v>
      </c>
      <c r="DG237">
        <v>23.9345333333333</v>
      </c>
      <c r="DH237">
        <v>23.7137333333333</v>
      </c>
      <c r="DI237">
        <v>417.985333333333</v>
      </c>
      <c r="DJ237">
        <v>23.5548</v>
      </c>
      <c r="DK237">
        <v>500.042333333333</v>
      </c>
      <c r="DL237">
        <v>90.3351</v>
      </c>
      <c r="DM237">
        <v>0.0337569666666667</v>
      </c>
      <c r="DN237">
        <v>30.3094</v>
      </c>
      <c r="DO237">
        <v>29.9971</v>
      </c>
      <c r="DP237">
        <v>999.9</v>
      </c>
      <c r="DQ237">
        <v>0</v>
      </c>
      <c r="DR237">
        <v>0</v>
      </c>
      <c r="DS237">
        <v>10027.5333333333</v>
      </c>
      <c r="DT237">
        <v>0</v>
      </c>
      <c r="DU237">
        <v>0.386148</v>
      </c>
      <c r="DV237">
        <v>-0.0102844333333333</v>
      </c>
      <c r="DW237">
        <v>430.262333333333</v>
      </c>
      <c r="DX237">
        <v>430.176</v>
      </c>
      <c r="DY237">
        <v>0.220782</v>
      </c>
      <c r="DZ237">
        <v>419.974666666667</v>
      </c>
      <c r="EA237">
        <v>23.7137333333333</v>
      </c>
      <c r="EB237">
        <v>2.16212666666667</v>
      </c>
      <c r="EC237">
        <v>2.14218666666667</v>
      </c>
      <c r="ED237">
        <v>18.6844333333333</v>
      </c>
      <c r="EE237">
        <v>18.5363666666667</v>
      </c>
      <c r="EF237">
        <v>0.00500059</v>
      </c>
      <c r="EG237">
        <v>0</v>
      </c>
      <c r="EH237">
        <v>0</v>
      </c>
      <c r="EI237">
        <v>0</v>
      </c>
      <c r="EJ237">
        <v>188.433333333333</v>
      </c>
      <c r="EK237">
        <v>0.00500059</v>
      </c>
      <c r="EL237">
        <v>-6.46666666666667</v>
      </c>
      <c r="EM237">
        <v>0.766666666666667</v>
      </c>
      <c r="EN237">
        <v>35.7913333333333</v>
      </c>
      <c r="EO237">
        <v>40.2706666666667</v>
      </c>
      <c r="EP237">
        <v>37.562</v>
      </c>
      <c r="EQ237">
        <v>40.7913333333333</v>
      </c>
      <c r="ER237">
        <v>38.625</v>
      </c>
      <c r="ES237">
        <v>0</v>
      </c>
      <c r="ET237">
        <v>0</v>
      </c>
      <c r="EU237">
        <v>0</v>
      </c>
      <c r="EV237">
        <v>1759363753.3</v>
      </c>
      <c r="EW237">
        <v>0</v>
      </c>
      <c r="EX237">
        <v>189.703846153846</v>
      </c>
      <c r="EY237">
        <v>1.30256416847563</v>
      </c>
      <c r="EZ237">
        <v>10.652991566823</v>
      </c>
      <c r="FA237">
        <v>-8.11538461538461</v>
      </c>
      <c r="FB237">
        <v>15</v>
      </c>
      <c r="FC237">
        <v>0</v>
      </c>
      <c r="FD237" t="s">
        <v>422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0.00620524285714286</v>
      </c>
      <c r="FQ237">
        <v>-0.0767664841558441</v>
      </c>
      <c r="FR237">
        <v>0.0341116616674626</v>
      </c>
      <c r="FS237">
        <v>1</v>
      </c>
      <c r="FT237">
        <v>190.279411764706</v>
      </c>
      <c r="FU237">
        <v>0.930481251951956</v>
      </c>
      <c r="FV237">
        <v>5.49875811710697</v>
      </c>
      <c r="FW237">
        <v>-1</v>
      </c>
      <c r="FX237">
        <v>0.224186571428571</v>
      </c>
      <c r="FY237">
        <v>-0.0289838181818178</v>
      </c>
      <c r="FZ237">
        <v>0.00309331361197678</v>
      </c>
      <c r="GA237">
        <v>1</v>
      </c>
      <c r="GB237">
        <v>2</v>
      </c>
      <c r="GC237">
        <v>2</v>
      </c>
      <c r="GD237" t="s">
        <v>449</v>
      </c>
      <c r="GE237">
        <v>3.1329</v>
      </c>
      <c r="GF237">
        <v>2.71213</v>
      </c>
      <c r="GG237">
        <v>0.0892166</v>
      </c>
      <c r="GH237">
        <v>0.0896892</v>
      </c>
      <c r="GI237">
        <v>0.102444</v>
      </c>
      <c r="GJ237">
        <v>0.102531</v>
      </c>
      <c r="GK237">
        <v>34266.5</v>
      </c>
      <c r="GL237">
        <v>36681.9</v>
      </c>
      <c r="GM237">
        <v>34043</v>
      </c>
      <c r="GN237">
        <v>36488.1</v>
      </c>
      <c r="GO237">
        <v>43159</v>
      </c>
      <c r="GP237">
        <v>47012.1</v>
      </c>
      <c r="GQ237">
        <v>53112.7</v>
      </c>
      <c r="GR237">
        <v>58320.2</v>
      </c>
      <c r="GS237">
        <v>1.94835</v>
      </c>
      <c r="GT237">
        <v>1.77673</v>
      </c>
      <c r="GU237">
        <v>0.0863299</v>
      </c>
      <c r="GV237">
        <v>0</v>
      </c>
      <c r="GW237">
        <v>28.5925</v>
      </c>
      <c r="GX237">
        <v>999.9</v>
      </c>
      <c r="GY237">
        <v>57.759</v>
      </c>
      <c r="GZ237">
        <v>30.937</v>
      </c>
      <c r="HA237">
        <v>28.745</v>
      </c>
      <c r="HB237">
        <v>54.3927</v>
      </c>
      <c r="HC237">
        <v>44.2508</v>
      </c>
      <c r="HD237">
        <v>1</v>
      </c>
      <c r="HE237">
        <v>0.111796</v>
      </c>
      <c r="HF237">
        <v>-1.433</v>
      </c>
      <c r="HG237">
        <v>20.1279</v>
      </c>
      <c r="HH237">
        <v>5.19872</v>
      </c>
      <c r="HI237">
        <v>12.0043</v>
      </c>
      <c r="HJ237">
        <v>4.9756</v>
      </c>
      <c r="HK237">
        <v>3.294</v>
      </c>
      <c r="HL237">
        <v>9999</v>
      </c>
      <c r="HM237">
        <v>9999</v>
      </c>
      <c r="HN237">
        <v>999.9</v>
      </c>
      <c r="HO237">
        <v>9999</v>
      </c>
      <c r="HP237">
        <v>1.86325</v>
      </c>
      <c r="HQ237">
        <v>1.86813</v>
      </c>
      <c r="HR237">
        <v>1.86784</v>
      </c>
      <c r="HS237">
        <v>1.86905</v>
      </c>
      <c r="HT237">
        <v>1.86983</v>
      </c>
      <c r="HU237">
        <v>1.86587</v>
      </c>
      <c r="HV237">
        <v>1.86694</v>
      </c>
      <c r="HW237">
        <v>1.86843</v>
      </c>
      <c r="HX237">
        <v>5</v>
      </c>
      <c r="HY237">
        <v>0</v>
      </c>
      <c r="HZ237">
        <v>0</v>
      </c>
      <c r="IA237">
        <v>0</v>
      </c>
      <c r="IB237" t="s">
        <v>424</v>
      </c>
      <c r="IC237" t="s">
        <v>425</v>
      </c>
      <c r="ID237" t="s">
        <v>426</v>
      </c>
      <c r="IE237" t="s">
        <v>426</v>
      </c>
      <c r="IF237" t="s">
        <v>426</v>
      </c>
      <c r="IG237" t="s">
        <v>426</v>
      </c>
      <c r="IH237">
        <v>0</v>
      </c>
      <c r="II237">
        <v>100</v>
      </c>
      <c r="IJ237">
        <v>100</v>
      </c>
      <c r="IK237">
        <v>1.979</v>
      </c>
      <c r="IL237">
        <v>0.3797</v>
      </c>
      <c r="IM237">
        <v>0.591063205497763</v>
      </c>
      <c r="IN237">
        <v>0.00362635438953289</v>
      </c>
      <c r="IO237">
        <v>-8.50754122937555e-07</v>
      </c>
      <c r="IP237">
        <v>2.87264459290622e-10</v>
      </c>
      <c r="IQ237">
        <v>-0.103101814204982</v>
      </c>
      <c r="IR237">
        <v>-0.017656537129445</v>
      </c>
      <c r="IS237">
        <v>0.00217271289782075</v>
      </c>
      <c r="IT237">
        <v>-2.34727275410467e-05</v>
      </c>
      <c r="IU237">
        <v>4</v>
      </c>
      <c r="IV237">
        <v>2183</v>
      </c>
      <c r="IW237">
        <v>1</v>
      </c>
      <c r="IX237">
        <v>27</v>
      </c>
      <c r="IY237">
        <v>29322729.2</v>
      </c>
      <c r="IZ237">
        <v>29322729.2</v>
      </c>
      <c r="JA237">
        <v>0.997314</v>
      </c>
      <c r="JB237">
        <v>2.64282</v>
      </c>
      <c r="JC237">
        <v>1.54785</v>
      </c>
      <c r="JD237">
        <v>2.31323</v>
      </c>
      <c r="JE237">
        <v>1.64673</v>
      </c>
      <c r="JF237">
        <v>2.28882</v>
      </c>
      <c r="JG237">
        <v>34.6463</v>
      </c>
      <c r="JH237">
        <v>24.2101</v>
      </c>
      <c r="JI237">
        <v>18</v>
      </c>
      <c r="JJ237">
        <v>506.113</v>
      </c>
      <c r="JK237">
        <v>395.857</v>
      </c>
      <c r="JL237">
        <v>31.0028</v>
      </c>
      <c r="JM237">
        <v>28.8401</v>
      </c>
      <c r="JN237">
        <v>29.9999</v>
      </c>
      <c r="JO237">
        <v>28.8186</v>
      </c>
      <c r="JP237">
        <v>28.7665</v>
      </c>
      <c r="JQ237">
        <v>19.9913</v>
      </c>
      <c r="JR237">
        <v>21.1982</v>
      </c>
      <c r="JS237">
        <v>52.7734</v>
      </c>
      <c r="JT237">
        <v>31.0253</v>
      </c>
      <c r="JU237">
        <v>420</v>
      </c>
      <c r="JV237">
        <v>23.6837</v>
      </c>
      <c r="JW237">
        <v>96.5437</v>
      </c>
      <c r="JX237">
        <v>94.4889</v>
      </c>
    </row>
    <row r="238" spans="1:284">
      <c r="A238">
        <v>222</v>
      </c>
      <c r="B238">
        <v>1759363754.1</v>
      </c>
      <c r="C238">
        <v>2712</v>
      </c>
      <c r="D238" t="s">
        <v>875</v>
      </c>
      <c r="E238" t="s">
        <v>876</v>
      </c>
      <c r="F238">
        <v>5</v>
      </c>
      <c r="G238" t="s">
        <v>852</v>
      </c>
      <c r="H238" t="s">
        <v>419</v>
      </c>
      <c r="I238">
        <v>1759363751.1</v>
      </c>
      <c r="J238">
        <f>(K238)/1000</f>
        <v>0</v>
      </c>
      <c r="K238">
        <f>1000*DK238*AI238*(DG238-DH238)/(100*CZ238*(1000-AI238*DG238))</f>
        <v>0</v>
      </c>
      <c r="L238">
        <f>DK238*AI238*(DF238-DE238*(1000-AI238*DH238)/(1000-AI238*DG238))/(100*CZ238)</f>
        <v>0</v>
      </c>
      <c r="M238">
        <f>DE238 - IF(AI238&gt;1, L238*CZ238*100.0/(AK238), 0)</f>
        <v>0</v>
      </c>
      <c r="N238">
        <f>((T238-J238/2)*M238-L238)/(T238+J238/2)</f>
        <v>0</v>
      </c>
      <c r="O238">
        <f>N238*(DL238+DM238)/1000.0</f>
        <v>0</v>
      </c>
      <c r="P238">
        <f>(DE238 - IF(AI238&gt;1, L238*CZ238*100.0/(AK238), 0))*(DL238+DM238)/1000.0</f>
        <v>0</v>
      </c>
      <c r="Q238">
        <f>2.0/((1/S238-1/R238)+SIGN(S238)*SQRT((1/S238-1/R238)*(1/S238-1/R238) + 4*DA238/((DA238+1)*(DA238+1))*(2*1/S238*1/R238-1/R238*1/R238)))</f>
        <v>0</v>
      </c>
      <c r="R238">
        <f>IF(LEFT(DB238,1)&lt;&gt;"0",IF(LEFT(DB238,1)="1",3.0,DC238),$D$5+$E$5*(DS238*DL238/($K$5*1000))+$F$5*(DS238*DL238/($K$5*1000))*MAX(MIN(CZ238,$J$5),$I$5)*MAX(MIN(CZ238,$J$5),$I$5)+$G$5*MAX(MIN(CZ238,$J$5),$I$5)*(DS238*DL238/($K$5*1000))+$H$5*(DS238*DL238/($K$5*1000))*(DS238*DL238/($K$5*1000)))</f>
        <v>0</v>
      </c>
      <c r="S238">
        <f>J238*(1000-(1000*0.61365*exp(17.502*W238/(240.97+W238))/(DL238+DM238)+DG238)/2)/(1000*0.61365*exp(17.502*W238/(240.97+W238))/(DL238+DM238)-DG238)</f>
        <v>0</v>
      </c>
      <c r="T238">
        <f>1/((DA238+1)/(Q238/1.6)+1/(R238/1.37)) + DA238/((DA238+1)/(Q238/1.6) + DA238/(R238/1.37))</f>
        <v>0</v>
      </c>
      <c r="U238">
        <f>(CV238*CY238)</f>
        <v>0</v>
      </c>
      <c r="V238">
        <f>(DN238+(U238+2*0.95*5.67E-8*(((DN238+$B$7)+273)^4-(DN238+273)^4)-44100*J238)/(1.84*29.3*R238+8*0.95*5.67E-8*(DN238+273)^3))</f>
        <v>0</v>
      </c>
      <c r="W238">
        <f>($C$7*DO238+$D$7*DP238+$E$7*V238)</f>
        <v>0</v>
      </c>
      <c r="X238">
        <f>0.61365*exp(17.502*W238/(240.97+W238))</f>
        <v>0</v>
      </c>
      <c r="Y238">
        <f>(Z238/AA238*100)</f>
        <v>0</v>
      </c>
      <c r="Z238">
        <f>DG238*(DL238+DM238)/1000</f>
        <v>0</v>
      </c>
      <c r="AA238">
        <f>0.61365*exp(17.502*DN238/(240.97+DN238))</f>
        <v>0</v>
      </c>
      <c r="AB238">
        <f>(X238-DG238*(DL238+DM238)/1000)</f>
        <v>0</v>
      </c>
      <c r="AC238">
        <f>(-J238*44100)</f>
        <v>0</v>
      </c>
      <c r="AD238">
        <f>2*29.3*R238*0.92*(DN238-W238)</f>
        <v>0</v>
      </c>
      <c r="AE238">
        <f>2*0.95*5.67E-8*(((DN238+$B$7)+273)^4-(W238+273)^4)</f>
        <v>0</v>
      </c>
      <c r="AF238">
        <f>U238+AE238+AC238+AD238</f>
        <v>0</v>
      </c>
      <c r="AG238">
        <v>0</v>
      </c>
      <c r="AH238">
        <v>0</v>
      </c>
      <c r="AI238">
        <f>IF(AG238*$H$13&gt;=AK238,1.0,(AK238/(AK238-AG238*$H$13)))</f>
        <v>0</v>
      </c>
      <c r="AJ238">
        <f>(AI238-1)*100</f>
        <v>0</v>
      </c>
      <c r="AK238">
        <f>MAX(0,($B$13+$C$13*DS238)/(1+$D$13*DS238)*DL238/(DN238+273)*$E$13)</f>
        <v>0</v>
      </c>
      <c r="AL238" t="s">
        <v>420</v>
      </c>
      <c r="AM238" t="s">
        <v>420</v>
      </c>
      <c r="AN238">
        <v>0</v>
      </c>
      <c r="AO238">
        <v>0</v>
      </c>
      <c r="AP238">
        <f>1-AN238/AO238</f>
        <v>0</v>
      </c>
      <c r="AQ238">
        <v>0</v>
      </c>
      <c r="AR238" t="s">
        <v>420</v>
      </c>
      <c r="AS238" t="s">
        <v>420</v>
      </c>
      <c r="AT238">
        <v>0</v>
      </c>
      <c r="AU238">
        <v>0</v>
      </c>
      <c r="AV238">
        <f>1-AT238/AU238</f>
        <v>0</v>
      </c>
      <c r="AW238">
        <v>0.5</v>
      </c>
      <c r="AX238">
        <f>CW238</f>
        <v>0</v>
      </c>
      <c r="AY238">
        <f>L238</f>
        <v>0</v>
      </c>
      <c r="AZ238">
        <f>AV238*AW238*AX238</f>
        <v>0</v>
      </c>
      <c r="BA238">
        <f>(AY238-AQ238)/AX238</f>
        <v>0</v>
      </c>
      <c r="BB238">
        <f>(AO238-AU238)/AU238</f>
        <v>0</v>
      </c>
      <c r="BC238">
        <f>AN238/(AP238+AN238/AU238)</f>
        <v>0</v>
      </c>
      <c r="BD238" t="s">
        <v>420</v>
      </c>
      <c r="BE238">
        <v>0</v>
      </c>
      <c r="BF238">
        <f>IF(BE238&lt;&gt;0, BE238, BC238)</f>
        <v>0</v>
      </c>
      <c r="BG238">
        <f>1-BF238/AU238</f>
        <v>0</v>
      </c>
      <c r="BH238">
        <f>(AU238-AT238)/(AU238-BF238)</f>
        <v>0</v>
      </c>
      <c r="BI238">
        <f>(AO238-AU238)/(AO238-BF238)</f>
        <v>0</v>
      </c>
      <c r="BJ238">
        <f>(AU238-AT238)/(AU238-AN238)</f>
        <v>0</v>
      </c>
      <c r="BK238">
        <f>(AO238-AU238)/(AO238-AN238)</f>
        <v>0</v>
      </c>
      <c r="BL238">
        <f>(BH238*BF238/AT238)</f>
        <v>0</v>
      </c>
      <c r="BM238">
        <f>(1-BL238)</f>
        <v>0</v>
      </c>
      <c r="CV238">
        <f>$B$11*DT238+$C$11*DU238+$F$11*EF238*(1-EI238)</f>
        <v>0</v>
      </c>
      <c r="CW238">
        <f>CV238*CX238</f>
        <v>0</v>
      </c>
      <c r="CX238">
        <f>($B$11*$D$9+$C$11*$D$9+$F$11*((ES238+EK238)/MAX(ES238+EK238+ET238, 0.1)*$I$9+ET238/MAX(ES238+EK238+ET238, 0.1)*$J$9))/($B$11+$C$11+$F$11)</f>
        <v>0</v>
      </c>
      <c r="CY238">
        <f>($B$11*$K$9+$C$11*$K$9+$F$11*((ES238+EK238)/MAX(ES238+EK238+ET238, 0.1)*$P$9+ET238/MAX(ES238+EK238+ET238, 0.1)*$Q$9))/($B$11+$C$11+$F$11)</f>
        <v>0</v>
      </c>
      <c r="CZ238">
        <v>2.18</v>
      </c>
      <c r="DA238">
        <v>0.5</v>
      </c>
      <c r="DB238" t="s">
        <v>421</v>
      </c>
      <c r="DC238">
        <v>2</v>
      </c>
      <c r="DD238">
        <v>1759363751.1</v>
      </c>
      <c r="DE238">
        <v>419.961</v>
      </c>
      <c r="DF238">
        <v>419.989666666667</v>
      </c>
      <c r="DG238">
        <v>23.9342333333333</v>
      </c>
      <c r="DH238">
        <v>23.7128666666667</v>
      </c>
      <c r="DI238">
        <v>417.982</v>
      </c>
      <c r="DJ238">
        <v>23.5545333333333</v>
      </c>
      <c r="DK238">
        <v>500.023666666667</v>
      </c>
      <c r="DL238">
        <v>90.3357666666667</v>
      </c>
      <c r="DM238">
        <v>0.0338414666666667</v>
      </c>
      <c r="DN238">
        <v>30.3091</v>
      </c>
      <c r="DO238">
        <v>29.9978666666667</v>
      </c>
      <c r="DP238">
        <v>999.9</v>
      </c>
      <c r="DQ238">
        <v>0</v>
      </c>
      <c r="DR238">
        <v>0</v>
      </c>
      <c r="DS238">
        <v>10022.5333333333</v>
      </c>
      <c r="DT238">
        <v>0</v>
      </c>
      <c r="DU238">
        <v>0.386148</v>
      </c>
      <c r="DV238">
        <v>-0.028656</v>
      </c>
      <c r="DW238">
        <v>430.259</v>
      </c>
      <c r="DX238">
        <v>430.191</v>
      </c>
      <c r="DY238">
        <v>0.221357333333333</v>
      </c>
      <c r="DZ238">
        <v>419.989666666667</v>
      </c>
      <c r="EA238">
        <v>23.7128666666667</v>
      </c>
      <c r="EB238">
        <v>2.16211666666667</v>
      </c>
      <c r="EC238">
        <v>2.14212333333333</v>
      </c>
      <c r="ED238">
        <v>18.6843666666667</v>
      </c>
      <c r="EE238">
        <v>18.5359</v>
      </c>
      <c r="EF238">
        <v>0.00500059</v>
      </c>
      <c r="EG238">
        <v>0</v>
      </c>
      <c r="EH238">
        <v>0</v>
      </c>
      <c r="EI238">
        <v>0</v>
      </c>
      <c r="EJ238">
        <v>194.033333333333</v>
      </c>
      <c r="EK238">
        <v>0.00500059</v>
      </c>
      <c r="EL238">
        <v>-8.2</v>
      </c>
      <c r="EM238">
        <v>0.0333333333333334</v>
      </c>
      <c r="EN238">
        <v>35.812</v>
      </c>
      <c r="EO238">
        <v>40.2913333333333</v>
      </c>
      <c r="EP238">
        <v>37.583</v>
      </c>
      <c r="EQ238">
        <v>40.833</v>
      </c>
      <c r="ER238">
        <v>38.625</v>
      </c>
      <c r="ES238">
        <v>0</v>
      </c>
      <c r="ET238">
        <v>0</v>
      </c>
      <c r="EU238">
        <v>0</v>
      </c>
      <c r="EV238">
        <v>1759363755.1</v>
      </c>
      <c r="EW238">
        <v>0</v>
      </c>
      <c r="EX238">
        <v>190.648</v>
      </c>
      <c r="EY238">
        <v>22.8076927038576</v>
      </c>
      <c r="EZ238">
        <v>-2.97692329387458</v>
      </c>
      <c r="FA238">
        <v>-7.068</v>
      </c>
      <c r="FB238">
        <v>15</v>
      </c>
      <c r="FC238">
        <v>0</v>
      </c>
      <c r="FD238" t="s">
        <v>422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-0.00167410476190476</v>
      </c>
      <c r="FQ238">
        <v>-0.0714872555844155</v>
      </c>
      <c r="FR238">
        <v>0.0337263560676092</v>
      </c>
      <c r="FS238">
        <v>1</v>
      </c>
      <c r="FT238">
        <v>190.308823529412</v>
      </c>
      <c r="FU238">
        <v>-9.32467531880437</v>
      </c>
      <c r="FV238">
        <v>5.59718246594601</v>
      </c>
      <c r="FW238">
        <v>-1</v>
      </c>
      <c r="FX238">
        <v>0.223563</v>
      </c>
      <c r="FY238">
        <v>-0.0254447532467527</v>
      </c>
      <c r="FZ238">
        <v>0.0028649927781842</v>
      </c>
      <c r="GA238">
        <v>1</v>
      </c>
      <c r="GB238">
        <v>2</v>
      </c>
      <c r="GC238">
        <v>2</v>
      </c>
      <c r="GD238" t="s">
        <v>449</v>
      </c>
      <c r="GE238">
        <v>3.13273</v>
      </c>
      <c r="GF238">
        <v>2.71246</v>
      </c>
      <c r="GG238">
        <v>0.0892175</v>
      </c>
      <c r="GH238">
        <v>0.0896934</v>
      </c>
      <c r="GI238">
        <v>0.102442</v>
      </c>
      <c r="GJ238">
        <v>0.102531</v>
      </c>
      <c r="GK238">
        <v>34266.6</v>
      </c>
      <c r="GL238">
        <v>36681.8</v>
      </c>
      <c r="GM238">
        <v>34043.2</v>
      </c>
      <c r="GN238">
        <v>36488.2</v>
      </c>
      <c r="GO238">
        <v>43159.3</v>
      </c>
      <c r="GP238">
        <v>47012.1</v>
      </c>
      <c r="GQ238">
        <v>53112.9</v>
      </c>
      <c r="GR238">
        <v>58320.1</v>
      </c>
      <c r="GS238">
        <v>1.94825</v>
      </c>
      <c r="GT238">
        <v>1.77685</v>
      </c>
      <c r="GU238">
        <v>0.0863746</v>
      </c>
      <c r="GV238">
        <v>0</v>
      </c>
      <c r="GW238">
        <v>28.5937</v>
      </c>
      <c r="GX238">
        <v>999.9</v>
      </c>
      <c r="GY238">
        <v>57.759</v>
      </c>
      <c r="GZ238">
        <v>30.937</v>
      </c>
      <c r="HA238">
        <v>28.7435</v>
      </c>
      <c r="HB238">
        <v>54.5827</v>
      </c>
      <c r="HC238">
        <v>44.5072</v>
      </c>
      <c r="HD238">
        <v>1</v>
      </c>
      <c r="HE238">
        <v>0.111677</v>
      </c>
      <c r="HF238">
        <v>-1.44531</v>
      </c>
      <c r="HG238">
        <v>20.1277</v>
      </c>
      <c r="HH238">
        <v>5.19842</v>
      </c>
      <c r="HI238">
        <v>12.0041</v>
      </c>
      <c r="HJ238">
        <v>4.97545</v>
      </c>
      <c r="HK238">
        <v>3.294</v>
      </c>
      <c r="HL238">
        <v>9999</v>
      </c>
      <c r="HM238">
        <v>9999</v>
      </c>
      <c r="HN238">
        <v>999.9</v>
      </c>
      <c r="HO238">
        <v>9999</v>
      </c>
      <c r="HP238">
        <v>1.86325</v>
      </c>
      <c r="HQ238">
        <v>1.86813</v>
      </c>
      <c r="HR238">
        <v>1.86785</v>
      </c>
      <c r="HS238">
        <v>1.86905</v>
      </c>
      <c r="HT238">
        <v>1.86983</v>
      </c>
      <c r="HU238">
        <v>1.86589</v>
      </c>
      <c r="HV238">
        <v>1.86692</v>
      </c>
      <c r="HW238">
        <v>1.86844</v>
      </c>
      <c r="HX238">
        <v>5</v>
      </c>
      <c r="HY238">
        <v>0</v>
      </c>
      <c r="HZ238">
        <v>0</v>
      </c>
      <c r="IA238">
        <v>0</v>
      </c>
      <c r="IB238" t="s">
        <v>424</v>
      </c>
      <c r="IC238" t="s">
        <v>425</v>
      </c>
      <c r="ID238" t="s">
        <v>426</v>
      </c>
      <c r="IE238" t="s">
        <v>426</v>
      </c>
      <c r="IF238" t="s">
        <v>426</v>
      </c>
      <c r="IG238" t="s">
        <v>426</v>
      </c>
      <c r="IH238">
        <v>0</v>
      </c>
      <c r="II238">
        <v>100</v>
      </c>
      <c r="IJ238">
        <v>100</v>
      </c>
      <c r="IK238">
        <v>1.979</v>
      </c>
      <c r="IL238">
        <v>0.3797</v>
      </c>
      <c r="IM238">
        <v>0.591063205497763</v>
      </c>
      <c r="IN238">
        <v>0.00362635438953289</v>
      </c>
      <c r="IO238">
        <v>-8.50754122937555e-07</v>
      </c>
      <c r="IP238">
        <v>2.87264459290622e-10</v>
      </c>
      <c r="IQ238">
        <v>-0.103101814204982</v>
      </c>
      <c r="IR238">
        <v>-0.017656537129445</v>
      </c>
      <c r="IS238">
        <v>0.00217271289782075</v>
      </c>
      <c r="IT238">
        <v>-2.34727275410467e-05</v>
      </c>
      <c r="IU238">
        <v>4</v>
      </c>
      <c r="IV238">
        <v>2183</v>
      </c>
      <c r="IW238">
        <v>1</v>
      </c>
      <c r="IX238">
        <v>27</v>
      </c>
      <c r="IY238">
        <v>29322729.2</v>
      </c>
      <c r="IZ238">
        <v>29322729.2</v>
      </c>
      <c r="JA238">
        <v>0.997314</v>
      </c>
      <c r="JB238">
        <v>2.64893</v>
      </c>
      <c r="JC238">
        <v>1.54785</v>
      </c>
      <c r="JD238">
        <v>2.31445</v>
      </c>
      <c r="JE238">
        <v>1.64673</v>
      </c>
      <c r="JF238">
        <v>2.30469</v>
      </c>
      <c r="JG238">
        <v>34.6463</v>
      </c>
      <c r="JH238">
        <v>24.2101</v>
      </c>
      <c r="JI238">
        <v>18</v>
      </c>
      <c r="JJ238">
        <v>506.04</v>
      </c>
      <c r="JK238">
        <v>395.921</v>
      </c>
      <c r="JL238">
        <v>31.0074</v>
      </c>
      <c r="JM238">
        <v>28.8388</v>
      </c>
      <c r="JN238">
        <v>30</v>
      </c>
      <c r="JO238">
        <v>28.8177</v>
      </c>
      <c r="JP238">
        <v>28.766</v>
      </c>
      <c r="JQ238">
        <v>19.9894</v>
      </c>
      <c r="JR238">
        <v>21.1982</v>
      </c>
      <c r="JS238">
        <v>52.7734</v>
      </c>
      <c r="JT238">
        <v>31.0253</v>
      </c>
      <c r="JU238">
        <v>420</v>
      </c>
      <c r="JV238">
        <v>23.6837</v>
      </c>
      <c r="JW238">
        <v>96.544</v>
      </c>
      <c r="JX238">
        <v>94.4889</v>
      </c>
    </row>
    <row r="239" spans="1:284">
      <c r="A239">
        <v>223</v>
      </c>
      <c r="B239">
        <v>1759363756.1</v>
      </c>
      <c r="C239">
        <v>2714</v>
      </c>
      <c r="D239" t="s">
        <v>877</v>
      </c>
      <c r="E239" t="s">
        <v>878</v>
      </c>
      <c r="F239">
        <v>5</v>
      </c>
      <c r="G239" t="s">
        <v>852</v>
      </c>
      <c r="H239" t="s">
        <v>419</v>
      </c>
      <c r="I239">
        <v>1759363753.1</v>
      </c>
      <c r="J239">
        <f>(K239)/1000</f>
        <v>0</v>
      </c>
      <c r="K239">
        <f>1000*DK239*AI239*(DG239-DH239)/(100*CZ239*(1000-AI239*DG239))</f>
        <v>0</v>
      </c>
      <c r="L239">
        <f>DK239*AI239*(DF239-DE239*(1000-AI239*DH239)/(1000-AI239*DG239))/(100*CZ239)</f>
        <v>0</v>
      </c>
      <c r="M239">
        <f>DE239 - IF(AI239&gt;1, L239*CZ239*100.0/(AK239), 0)</f>
        <v>0</v>
      </c>
      <c r="N239">
        <f>((T239-J239/2)*M239-L239)/(T239+J239/2)</f>
        <v>0</v>
      </c>
      <c r="O239">
        <f>N239*(DL239+DM239)/1000.0</f>
        <v>0</v>
      </c>
      <c r="P239">
        <f>(DE239 - IF(AI239&gt;1, L239*CZ239*100.0/(AK239), 0))*(DL239+DM239)/1000.0</f>
        <v>0</v>
      </c>
      <c r="Q239">
        <f>2.0/((1/S239-1/R239)+SIGN(S239)*SQRT((1/S239-1/R239)*(1/S239-1/R239) + 4*DA239/((DA239+1)*(DA239+1))*(2*1/S239*1/R239-1/R239*1/R239)))</f>
        <v>0</v>
      </c>
      <c r="R239">
        <f>IF(LEFT(DB239,1)&lt;&gt;"0",IF(LEFT(DB239,1)="1",3.0,DC239),$D$5+$E$5*(DS239*DL239/($K$5*1000))+$F$5*(DS239*DL239/($K$5*1000))*MAX(MIN(CZ239,$J$5),$I$5)*MAX(MIN(CZ239,$J$5),$I$5)+$G$5*MAX(MIN(CZ239,$J$5),$I$5)*(DS239*DL239/($K$5*1000))+$H$5*(DS239*DL239/($K$5*1000))*(DS239*DL239/($K$5*1000)))</f>
        <v>0</v>
      </c>
      <c r="S239">
        <f>J239*(1000-(1000*0.61365*exp(17.502*W239/(240.97+W239))/(DL239+DM239)+DG239)/2)/(1000*0.61365*exp(17.502*W239/(240.97+W239))/(DL239+DM239)-DG239)</f>
        <v>0</v>
      </c>
      <c r="T239">
        <f>1/((DA239+1)/(Q239/1.6)+1/(R239/1.37)) + DA239/((DA239+1)/(Q239/1.6) + DA239/(R239/1.37))</f>
        <v>0</v>
      </c>
      <c r="U239">
        <f>(CV239*CY239)</f>
        <v>0</v>
      </c>
      <c r="V239">
        <f>(DN239+(U239+2*0.95*5.67E-8*(((DN239+$B$7)+273)^4-(DN239+273)^4)-44100*J239)/(1.84*29.3*R239+8*0.95*5.67E-8*(DN239+273)^3))</f>
        <v>0</v>
      </c>
      <c r="W239">
        <f>($C$7*DO239+$D$7*DP239+$E$7*V239)</f>
        <v>0</v>
      </c>
      <c r="X239">
        <f>0.61365*exp(17.502*W239/(240.97+W239))</f>
        <v>0</v>
      </c>
      <c r="Y239">
        <f>(Z239/AA239*100)</f>
        <v>0</v>
      </c>
      <c r="Z239">
        <f>DG239*(DL239+DM239)/1000</f>
        <v>0</v>
      </c>
      <c r="AA239">
        <f>0.61365*exp(17.502*DN239/(240.97+DN239))</f>
        <v>0</v>
      </c>
      <c r="AB239">
        <f>(X239-DG239*(DL239+DM239)/1000)</f>
        <v>0</v>
      </c>
      <c r="AC239">
        <f>(-J239*44100)</f>
        <v>0</v>
      </c>
      <c r="AD239">
        <f>2*29.3*R239*0.92*(DN239-W239)</f>
        <v>0</v>
      </c>
      <c r="AE239">
        <f>2*0.95*5.67E-8*(((DN239+$B$7)+273)^4-(W239+273)^4)</f>
        <v>0</v>
      </c>
      <c r="AF239">
        <f>U239+AE239+AC239+AD239</f>
        <v>0</v>
      </c>
      <c r="AG239">
        <v>0</v>
      </c>
      <c r="AH239">
        <v>0</v>
      </c>
      <c r="AI239">
        <f>IF(AG239*$H$13&gt;=AK239,1.0,(AK239/(AK239-AG239*$H$13)))</f>
        <v>0</v>
      </c>
      <c r="AJ239">
        <f>(AI239-1)*100</f>
        <v>0</v>
      </c>
      <c r="AK239">
        <f>MAX(0,($B$13+$C$13*DS239)/(1+$D$13*DS239)*DL239/(DN239+273)*$E$13)</f>
        <v>0</v>
      </c>
      <c r="AL239" t="s">
        <v>420</v>
      </c>
      <c r="AM239" t="s">
        <v>420</v>
      </c>
      <c r="AN239">
        <v>0</v>
      </c>
      <c r="AO239">
        <v>0</v>
      </c>
      <c r="AP239">
        <f>1-AN239/AO239</f>
        <v>0</v>
      </c>
      <c r="AQ239">
        <v>0</v>
      </c>
      <c r="AR239" t="s">
        <v>420</v>
      </c>
      <c r="AS239" t="s">
        <v>420</v>
      </c>
      <c r="AT239">
        <v>0</v>
      </c>
      <c r="AU239">
        <v>0</v>
      </c>
      <c r="AV239">
        <f>1-AT239/AU239</f>
        <v>0</v>
      </c>
      <c r="AW239">
        <v>0.5</v>
      </c>
      <c r="AX239">
        <f>CW239</f>
        <v>0</v>
      </c>
      <c r="AY239">
        <f>L239</f>
        <v>0</v>
      </c>
      <c r="AZ239">
        <f>AV239*AW239*AX239</f>
        <v>0</v>
      </c>
      <c r="BA239">
        <f>(AY239-AQ239)/AX239</f>
        <v>0</v>
      </c>
      <c r="BB239">
        <f>(AO239-AU239)/AU239</f>
        <v>0</v>
      </c>
      <c r="BC239">
        <f>AN239/(AP239+AN239/AU239)</f>
        <v>0</v>
      </c>
      <c r="BD239" t="s">
        <v>420</v>
      </c>
      <c r="BE239">
        <v>0</v>
      </c>
      <c r="BF239">
        <f>IF(BE239&lt;&gt;0, BE239, BC239)</f>
        <v>0</v>
      </c>
      <c r="BG239">
        <f>1-BF239/AU239</f>
        <v>0</v>
      </c>
      <c r="BH239">
        <f>(AU239-AT239)/(AU239-BF239)</f>
        <v>0</v>
      </c>
      <c r="BI239">
        <f>(AO239-AU239)/(AO239-BF239)</f>
        <v>0</v>
      </c>
      <c r="BJ239">
        <f>(AU239-AT239)/(AU239-AN239)</f>
        <v>0</v>
      </c>
      <c r="BK239">
        <f>(AO239-AU239)/(AO239-AN239)</f>
        <v>0</v>
      </c>
      <c r="BL239">
        <f>(BH239*BF239/AT239)</f>
        <v>0</v>
      </c>
      <c r="BM239">
        <f>(1-BL239)</f>
        <v>0</v>
      </c>
      <c r="CV239">
        <f>$B$11*DT239+$C$11*DU239+$F$11*EF239*(1-EI239)</f>
        <v>0</v>
      </c>
      <c r="CW239">
        <f>CV239*CX239</f>
        <v>0</v>
      </c>
      <c r="CX239">
        <f>($B$11*$D$9+$C$11*$D$9+$F$11*((ES239+EK239)/MAX(ES239+EK239+ET239, 0.1)*$I$9+ET239/MAX(ES239+EK239+ET239, 0.1)*$J$9))/($B$11+$C$11+$F$11)</f>
        <v>0</v>
      </c>
      <c r="CY239">
        <f>($B$11*$K$9+$C$11*$K$9+$F$11*((ES239+EK239)/MAX(ES239+EK239+ET239, 0.1)*$P$9+ET239/MAX(ES239+EK239+ET239, 0.1)*$Q$9))/($B$11+$C$11+$F$11)</f>
        <v>0</v>
      </c>
      <c r="CZ239">
        <v>2.18</v>
      </c>
      <c r="DA239">
        <v>0.5</v>
      </c>
      <c r="DB239" t="s">
        <v>421</v>
      </c>
      <c r="DC239">
        <v>2</v>
      </c>
      <c r="DD239">
        <v>1759363753.1</v>
      </c>
      <c r="DE239">
        <v>419.963666666667</v>
      </c>
      <c r="DF239">
        <v>420.005</v>
      </c>
      <c r="DG239">
        <v>23.9338</v>
      </c>
      <c r="DH239">
        <v>23.7123333333333</v>
      </c>
      <c r="DI239">
        <v>417.984666666667</v>
      </c>
      <c r="DJ239">
        <v>23.5541</v>
      </c>
      <c r="DK239">
        <v>500.021333333333</v>
      </c>
      <c r="DL239">
        <v>90.3360333333333</v>
      </c>
      <c r="DM239">
        <v>0.0341691666666667</v>
      </c>
      <c r="DN239">
        <v>30.3088</v>
      </c>
      <c r="DO239">
        <v>29.9998333333333</v>
      </c>
      <c r="DP239">
        <v>999.9</v>
      </c>
      <c r="DQ239">
        <v>0</v>
      </c>
      <c r="DR239">
        <v>0</v>
      </c>
      <c r="DS239">
        <v>10003.7666666667</v>
      </c>
      <c r="DT239">
        <v>0</v>
      </c>
      <c r="DU239">
        <v>0.386148</v>
      </c>
      <c r="DV239">
        <v>-0.0412495666666667</v>
      </c>
      <c r="DW239">
        <v>430.261666666667</v>
      </c>
      <c r="DX239">
        <v>430.206333333333</v>
      </c>
      <c r="DY239">
        <v>0.221464</v>
      </c>
      <c r="DZ239">
        <v>420.005</v>
      </c>
      <c r="EA239">
        <v>23.7123333333333</v>
      </c>
      <c r="EB239">
        <v>2.16208333333333</v>
      </c>
      <c r="EC239">
        <v>2.14208</v>
      </c>
      <c r="ED239">
        <v>18.6841</v>
      </c>
      <c r="EE239">
        <v>18.5355666666667</v>
      </c>
      <c r="EF239">
        <v>0.00500059</v>
      </c>
      <c r="EG239">
        <v>0</v>
      </c>
      <c r="EH239">
        <v>0</v>
      </c>
      <c r="EI239">
        <v>0</v>
      </c>
      <c r="EJ239">
        <v>193</v>
      </c>
      <c r="EK239">
        <v>0.00500059</v>
      </c>
      <c r="EL239">
        <v>-7.6</v>
      </c>
      <c r="EM239">
        <v>0.333333333333333</v>
      </c>
      <c r="EN239">
        <v>35.812</v>
      </c>
      <c r="EO239">
        <v>40.333</v>
      </c>
      <c r="EP239">
        <v>37.604</v>
      </c>
      <c r="EQ239">
        <v>40.8746666666667</v>
      </c>
      <c r="ER239">
        <v>38.6456666666667</v>
      </c>
      <c r="ES239">
        <v>0</v>
      </c>
      <c r="ET239">
        <v>0</v>
      </c>
      <c r="EU239">
        <v>0</v>
      </c>
      <c r="EV239">
        <v>1759363757.5</v>
      </c>
      <c r="EW239">
        <v>0</v>
      </c>
      <c r="EX239">
        <v>189.884</v>
      </c>
      <c r="EY239">
        <v>17.9538463563365</v>
      </c>
      <c r="EZ239">
        <v>-1.15384637345456</v>
      </c>
      <c r="FA239">
        <v>-7.48</v>
      </c>
      <c r="FB239">
        <v>15</v>
      </c>
      <c r="FC239">
        <v>0</v>
      </c>
      <c r="FD239" t="s">
        <v>422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-0.0125383619047619</v>
      </c>
      <c r="FQ239">
        <v>-0.0380288555844156</v>
      </c>
      <c r="FR239">
        <v>0.0303051337187222</v>
      </c>
      <c r="FS239">
        <v>1</v>
      </c>
      <c r="FT239">
        <v>190.508823529412</v>
      </c>
      <c r="FU239">
        <v>9.53246763991687</v>
      </c>
      <c r="FV239">
        <v>6.41323849764545</v>
      </c>
      <c r="FW239">
        <v>-1</v>
      </c>
      <c r="FX239">
        <v>0.222897904761905</v>
      </c>
      <c r="FY239">
        <v>-0.0206863636363635</v>
      </c>
      <c r="FZ239">
        <v>0.00250345745500597</v>
      </c>
      <c r="GA239">
        <v>1</v>
      </c>
      <c r="GB239">
        <v>2</v>
      </c>
      <c r="GC239">
        <v>2</v>
      </c>
      <c r="GD239" t="s">
        <v>449</v>
      </c>
      <c r="GE239">
        <v>3.13269</v>
      </c>
      <c r="GF239">
        <v>2.71243</v>
      </c>
      <c r="GG239">
        <v>0.0892197</v>
      </c>
      <c r="GH239">
        <v>0.0897017</v>
      </c>
      <c r="GI239">
        <v>0.102438</v>
      </c>
      <c r="GJ239">
        <v>0.102529</v>
      </c>
      <c r="GK239">
        <v>34266.6</v>
      </c>
      <c r="GL239">
        <v>36681.4</v>
      </c>
      <c r="GM239">
        <v>34043.2</v>
      </c>
      <c r="GN239">
        <v>36488.1</v>
      </c>
      <c r="GO239">
        <v>43159.3</v>
      </c>
      <c r="GP239">
        <v>47012.1</v>
      </c>
      <c r="GQ239">
        <v>53112.8</v>
      </c>
      <c r="GR239">
        <v>58320</v>
      </c>
      <c r="GS239">
        <v>1.9481</v>
      </c>
      <c r="GT239">
        <v>1.77678</v>
      </c>
      <c r="GU239">
        <v>0.0863224</v>
      </c>
      <c r="GV239">
        <v>0</v>
      </c>
      <c r="GW239">
        <v>28.5946</v>
      </c>
      <c r="GX239">
        <v>999.9</v>
      </c>
      <c r="GY239">
        <v>57.734</v>
      </c>
      <c r="GZ239">
        <v>30.917</v>
      </c>
      <c r="HA239">
        <v>28.696</v>
      </c>
      <c r="HB239">
        <v>54.6527</v>
      </c>
      <c r="HC239">
        <v>44.5593</v>
      </c>
      <c r="HD239">
        <v>1</v>
      </c>
      <c r="HE239">
        <v>0.111745</v>
      </c>
      <c r="HF239">
        <v>-1.44991</v>
      </c>
      <c r="HG239">
        <v>20.1277</v>
      </c>
      <c r="HH239">
        <v>5.19872</v>
      </c>
      <c r="HI239">
        <v>12.0046</v>
      </c>
      <c r="HJ239">
        <v>4.9755</v>
      </c>
      <c r="HK239">
        <v>3.294</v>
      </c>
      <c r="HL239">
        <v>9999</v>
      </c>
      <c r="HM239">
        <v>9999</v>
      </c>
      <c r="HN239">
        <v>999.9</v>
      </c>
      <c r="HO239">
        <v>9999</v>
      </c>
      <c r="HP239">
        <v>1.86326</v>
      </c>
      <c r="HQ239">
        <v>1.86813</v>
      </c>
      <c r="HR239">
        <v>1.86785</v>
      </c>
      <c r="HS239">
        <v>1.86905</v>
      </c>
      <c r="HT239">
        <v>1.86983</v>
      </c>
      <c r="HU239">
        <v>1.86589</v>
      </c>
      <c r="HV239">
        <v>1.86693</v>
      </c>
      <c r="HW239">
        <v>1.86844</v>
      </c>
      <c r="HX239">
        <v>5</v>
      </c>
      <c r="HY239">
        <v>0</v>
      </c>
      <c r="HZ239">
        <v>0</v>
      </c>
      <c r="IA239">
        <v>0</v>
      </c>
      <c r="IB239" t="s">
        <v>424</v>
      </c>
      <c r="IC239" t="s">
        <v>425</v>
      </c>
      <c r="ID239" t="s">
        <v>426</v>
      </c>
      <c r="IE239" t="s">
        <v>426</v>
      </c>
      <c r="IF239" t="s">
        <v>426</v>
      </c>
      <c r="IG239" t="s">
        <v>426</v>
      </c>
      <c r="IH239">
        <v>0</v>
      </c>
      <c r="II239">
        <v>100</v>
      </c>
      <c r="IJ239">
        <v>100</v>
      </c>
      <c r="IK239">
        <v>1.979</v>
      </c>
      <c r="IL239">
        <v>0.3796</v>
      </c>
      <c r="IM239">
        <v>0.591063205497763</v>
      </c>
      <c r="IN239">
        <v>0.00362635438953289</v>
      </c>
      <c r="IO239">
        <v>-8.50754122937555e-07</v>
      </c>
      <c r="IP239">
        <v>2.87264459290622e-10</v>
      </c>
      <c r="IQ239">
        <v>-0.103101814204982</v>
      </c>
      <c r="IR239">
        <v>-0.017656537129445</v>
      </c>
      <c r="IS239">
        <v>0.00217271289782075</v>
      </c>
      <c r="IT239">
        <v>-2.34727275410467e-05</v>
      </c>
      <c r="IU239">
        <v>4</v>
      </c>
      <c r="IV239">
        <v>2183</v>
      </c>
      <c r="IW239">
        <v>1</v>
      </c>
      <c r="IX239">
        <v>27</v>
      </c>
      <c r="IY239">
        <v>29322729.3</v>
      </c>
      <c r="IZ239">
        <v>29322729.3</v>
      </c>
      <c r="JA239">
        <v>0.997314</v>
      </c>
      <c r="JB239">
        <v>2.6416</v>
      </c>
      <c r="JC239">
        <v>1.54785</v>
      </c>
      <c r="JD239">
        <v>2.31323</v>
      </c>
      <c r="JE239">
        <v>1.64673</v>
      </c>
      <c r="JF239">
        <v>2.3938</v>
      </c>
      <c r="JG239">
        <v>34.6463</v>
      </c>
      <c r="JH239">
        <v>24.2188</v>
      </c>
      <c r="JI239">
        <v>18</v>
      </c>
      <c r="JJ239">
        <v>505.929</v>
      </c>
      <c r="JK239">
        <v>395.876</v>
      </c>
      <c r="JL239">
        <v>31.0114</v>
      </c>
      <c r="JM239">
        <v>28.8376</v>
      </c>
      <c r="JN239">
        <v>30</v>
      </c>
      <c r="JO239">
        <v>28.8165</v>
      </c>
      <c r="JP239">
        <v>28.7653</v>
      </c>
      <c r="JQ239">
        <v>19.987</v>
      </c>
      <c r="JR239">
        <v>21.1982</v>
      </c>
      <c r="JS239">
        <v>52.7734</v>
      </c>
      <c r="JT239">
        <v>31.0253</v>
      </c>
      <c r="JU239">
        <v>420</v>
      </c>
      <c r="JV239">
        <v>23.6837</v>
      </c>
      <c r="JW239">
        <v>96.544</v>
      </c>
      <c r="JX239">
        <v>94.4887</v>
      </c>
    </row>
    <row r="240" spans="1:284">
      <c r="A240">
        <v>224</v>
      </c>
      <c r="B240">
        <v>1759363758.1</v>
      </c>
      <c r="C240">
        <v>2716</v>
      </c>
      <c r="D240" t="s">
        <v>879</v>
      </c>
      <c r="E240" t="s">
        <v>880</v>
      </c>
      <c r="F240">
        <v>5</v>
      </c>
      <c r="G240" t="s">
        <v>852</v>
      </c>
      <c r="H240" t="s">
        <v>419</v>
      </c>
      <c r="I240">
        <v>1759363755.1</v>
      </c>
      <c r="J240">
        <f>(K240)/1000</f>
        <v>0</v>
      </c>
      <c r="K240">
        <f>1000*DK240*AI240*(DG240-DH240)/(100*CZ240*(1000-AI240*DG240))</f>
        <v>0</v>
      </c>
      <c r="L240">
        <f>DK240*AI240*(DF240-DE240*(1000-AI240*DH240)/(1000-AI240*DG240))/(100*CZ240)</f>
        <v>0</v>
      </c>
      <c r="M240">
        <f>DE240 - IF(AI240&gt;1, L240*CZ240*100.0/(AK240), 0)</f>
        <v>0</v>
      </c>
      <c r="N240">
        <f>((T240-J240/2)*M240-L240)/(T240+J240/2)</f>
        <v>0</v>
      </c>
      <c r="O240">
        <f>N240*(DL240+DM240)/1000.0</f>
        <v>0</v>
      </c>
      <c r="P240">
        <f>(DE240 - IF(AI240&gt;1, L240*CZ240*100.0/(AK240), 0))*(DL240+DM240)/1000.0</f>
        <v>0</v>
      </c>
      <c r="Q240">
        <f>2.0/((1/S240-1/R240)+SIGN(S240)*SQRT((1/S240-1/R240)*(1/S240-1/R240) + 4*DA240/((DA240+1)*(DA240+1))*(2*1/S240*1/R240-1/R240*1/R240)))</f>
        <v>0</v>
      </c>
      <c r="R240">
        <f>IF(LEFT(DB240,1)&lt;&gt;"0",IF(LEFT(DB240,1)="1",3.0,DC240),$D$5+$E$5*(DS240*DL240/($K$5*1000))+$F$5*(DS240*DL240/($K$5*1000))*MAX(MIN(CZ240,$J$5),$I$5)*MAX(MIN(CZ240,$J$5),$I$5)+$G$5*MAX(MIN(CZ240,$J$5),$I$5)*(DS240*DL240/($K$5*1000))+$H$5*(DS240*DL240/($K$5*1000))*(DS240*DL240/($K$5*1000)))</f>
        <v>0</v>
      </c>
      <c r="S240">
        <f>J240*(1000-(1000*0.61365*exp(17.502*W240/(240.97+W240))/(DL240+DM240)+DG240)/2)/(1000*0.61365*exp(17.502*W240/(240.97+W240))/(DL240+DM240)-DG240)</f>
        <v>0</v>
      </c>
      <c r="T240">
        <f>1/((DA240+1)/(Q240/1.6)+1/(R240/1.37)) + DA240/((DA240+1)/(Q240/1.6) + DA240/(R240/1.37))</f>
        <v>0</v>
      </c>
      <c r="U240">
        <f>(CV240*CY240)</f>
        <v>0</v>
      </c>
      <c r="V240">
        <f>(DN240+(U240+2*0.95*5.67E-8*(((DN240+$B$7)+273)^4-(DN240+273)^4)-44100*J240)/(1.84*29.3*R240+8*0.95*5.67E-8*(DN240+273)^3))</f>
        <v>0</v>
      </c>
      <c r="W240">
        <f>($C$7*DO240+$D$7*DP240+$E$7*V240)</f>
        <v>0</v>
      </c>
      <c r="X240">
        <f>0.61365*exp(17.502*W240/(240.97+W240))</f>
        <v>0</v>
      </c>
      <c r="Y240">
        <f>(Z240/AA240*100)</f>
        <v>0</v>
      </c>
      <c r="Z240">
        <f>DG240*(DL240+DM240)/1000</f>
        <v>0</v>
      </c>
      <c r="AA240">
        <f>0.61365*exp(17.502*DN240/(240.97+DN240))</f>
        <v>0</v>
      </c>
      <c r="AB240">
        <f>(X240-DG240*(DL240+DM240)/1000)</f>
        <v>0</v>
      </c>
      <c r="AC240">
        <f>(-J240*44100)</f>
        <v>0</v>
      </c>
      <c r="AD240">
        <f>2*29.3*R240*0.92*(DN240-W240)</f>
        <v>0</v>
      </c>
      <c r="AE240">
        <f>2*0.95*5.67E-8*(((DN240+$B$7)+273)^4-(W240+273)^4)</f>
        <v>0</v>
      </c>
      <c r="AF240">
        <f>U240+AE240+AC240+AD240</f>
        <v>0</v>
      </c>
      <c r="AG240">
        <v>0</v>
      </c>
      <c r="AH240">
        <v>0</v>
      </c>
      <c r="AI240">
        <f>IF(AG240*$H$13&gt;=AK240,1.0,(AK240/(AK240-AG240*$H$13)))</f>
        <v>0</v>
      </c>
      <c r="AJ240">
        <f>(AI240-1)*100</f>
        <v>0</v>
      </c>
      <c r="AK240">
        <f>MAX(0,($B$13+$C$13*DS240)/(1+$D$13*DS240)*DL240/(DN240+273)*$E$13)</f>
        <v>0</v>
      </c>
      <c r="AL240" t="s">
        <v>420</v>
      </c>
      <c r="AM240" t="s">
        <v>420</v>
      </c>
      <c r="AN240">
        <v>0</v>
      </c>
      <c r="AO240">
        <v>0</v>
      </c>
      <c r="AP240">
        <f>1-AN240/AO240</f>
        <v>0</v>
      </c>
      <c r="AQ240">
        <v>0</v>
      </c>
      <c r="AR240" t="s">
        <v>420</v>
      </c>
      <c r="AS240" t="s">
        <v>420</v>
      </c>
      <c r="AT240">
        <v>0</v>
      </c>
      <c r="AU240">
        <v>0</v>
      </c>
      <c r="AV240">
        <f>1-AT240/AU240</f>
        <v>0</v>
      </c>
      <c r="AW240">
        <v>0.5</v>
      </c>
      <c r="AX240">
        <f>CW240</f>
        <v>0</v>
      </c>
      <c r="AY240">
        <f>L240</f>
        <v>0</v>
      </c>
      <c r="AZ240">
        <f>AV240*AW240*AX240</f>
        <v>0</v>
      </c>
      <c r="BA240">
        <f>(AY240-AQ240)/AX240</f>
        <v>0</v>
      </c>
      <c r="BB240">
        <f>(AO240-AU240)/AU240</f>
        <v>0</v>
      </c>
      <c r="BC240">
        <f>AN240/(AP240+AN240/AU240)</f>
        <v>0</v>
      </c>
      <c r="BD240" t="s">
        <v>420</v>
      </c>
      <c r="BE240">
        <v>0</v>
      </c>
      <c r="BF240">
        <f>IF(BE240&lt;&gt;0, BE240, BC240)</f>
        <v>0</v>
      </c>
      <c r="BG240">
        <f>1-BF240/AU240</f>
        <v>0</v>
      </c>
      <c r="BH240">
        <f>(AU240-AT240)/(AU240-BF240)</f>
        <v>0</v>
      </c>
      <c r="BI240">
        <f>(AO240-AU240)/(AO240-BF240)</f>
        <v>0</v>
      </c>
      <c r="BJ240">
        <f>(AU240-AT240)/(AU240-AN240)</f>
        <v>0</v>
      </c>
      <c r="BK240">
        <f>(AO240-AU240)/(AO240-AN240)</f>
        <v>0</v>
      </c>
      <c r="BL240">
        <f>(BH240*BF240/AT240)</f>
        <v>0</v>
      </c>
      <c r="BM240">
        <f>(1-BL240)</f>
        <v>0</v>
      </c>
      <c r="CV240">
        <f>$B$11*DT240+$C$11*DU240+$F$11*EF240*(1-EI240)</f>
        <v>0</v>
      </c>
      <c r="CW240">
        <f>CV240*CX240</f>
        <v>0</v>
      </c>
      <c r="CX240">
        <f>($B$11*$D$9+$C$11*$D$9+$F$11*((ES240+EK240)/MAX(ES240+EK240+ET240, 0.1)*$I$9+ET240/MAX(ES240+EK240+ET240, 0.1)*$J$9))/($B$11+$C$11+$F$11)</f>
        <v>0</v>
      </c>
      <c r="CY240">
        <f>($B$11*$K$9+$C$11*$K$9+$F$11*((ES240+EK240)/MAX(ES240+EK240+ET240, 0.1)*$P$9+ET240/MAX(ES240+EK240+ET240, 0.1)*$Q$9))/($B$11+$C$11+$F$11)</f>
        <v>0</v>
      </c>
      <c r="CZ240">
        <v>2.18</v>
      </c>
      <c r="DA240">
        <v>0.5</v>
      </c>
      <c r="DB240" t="s">
        <v>421</v>
      </c>
      <c r="DC240">
        <v>2</v>
      </c>
      <c r="DD240">
        <v>1759363755.1</v>
      </c>
      <c r="DE240">
        <v>419.974666666667</v>
      </c>
      <c r="DF240">
        <v>420.025</v>
      </c>
      <c r="DG240">
        <v>23.9331666666667</v>
      </c>
      <c r="DH240">
        <v>23.7121</v>
      </c>
      <c r="DI240">
        <v>417.995333333333</v>
      </c>
      <c r="DJ240">
        <v>23.5535</v>
      </c>
      <c r="DK240">
        <v>500.000333333333</v>
      </c>
      <c r="DL240">
        <v>90.3356333333333</v>
      </c>
      <c r="DM240">
        <v>0.0344178666666667</v>
      </c>
      <c r="DN240">
        <v>30.3086666666667</v>
      </c>
      <c r="DO240">
        <v>30</v>
      </c>
      <c r="DP240">
        <v>999.9</v>
      </c>
      <c r="DQ240">
        <v>0</v>
      </c>
      <c r="DR240">
        <v>0</v>
      </c>
      <c r="DS240">
        <v>9988.75</v>
      </c>
      <c r="DT240">
        <v>0</v>
      </c>
      <c r="DU240">
        <v>0.386148</v>
      </c>
      <c r="DV240">
        <v>-0.0505167666666667</v>
      </c>
      <c r="DW240">
        <v>430.272333333333</v>
      </c>
      <c r="DX240">
        <v>430.226666666667</v>
      </c>
      <c r="DY240">
        <v>0.221071666666667</v>
      </c>
      <c r="DZ240">
        <v>420.025</v>
      </c>
      <c r="EA240">
        <v>23.7121</v>
      </c>
      <c r="EB240">
        <v>2.16201666666667</v>
      </c>
      <c r="EC240">
        <v>2.14204666666667</v>
      </c>
      <c r="ED240">
        <v>18.6836</v>
      </c>
      <c r="EE240">
        <v>18.5353333333333</v>
      </c>
      <c r="EF240">
        <v>0.00500059</v>
      </c>
      <c r="EG240">
        <v>0</v>
      </c>
      <c r="EH240">
        <v>0</v>
      </c>
      <c r="EI240">
        <v>0</v>
      </c>
      <c r="EJ240">
        <v>193.366666666667</v>
      </c>
      <c r="EK240">
        <v>0.00500059</v>
      </c>
      <c r="EL240">
        <v>-8.73333333333333</v>
      </c>
      <c r="EM240">
        <v>-0.833333333333333</v>
      </c>
      <c r="EN240">
        <v>35.833</v>
      </c>
      <c r="EO240">
        <v>40.354</v>
      </c>
      <c r="EP240">
        <v>37.625</v>
      </c>
      <c r="EQ240">
        <v>40.9373333333333</v>
      </c>
      <c r="ER240">
        <v>38.6663333333333</v>
      </c>
      <c r="ES240">
        <v>0</v>
      </c>
      <c r="ET240">
        <v>0</v>
      </c>
      <c r="EU240">
        <v>0</v>
      </c>
      <c r="EV240">
        <v>1759363759.3</v>
      </c>
      <c r="EW240">
        <v>0</v>
      </c>
      <c r="EX240">
        <v>190.815384615385</v>
      </c>
      <c r="EY240">
        <v>2.22222245681399</v>
      </c>
      <c r="EZ240">
        <v>4.76581180834554</v>
      </c>
      <c r="FA240">
        <v>-6.76923076923077</v>
      </c>
      <c r="FB240">
        <v>15</v>
      </c>
      <c r="FC240">
        <v>0</v>
      </c>
      <c r="FD240" t="s">
        <v>422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-0.02042498</v>
      </c>
      <c r="FQ240">
        <v>-0.0937024675324675</v>
      </c>
      <c r="FR240">
        <v>0.0350852670274277</v>
      </c>
      <c r="FS240">
        <v>1</v>
      </c>
      <c r="FT240">
        <v>189.882352941176</v>
      </c>
      <c r="FU240">
        <v>8.41864026163023</v>
      </c>
      <c r="FV240">
        <v>6.46039839366306</v>
      </c>
      <c r="FW240">
        <v>-1</v>
      </c>
      <c r="FX240">
        <v>0.22231980952381</v>
      </c>
      <c r="FY240">
        <v>-0.016084909090909</v>
      </c>
      <c r="FZ240">
        <v>0.00215565328997405</v>
      </c>
      <c r="GA240">
        <v>1</v>
      </c>
      <c r="GB240">
        <v>2</v>
      </c>
      <c r="GC240">
        <v>2</v>
      </c>
      <c r="GD240" t="s">
        <v>449</v>
      </c>
      <c r="GE240">
        <v>3.13282</v>
      </c>
      <c r="GF240">
        <v>2.71216</v>
      </c>
      <c r="GG240">
        <v>0.089224</v>
      </c>
      <c r="GH240">
        <v>0.0896953</v>
      </c>
      <c r="GI240">
        <v>0.102438</v>
      </c>
      <c r="GJ240">
        <v>0.102529</v>
      </c>
      <c r="GK240">
        <v>34266.7</v>
      </c>
      <c r="GL240">
        <v>36681.7</v>
      </c>
      <c r="GM240">
        <v>34043.4</v>
      </c>
      <c r="GN240">
        <v>36488.1</v>
      </c>
      <c r="GO240">
        <v>43159.6</v>
      </c>
      <c r="GP240">
        <v>47012.2</v>
      </c>
      <c r="GQ240">
        <v>53113.1</v>
      </c>
      <c r="GR240">
        <v>58320.2</v>
      </c>
      <c r="GS240">
        <v>1.94815</v>
      </c>
      <c r="GT240">
        <v>1.77687</v>
      </c>
      <c r="GU240">
        <v>0.0860319</v>
      </c>
      <c r="GV240">
        <v>0</v>
      </c>
      <c r="GW240">
        <v>28.5946</v>
      </c>
      <c r="GX240">
        <v>999.9</v>
      </c>
      <c r="GY240">
        <v>57.734</v>
      </c>
      <c r="GZ240">
        <v>30.937</v>
      </c>
      <c r="HA240">
        <v>28.7292</v>
      </c>
      <c r="HB240">
        <v>54.1527</v>
      </c>
      <c r="HC240">
        <v>44.2788</v>
      </c>
      <c r="HD240">
        <v>1</v>
      </c>
      <c r="HE240">
        <v>0.11173</v>
      </c>
      <c r="HF240">
        <v>-1.44812</v>
      </c>
      <c r="HG240">
        <v>20.1276</v>
      </c>
      <c r="HH240">
        <v>5.19887</v>
      </c>
      <c r="HI240">
        <v>12.0052</v>
      </c>
      <c r="HJ240">
        <v>4.9756</v>
      </c>
      <c r="HK240">
        <v>3.294</v>
      </c>
      <c r="HL240">
        <v>9999</v>
      </c>
      <c r="HM240">
        <v>9999</v>
      </c>
      <c r="HN240">
        <v>999.9</v>
      </c>
      <c r="HO240">
        <v>9999</v>
      </c>
      <c r="HP240">
        <v>1.86325</v>
      </c>
      <c r="HQ240">
        <v>1.86813</v>
      </c>
      <c r="HR240">
        <v>1.86784</v>
      </c>
      <c r="HS240">
        <v>1.86905</v>
      </c>
      <c r="HT240">
        <v>1.86982</v>
      </c>
      <c r="HU240">
        <v>1.86588</v>
      </c>
      <c r="HV240">
        <v>1.86694</v>
      </c>
      <c r="HW240">
        <v>1.86844</v>
      </c>
      <c r="HX240">
        <v>5</v>
      </c>
      <c r="HY240">
        <v>0</v>
      </c>
      <c r="HZ240">
        <v>0</v>
      </c>
      <c r="IA240">
        <v>0</v>
      </c>
      <c r="IB240" t="s">
        <v>424</v>
      </c>
      <c r="IC240" t="s">
        <v>425</v>
      </c>
      <c r="ID240" t="s">
        <v>426</v>
      </c>
      <c r="IE240" t="s">
        <v>426</v>
      </c>
      <c r="IF240" t="s">
        <v>426</v>
      </c>
      <c r="IG240" t="s">
        <v>426</v>
      </c>
      <c r="IH240">
        <v>0</v>
      </c>
      <c r="II240">
        <v>100</v>
      </c>
      <c r="IJ240">
        <v>100</v>
      </c>
      <c r="IK240">
        <v>1.979</v>
      </c>
      <c r="IL240">
        <v>0.3796</v>
      </c>
      <c r="IM240">
        <v>0.591063205497763</v>
      </c>
      <c r="IN240">
        <v>0.00362635438953289</v>
      </c>
      <c r="IO240">
        <v>-8.50754122937555e-07</v>
      </c>
      <c r="IP240">
        <v>2.87264459290622e-10</v>
      </c>
      <c r="IQ240">
        <v>-0.103101814204982</v>
      </c>
      <c r="IR240">
        <v>-0.017656537129445</v>
      </c>
      <c r="IS240">
        <v>0.00217271289782075</v>
      </c>
      <c r="IT240">
        <v>-2.34727275410467e-05</v>
      </c>
      <c r="IU240">
        <v>4</v>
      </c>
      <c r="IV240">
        <v>2183</v>
      </c>
      <c r="IW240">
        <v>1</v>
      </c>
      <c r="IX240">
        <v>27</v>
      </c>
      <c r="IY240">
        <v>29322729.3</v>
      </c>
      <c r="IZ240">
        <v>29322729.3</v>
      </c>
      <c r="JA240">
        <v>0.997314</v>
      </c>
      <c r="JB240">
        <v>2.6416</v>
      </c>
      <c r="JC240">
        <v>1.54785</v>
      </c>
      <c r="JD240">
        <v>2.31323</v>
      </c>
      <c r="JE240">
        <v>1.64673</v>
      </c>
      <c r="JF240">
        <v>2.30225</v>
      </c>
      <c r="JG240">
        <v>34.6463</v>
      </c>
      <c r="JH240">
        <v>24.2101</v>
      </c>
      <c r="JI240">
        <v>18</v>
      </c>
      <c r="JJ240">
        <v>505.959</v>
      </c>
      <c r="JK240">
        <v>395.923</v>
      </c>
      <c r="JL240">
        <v>31.0149</v>
      </c>
      <c r="JM240">
        <v>28.8364</v>
      </c>
      <c r="JN240">
        <v>30</v>
      </c>
      <c r="JO240">
        <v>28.8161</v>
      </c>
      <c r="JP240">
        <v>28.7641</v>
      </c>
      <c r="JQ240">
        <v>19.9875</v>
      </c>
      <c r="JR240">
        <v>21.1982</v>
      </c>
      <c r="JS240">
        <v>52.7734</v>
      </c>
      <c r="JT240">
        <v>31.0193</v>
      </c>
      <c r="JU240">
        <v>420</v>
      </c>
      <c r="JV240">
        <v>23.6837</v>
      </c>
      <c r="JW240">
        <v>96.5445</v>
      </c>
      <c r="JX240">
        <v>94.4889</v>
      </c>
    </row>
    <row r="241" spans="1:284">
      <c r="A241">
        <v>225</v>
      </c>
      <c r="B241">
        <v>1759363760.1</v>
      </c>
      <c r="C241">
        <v>2718</v>
      </c>
      <c r="D241" t="s">
        <v>881</v>
      </c>
      <c r="E241" t="s">
        <v>882</v>
      </c>
      <c r="F241">
        <v>5</v>
      </c>
      <c r="G241" t="s">
        <v>852</v>
      </c>
      <c r="H241" t="s">
        <v>419</v>
      </c>
      <c r="I241">
        <v>1759363757.1</v>
      </c>
      <c r="J241">
        <f>(K241)/1000</f>
        <v>0</v>
      </c>
      <c r="K241">
        <f>1000*DK241*AI241*(DG241-DH241)/(100*CZ241*(1000-AI241*DG241))</f>
        <v>0</v>
      </c>
      <c r="L241">
        <f>DK241*AI241*(DF241-DE241*(1000-AI241*DH241)/(1000-AI241*DG241))/(100*CZ241)</f>
        <v>0</v>
      </c>
      <c r="M241">
        <f>DE241 - IF(AI241&gt;1, L241*CZ241*100.0/(AK241), 0)</f>
        <v>0</v>
      </c>
      <c r="N241">
        <f>((T241-J241/2)*M241-L241)/(T241+J241/2)</f>
        <v>0</v>
      </c>
      <c r="O241">
        <f>N241*(DL241+DM241)/1000.0</f>
        <v>0</v>
      </c>
      <c r="P241">
        <f>(DE241 - IF(AI241&gt;1, L241*CZ241*100.0/(AK241), 0))*(DL241+DM241)/1000.0</f>
        <v>0</v>
      </c>
      <c r="Q241">
        <f>2.0/((1/S241-1/R241)+SIGN(S241)*SQRT((1/S241-1/R241)*(1/S241-1/R241) + 4*DA241/((DA241+1)*(DA241+1))*(2*1/S241*1/R241-1/R241*1/R241)))</f>
        <v>0</v>
      </c>
      <c r="R241">
        <f>IF(LEFT(DB241,1)&lt;&gt;"0",IF(LEFT(DB241,1)="1",3.0,DC241),$D$5+$E$5*(DS241*DL241/($K$5*1000))+$F$5*(DS241*DL241/($K$5*1000))*MAX(MIN(CZ241,$J$5),$I$5)*MAX(MIN(CZ241,$J$5),$I$5)+$G$5*MAX(MIN(CZ241,$J$5),$I$5)*(DS241*DL241/($K$5*1000))+$H$5*(DS241*DL241/($K$5*1000))*(DS241*DL241/($K$5*1000)))</f>
        <v>0</v>
      </c>
      <c r="S241">
        <f>J241*(1000-(1000*0.61365*exp(17.502*W241/(240.97+W241))/(DL241+DM241)+DG241)/2)/(1000*0.61365*exp(17.502*W241/(240.97+W241))/(DL241+DM241)-DG241)</f>
        <v>0</v>
      </c>
      <c r="T241">
        <f>1/((DA241+1)/(Q241/1.6)+1/(R241/1.37)) + DA241/((DA241+1)/(Q241/1.6) + DA241/(R241/1.37))</f>
        <v>0</v>
      </c>
      <c r="U241">
        <f>(CV241*CY241)</f>
        <v>0</v>
      </c>
      <c r="V241">
        <f>(DN241+(U241+2*0.95*5.67E-8*(((DN241+$B$7)+273)^4-(DN241+273)^4)-44100*J241)/(1.84*29.3*R241+8*0.95*5.67E-8*(DN241+273)^3))</f>
        <v>0</v>
      </c>
      <c r="W241">
        <f>($C$7*DO241+$D$7*DP241+$E$7*V241)</f>
        <v>0</v>
      </c>
      <c r="X241">
        <f>0.61365*exp(17.502*W241/(240.97+W241))</f>
        <v>0</v>
      </c>
      <c r="Y241">
        <f>(Z241/AA241*100)</f>
        <v>0</v>
      </c>
      <c r="Z241">
        <f>DG241*(DL241+DM241)/1000</f>
        <v>0</v>
      </c>
      <c r="AA241">
        <f>0.61365*exp(17.502*DN241/(240.97+DN241))</f>
        <v>0</v>
      </c>
      <c r="AB241">
        <f>(X241-DG241*(DL241+DM241)/1000)</f>
        <v>0</v>
      </c>
      <c r="AC241">
        <f>(-J241*44100)</f>
        <v>0</v>
      </c>
      <c r="AD241">
        <f>2*29.3*R241*0.92*(DN241-W241)</f>
        <v>0</v>
      </c>
      <c r="AE241">
        <f>2*0.95*5.67E-8*(((DN241+$B$7)+273)^4-(W241+273)^4)</f>
        <v>0</v>
      </c>
      <c r="AF241">
        <f>U241+AE241+AC241+AD241</f>
        <v>0</v>
      </c>
      <c r="AG241">
        <v>0</v>
      </c>
      <c r="AH241">
        <v>0</v>
      </c>
      <c r="AI241">
        <f>IF(AG241*$H$13&gt;=AK241,1.0,(AK241/(AK241-AG241*$H$13)))</f>
        <v>0</v>
      </c>
      <c r="AJ241">
        <f>(AI241-1)*100</f>
        <v>0</v>
      </c>
      <c r="AK241">
        <f>MAX(0,($B$13+$C$13*DS241)/(1+$D$13*DS241)*DL241/(DN241+273)*$E$13)</f>
        <v>0</v>
      </c>
      <c r="AL241" t="s">
        <v>420</v>
      </c>
      <c r="AM241" t="s">
        <v>420</v>
      </c>
      <c r="AN241">
        <v>0</v>
      </c>
      <c r="AO241">
        <v>0</v>
      </c>
      <c r="AP241">
        <f>1-AN241/AO241</f>
        <v>0</v>
      </c>
      <c r="AQ241">
        <v>0</v>
      </c>
      <c r="AR241" t="s">
        <v>420</v>
      </c>
      <c r="AS241" t="s">
        <v>420</v>
      </c>
      <c r="AT241">
        <v>0</v>
      </c>
      <c r="AU241">
        <v>0</v>
      </c>
      <c r="AV241">
        <f>1-AT241/AU241</f>
        <v>0</v>
      </c>
      <c r="AW241">
        <v>0.5</v>
      </c>
      <c r="AX241">
        <f>CW241</f>
        <v>0</v>
      </c>
      <c r="AY241">
        <f>L241</f>
        <v>0</v>
      </c>
      <c r="AZ241">
        <f>AV241*AW241*AX241</f>
        <v>0</v>
      </c>
      <c r="BA241">
        <f>(AY241-AQ241)/AX241</f>
        <v>0</v>
      </c>
      <c r="BB241">
        <f>(AO241-AU241)/AU241</f>
        <v>0</v>
      </c>
      <c r="BC241">
        <f>AN241/(AP241+AN241/AU241)</f>
        <v>0</v>
      </c>
      <c r="BD241" t="s">
        <v>420</v>
      </c>
      <c r="BE241">
        <v>0</v>
      </c>
      <c r="BF241">
        <f>IF(BE241&lt;&gt;0, BE241, BC241)</f>
        <v>0</v>
      </c>
      <c r="BG241">
        <f>1-BF241/AU241</f>
        <v>0</v>
      </c>
      <c r="BH241">
        <f>(AU241-AT241)/(AU241-BF241)</f>
        <v>0</v>
      </c>
      <c r="BI241">
        <f>(AO241-AU241)/(AO241-BF241)</f>
        <v>0</v>
      </c>
      <c r="BJ241">
        <f>(AU241-AT241)/(AU241-AN241)</f>
        <v>0</v>
      </c>
      <c r="BK241">
        <f>(AO241-AU241)/(AO241-AN241)</f>
        <v>0</v>
      </c>
      <c r="BL241">
        <f>(BH241*BF241/AT241)</f>
        <v>0</v>
      </c>
      <c r="BM241">
        <f>(1-BL241)</f>
        <v>0</v>
      </c>
      <c r="CV241">
        <f>$B$11*DT241+$C$11*DU241+$F$11*EF241*(1-EI241)</f>
        <v>0</v>
      </c>
      <c r="CW241">
        <f>CV241*CX241</f>
        <v>0</v>
      </c>
      <c r="CX241">
        <f>($B$11*$D$9+$C$11*$D$9+$F$11*((ES241+EK241)/MAX(ES241+EK241+ET241, 0.1)*$I$9+ET241/MAX(ES241+EK241+ET241, 0.1)*$J$9))/($B$11+$C$11+$F$11)</f>
        <v>0</v>
      </c>
      <c r="CY241">
        <f>($B$11*$K$9+$C$11*$K$9+$F$11*((ES241+EK241)/MAX(ES241+EK241+ET241, 0.1)*$P$9+ET241/MAX(ES241+EK241+ET241, 0.1)*$Q$9))/($B$11+$C$11+$F$11)</f>
        <v>0</v>
      </c>
      <c r="CZ241">
        <v>2.18</v>
      </c>
      <c r="DA241">
        <v>0.5</v>
      </c>
      <c r="DB241" t="s">
        <v>421</v>
      </c>
      <c r="DC241">
        <v>2</v>
      </c>
      <c r="DD241">
        <v>1759363757.1</v>
      </c>
      <c r="DE241">
        <v>419.99</v>
      </c>
      <c r="DF241">
        <v>420.035666666667</v>
      </c>
      <c r="DG241">
        <v>23.9325666666667</v>
      </c>
      <c r="DH241">
        <v>23.7119666666667</v>
      </c>
      <c r="DI241">
        <v>418.010666666667</v>
      </c>
      <c r="DJ241">
        <v>23.5529333333333</v>
      </c>
      <c r="DK241">
        <v>500.004333333333</v>
      </c>
      <c r="DL241">
        <v>90.3351666666667</v>
      </c>
      <c r="DM241">
        <v>0.0342926333333333</v>
      </c>
      <c r="DN241">
        <v>30.3093666666667</v>
      </c>
      <c r="DO241">
        <v>29.9986</v>
      </c>
      <c r="DP241">
        <v>999.9</v>
      </c>
      <c r="DQ241">
        <v>0</v>
      </c>
      <c r="DR241">
        <v>0</v>
      </c>
      <c r="DS241">
        <v>9992.48333333333</v>
      </c>
      <c r="DT241">
        <v>0</v>
      </c>
      <c r="DU241">
        <v>0.386148</v>
      </c>
      <c r="DV241">
        <v>-0.0459594666666667</v>
      </c>
      <c r="DW241">
        <v>430.287666666667</v>
      </c>
      <c r="DX241">
        <v>430.237333333333</v>
      </c>
      <c r="DY241">
        <v>0.220639333333333</v>
      </c>
      <c r="DZ241">
        <v>420.035666666667</v>
      </c>
      <c r="EA241">
        <v>23.7119666666667</v>
      </c>
      <c r="EB241">
        <v>2.16195333333333</v>
      </c>
      <c r="EC241">
        <v>2.14202</v>
      </c>
      <c r="ED241">
        <v>18.6831</v>
      </c>
      <c r="EE241">
        <v>18.5351666666667</v>
      </c>
      <c r="EF241">
        <v>0.00500059</v>
      </c>
      <c r="EG241">
        <v>0</v>
      </c>
      <c r="EH241">
        <v>0</v>
      </c>
      <c r="EI241">
        <v>0</v>
      </c>
      <c r="EJ241">
        <v>186.333333333333</v>
      </c>
      <c r="EK241">
        <v>0.00500059</v>
      </c>
      <c r="EL241">
        <v>-2.33333333333333</v>
      </c>
      <c r="EM241">
        <v>-0.266666666666667</v>
      </c>
      <c r="EN241">
        <v>35.854</v>
      </c>
      <c r="EO241">
        <v>40.375</v>
      </c>
      <c r="EP241">
        <v>37.6456666666667</v>
      </c>
      <c r="EQ241">
        <v>40.979</v>
      </c>
      <c r="ER241">
        <v>38.687</v>
      </c>
      <c r="ES241">
        <v>0</v>
      </c>
      <c r="ET241">
        <v>0</v>
      </c>
      <c r="EU241">
        <v>0</v>
      </c>
      <c r="EV241">
        <v>1759363761.1</v>
      </c>
      <c r="EW241">
        <v>0</v>
      </c>
      <c r="EX241">
        <v>190.824</v>
      </c>
      <c r="EY241">
        <v>-21.3999995390573</v>
      </c>
      <c r="EZ241">
        <v>20.8230765575723</v>
      </c>
      <c r="FA241">
        <v>-6.656</v>
      </c>
      <c r="FB241">
        <v>15</v>
      </c>
      <c r="FC241">
        <v>0</v>
      </c>
      <c r="FD241" t="s">
        <v>422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-0.0215337895238095</v>
      </c>
      <c r="FQ241">
        <v>-0.160138888831169</v>
      </c>
      <c r="FR241">
        <v>0.0358933264313538</v>
      </c>
      <c r="FS241">
        <v>1</v>
      </c>
      <c r="FT241">
        <v>190.211764705882</v>
      </c>
      <c r="FU241">
        <v>7.64858688523332</v>
      </c>
      <c r="FV241">
        <v>6.29639321151788</v>
      </c>
      <c r="FW241">
        <v>-1</v>
      </c>
      <c r="FX241">
        <v>0.221694571428571</v>
      </c>
      <c r="FY241">
        <v>-0.0104739740259735</v>
      </c>
      <c r="FZ241">
        <v>0.0015820935969973</v>
      </c>
      <c r="GA241">
        <v>1</v>
      </c>
      <c r="GB241">
        <v>2</v>
      </c>
      <c r="GC241">
        <v>2</v>
      </c>
      <c r="GD241" t="s">
        <v>449</v>
      </c>
      <c r="GE241">
        <v>3.1328</v>
      </c>
      <c r="GF241">
        <v>2.71187</v>
      </c>
      <c r="GG241">
        <v>0.0892258</v>
      </c>
      <c r="GH241">
        <v>0.0896848</v>
      </c>
      <c r="GI241">
        <v>0.10244</v>
      </c>
      <c r="GJ241">
        <v>0.102529</v>
      </c>
      <c r="GK241">
        <v>34266.7</v>
      </c>
      <c r="GL241">
        <v>36682.2</v>
      </c>
      <c r="GM241">
        <v>34043.5</v>
      </c>
      <c r="GN241">
        <v>36488.2</v>
      </c>
      <c r="GO241">
        <v>43159.8</v>
      </c>
      <c r="GP241">
        <v>47012.4</v>
      </c>
      <c r="GQ241">
        <v>53113.5</v>
      </c>
      <c r="GR241">
        <v>58320.3</v>
      </c>
      <c r="GS241">
        <v>1.94823</v>
      </c>
      <c r="GT241">
        <v>1.77692</v>
      </c>
      <c r="GU241">
        <v>0.0861064</v>
      </c>
      <c r="GV241">
        <v>0</v>
      </c>
      <c r="GW241">
        <v>28.5946</v>
      </c>
      <c r="GX241">
        <v>999.9</v>
      </c>
      <c r="GY241">
        <v>57.734</v>
      </c>
      <c r="GZ241">
        <v>30.937</v>
      </c>
      <c r="HA241">
        <v>28.7285</v>
      </c>
      <c r="HB241">
        <v>54.6427</v>
      </c>
      <c r="HC241">
        <v>44.4912</v>
      </c>
      <c r="HD241">
        <v>1</v>
      </c>
      <c r="HE241">
        <v>0.111662</v>
      </c>
      <c r="HF241">
        <v>-1.4367</v>
      </c>
      <c r="HG241">
        <v>20.1276</v>
      </c>
      <c r="HH241">
        <v>5.19872</v>
      </c>
      <c r="HI241">
        <v>12.0049</v>
      </c>
      <c r="HJ241">
        <v>4.9756</v>
      </c>
      <c r="HK241">
        <v>3.294</v>
      </c>
      <c r="HL241">
        <v>9999</v>
      </c>
      <c r="HM241">
        <v>9999</v>
      </c>
      <c r="HN241">
        <v>999.9</v>
      </c>
      <c r="HO241">
        <v>9999</v>
      </c>
      <c r="HP241">
        <v>1.86325</v>
      </c>
      <c r="HQ241">
        <v>1.86813</v>
      </c>
      <c r="HR241">
        <v>1.86784</v>
      </c>
      <c r="HS241">
        <v>1.86905</v>
      </c>
      <c r="HT241">
        <v>1.86981</v>
      </c>
      <c r="HU241">
        <v>1.86587</v>
      </c>
      <c r="HV241">
        <v>1.86693</v>
      </c>
      <c r="HW241">
        <v>1.86844</v>
      </c>
      <c r="HX241">
        <v>5</v>
      </c>
      <c r="HY241">
        <v>0</v>
      </c>
      <c r="HZ241">
        <v>0</v>
      </c>
      <c r="IA241">
        <v>0</v>
      </c>
      <c r="IB241" t="s">
        <v>424</v>
      </c>
      <c r="IC241" t="s">
        <v>425</v>
      </c>
      <c r="ID241" t="s">
        <v>426</v>
      </c>
      <c r="IE241" t="s">
        <v>426</v>
      </c>
      <c r="IF241" t="s">
        <v>426</v>
      </c>
      <c r="IG241" t="s">
        <v>426</v>
      </c>
      <c r="IH241">
        <v>0</v>
      </c>
      <c r="II241">
        <v>100</v>
      </c>
      <c r="IJ241">
        <v>100</v>
      </c>
      <c r="IK241">
        <v>1.979</v>
      </c>
      <c r="IL241">
        <v>0.3796</v>
      </c>
      <c r="IM241">
        <v>0.591063205497763</v>
      </c>
      <c r="IN241">
        <v>0.00362635438953289</v>
      </c>
      <c r="IO241">
        <v>-8.50754122937555e-07</v>
      </c>
      <c r="IP241">
        <v>2.87264459290622e-10</v>
      </c>
      <c r="IQ241">
        <v>-0.103101814204982</v>
      </c>
      <c r="IR241">
        <v>-0.017656537129445</v>
      </c>
      <c r="IS241">
        <v>0.00217271289782075</v>
      </c>
      <c r="IT241">
        <v>-2.34727275410467e-05</v>
      </c>
      <c r="IU241">
        <v>4</v>
      </c>
      <c r="IV241">
        <v>2183</v>
      </c>
      <c r="IW241">
        <v>1</v>
      </c>
      <c r="IX241">
        <v>27</v>
      </c>
      <c r="IY241">
        <v>29322729.3</v>
      </c>
      <c r="IZ241">
        <v>29322729.3</v>
      </c>
      <c r="JA241">
        <v>0.997314</v>
      </c>
      <c r="JB241">
        <v>2.64648</v>
      </c>
      <c r="JC241">
        <v>1.54785</v>
      </c>
      <c r="JD241">
        <v>2.31323</v>
      </c>
      <c r="JE241">
        <v>1.64673</v>
      </c>
      <c r="JF241">
        <v>2.31079</v>
      </c>
      <c r="JG241">
        <v>34.6463</v>
      </c>
      <c r="JH241">
        <v>24.2101</v>
      </c>
      <c r="JI241">
        <v>18</v>
      </c>
      <c r="JJ241">
        <v>506.002</v>
      </c>
      <c r="JK241">
        <v>395.946</v>
      </c>
      <c r="JL241">
        <v>31.0169</v>
      </c>
      <c r="JM241">
        <v>28.8351</v>
      </c>
      <c r="JN241">
        <v>30</v>
      </c>
      <c r="JO241">
        <v>28.8152</v>
      </c>
      <c r="JP241">
        <v>28.7635</v>
      </c>
      <c r="JQ241">
        <v>19.9897</v>
      </c>
      <c r="JR241">
        <v>21.1982</v>
      </c>
      <c r="JS241">
        <v>52.7734</v>
      </c>
      <c r="JT241">
        <v>31.0193</v>
      </c>
      <c r="JU241">
        <v>420</v>
      </c>
      <c r="JV241">
        <v>23.6837</v>
      </c>
      <c r="JW241">
        <v>96.5451</v>
      </c>
      <c r="JX241">
        <v>94.4891</v>
      </c>
    </row>
    <row r="242" spans="1:284">
      <c r="A242">
        <v>226</v>
      </c>
      <c r="B242">
        <v>1759363762.1</v>
      </c>
      <c r="C242">
        <v>2720</v>
      </c>
      <c r="D242" t="s">
        <v>883</v>
      </c>
      <c r="E242" t="s">
        <v>884</v>
      </c>
      <c r="F242">
        <v>5</v>
      </c>
      <c r="G242" t="s">
        <v>852</v>
      </c>
      <c r="H242" t="s">
        <v>419</v>
      </c>
      <c r="I242">
        <v>1759363759.1</v>
      </c>
      <c r="J242">
        <f>(K242)/1000</f>
        <v>0</v>
      </c>
      <c r="K242">
        <f>1000*DK242*AI242*(DG242-DH242)/(100*CZ242*(1000-AI242*DG242))</f>
        <v>0</v>
      </c>
      <c r="L242">
        <f>DK242*AI242*(DF242-DE242*(1000-AI242*DH242)/(1000-AI242*DG242))/(100*CZ242)</f>
        <v>0</v>
      </c>
      <c r="M242">
        <f>DE242 - IF(AI242&gt;1, L242*CZ242*100.0/(AK242), 0)</f>
        <v>0</v>
      </c>
      <c r="N242">
        <f>((T242-J242/2)*M242-L242)/(T242+J242/2)</f>
        <v>0</v>
      </c>
      <c r="O242">
        <f>N242*(DL242+DM242)/1000.0</f>
        <v>0</v>
      </c>
      <c r="P242">
        <f>(DE242 - IF(AI242&gt;1, L242*CZ242*100.0/(AK242), 0))*(DL242+DM242)/1000.0</f>
        <v>0</v>
      </c>
      <c r="Q242">
        <f>2.0/((1/S242-1/R242)+SIGN(S242)*SQRT((1/S242-1/R242)*(1/S242-1/R242) + 4*DA242/((DA242+1)*(DA242+1))*(2*1/S242*1/R242-1/R242*1/R242)))</f>
        <v>0</v>
      </c>
      <c r="R242">
        <f>IF(LEFT(DB242,1)&lt;&gt;"0",IF(LEFT(DB242,1)="1",3.0,DC242),$D$5+$E$5*(DS242*DL242/($K$5*1000))+$F$5*(DS242*DL242/($K$5*1000))*MAX(MIN(CZ242,$J$5),$I$5)*MAX(MIN(CZ242,$J$5),$I$5)+$G$5*MAX(MIN(CZ242,$J$5),$I$5)*(DS242*DL242/($K$5*1000))+$H$5*(DS242*DL242/($K$5*1000))*(DS242*DL242/($K$5*1000)))</f>
        <v>0</v>
      </c>
      <c r="S242">
        <f>J242*(1000-(1000*0.61365*exp(17.502*W242/(240.97+W242))/(DL242+DM242)+DG242)/2)/(1000*0.61365*exp(17.502*W242/(240.97+W242))/(DL242+DM242)-DG242)</f>
        <v>0</v>
      </c>
      <c r="T242">
        <f>1/((DA242+1)/(Q242/1.6)+1/(R242/1.37)) + DA242/((DA242+1)/(Q242/1.6) + DA242/(R242/1.37))</f>
        <v>0</v>
      </c>
      <c r="U242">
        <f>(CV242*CY242)</f>
        <v>0</v>
      </c>
      <c r="V242">
        <f>(DN242+(U242+2*0.95*5.67E-8*(((DN242+$B$7)+273)^4-(DN242+273)^4)-44100*J242)/(1.84*29.3*R242+8*0.95*5.67E-8*(DN242+273)^3))</f>
        <v>0</v>
      </c>
      <c r="W242">
        <f>($C$7*DO242+$D$7*DP242+$E$7*V242)</f>
        <v>0</v>
      </c>
      <c r="X242">
        <f>0.61365*exp(17.502*W242/(240.97+W242))</f>
        <v>0</v>
      </c>
      <c r="Y242">
        <f>(Z242/AA242*100)</f>
        <v>0</v>
      </c>
      <c r="Z242">
        <f>DG242*(DL242+DM242)/1000</f>
        <v>0</v>
      </c>
      <c r="AA242">
        <f>0.61365*exp(17.502*DN242/(240.97+DN242))</f>
        <v>0</v>
      </c>
      <c r="AB242">
        <f>(X242-DG242*(DL242+DM242)/1000)</f>
        <v>0</v>
      </c>
      <c r="AC242">
        <f>(-J242*44100)</f>
        <v>0</v>
      </c>
      <c r="AD242">
        <f>2*29.3*R242*0.92*(DN242-W242)</f>
        <v>0</v>
      </c>
      <c r="AE242">
        <f>2*0.95*5.67E-8*(((DN242+$B$7)+273)^4-(W242+273)^4)</f>
        <v>0</v>
      </c>
      <c r="AF242">
        <f>U242+AE242+AC242+AD242</f>
        <v>0</v>
      </c>
      <c r="AG242">
        <v>0</v>
      </c>
      <c r="AH242">
        <v>0</v>
      </c>
      <c r="AI242">
        <f>IF(AG242*$H$13&gt;=AK242,1.0,(AK242/(AK242-AG242*$H$13)))</f>
        <v>0</v>
      </c>
      <c r="AJ242">
        <f>(AI242-1)*100</f>
        <v>0</v>
      </c>
      <c r="AK242">
        <f>MAX(0,($B$13+$C$13*DS242)/(1+$D$13*DS242)*DL242/(DN242+273)*$E$13)</f>
        <v>0</v>
      </c>
      <c r="AL242" t="s">
        <v>420</v>
      </c>
      <c r="AM242" t="s">
        <v>420</v>
      </c>
      <c r="AN242">
        <v>0</v>
      </c>
      <c r="AO242">
        <v>0</v>
      </c>
      <c r="AP242">
        <f>1-AN242/AO242</f>
        <v>0</v>
      </c>
      <c r="AQ242">
        <v>0</v>
      </c>
      <c r="AR242" t="s">
        <v>420</v>
      </c>
      <c r="AS242" t="s">
        <v>420</v>
      </c>
      <c r="AT242">
        <v>0</v>
      </c>
      <c r="AU242">
        <v>0</v>
      </c>
      <c r="AV242">
        <f>1-AT242/AU242</f>
        <v>0</v>
      </c>
      <c r="AW242">
        <v>0.5</v>
      </c>
      <c r="AX242">
        <f>CW242</f>
        <v>0</v>
      </c>
      <c r="AY242">
        <f>L242</f>
        <v>0</v>
      </c>
      <c r="AZ242">
        <f>AV242*AW242*AX242</f>
        <v>0</v>
      </c>
      <c r="BA242">
        <f>(AY242-AQ242)/AX242</f>
        <v>0</v>
      </c>
      <c r="BB242">
        <f>(AO242-AU242)/AU242</f>
        <v>0</v>
      </c>
      <c r="BC242">
        <f>AN242/(AP242+AN242/AU242)</f>
        <v>0</v>
      </c>
      <c r="BD242" t="s">
        <v>420</v>
      </c>
      <c r="BE242">
        <v>0</v>
      </c>
      <c r="BF242">
        <f>IF(BE242&lt;&gt;0, BE242, BC242)</f>
        <v>0</v>
      </c>
      <c r="BG242">
        <f>1-BF242/AU242</f>
        <v>0</v>
      </c>
      <c r="BH242">
        <f>(AU242-AT242)/(AU242-BF242)</f>
        <v>0</v>
      </c>
      <c r="BI242">
        <f>(AO242-AU242)/(AO242-BF242)</f>
        <v>0</v>
      </c>
      <c r="BJ242">
        <f>(AU242-AT242)/(AU242-AN242)</f>
        <v>0</v>
      </c>
      <c r="BK242">
        <f>(AO242-AU242)/(AO242-AN242)</f>
        <v>0</v>
      </c>
      <c r="BL242">
        <f>(BH242*BF242/AT242)</f>
        <v>0</v>
      </c>
      <c r="BM242">
        <f>(1-BL242)</f>
        <v>0</v>
      </c>
      <c r="CV242">
        <f>$B$11*DT242+$C$11*DU242+$F$11*EF242*(1-EI242)</f>
        <v>0</v>
      </c>
      <c r="CW242">
        <f>CV242*CX242</f>
        <v>0</v>
      </c>
      <c r="CX242">
        <f>($B$11*$D$9+$C$11*$D$9+$F$11*((ES242+EK242)/MAX(ES242+EK242+ET242, 0.1)*$I$9+ET242/MAX(ES242+EK242+ET242, 0.1)*$J$9))/($B$11+$C$11+$F$11)</f>
        <v>0</v>
      </c>
      <c r="CY242">
        <f>($B$11*$K$9+$C$11*$K$9+$F$11*((ES242+EK242)/MAX(ES242+EK242+ET242, 0.1)*$P$9+ET242/MAX(ES242+EK242+ET242, 0.1)*$Q$9))/($B$11+$C$11+$F$11)</f>
        <v>0</v>
      </c>
      <c r="CZ242">
        <v>2.18</v>
      </c>
      <c r="DA242">
        <v>0.5</v>
      </c>
      <c r="DB242" t="s">
        <v>421</v>
      </c>
      <c r="DC242">
        <v>2</v>
      </c>
      <c r="DD242">
        <v>1759363759.1</v>
      </c>
      <c r="DE242">
        <v>420.004666666667</v>
      </c>
      <c r="DF242">
        <v>420.030333333333</v>
      </c>
      <c r="DG242">
        <v>23.9324</v>
      </c>
      <c r="DH242">
        <v>23.7118</v>
      </c>
      <c r="DI242">
        <v>418.025333333333</v>
      </c>
      <c r="DJ242">
        <v>23.5527666666667</v>
      </c>
      <c r="DK242">
        <v>499.999</v>
      </c>
      <c r="DL242">
        <v>90.3351333333333</v>
      </c>
      <c r="DM242">
        <v>0.0340778</v>
      </c>
      <c r="DN242">
        <v>30.3108</v>
      </c>
      <c r="DO242">
        <v>29.9976333333333</v>
      </c>
      <c r="DP242">
        <v>999.9</v>
      </c>
      <c r="DQ242">
        <v>0</v>
      </c>
      <c r="DR242">
        <v>0</v>
      </c>
      <c r="DS242">
        <v>9997.48333333333</v>
      </c>
      <c r="DT242">
        <v>0</v>
      </c>
      <c r="DU242">
        <v>0.386148</v>
      </c>
      <c r="DV242">
        <v>-0.0261332333333333</v>
      </c>
      <c r="DW242">
        <v>430.302666666667</v>
      </c>
      <c r="DX242">
        <v>430.232</v>
      </c>
      <c r="DY242">
        <v>0.220618</v>
      </c>
      <c r="DZ242">
        <v>420.030333333333</v>
      </c>
      <c r="EA242">
        <v>23.7118</v>
      </c>
      <c r="EB242">
        <v>2.16193666666667</v>
      </c>
      <c r="EC242">
        <v>2.14200666666667</v>
      </c>
      <c r="ED242">
        <v>18.683</v>
      </c>
      <c r="EE242">
        <v>18.5350666666667</v>
      </c>
      <c r="EF242">
        <v>0.00500059</v>
      </c>
      <c r="EG242">
        <v>0</v>
      </c>
      <c r="EH242">
        <v>0</v>
      </c>
      <c r="EI242">
        <v>0</v>
      </c>
      <c r="EJ242">
        <v>191.5</v>
      </c>
      <c r="EK242">
        <v>0.00500059</v>
      </c>
      <c r="EL242">
        <v>-6.6</v>
      </c>
      <c r="EM242">
        <v>-1.13333333333333</v>
      </c>
      <c r="EN242">
        <v>35.875</v>
      </c>
      <c r="EO242">
        <v>40.3956666666667</v>
      </c>
      <c r="EP242">
        <v>37.6663333333333</v>
      </c>
      <c r="EQ242">
        <v>41.0206666666667</v>
      </c>
      <c r="ER242">
        <v>38.708</v>
      </c>
      <c r="ES242">
        <v>0</v>
      </c>
      <c r="ET242">
        <v>0</v>
      </c>
      <c r="EU242">
        <v>0</v>
      </c>
      <c r="EV242">
        <v>1759363763.5</v>
      </c>
      <c r="EW242">
        <v>0</v>
      </c>
      <c r="EX242">
        <v>191.064</v>
      </c>
      <c r="EY242">
        <v>-9.47692253260521</v>
      </c>
      <c r="EZ242">
        <v>6.13846117368588</v>
      </c>
      <c r="FA242">
        <v>-7.6</v>
      </c>
      <c r="FB242">
        <v>15</v>
      </c>
      <c r="FC242">
        <v>0</v>
      </c>
      <c r="FD242" t="s">
        <v>422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-0.0173238133333333</v>
      </c>
      <c r="FQ242">
        <v>-0.15012038025974</v>
      </c>
      <c r="FR242">
        <v>0.0377513828755544</v>
      </c>
      <c r="FS242">
        <v>1</v>
      </c>
      <c r="FT242">
        <v>189.970588235294</v>
      </c>
      <c r="FU242">
        <v>1.32314764681256</v>
      </c>
      <c r="FV242">
        <v>6.4497847393065</v>
      </c>
      <c r="FW242">
        <v>-1</v>
      </c>
      <c r="FX242">
        <v>0.221265809523809</v>
      </c>
      <c r="FY242">
        <v>-0.00614532467532466</v>
      </c>
      <c r="FZ242">
        <v>0.00119334418533431</v>
      </c>
      <c r="GA242">
        <v>1</v>
      </c>
      <c r="GB242">
        <v>2</v>
      </c>
      <c r="GC242">
        <v>2</v>
      </c>
      <c r="GD242" t="s">
        <v>449</v>
      </c>
      <c r="GE242">
        <v>3.13272</v>
      </c>
      <c r="GF242">
        <v>2.71193</v>
      </c>
      <c r="GG242">
        <v>0.089229</v>
      </c>
      <c r="GH242">
        <v>0.0896866</v>
      </c>
      <c r="GI242">
        <v>0.102441</v>
      </c>
      <c r="GJ242">
        <v>0.102529</v>
      </c>
      <c r="GK242">
        <v>34266.6</v>
      </c>
      <c r="GL242">
        <v>36682.2</v>
      </c>
      <c r="GM242">
        <v>34043.5</v>
      </c>
      <c r="GN242">
        <v>36488.2</v>
      </c>
      <c r="GO242">
        <v>43159.6</v>
      </c>
      <c r="GP242">
        <v>47012.5</v>
      </c>
      <c r="GQ242">
        <v>53113.3</v>
      </c>
      <c r="GR242">
        <v>58320.4</v>
      </c>
      <c r="GS242">
        <v>1.9481</v>
      </c>
      <c r="GT242">
        <v>1.77708</v>
      </c>
      <c r="GU242">
        <v>0.0862032</v>
      </c>
      <c r="GV242">
        <v>0</v>
      </c>
      <c r="GW242">
        <v>28.5946</v>
      </c>
      <c r="GX242">
        <v>999.9</v>
      </c>
      <c r="GY242">
        <v>57.734</v>
      </c>
      <c r="GZ242">
        <v>30.937</v>
      </c>
      <c r="HA242">
        <v>28.727</v>
      </c>
      <c r="HB242">
        <v>54.3527</v>
      </c>
      <c r="HC242">
        <v>44.4992</v>
      </c>
      <c r="HD242">
        <v>1</v>
      </c>
      <c r="HE242">
        <v>0.111623</v>
      </c>
      <c r="HF242">
        <v>-1.43418</v>
      </c>
      <c r="HG242">
        <v>20.1278</v>
      </c>
      <c r="HH242">
        <v>5.19872</v>
      </c>
      <c r="HI242">
        <v>12.0043</v>
      </c>
      <c r="HJ242">
        <v>4.97555</v>
      </c>
      <c r="HK242">
        <v>3.294</v>
      </c>
      <c r="HL242">
        <v>9999</v>
      </c>
      <c r="HM242">
        <v>9999</v>
      </c>
      <c r="HN242">
        <v>999.9</v>
      </c>
      <c r="HO242">
        <v>9999</v>
      </c>
      <c r="HP242">
        <v>1.86325</v>
      </c>
      <c r="HQ242">
        <v>1.86813</v>
      </c>
      <c r="HR242">
        <v>1.86784</v>
      </c>
      <c r="HS242">
        <v>1.86905</v>
      </c>
      <c r="HT242">
        <v>1.86981</v>
      </c>
      <c r="HU242">
        <v>1.86588</v>
      </c>
      <c r="HV242">
        <v>1.86694</v>
      </c>
      <c r="HW242">
        <v>1.86844</v>
      </c>
      <c r="HX242">
        <v>5</v>
      </c>
      <c r="HY242">
        <v>0</v>
      </c>
      <c r="HZ242">
        <v>0</v>
      </c>
      <c r="IA242">
        <v>0</v>
      </c>
      <c r="IB242" t="s">
        <v>424</v>
      </c>
      <c r="IC242" t="s">
        <v>425</v>
      </c>
      <c r="ID242" t="s">
        <v>426</v>
      </c>
      <c r="IE242" t="s">
        <v>426</v>
      </c>
      <c r="IF242" t="s">
        <v>426</v>
      </c>
      <c r="IG242" t="s">
        <v>426</v>
      </c>
      <c r="IH242">
        <v>0</v>
      </c>
      <c r="II242">
        <v>100</v>
      </c>
      <c r="IJ242">
        <v>100</v>
      </c>
      <c r="IK242">
        <v>1.979</v>
      </c>
      <c r="IL242">
        <v>0.3797</v>
      </c>
      <c r="IM242">
        <v>0.591063205497763</v>
      </c>
      <c r="IN242">
        <v>0.00362635438953289</v>
      </c>
      <c r="IO242">
        <v>-8.50754122937555e-07</v>
      </c>
      <c r="IP242">
        <v>2.87264459290622e-10</v>
      </c>
      <c r="IQ242">
        <v>-0.103101814204982</v>
      </c>
      <c r="IR242">
        <v>-0.017656537129445</v>
      </c>
      <c r="IS242">
        <v>0.00217271289782075</v>
      </c>
      <c r="IT242">
        <v>-2.34727275410467e-05</v>
      </c>
      <c r="IU242">
        <v>4</v>
      </c>
      <c r="IV242">
        <v>2183</v>
      </c>
      <c r="IW242">
        <v>1</v>
      </c>
      <c r="IX242">
        <v>27</v>
      </c>
      <c r="IY242">
        <v>29322729.4</v>
      </c>
      <c r="IZ242">
        <v>29322729.4</v>
      </c>
      <c r="JA242">
        <v>0.997314</v>
      </c>
      <c r="JB242">
        <v>2.63672</v>
      </c>
      <c r="JC242">
        <v>1.54785</v>
      </c>
      <c r="JD242">
        <v>2.31323</v>
      </c>
      <c r="JE242">
        <v>1.64673</v>
      </c>
      <c r="JF242">
        <v>2.37549</v>
      </c>
      <c r="JG242">
        <v>34.6463</v>
      </c>
      <c r="JH242">
        <v>24.2188</v>
      </c>
      <c r="JI242">
        <v>18</v>
      </c>
      <c r="JJ242">
        <v>505.908</v>
      </c>
      <c r="JK242">
        <v>396.019</v>
      </c>
      <c r="JL242">
        <v>31.017</v>
      </c>
      <c r="JM242">
        <v>28.8339</v>
      </c>
      <c r="JN242">
        <v>29.9999</v>
      </c>
      <c r="JO242">
        <v>28.814</v>
      </c>
      <c r="JP242">
        <v>28.7623</v>
      </c>
      <c r="JQ242">
        <v>19.9883</v>
      </c>
      <c r="JR242">
        <v>21.1982</v>
      </c>
      <c r="JS242">
        <v>52.7734</v>
      </c>
      <c r="JT242">
        <v>31.0181</v>
      </c>
      <c r="JU242">
        <v>420</v>
      </c>
      <c r="JV242">
        <v>23.6837</v>
      </c>
      <c r="JW242">
        <v>96.5449</v>
      </c>
      <c r="JX242">
        <v>94.4893</v>
      </c>
    </row>
    <row r="243" spans="1:284">
      <c r="A243">
        <v>227</v>
      </c>
      <c r="B243">
        <v>1759363764.1</v>
      </c>
      <c r="C243">
        <v>2722</v>
      </c>
      <c r="D243" t="s">
        <v>885</v>
      </c>
      <c r="E243" t="s">
        <v>886</v>
      </c>
      <c r="F243">
        <v>5</v>
      </c>
      <c r="G243" t="s">
        <v>852</v>
      </c>
      <c r="H243" t="s">
        <v>419</v>
      </c>
      <c r="I243">
        <v>1759363761.1</v>
      </c>
      <c r="J243">
        <f>(K243)/1000</f>
        <v>0</v>
      </c>
      <c r="K243">
        <f>1000*DK243*AI243*(DG243-DH243)/(100*CZ243*(1000-AI243*DG243))</f>
        <v>0</v>
      </c>
      <c r="L243">
        <f>DK243*AI243*(DF243-DE243*(1000-AI243*DH243)/(1000-AI243*DG243))/(100*CZ243)</f>
        <v>0</v>
      </c>
      <c r="M243">
        <f>DE243 - IF(AI243&gt;1, L243*CZ243*100.0/(AK243), 0)</f>
        <v>0</v>
      </c>
      <c r="N243">
        <f>((T243-J243/2)*M243-L243)/(T243+J243/2)</f>
        <v>0</v>
      </c>
      <c r="O243">
        <f>N243*(DL243+DM243)/1000.0</f>
        <v>0</v>
      </c>
      <c r="P243">
        <f>(DE243 - IF(AI243&gt;1, L243*CZ243*100.0/(AK243), 0))*(DL243+DM243)/1000.0</f>
        <v>0</v>
      </c>
      <c r="Q243">
        <f>2.0/((1/S243-1/R243)+SIGN(S243)*SQRT((1/S243-1/R243)*(1/S243-1/R243) + 4*DA243/((DA243+1)*(DA243+1))*(2*1/S243*1/R243-1/R243*1/R243)))</f>
        <v>0</v>
      </c>
      <c r="R243">
        <f>IF(LEFT(DB243,1)&lt;&gt;"0",IF(LEFT(DB243,1)="1",3.0,DC243),$D$5+$E$5*(DS243*DL243/($K$5*1000))+$F$5*(DS243*DL243/($K$5*1000))*MAX(MIN(CZ243,$J$5),$I$5)*MAX(MIN(CZ243,$J$5),$I$5)+$G$5*MAX(MIN(CZ243,$J$5),$I$5)*(DS243*DL243/($K$5*1000))+$H$5*(DS243*DL243/($K$5*1000))*(DS243*DL243/($K$5*1000)))</f>
        <v>0</v>
      </c>
      <c r="S243">
        <f>J243*(1000-(1000*0.61365*exp(17.502*W243/(240.97+W243))/(DL243+DM243)+DG243)/2)/(1000*0.61365*exp(17.502*W243/(240.97+W243))/(DL243+DM243)-DG243)</f>
        <v>0</v>
      </c>
      <c r="T243">
        <f>1/((DA243+1)/(Q243/1.6)+1/(R243/1.37)) + DA243/((DA243+1)/(Q243/1.6) + DA243/(R243/1.37))</f>
        <v>0</v>
      </c>
      <c r="U243">
        <f>(CV243*CY243)</f>
        <v>0</v>
      </c>
      <c r="V243">
        <f>(DN243+(U243+2*0.95*5.67E-8*(((DN243+$B$7)+273)^4-(DN243+273)^4)-44100*J243)/(1.84*29.3*R243+8*0.95*5.67E-8*(DN243+273)^3))</f>
        <v>0</v>
      </c>
      <c r="W243">
        <f>($C$7*DO243+$D$7*DP243+$E$7*V243)</f>
        <v>0</v>
      </c>
      <c r="X243">
        <f>0.61365*exp(17.502*W243/(240.97+W243))</f>
        <v>0</v>
      </c>
      <c r="Y243">
        <f>(Z243/AA243*100)</f>
        <v>0</v>
      </c>
      <c r="Z243">
        <f>DG243*(DL243+DM243)/1000</f>
        <v>0</v>
      </c>
      <c r="AA243">
        <f>0.61365*exp(17.502*DN243/(240.97+DN243))</f>
        <v>0</v>
      </c>
      <c r="AB243">
        <f>(X243-DG243*(DL243+DM243)/1000)</f>
        <v>0</v>
      </c>
      <c r="AC243">
        <f>(-J243*44100)</f>
        <v>0</v>
      </c>
      <c r="AD243">
        <f>2*29.3*R243*0.92*(DN243-W243)</f>
        <v>0</v>
      </c>
      <c r="AE243">
        <f>2*0.95*5.67E-8*(((DN243+$B$7)+273)^4-(W243+273)^4)</f>
        <v>0</v>
      </c>
      <c r="AF243">
        <f>U243+AE243+AC243+AD243</f>
        <v>0</v>
      </c>
      <c r="AG243">
        <v>0</v>
      </c>
      <c r="AH243">
        <v>0</v>
      </c>
      <c r="AI243">
        <f>IF(AG243*$H$13&gt;=AK243,1.0,(AK243/(AK243-AG243*$H$13)))</f>
        <v>0</v>
      </c>
      <c r="AJ243">
        <f>(AI243-1)*100</f>
        <v>0</v>
      </c>
      <c r="AK243">
        <f>MAX(0,($B$13+$C$13*DS243)/(1+$D$13*DS243)*DL243/(DN243+273)*$E$13)</f>
        <v>0</v>
      </c>
      <c r="AL243" t="s">
        <v>420</v>
      </c>
      <c r="AM243" t="s">
        <v>420</v>
      </c>
      <c r="AN243">
        <v>0</v>
      </c>
      <c r="AO243">
        <v>0</v>
      </c>
      <c r="AP243">
        <f>1-AN243/AO243</f>
        <v>0</v>
      </c>
      <c r="AQ243">
        <v>0</v>
      </c>
      <c r="AR243" t="s">
        <v>420</v>
      </c>
      <c r="AS243" t="s">
        <v>420</v>
      </c>
      <c r="AT243">
        <v>0</v>
      </c>
      <c r="AU243">
        <v>0</v>
      </c>
      <c r="AV243">
        <f>1-AT243/AU243</f>
        <v>0</v>
      </c>
      <c r="AW243">
        <v>0.5</v>
      </c>
      <c r="AX243">
        <f>CW243</f>
        <v>0</v>
      </c>
      <c r="AY243">
        <f>L243</f>
        <v>0</v>
      </c>
      <c r="AZ243">
        <f>AV243*AW243*AX243</f>
        <v>0</v>
      </c>
      <c r="BA243">
        <f>(AY243-AQ243)/AX243</f>
        <v>0</v>
      </c>
      <c r="BB243">
        <f>(AO243-AU243)/AU243</f>
        <v>0</v>
      </c>
      <c r="BC243">
        <f>AN243/(AP243+AN243/AU243)</f>
        <v>0</v>
      </c>
      <c r="BD243" t="s">
        <v>420</v>
      </c>
      <c r="BE243">
        <v>0</v>
      </c>
      <c r="BF243">
        <f>IF(BE243&lt;&gt;0, BE243, BC243)</f>
        <v>0</v>
      </c>
      <c r="BG243">
        <f>1-BF243/AU243</f>
        <v>0</v>
      </c>
      <c r="BH243">
        <f>(AU243-AT243)/(AU243-BF243)</f>
        <v>0</v>
      </c>
      <c r="BI243">
        <f>(AO243-AU243)/(AO243-BF243)</f>
        <v>0</v>
      </c>
      <c r="BJ243">
        <f>(AU243-AT243)/(AU243-AN243)</f>
        <v>0</v>
      </c>
      <c r="BK243">
        <f>(AO243-AU243)/(AO243-AN243)</f>
        <v>0</v>
      </c>
      <c r="BL243">
        <f>(BH243*BF243/AT243)</f>
        <v>0</v>
      </c>
      <c r="BM243">
        <f>(1-BL243)</f>
        <v>0</v>
      </c>
      <c r="CV243">
        <f>$B$11*DT243+$C$11*DU243+$F$11*EF243*(1-EI243)</f>
        <v>0</v>
      </c>
      <c r="CW243">
        <f>CV243*CX243</f>
        <v>0</v>
      </c>
      <c r="CX243">
        <f>($B$11*$D$9+$C$11*$D$9+$F$11*((ES243+EK243)/MAX(ES243+EK243+ET243, 0.1)*$I$9+ET243/MAX(ES243+EK243+ET243, 0.1)*$J$9))/($B$11+$C$11+$F$11)</f>
        <v>0</v>
      </c>
      <c r="CY243">
        <f>($B$11*$K$9+$C$11*$K$9+$F$11*((ES243+EK243)/MAX(ES243+EK243+ET243, 0.1)*$P$9+ET243/MAX(ES243+EK243+ET243, 0.1)*$Q$9))/($B$11+$C$11+$F$11)</f>
        <v>0</v>
      </c>
      <c r="CZ243">
        <v>2.18</v>
      </c>
      <c r="DA243">
        <v>0.5</v>
      </c>
      <c r="DB243" t="s">
        <v>421</v>
      </c>
      <c r="DC243">
        <v>2</v>
      </c>
      <c r="DD243">
        <v>1759363761.1</v>
      </c>
      <c r="DE243">
        <v>420.012666666667</v>
      </c>
      <c r="DF243">
        <v>420.007333333333</v>
      </c>
      <c r="DG243">
        <v>23.9324666666667</v>
      </c>
      <c r="DH243">
        <v>23.7112333333333</v>
      </c>
      <c r="DI243">
        <v>418.033666666667</v>
      </c>
      <c r="DJ243">
        <v>23.5528333333333</v>
      </c>
      <c r="DK243">
        <v>499.985333333333</v>
      </c>
      <c r="DL243">
        <v>90.3357</v>
      </c>
      <c r="DM243">
        <v>0.0339594666666667</v>
      </c>
      <c r="DN243">
        <v>30.3119</v>
      </c>
      <c r="DO243">
        <v>29.9972333333333</v>
      </c>
      <c r="DP243">
        <v>999.9</v>
      </c>
      <c r="DQ243">
        <v>0</v>
      </c>
      <c r="DR243">
        <v>0</v>
      </c>
      <c r="DS243">
        <v>9999.96666666667</v>
      </c>
      <c r="DT243">
        <v>0</v>
      </c>
      <c r="DU243">
        <v>0.386148</v>
      </c>
      <c r="DV243">
        <v>0.00526936666666667</v>
      </c>
      <c r="DW243">
        <v>430.311333333333</v>
      </c>
      <c r="DX243">
        <v>430.208</v>
      </c>
      <c r="DY243">
        <v>0.221262</v>
      </c>
      <c r="DZ243">
        <v>420.007333333333</v>
      </c>
      <c r="EA243">
        <v>23.7112333333333</v>
      </c>
      <c r="EB243">
        <v>2.16195666666667</v>
      </c>
      <c r="EC243">
        <v>2.14197</v>
      </c>
      <c r="ED243">
        <v>18.6831666666667</v>
      </c>
      <c r="EE243">
        <v>18.5348</v>
      </c>
      <c r="EF243">
        <v>0.00500059</v>
      </c>
      <c r="EG243">
        <v>0</v>
      </c>
      <c r="EH243">
        <v>0</v>
      </c>
      <c r="EI243">
        <v>0</v>
      </c>
      <c r="EJ243">
        <v>194.933333333333</v>
      </c>
      <c r="EK243">
        <v>0.00500059</v>
      </c>
      <c r="EL243">
        <v>-6.23333333333333</v>
      </c>
      <c r="EM243">
        <v>-0.0333333333333334</v>
      </c>
      <c r="EN243">
        <v>35.875</v>
      </c>
      <c r="EO243">
        <v>40.4163333333333</v>
      </c>
      <c r="EP243">
        <v>37.687</v>
      </c>
      <c r="EQ243">
        <v>41.0623333333333</v>
      </c>
      <c r="ER243">
        <v>38.729</v>
      </c>
      <c r="ES243">
        <v>0</v>
      </c>
      <c r="ET243">
        <v>0</v>
      </c>
      <c r="EU243">
        <v>0</v>
      </c>
      <c r="EV243">
        <v>1759363765.3</v>
      </c>
      <c r="EW243">
        <v>0</v>
      </c>
      <c r="EX243">
        <v>191.1</v>
      </c>
      <c r="EY243">
        <v>5.94188067164774</v>
      </c>
      <c r="EZ243">
        <v>-3.95555576121543</v>
      </c>
      <c r="FA243">
        <v>-7.25769230769231</v>
      </c>
      <c r="FB243">
        <v>15</v>
      </c>
      <c r="FC243">
        <v>0</v>
      </c>
      <c r="FD243" t="s">
        <v>422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-0.0121779714285714</v>
      </c>
      <c r="FQ243">
        <v>-0.0916264675324675</v>
      </c>
      <c r="FR243">
        <v>0.0401168369045567</v>
      </c>
      <c r="FS243">
        <v>1</v>
      </c>
      <c r="FT243">
        <v>190.473529411765</v>
      </c>
      <c r="FU243">
        <v>4.713521880057</v>
      </c>
      <c r="FV243">
        <v>6.50959964538931</v>
      </c>
      <c r="FW243">
        <v>-1</v>
      </c>
      <c r="FX243">
        <v>0.221038047619048</v>
      </c>
      <c r="FY243">
        <v>-0.00124192207792213</v>
      </c>
      <c r="FZ243">
        <v>0.000850696100188121</v>
      </c>
      <c r="GA243">
        <v>1</v>
      </c>
      <c r="GB243">
        <v>2</v>
      </c>
      <c r="GC243">
        <v>2</v>
      </c>
      <c r="GD243" t="s">
        <v>449</v>
      </c>
      <c r="GE243">
        <v>3.13271</v>
      </c>
      <c r="GF243">
        <v>2.71214</v>
      </c>
      <c r="GG243">
        <v>0.0892279</v>
      </c>
      <c r="GH243">
        <v>0.0896924</v>
      </c>
      <c r="GI243">
        <v>0.10244</v>
      </c>
      <c r="GJ243">
        <v>0.102524</v>
      </c>
      <c r="GK243">
        <v>34266.6</v>
      </c>
      <c r="GL243">
        <v>36682.1</v>
      </c>
      <c r="GM243">
        <v>34043.5</v>
      </c>
      <c r="GN243">
        <v>36488.4</v>
      </c>
      <c r="GO243">
        <v>43159.5</v>
      </c>
      <c r="GP243">
        <v>47012.9</v>
      </c>
      <c r="GQ243">
        <v>53113.2</v>
      </c>
      <c r="GR243">
        <v>58320.7</v>
      </c>
      <c r="GS243">
        <v>1.948</v>
      </c>
      <c r="GT243">
        <v>1.77717</v>
      </c>
      <c r="GU243">
        <v>0.0858232</v>
      </c>
      <c r="GV243">
        <v>0</v>
      </c>
      <c r="GW243">
        <v>28.5946</v>
      </c>
      <c r="GX243">
        <v>999.9</v>
      </c>
      <c r="GY243">
        <v>57.734</v>
      </c>
      <c r="GZ243">
        <v>30.937</v>
      </c>
      <c r="HA243">
        <v>28.7286</v>
      </c>
      <c r="HB243">
        <v>54.3927</v>
      </c>
      <c r="HC243">
        <v>44.3109</v>
      </c>
      <c r="HD243">
        <v>1</v>
      </c>
      <c r="HE243">
        <v>0.111578</v>
      </c>
      <c r="HF243">
        <v>-1.43665</v>
      </c>
      <c r="HG243">
        <v>20.1277</v>
      </c>
      <c r="HH243">
        <v>5.19887</v>
      </c>
      <c r="HI243">
        <v>12.0041</v>
      </c>
      <c r="HJ243">
        <v>4.97555</v>
      </c>
      <c r="HK243">
        <v>3.294</v>
      </c>
      <c r="HL243">
        <v>9999</v>
      </c>
      <c r="HM243">
        <v>9999</v>
      </c>
      <c r="HN243">
        <v>999.9</v>
      </c>
      <c r="HO243">
        <v>9999</v>
      </c>
      <c r="HP243">
        <v>1.86325</v>
      </c>
      <c r="HQ243">
        <v>1.86813</v>
      </c>
      <c r="HR243">
        <v>1.86784</v>
      </c>
      <c r="HS243">
        <v>1.86905</v>
      </c>
      <c r="HT243">
        <v>1.86981</v>
      </c>
      <c r="HU243">
        <v>1.86588</v>
      </c>
      <c r="HV243">
        <v>1.86694</v>
      </c>
      <c r="HW243">
        <v>1.86844</v>
      </c>
      <c r="HX243">
        <v>5</v>
      </c>
      <c r="HY243">
        <v>0</v>
      </c>
      <c r="HZ243">
        <v>0</v>
      </c>
      <c r="IA243">
        <v>0</v>
      </c>
      <c r="IB243" t="s">
        <v>424</v>
      </c>
      <c r="IC243" t="s">
        <v>425</v>
      </c>
      <c r="ID243" t="s">
        <v>426</v>
      </c>
      <c r="IE243" t="s">
        <v>426</v>
      </c>
      <c r="IF243" t="s">
        <v>426</v>
      </c>
      <c r="IG243" t="s">
        <v>426</v>
      </c>
      <c r="IH243">
        <v>0</v>
      </c>
      <c r="II243">
        <v>100</v>
      </c>
      <c r="IJ243">
        <v>100</v>
      </c>
      <c r="IK243">
        <v>1.979</v>
      </c>
      <c r="IL243">
        <v>0.3796</v>
      </c>
      <c r="IM243">
        <v>0.591063205497763</v>
      </c>
      <c r="IN243">
        <v>0.00362635438953289</v>
      </c>
      <c r="IO243">
        <v>-8.50754122937555e-07</v>
      </c>
      <c r="IP243">
        <v>2.87264459290622e-10</v>
      </c>
      <c r="IQ243">
        <v>-0.103101814204982</v>
      </c>
      <c r="IR243">
        <v>-0.017656537129445</v>
      </c>
      <c r="IS243">
        <v>0.00217271289782075</v>
      </c>
      <c r="IT243">
        <v>-2.34727275410467e-05</v>
      </c>
      <c r="IU243">
        <v>4</v>
      </c>
      <c r="IV243">
        <v>2183</v>
      </c>
      <c r="IW243">
        <v>1</v>
      </c>
      <c r="IX243">
        <v>27</v>
      </c>
      <c r="IY243">
        <v>29322729.4</v>
      </c>
      <c r="IZ243">
        <v>29322729.4</v>
      </c>
      <c r="JA243">
        <v>0.997314</v>
      </c>
      <c r="JB243">
        <v>2.64771</v>
      </c>
      <c r="JC243">
        <v>1.54785</v>
      </c>
      <c r="JD243">
        <v>2.31323</v>
      </c>
      <c r="JE243">
        <v>1.64551</v>
      </c>
      <c r="JF243">
        <v>2.28271</v>
      </c>
      <c r="JG243">
        <v>34.6463</v>
      </c>
      <c r="JH243">
        <v>24.2101</v>
      </c>
      <c r="JI243">
        <v>18</v>
      </c>
      <c r="JJ243">
        <v>505.836</v>
      </c>
      <c r="JK243">
        <v>396.066</v>
      </c>
      <c r="JL243">
        <v>31.0168</v>
      </c>
      <c r="JM243">
        <v>28.8327</v>
      </c>
      <c r="JN243">
        <v>29.9999</v>
      </c>
      <c r="JO243">
        <v>28.8134</v>
      </c>
      <c r="JP243">
        <v>28.7612</v>
      </c>
      <c r="JQ243">
        <v>19.9887</v>
      </c>
      <c r="JR243">
        <v>21.1982</v>
      </c>
      <c r="JS243">
        <v>52.7734</v>
      </c>
      <c r="JT243">
        <v>31.0181</v>
      </c>
      <c r="JU243">
        <v>420</v>
      </c>
      <c r="JV243">
        <v>23.6837</v>
      </c>
      <c r="JW243">
        <v>96.5447</v>
      </c>
      <c r="JX243">
        <v>94.4898</v>
      </c>
    </row>
    <row r="244" spans="1:284">
      <c r="A244">
        <v>228</v>
      </c>
      <c r="B244">
        <v>1759363766.1</v>
      </c>
      <c r="C244">
        <v>2724</v>
      </c>
      <c r="D244" t="s">
        <v>887</v>
      </c>
      <c r="E244" t="s">
        <v>888</v>
      </c>
      <c r="F244">
        <v>5</v>
      </c>
      <c r="G244" t="s">
        <v>852</v>
      </c>
      <c r="H244" t="s">
        <v>419</v>
      </c>
      <c r="I244">
        <v>1759363763.1</v>
      </c>
      <c r="J244">
        <f>(K244)/1000</f>
        <v>0</v>
      </c>
      <c r="K244">
        <f>1000*DK244*AI244*(DG244-DH244)/(100*CZ244*(1000-AI244*DG244))</f>
        <v>0</v>
      </c>
      <c r="L244">
        <f>DK244*AI244*(DF244-DE244*(1000-AI244*DH244)/(1000-AI244*DG244))/(100*CZ244)</f>
        <v>0</v>
      </c>
      <c r="M244">
        <f>DE244 - IF(AI244&gt;1, L244*CZ244*100.0/(AK244), 0)</f>
        <v>0</v>
      </c>
      <c r="N244">
        <f>((T244-J244/2)*M244-L244)/(T244+J244/2)</f>
        <v>0</v>
      </c>
      <c r="O244">
        <f>N244*(DL244+DM244)/1000.0</f>
        <v>0</v>
      </c>
      <c r="P244">
        <f>(DE244 - IF(AI244&gt;1, L244*CZ244*100.0/(AK244), 0))*(DL244+DM244)/1000.0</f>
        <v>0</v>
      </c>
      <c r="Q244">
        <f>2.0/((1/S244-1/R244)+SIGN(S244)*SQRT((1/S244-1/R244)*(1/S244-1/R244) + 4*DA244/((DA244+1)*(DA244+1))*(2*1/S244*1/R244-1/R244*1/R244)))</f>
        <v>0</v>
      </c>
      <c r="R244">
        <f>IF(LEFT(DB244,1)&lt;&gt;"0",IF(LEFT(DB244,1)="1",3.0,DC244),$D$5+$E$5*(DS244*DL244/($K$5*1000))+$F$5*(DS244*DL244/($K$5*1000))*MAX(MIN(CZ244,$J$5),$I$5)*MAX(MIN(CZ244,$J$5),$I$5)+$G$5*MAX(MIN(CZ244,$J$5),$I$5)*(DS244*DL244/($K$5*1000))+$H$5*(DS244*DL244/($K$5*1000))*(DS244*DL244/($K$5*1000)))</f>
        <v>0</v>
      </c>
      <c r="S244">
        <f>J244*(1000-(1000*0.61365*exp(17.502*W244/(240.97+W244))/(DL244+DM244)+DG244)/2)/(1000*0.61365*exp(17.502*W244/(240.97+W244))/(DL244+DM244)-DG244)</f>
        <v>0</v>
      </c>
      <c r="T244">
        <f>1/((DA244+1)/(Q244/1.6)+1/(R244/1.37)) + DA244/((DA244+1)/(Q244/1.6) + DA244/(R244/1.37))</f>
        <v>0</v>
      </c>
      <c r="U244">
        <f>(CV244*CY244)</f>
        <v>0</v>
      </c>
      <c r="V244">
        <f>(DN244+(U244+2*0.95*5.67E-8*(((DN244+$B$7)+273)^4-(DN244+273)^4)-44100*J244)/(1.84*29.3*R244+8*0.95*5.67E-8*(DN244+273)^3))</f>
        <v>0</v>
      </c>
      <c r="W244">
        <f>($C$7*DO244+$D$7*DP244+$E$7*V244)</f>
        <v>0</v>
      </c>
      <c r="X244">
        <f>0.61365*exp(17.502*W244/(240.97+W244))</f>
        <v>0</v>
      </c>
      <c r="Y244">
        <f>(Z244/AA244*100)</f>
        <v>0</v>
      </c>
      <c r="Z244">
        <f>DG244*(DL244+DM244)/1000</f>
        <v>0</v>
      </c>
      <c r="AA244">
        <f>0.61365*exp(17.502*DN244/(240.97+DN244))</f>
        <v>0</v>
      </c>
      <c r="AB244">
        <f>(X244-DG244*(DL244+DM244)/1000)</f>
        <v>0</v>
      </c>
      <c r="AC244">
        <f>(-J244*44100)</f>
        <v>0</v>
      </c>
      <c r="AD244">
        <f>2*29.3*R244*0.92*(DN244-W244)</f>
        <v>0</v>
      </c>
      <c r="AE244">
        <f>2*0.95*5.67E-8*(((DN244+$B$7)+273)^4-(W244+273)^4)</f>
        <v>0</v>
      </c>
      <c r="AF244">
        <f>U244+AE244+AC244+AD244</f>
        <v>0</v>
      </c>
      <c r="AG244">
        <v>0</v>
      </c>
      <c r="AH244">
        <v>0</v>
      </c>
      <c r="AI244">
        <f>IF(AG244*$H$13&gt;=AK244,1.0,(AK244/(AK244-AG244*$H$13)))</f>
        <v>0</v>
      </c>
      <c r="AJ244">
        <f>(AI244-1)*100</f>
        <v>0</v>
      </c>
      <c r="AK244">
        <f>MAX(0,($B$13+$C$13*DS244)/(1+$D$13*DS244)*DL244/(DN244+273)*$E$13)</f>
        <v>0</v>
      </c>
      <c r="AL244" t="s">
        <v>420</v>
      </c>
      <c r="AM244" t="s">
        <v>420</v>
      </c>
      <c r="AN244">
        <v>0</v>
      </c>
      <c r="AO244">
        <v>0</v>
      </c>
      <c r="AP244">
        <f>1-AN244/AO244</f>
        <v>0</v>
      </c>
      <c r="AQ244">
        <v>0</v>
      </c>
      <c r="AR244" t="s">
        <v>420</v>
      </c>
      <c r="AS244" t="s">
        <v>420</v>
      </c>
      <c r="AT244">
        <v>0</v>
      </c>
      <c r="AU244">
        <v>0</v>
      </c>
      <c r="AV244">
        <f>1-AT244/AU244</f>
        <v>0</v>
      </c>
      <c r="AW244">
        <v>0.5</v>
      </c>
      <c r="AX244">
        <f>CW244</f>
        <v>0</v>
      </c>
      <c r="AY244">
        <f>L244</f>
        <v>0</v>
      </c>
      <c r="AZ244">
        <f>AV244*AW244*AX244</f>
        <v>0</v>
      </c>
      <c r="BA244">
        <f>(AY244-AQ244)/AX244</f>
        <v>0</v>
      </c>
      <c r="BB244">
        <f>(AO244-AU244)/AU244</f>
        <v>0</v>
      </c>
      <c r="BC244">
        <f>AN244/(AP244+AN244/AU244)</f>
        <v>0</v>
      </c>
      <c r="BD244" t="s">
        <v>420</v>
      </c>
      <c r="BE244">
        <v>0</v>
      </c>
      <c r="BF244">
        <f>IF(BE244&lt;&gt;0, BE244, BC244)</f>
        <v>0</v>
      </c>
      <c r="BG244">
        <f>1-BF244/AU244</f>
        <v>0</v>
      </c>
      <c r="BH244">
        <f>(AU244-AT244)/(AU244-BF244)</f>
        <v>0</v>
      </c>
      <c r="BI244">
        <f>(AO244-AU244)/(AO244-BF244)</f>
        <v>0</v>
      </c>
      <c r="BJ244">
        <f>(AU244-AT244)/(AU244-AN244)</f>
        <v>0</v>
      </c>
      <c r="BK244">
        <f>(AO244-AU244)/(AO244-AN244)</f>
        <v>0</v>
      </c>
      <c r="BL244">
        <f>(BH244*BF244/AT244)</f>
        <v>0</v>
      </c>
      <c r="BM244">
        <f>(1-BL244)</f>
        <v>0</v>
      </c>
      <c r="CV244">
        <f>$B$11*DT244+$C$11*DU244+$F$11*EF244*(1-EI244)</f>
        <v>0</v>
      </c>
      <c r="CW244">
        <f>CV244*CX244</f>
        <v>0</v>
      </c>
      <c r="CX244">
        <f>($B$11*$D$9+$C$11*$D$9+$F$11*((ES244+EK244)/MAX(ES244+EK244+ET244, 0.1)*$I$9+ET244/MAX(ES244+EK244+ET244, 0.1)*$J$9))/($B$11+$C$11+$F$11)</f>
        <v>0</v>
      </c>
      <c r="CY244">
        <f>($B$11*$K$9+$C$11*$K$9+$F$11*((ES244+EK244)/MAX(ES244+EK244+ET244, 0.1)*$P$9+ET244/MAX(ES244+EK244+ET244, 0.1)*$Q$9))/($B$11+$C$11+$F$11)</f>
        <v>0</v>
      </c>
      <c r="CZ244">
        <v>2.18</v>
      </c>
      <c r="DA244">
        <v>0.5</v>
      </c>
      <c r="DB244" t="s">
        <v>421</v>
      </c>
      <c r="DC244">
        <v>2</v>
      </c>
      <c r="DD244">
        <v>1759363763.1</v>
      </c>
      <c r="DE244">
        <v>420.011666666667</v>
      </c>
      <c r="DF244">
        <v>419.990333333333</v>
      </c>
      <c r="DG244">
        <v>23.9324</v>
      </c>
      <c r="DH244">
        <v>23.7098666666667</v>
      </c>
      <c r="DI244">
        <v>418.032333333333</v>
      </c>
      <c r="DJ244">
        <v>23.5527666666667</v>
      </c>
      <c r="DK244">
        <v>499.987333333333</v>
      </c>
      <c r="DL244">
        <v>90.3362666666667</v>
      </c>
      <c r="DM244">
        <v>0.0338620666666667</v>
      </c>
      <c r="DN244">
        <v>30.3128333333333</v>
      </c>
      <c r="DO244">
        <v>29.9957666666667</v>
      </c>
      <c r="DP244">
        <v>999.9</v>
      </c>
      <c r="DQ244">
        <v>0</v>
      </c>
      <c r="DR244">
        <v>0</v>
      </c>
      <c r="DS244">
        <v>10014.9666666667</v>
      </c>
      <c r="DT244">
        <v>0</v>
      </c>
      <c r="DU244">
        <v>0.386148</v>
      </c>
      <c r="DV244">
        <v>0.0213114333333333</v>
      </c>
      <c r="DW244">
        <v>430.310333333333</v>
      </c>
      <c r="DX244">
        <v>430.19</v>
      </c>
      <c r="DY244">
        <v>0.222530333333333</v>
      </c>
      <c r="DZ244">
        <v>419.990333333333</v>
      </c>
      <c r="EA244">
        <v>23.7098666666667</v>
      </c>
      <c r="EB244">
        <v>2.16196333333333</v>
      </c>
      <c r="EC244">
        <v>2.14186333333333</v>
      </c>
      <c r="ED244">
        <v>18.6832333333333</v>
      </c>
      <c r="EE244">
        <v>18.534</v>
      </c>
      <c r="EF244">
        <v>0.00500059</v>
      </c>
      <c r="EG244">
        <v>0</v>
      </c>
      <c r="EH244">
        <v>0</v>
      </c>
      <c r="EI244">
        <v>0</v>
      </c>
      <c r="EJ244">
        <v>195.833333333333</v>
      </c>
      <c r="EK244">
        <v>0.00500059</v>
      </c>
      <c r="EL244">
        <v>-8.16666666666667</v>
      </c>
      <c r="EM244">
        <v>-0.5</v>
      </c>
      <c r="EN244">
        <v>35.875</v>
      </c>
      <c r="EO244">
        <v>40.458</v>
      </c>
      <c r="EP244">
        <v>37.687</v>
      </c>
      <c r="EQ244">
        <v>41.1246666666667</v>
      </c>
      <c r="ER244">
        <v>38.75</v>
      </c>
      <c r="ES244">
        <v>0</v>
      </c>
      <c r="ET244">
        <v>0</v>
      </c>
      <c r="EU244">
        <v>0</v>
      </c>
      <c r="EV244">
        <v>1759363767.1</v>
      </c>
      <c r="EW244">
        <v>0</v>
      </c>
      <c r="EX244">
        <v>190.944</v>
      </c>
      <c r="EY244">
        <v>-6.04615327531267</v>
      </c>
      <c r="EZ244">
        <v>-15.6000003667978</v>
      </c>
      <c r="FA244">
        <v>-7.216</v>
      </c>
      <c r="FB244">
        <v>15</v>
      </c>
      <c r="FC244">
        <v>0</v>
      </c>
      <c r="FD244" t="s">
        <v>422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-0.00997489333333333</v>
      </c>
      <c r="FQ244">
        <v>-0.0268308857142857</v>
      </c>
      <c r="FR244">
        <v>0.0410735877290172</v>
      </c>
      <c r="FS244">
        <v>1</v>
      </c>
      <c r="FT244">
        <v>191.085294117647</v>
      </c>
      <c r="FU244">
        <v>4.04736453890152</v>
      </c>
      <c r="FV244">
        <v>6.24472164655132</v>
      </c>
      <c r="FW244">
        <v>-1</v>
      </c>
      <c r="FX244">
        <v>0.221025619047619</v>
      </c>
      <c r="FY244">
        <v>0.00409153246753281</v>
      </c>
      <c r="FZ244">
        <v>0.000824961902507967</v>
      </c>
      <c r="GA244">
        <v>1</v>
      </c>
      <c r="GB244">
        <v>2</v>
      </c>
      <c r="GC244">
        <v>2</v>
      </c>
      <c r="GD244" t="s">
        <v>449</v>
      </c>
      <c r="GE244">
        <v>3.13281</v>
      </c>
      <c r="GF244">
        <v>2.71205</v>
      </c>
      <c r="GG244">
        <v>0.0892281</v>
      </c>
      <c r="GH244">
        <v>0.0896943</v>
      </c>
      <c r="GI244">
        <v>0.102438</v>
      </c>
      <c r="GJ244">
        <v>0.102519</v>
      </c>
      <c r="GK244">
        <v>34266.8</v>
      </c>
      <c r="GL244">
        <v>36682.2</v>
      </c>
      <c r="GM244">
        <v>34043.7</v>
      </c>
      <c r="GN244">
        <v>36488.6</v>
      </c>
      <c r="GO244">
        <v>43159.8</v>
      </c>
      <c r="GP244">
        <v>47013.5</v>
      </c>
      <c r="GQ244">
        <v>53113.4</v>
      </c>
      <c r="GR244">
        <v>58321</v>
      </c>
      <c r="GS244">
        <v>1.94827</v>
      </c>
      <c r="GT244">
        <v>1.77687</v>
      </c>
      <c r="GU244">
        <v>0.085935</v>
      </c>
      <c r="GV244">
        <v>0</v>
      </c>
      <c r="GW244">
        <v>28.5949</v>
      </c>
      <c r="GX244">
        <v>999.9</v>
      </c>
      <c r="GY244">
        <v>57.734</v>
      </c>
      <c r="GZ244">
        <v>30.937</v>
      </c>
      <c r="HA244">
        <v>28.727</v>
      </c>
      <c r="HB244">
        <v>54.4627</v>
      </c>
      <c r="HC244">
        <v>44.4631</v>
      </c>
      <c r="HD244">
        <v>1</v>
      </c>
      <c r="HE244">
        <v>0.111479</v>
      </c>
      <c r="HF244">
        <v>-1.43695</v>
      </c>
      <c r="HG244">
        <v>20.1276</v>
      </c>
      <c r="HH244">
        <v>5.19902</v>
      </c>
      <c r="HI244">
        <v>12.004</v>
      </c>
      <c r="HJ244">
        <v>4.97565</v>
      </c>
      <c r="HK244">
        <v>3.294</v>
      </c>
      <c r="HL244">
        <v>9999</v>
      </c>
      <c r="HM244">
        <v>9999</v>
      </c>
      <c r="HN244">
        <v>999.9</v>
      </c>
      <c r="HO244">
        <v>9999</v>
      </c>
      <c r="HP244">
        <v>1.86325</v>
      </c>
      <c r="HQ244">
        <v>1.86813</v>
      </c>
      <c r="HR244">
        <v>1.86784</v>
      </c>
      <c r="HS244">
        <v>1.86905</v>
      </c>
      <c r="HT244">
        <v>1.86981</v>
      </c>
      <c r="HU244">
        <v>1.86588</v>
      </c>
      <c r="HV244">
        <v>1.86693</v>
      </c>
      <c r="HW244">
        <v>1.86844</v>
      </c>
      <c r="HX244">
        <v>5</v>
      </c>
      <c r="HY244">
        <v>0</v>
      </c>
      <c r="HZ244">
        <v>0</v>
      </c>
      <c r="IA244">
        <v>0</v>
      </c>
      <c r="IB244" t="s">
        <v>424</v>
      </c>
      <c r="IC244" t="s">
        <v>425</v>
      </c>
      <c r="ID244" t="s">
        <v>426</v>
      </c>
      <c r="IE244" t="s">
        <v>426</v>
      </c>
      <c r="IF244" t="s">
        <v>426</v>
      </c>
      <c r="IG244" t="s">
        <v>426</v>
      </c>
      <c r="IH244">
        <v>0</v>
      </c>
      <c r="II244">
        <v>100</v>
      </c>
      <c r="IJ244">
        <v>100</v>
      </c>
      <c r="IK244">
        <v>1.979</v>
      </c>
      <c r="IL244">
        <v>0.3796</v>
      </c>
      <c r="IM244">
        <v>0.591063205497763</v>
      </c>
      <c r="IN244">
        <v>0.00362635438953289</v>
      </c>
      <c r="IO244">
        <v>-8.50754122937555e-07</v>
      </c>
      <c r="IP244">
        <v>2.87264459290622e-10</v>
      </c>
      <c r="IQ244">
        <v>-0.103101814204982</v>
      </c>
      <c r="IR244">
        <v>-0.017656537129445</v>
      </c>
      <c r="IS244">
        <v>0.00217271289782075</v>
      </c>
      <c r="IT244">
        <v>-2.34727275410467e-05</v>
      </c>
      <c r="IU244">
        <v>4</v>
      </c>
      <c r="IV244">
        <v>2183</v>
      </c>
      <c r="IW244">
        <v>1</v>
      </c>
      <c r="IX244">
        <v>27</v>
      </c>
      <c r="IY244">
        <v>29322729.4</v>
      </c>
      <c r="IZ244">
        <v>29322729.4</v>
      </c>
      <c r="JA244">
        <v>0.997314</v>
      </c>
      <c r="JB244">
        <v>2.64771</v>
      </c>
      <c r="JC244">
        <v>1.54785</v>
      </c>
      <c r="JD244">
        <v>2.31323</v>
      </c>
      <c r="JE244">
        <v>1.64673</v>
      </c>
      <c r="JF244">
        <v>2.30713</v>
      </c>
      <c r="JG244">
        <v>34.6463</v>
      </c>
      <c r="JH244">
        <v>24.2101</v>
      </c>
      <c r="JI244">
        <v>18</v>
      </c>
      <c r="JJ244">
        <v>506.008</v>
      </c>
      <c r="JK244">
        <v>395.902</v>
      </c>
      <c r="JL244">
        <v>31.0168</v>
      </c>
      <c r="JM244">
        <v>28.8314</v>
      </c>
      <c r="JN244">
        <v>29.9998</v>
      </c>
      <c r="JO244">
        <v>28.8122</v>
      </c>
      <c r="JP244">
        <v>28.761</v>
      </c>
      <c r="JQ244">
        <v>19.9883</v>
      </c>
      <c r="JR244">
        <v>21.1982</v>
      </c>
      <c r="JS244">
        <v>52.7734</v>
      </c>
      <c r="JT244">
        <v>31.0181</v>
      </c>
      <c r="JU244">
        <v>420</v>
      </c>
      <c r="JV244">
        <v>23.6837</v>
      </c>
      <c r="JW244">
        <v>96.5451</v>
      </c>
      <c r="JX244">
        <v>94.4902</v>
      </c>
    </row>
    <row r="245" spans="1:284">
      <c r="A245">
        <v>229</v>
      </c>
      <c r="B245">
        <v>1759363768.1</v>
      </c>
      <c r="C245">
        <v>2726</v>
      </c>
      <c r="D245" t="s">
        <v>889</v>
      </c>
      <c r="E245" t="s">
        <v>890</v>
      </c>
      <c r="F245">
        <v>5</v>
      </c>
      <c r="G245" t="s">
        <v>852</v>
      </c>
      <c r="H245" t="s">
        <v>419</v>
      </c>
      <c r="I245">
        <v>1759363765.1</v>
      </c>
      <c r="J245">
        <f>(K245)/1000</f>
        <v>0</v>
      </c>
      <c r="K245">
        <f>1000*DK245*AI245*(DG245-DH245)/(100*CZ245*(1000-AI245*DG245))</f>
        <v>0</v>
      </c>
      <c r="L245">
        <f>DK245*AI245*(DF245-DE245*(1000-AI245*DH245)/(1000-AI245*DG245))/(100*CZ245)</f>
        <v>0</v>
      </c>
      <c r="M245">
        <f>DE245 - IF(AI245&gt;1, L245*CZ245*100.0/(AK245), 0)</f>
        <v>0</v>
      </c>
      <c r="N245">
        <f>((T245-J245/2)*M245-L245)/(T245+J245/2)</f>
        <v>0</v>
      </c>
      <c r="O245">
        <f>N245*(DL245+DM245)/1000.0</f>
        <v>0</v>
      </c>
      <c r="P245">
        <f>(DE245 - IF(AI245&gt;1, L245*CZ245*100.0/(AK245), 0))*(DL245+DM245)/1000.0</f>
        <v>0</v>
      </c>
      <c r="Q245">
        <f>2.0/((1/S245-1/R245)+SIGN(S245)*SQRT((1/S245-1/R245)*(1/S245-1/R245) + 4*DA245/((DA245+1)*(DA245+1))*(2*1/S245*1/R245-1/R245*1/R245)))</f>
        <v>0</v>
      </c>
      <c r="R245">
        <f>IF(LEFT(DB245,1)&lt;&gt;"0",IF(LEFT(DB245,1)="1",3.0,DC245),$D$5+$E$5*(DS245*DL245/($K$5*1000))+$F$5*(DS245*DL245/($K$5*1000))*MAX(MIN(CZ245,$J$5),$I$5)*MAX(MIN(CZ245,$J$5),$I$5)+$G$5*MAX(MIN(CZ245,$J$5),$I$5)*(DS245*DL245/($K$5*1000))+$H$5*(DS245*DL245/($K$5*1000))*(DS245*DL245/($K$5*1000)))</f>
        <v>0</v>
      </c>
      <c r="S245">
        <f>J245*(1000-(1000*0.61365*exp(17.502*W245/(240.97+W245))/(DL245+DM245)+DG245)/2)/(1000*0.61365*exp(17.502*W245/(240.97+W245))/(DL245+DM245)-DG245)</f>
        <v>0</v>
      </c>
      <c r="T245">
        <f>1/((DA245+1)/(Q245/1.6)+1/(R245/1.37)) + DA245/((DA245+1)/(Q245/1.6) + DA245/(R245/1.37))</f>
        <v>0</v>
      </c>
      <c r="U245">
        <f>(CV245*CY245)</f>
        <v>0</v>
      </c>
      <c r="V245">
        <f>(DN245+(U245+2*0.95*5.67E-8*(((DN245+$B$7)+273)^4-(DN245+273)^4)-44100*J245)/(1.84*29.3*R245+8*0.95*5.67E-8*(DN245+273)^3))</f>
        <v>0</v>
      </c>
      <c r="W245">
        <f>($C$7*DO245+$D$7*DP245+$E$7*V245)</f>
        <v>0</v>
      </c>
      <c r="X245">
        <f>0.61365*exp(17.502*W245/(240.97+W245))</f>
        <v>0</v>
      </c>
      <c r="Y245">
        <f>(Z245/AA245*100)</f>
        <v>0</v>
      </c>
      <c r="Z245">
        <f>DG245*(DL245+DM245)/1000</f>
        <v>0</v>
      </c>
      <c r="AA245">
        <f>0.61365*exp(17.502*DN245/(240.97+DN245))</f>
        <v>0</v>
      </c>
      <c r="AB245">
        <f>(X245-DG245*(DL245+DM245)/1000)</f>
        <v>0</v>
      </c>
      <c r="AC245">
        <f>(-J245*44100)</f>
        <v>0</v>
      </c>
      <c r="AD245">
        <f>2*29.3*R245*0.92*(DN245-W245)</f>
        <v>0</v>
      </c>
      <c r="AE245">
        <f>2*0.95*5.67E-8*(((DN245+$B$7)+273)^4-(W245+273)^4)</f>
        <v>0</v>
      </c>
      <c r="AF245">
        <f>U245+AE245+AC245+AD245</f>
        <v>0</v>
      </c>
      <c r="AG245">
        <v>0</v>
      </c>
      <c r="AH245">
        <v>0</v>
      </c>
      <c r="AI245">
        <f>IF(AG245*$H$13&gt;=AK245,1.0,(AK245/(AK245-AG245*$H$13)))</f>
        <v>0</v>
      </c>
      <c r="AJ245">
        <f>(AI245-1)*100</f>
        <v>0</v>
      </c>
      <c r="AK245">
        <f>MAX(0,($B$13+$C$13*DS245)/(1+$D$13*DS245)*DL245/(DN245+273)*$E$13)</f>
        <v>0</v>
      </c>
      <c r="AL245" t="s">
        <v>420</v>
      </c>
      <c r="AM245" t="s">
        <v>420</v>
      </c>
      <c r="AN245">
        <v>0</v>
      </c>
      <c r="AO245">
        <v>0</v>
      </c>
      <c r="AP245">
        <f>1-AN245/AO245</f>
        <v>0</v>
      </c>
      <c r="AQ245">
        <v>0</v>
      </c>
      <c r="AR245" t="s">
        <v>420</v>
      </c>
      <c r="AS245" t="s">
        <v>420</v>
      </c>
      <c r="AT245">
        <v>0</v>
      </c>
      <c r="AU245">
        <v>0</v>
      </c>
      <c r="AV245">
        <f>1-AT245/AU245</f>
        <v>0</v>
      </c>
      <c r="AW245">
        <v>0.5</v>
      </c>
      <c r="AX245">
        <f>CW245</f>
        <v>0</v>
      </c>
      <c r="AY245">
        <f>L245</f>
        <v>0</v>
      </c>
      <c r="AZ245">
        <f>AV245*AW245*AX245</f>
        <v>0</v>
      </c>
      <c r="BA245">
        <f>(AY245-AQ245)/AX245</f>
        <v>0</v>
      </c>
      <c r="BB245">
        <f>(AO245-AU245)/AU245</f>
        <v>0</v>
      </c>
      <c r="BC245">
        <f>AN245/(AP245+AN245/AU245)</f>
        <v>0</v>
      </c>
      <c r="BD245" t="s">
        <v>420</v>
      </c>
      <c r="BE245">
        <v>0</v>
      </c>
      <c r="BF245">
        <f>IF(BE245&lt;&gt;0, BE245, BC245)</f>
        <v>0</v>
      </c>
      <c r="BG245">
        <f>1-BF245/AU245</f>
        <v>0</v>
      </c>
      <c r="BH245">
        <f>(AU245-AT245)/(AU245-BF245)</f>
        <v>0</v>
      </c>
      <c r="BI245">
        <f>(AO245-AU245)/(AO245-BF245)</f>
        <v>0</v>
      </c>
      <c r="BJ245">
        <f>(AU245-AT245)/(AU245-AN245)</f>
        <v>0</v>
      </c>
      <c r="BK245">
        <f>(AO245-AU245)/(AO245-AN245)</f>
        <v>0</v>
      </c>
      <c r="BL245">
        <f>(BH245*BF245/AT245)</f>
        <v>0</v>
      </c>
      <c r="BM245">
        <f>(1-BL245)</f>
        <v>0</v>
      </c>
      <c r="CV245">
        <f>$B$11*DT245+$C$11*DU245+$F$11*EF245*(1-EI245)</f>
        <v>0</v>
      </c>
      <c r="CW245">
        <f>CV245*CX245</f>
        <v>0</v>
      </c>
      <c r="CX245">
        <f>($B$11*$D$9+$C$11*$D$9+$F$11*((ES245+EK245)/MAX(ES245+EK245+ET245, 0.1)*$I$9+ET245/MAX(ES245+EK245+ET245, 0.1)*$J$9))/($B$11+$C$11+$F$11)</f>
        <v>0</v>
      </c>
      <c r="CY245">
        <f>($B$11*$K$9+$C$11*$K$9+$F$11*((ES245+EK245)/MAX(ES245+EK245+ET245, 0.1)*$P$9+ET245/MAX(ES245+EK245+ET245, 0.1)*$Q$9))/($B$11+$C$11+$F$11)</f>
        <v>0</v>
      </c>
      <c r="CZ245">
        <v>2.18</v>
      </c>
      <c r="DA245">
        <v>0.5</v>
      </c>
      <c r="DB245" t="s">
        <v>421</v>
      </c>
      <c r="DC245">
        <v>2</v>
      </c>
      <c r="DD245">
        <v>1759363765.1</v>
      </c>
      <c r="DE245">
        <v>420.014666666667</v>
      </c>
      <c r="DF245">
        <v>419.996333333333</v>
      </c>
      <c r="DG245">
        <v>23.9315666666667</v>
      </c>
      <c r="DH245">
        <v>23.7083666666667</v>
      </c>
      <c r="DI245">
        <v>418.035333333333</v>
      </c>
      <c r="DJ245">
        <v>23.552</v>
      </c>
      <c r="DK245">
        <v>500.048333333333</v>
      </c>
      <c r="DL245">
        <v>90.3363333333333</v>
      </c>
      <c r="DM245">
        <v>0.0338128666666667</v>
      </c>
      <c r="DN245">
        <v>30.3140666666667</v>
      </c>
      <c r="DO245">
        <v>29.9960666666667</v>
      </c>
      <c r="DP245">
        <v>999.9</v>
      </c>
      <c r="DQ245">
        <v>0</v>
      </c>
      <c r="DR245">
        <v>0</v>
      </c>
      <c r="DS245">
        <v>10017.4666666667</v>
      </c>
      <c r="DT245">
        <v>0</v>
      </c>
      <c r="DU245">
        <v>0.386148</v>
      </c>
      <c r="DV245">
        <v>0.01843262</v>
      </c>
      <c r="DW245">
        <v>430.313</v>
      </c>
      <c r="DX245">
        <v>430.195666666667</v>
      </c>
      <c r="DY245">
        <v>0.223226333333333</v>
      </c>
      <c r="DZ245">
        <v>419.996333333333</v>
      </c>
      <c r="EA245">
        <v>23.7083666666667</v>
      </c>
      <c r="EB245">
        <v>2.16189333333333</v>
      </c>
      <c r="EC245">
        <v>2.14172666666667</v>
      </c>
      <c r="ED245">
        <v>18.6827</v>
      </c>
      <c r="EE245">
        <v>18.533</v>
      </c>
      <c r="EF245">
        <v>0.00500059</v>
      </c>
      <c r="EG245">
        <v>0</v>
      </c>
      <c r="EH245">
        <v>0</v>
      </c>
      <c r="EI245">
        <v>0</v>
      </c>
      <c r="EJ245">
        <v>190.966666666667</v>
      </c>
      <c r="EK245">
        <v>0.00500059</v>
      </c>
      <c r="EL245">
        <v>-10.6</v>
      </c>
      <c r="EM245">
        <v>-0.133333333333333</v>
      </c>
      <c r="EN245">
        <v>35.8956666666667</v>
      </c>
      <c r="EO245">
        <v>40.479</v>
      </c>
      <c r="EP245">
        <v>37.708</v>
      </c>
      <c r="EQ245">
        <v>41.1663333333333</v>
      </c>
      <c r="ER245">
        <v>38.75</v>
      </c>
      <c r="ES245">
        <v>0</v>
      </c>
      <c r="ET245">
        <v>0</v>
      </c>
      <c r="EU245">
        <v>0</v>
      </c>
      <c r="EV245">
        <v>1759363769.5</v>
      </c>
      <c r="EW245">
        <v>0</v>
      </c>
      <c r="EX245">
        <v>189.756</v>
      </c>
      <c r="EY245">
        <v>9.59230797904359</v>
      </c>
      <c r="EZ245">
        <v>-21.3846153993343</v>
      </c>
      <c r="FA245">
        <v>-7.096</v>
      </c>
      <c r="FB245">
        <v>15</v>
      </c>
      <c r="FC245">
        <v>0</v>
      </c>
      <c r="FD245" t="s">
        <v>422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-0.0117085823809524</v>
      </c>
      <c r="FQ245">
        <v>0.0576449625974026</v>
      </c>
      <c r="FR245">
        <v>0.040063926680305</v>
      </c>
      <c r="FS245">
        <v>1</v>
      </c>
      <c r="FT245">
        <v>190.923529411765</v>
      </c>
      <c r="FU245">
        <v>-2.31627173963446</v>
      </c>
      <c r="FV245">
        <v>6.71653179162866</v>
      </c>
      <c r="FW245">
        <v>-1</v>
      </c>
      <c r="FX245">
        <v>0.221327047619048</v>
      </c>
      <c r="FY245">
        <v>0.00710189610389605</v>
      </c>
      <c r="FZ245">
        <v>0.00111034471164806</v>
      </c>
      <c r="GA245">
        <v>1</v>
      </c>
      <c r="GB245">
        <v>2</v>
      </c>
      <c r="GC245">
        <v>2</v>
      </c>
      <c r="GD245" t="s">
        <v>449</v>
      </c>
      <c r="GE245">
        <v>3.13283</v>
      </c>
      <c r="GF245">
        <v>2.71181</v>
      </c>
      <c r="GG245">
        <v>0.0892298</v>
      </c>
      <c r="GH245">
        <v>0.0896907</v>
      </c>
      <c r="GI245">
        <v>0.102435</v>
      </c>
      <c r="GJ245">
        <v>0.102514</v>
      </c>
      <c r="GK245">
        <v>34267</v>
      </c>
      <c r="GL245">
        <v>36682.6</v>
      </c>
      <c r="GM245">
        <v>34043.9</v>
      </c>
      <c r="GN245">
        <v>36488.8</v>
      </c>
      <c r="GO245">
        <v>43160.2</v>
      </c>
      <c r="GP245">
        <v>47013.8</v>
      </c>
      <c r="GQ245">
        <v>53113.8</v>
      </c>
      <c r="GR245">
        <v>58321.2</v>
      </c>
      <c r="GS245">
        <v>1.94835</v>
      </c>
      <c r="GT245">
        <v>1.77695</v>
      </c>
      <c r="GU245">
        <v>0.0864565</v>
      </c>
      <c r="GV245">
        <v>0</v>
      </c>
      <c r="GW245">
        <v>28.5961</v>
      </c>
      <c r="GX245">
        <v>999.9</v>
      </c>
      <c r="GY245">
        <v>57.734</v>
      </c>
      <c r="GZ245">
        <v>30.937</v>
      </c>
      <c r="HA245">
        <v>28.7265</v>
      </c>
      <c r="HB245">
        <v>54.2327</v>
      </c>
      <c r="HC245">
        <v>44.5513</v>
      </c>
      <c r="HD245">
        <v>1</v>
      </c>
      <c r="HE245">
        <v>0.111463</v>
      </c>
      <c r="HF245">
        <v>-1.44263</v>
      </c>
      <c r="HG245">
        <v>20.1276</v>
      </c>
      <c r="HH245">
        <v>5.19887</v>
      </c>
      <c r="HI245">
        <v>12.004</v>
      </c>
      <c r="HJ245">
        <v>4.9756</v>
      </c>
      <c r="HK245">
        <v>3.294</v>
      </c>
      <c r="HL245">
        <v>9999</v>
      </c>
      <c r="HM245">
        <v>9999</v>
      </c>
      <c r="HN245">
        <v>999.9</v>
      </c>
      <c r="HO245">
        <v>9999</v>
      </c>
      <c r="HP245">
        <v>1.86325</v>
      </c>
      <c r="HQ245">
        <v>1.86813</v>
      </c>
      <c r="HR245">
        <v>1.86783</v>
      </c>
      <c r="HS245">
        <v>1.86905</v>
      </c>
      <c r="HT245">
        <v>1.86982</v>
      </c>
      <c r="HU245">
        <v>1.86588</v>
      </c>
      <c r="HV245">
        <v>1.86692</v>
      </c>
      <c r="HW245">
        <v>1.86844</v>
      </c>
      <c r="HX245">
        <v>5</v>
      </c>
      <c r="HY245">
        <v>0</v>
      </c>
      <c r="HZ245">
        <v>0</v>
      </c>
      <c r="IA245">
        <v>0</v>
      </c>
      <c r="IB245" t="s">
        <v>424</v>
      </c>
      <c r="IC245" t="s">
        <v>425</v>
      </c>
      <c r="ID245" t="s">
        <v>426</v>
      </c>
      <c r="IE245" t="s">
        <v>426</v>
      </c>
      <c r="IF245" t="s">
        <v>426</v>
      </c>
      <c r="IG245" t="s">
        <v>426</v>
      </c>
      <c r="IH245">
        <v>0</v>
      </c>
      <c r="II245">
        <v>100</v>
      </c>
      <c r="IJ245">
        <v>100</v>
      </c>
      <c r="IK245">
        <v>1.98</v>
      </c>
      <c r="IL245">
        <v>0.3796</v>
      </c>
      <c r="IM245">
        <v>0.591063205497763</v>
      </c>
      <c r="IN245">
        <v>0.00362635438953289</v>
      </c>
      <c r="IO245">
        <v>-8.50754122937555e-07</v>
      </c>
      <c r="IP245">
        <v>2.87264459290622e-10</v>
      </c>
      <c r="IQ245">
        <v>-0.103101814204982</v>
      </c>
      <c r="IR245">
        <v>-0.017656537129445</v>
      </c>
      <c r="IS245">
        <v>0.00217271289782075</v>
      </c>
      <c r="IT245">
        <v>-2.34727275410467e-05</v>
      </c>
      <c r="IU245">
        <v>4</v>
      </c>
      <c r="IV245">
        <v>2183</v>
      </c>
      <c r="IW245">
        <v>1</v>
      </c>
      <c r="IX245">
        <v>27</v>
      </c>
      <c r="IY245">
        <v>29322729.5</v>
      </c>
      <c r="IZ245">
        <v>29322729.5</v>
      </c>
      <c r="JA245">
        <v>0.997314</v>
      </c>
      <c r="JB245">
        <v>2.64038</v>
      </c>
      <c r="JC245">
        <v>1.54785</v>
      </c>
      <c r="JD245">
        <v>2.31323</v>
      </c>
      <c r="JE245">
        <v>1.64673</v>
      </c>
      <c r="JF245">
        <v>2.37061</v>
      </c>
      <c r="JG245">
        <v>34.6463</v>
      </c>
      <c r="JH245">
        <v>24.2188</v>
      </c>
      <c r="JI245">
        <v>18</v>
      </c>
      <c r="JJ245">
        <v>506.049</v>
      </c>
      <c r="JK245">
        <v>395.935</v>
      </c>
      <c r="JL245">
        <v>31.0169</v>
      </c>
      <c r="JM245">
        <v>28.8302</v>
      </c>
      <c r="JN245">
        <v>29.9998</v>
      </c>
      <c r="JO245">
        <v>28.8112</v>
      </c>
      <c r="JP245">
        <v>28.7598</v>
      </c>
      <c r="JQ245">
        <v>19.9886</v>
      </c>
      <c r="JR245">
        <v>21.1982</v>
      </c>
      <c r="JS245">
        <v>52.7734</v>
      </c>
      <c r="JT245">
        <v>31.0215</v>
      </c>
      <c r="JU245">
        <v>420</v>
      </c>
      <c r="JV245">
        <v>23.6837</v>
      </c>
      <c r="JW245">
        <v>96.5458</v>
      </c>
      <c r="JX245">
        <v>94.4906</v>
      </c>
    </row>
    <row r="246" spans="1:284">
      <c r="A246">
        <v>230</v>
      </c>
      <c r="B246">
        <v>1759363770.1</v>
      </c>
      <c r="C246">
        <v>2728</v>
      </c>
      <c r="D246" t="s">
        <v>891</v>
      </c>
      <c r="E246" t="s">
        <v>892</v>
      </c>
      <c r="F246">
        <v>5</v>
      </c>
      <c r="G246" t="s">
        <v>852</v>
      </c>
      <c r="H246" t="s">
        <v>419</v>
      </c>
      <c r="I246">
        <v>1759363767.1</v>
      </c>
      <c r="J246">
        <f>(K246)/1000</f>
        <v>0</v>
      </c>
      <c r="K246">
        <f>1000*DK246*AI246*(DG246-DH246)/(100*CZ246*(1000-AI246*DG246))</f>
        <v>0</v>
      </c>
      <c r="L246">
        <f>DK246*AI246*(DF246-DE246*(1000-AI246*DH246)/(1000-AI246*DG246))/(100*CZ246)</f>
        <v>0</v>
      </c>
      <c r="M246">
        <f>DE246 - IF(AI246&gt;1, L246*CZ246*100.0/(AK246), 0)</f>
        <v>0</v>
      </c>
      <c r="N246">
        <f>((T246-J246/2)*M246-L246)/(T246+J246/2)</f>
        <v>0</v>
      </c>
      <c r="O246">
        <f>N246*(DL246+DM246)/1000.0</f>
        <v>0</v>
      </c>
      <c r="P246">
        <f>(DE246 - IF(AI246&gt;1, L246*CZ246*100.0/(AK246), 0))*(DL246+DM246)/1000.0</f>
        <v>0</v>
      </c>
      <c r="Q246">
        <f>2.0/((1/S246-1/R246)+SIGN(S246)*SQRT((1/S246-1/R246)*(1/S246-1/R246) + 4*DA246/((DA246+1)*(DA246+1))*(2*1/S246*1/R246-1/R246*1/R246)))</f>
        <v>0</v>
      </c>
      <c r="R246">
        <f>IF(LEFT(DB246,1)&lt;&gt;"0",IF(LEFT(DB246,1)="1",3.0,DC246),$D$5+$E$5*(DS246*DL246/($K$5*1000))+$F$5*(DS246*DL246/($K$5*1000))*MAX(MIN(CZ246,$J$5),$I$5)*MAX(MIN(CZ246,$J$5),$I$5)+$G$5*MAX(MIN(CZ246,$J$5),$I$5)*(DS246*DL246/($K$5*1000))+$H$5*(DS246*DL246/($K$5*1000))*(DS246*DL246/($K$5*1000)))</f>
        <v>0</v>
      </c>
      <c r="S246">
        <f>J246*(1000-(1000*0.61365*exp(17.502*W246/(240.97+W246))/(DL246+DM246)+DG246)/2)/(1000*0.61365*exp(17.502*W246/(240.97+W246))/(DL246+DM246)-DG246)</f>
        <v>0</v>
      </c>
      <c r="T246">
        <f>1/((DA246+1)/(Q246/1.6)+1/(R246/1.37)) + DA246/((DA246+1)/(Q246/1.6) + DA246/(R246/1.37))</f>
        <v>0</v>
      </c>
      <c r="U246">
        <f>(CV246*CY246)</f>
        <v>0</v>
      </c>
      <c r="V246">
        <f>(DN246+(U246+2*0.95*5.67E-8*(((DN246+$B$7)+273)^4-(DN246+273)^4)-44100*J246)/(1.84*29.3*R246+8*0.95*5.67E-8*(DN246+273)^3))</f>
        <v>0</v>
      </c>
      <c r="W246">
        <f>($C$7*DO246+$D$7*DP246+$E$7*V246)</f>
        <v>0</v>
      </c>
      <c r="X246">
        <f>0.61365*exp(17.502*W246/(240.97+W246))</f>
        <v>0</v>
      </c>
      <c r="Y246">
        <f>(Z246/AA246*100)</f>
        <v>0</v>
      </c>
      <c r="Z246">
        <f>DG246*(DL246+DM246)/1000</f>
        <v>0</v>
      </c>
      <c r="AA246">
        <f>0.61365*exp(17.502*DN246/(240.97+DN246))</f>
        <v>0</v>
      </c>
      <c r="AB246">
        <f>(X246-DG246*(DL246+DM246)/1000)</f>
        <v>0</v>
      </c>
      <c r="AC246">
        <f>(-J246*44100)</f>
        <v>0</v>
      </c>
      <c r="AD246">
        <f>2*29.3*R246*0.92*(DN246-W246)</f>
        <v>0</v>
      </c>
      <c r="AE246">
        <f>2*0.95*5.67E-8*(((DN246+$B$7)+273)^4-(W246+273)^4)</f>
        <v>0</v>
      </c>
      <c r="AF246">
        <f>U246+AE246+AC246+AD246</f>
        <v>0</v>
      </c>
      <c r="AG246">
        <v>0</v>
      </c>
      <c r="AH246">
        <v>0</v>
      </c>
      <c r="AI246">
        <f>IF(AG246*$H$13&gt;=AK246,1.0,(AK246/(AK246-AG246*$H$13)))</f>
        <v>0</v>
      </c>
      <c r="AJ246">
        <f>(AI246-1)*100</f>
        <v>0</v>
      </c>
      <c r="AK246">
        <f>MAX(0,($B$13+$C$13*DS246)/(1+$D$13*DS246)*DL246/(DN246+273)*$E$13)</f>
        <v>0</v>
      </c>
      <c r="AL246" t="s">
        <v>420</v>
      </c>
      <c r="AM246" t="s">
        <v>420</v>
      </c>
      <c r="AN246">
        <v>0</v>
      </c>
      <c r="AO246">
        <v>0</v>
      </c>
      <c r="AP246">
        <f>1-AN246/AO246</f>
        <v>0</v>
      </c>
      <c r="AQ246">
        <v>0</v>
      </c>
      <c r="AR246" t="s">
        <v>420</v>
      </c>
      <c r="AS246" t="s">
        <v>420</v>
      </c>
      <c r="AT246">
        <v>0</v>
      </c>
      <c r="AU246">
        <v>0</v>
      </c>
      <c r="AV246">
        <f>1-AT246/AU246</f>
        <v>0</v>
      </c>
      <c r="AW246">
        <v>0.5</v>
      </c>
      <c r="AX246">
        <f>CW246</f>
        <v>0</v>
      </c>
      <c r="AY246">
        <f>L246</f>
        <v>0</v>
      </c>
      <c r="AZ246">
        <f>AV246*AW246*AX246</f>
        <v>0</v>
      </c>
      <c r="BA246">
        <f>(AY246-AQ246)/AX246</f>
        <v>0</v>
      </c>
      <c r="BB246">
        <f>(AO246-AU246)/AU246</f>
        <v>0</v>
      </c>
      <c r="BC246">
        <f>AN246/(AP246+AN246/AU246)</f>
        <v>0</v>
      </c>
      <c r="BD246" t="s">
        <v>420</v>
      </c>
      <c r="BE246">
        <v>0</v>
      </c>
      <c r="BF246">
        <f>IF(BE246&lt;&gt;0, BE246, BC246)</f>
        <v>0</v>
      </c>
      <c r="BG246">
        <f>1-BF246/AU246</f>
        <v>0</v>
      </c>
      <c r="BH246">
        <f>(AU246-AT246)/(AU246-BF246)</f>
        <v>0</v>
      </c>
      <c r="BI246">
        <f>(AO246-AU246)/(AO246-BF246)</f>
        <v>0</v>
      </c>
      <c r="BJ246">
        <f>(AU246-AT246)/(AU246-AN246)</f>
        <v>0</v>
      </c>
      <c r="BK246">
        <f>(AO246-AU246)/(AO246-AN246)</f>
        <v>0</v>
      </c>
      <c r="BL246">
        <f>(BH246*BF246/AT246)</f>
        <v>0</v>
      </c>
      <c r="BM246">
        <f>(1-BL246)</f>
        <v>0</v>
      </c>
      <c r="CV246">
        <f>$B$11*DT246+$C$11*DU246+$F$11*EF246*(1-EI246)</f>
        <v>0</v>
      </c>
      <c r="CW246">
        <f>CV246*CX246</f>
        <v>0</v>
      </c>
      <c r="CX246">
        <f>($B$11*$D$9+$C$11*$D$9+$F$11*((ES246+EK246)/MAX(ES246+EK246+ET246, 0.1)*$I$9+ET246/MAX(ES246+EK246+ET246, 0.1)*$J$9))/($B$11+$C$11+$F$11)</f>
        <v>0</v>
      </c>
      <c r="CY246">
        <f>($B$11*$K$9+$C$11*$K$9+$F$11*((ES246+EK246)/MAX(ES246+EK246+ET246, 0.1)*$P$9+ET246/MAX(ES246+EK246+ET246, 0.1)*$Q$9))/($B$11+$C$11+$F$11)</f>
        <v>0</v>
      </c>
      <c r="CZ246">
        <v>2.18</v>
      </c>
      <c r="DA246">
        <v>0.5</v>
      </c>
      <c r="DB246" t="s">
        <v>421</v>
      </c>
      <c r="DC246">
        <v>2</v>
      </c>
      <c r="DD246">
        <v>1759363767.1</v>
      </c>
      <c r="DE246">
        <v>420.017333333333</v>
      </c>
      <c r="DF246">
        <v>420.003666666667</v>
      </c>
      <c r="DG246">
        <v>23.9310333333333</v>
      </c>
      <c r="DH246">
        <v>23.7068666666667</v>
      </c>
      <c r="DI246">
        <v>418.038</v>
      </c>
      <c r="DJ246">
        <v>23.5514666666667</v>
      </c>
      <c r="DK246">
        <v>500.083666666667</v>
      </c>
      <c r="DL246">
        <v>90.3357666666667</v>
      </c>
      <c r="DM246">
        <v>0.0338374666666667</v>
      </c>
      <c r="DN246">
        <v>30.3164333333333</v>
      </c>
      <c r="DO246">
        <v>30.0008666666667</v>
      </c>
      <c r="DP246">
        <v>999.9</v>
      </c>
      <c r="DQ246">
        <v>0</v>
      </c>
      <c r="DR246">
        <v>0</v>
      </c>
      <c r="DS246">
        <v>10003.7333333333</v>
      </c>
      <c r="DT246">
        <v>0</v>
      </c>
      <c r="DU246">
        <v>0.386148</v>
      </c>
      <c r="DV246">
        <v>0.0137532533333333</v>
      </c>
      <c r="DW246">
        <v>430.315333333333</v>
      </c>
      <c r="DX246">
        <v>430.202666666667</v>
      </c>
      <c r="DY246">
        <v>0.224181333333333</v>
      </c>
      <c r="DZ246">
        <v>420.003666666667</v>
      </c>
      <c r="EA246">
        <v>23.7068666666667</v>
      </c>
      <c r="EB246">
        <v>2.16183</v>
      </c>
      <c r="EC246">
        <v>2.14157666666667</v>
      </c>
      <c r="ED246">
        <v>18.6822333333333</v>
      </c>
      <c r="EE246">
        <v>18.5318666666667</v>
      </c>
      <c r="EF246">
        <v>0.00500059</v>
      </c>
      <c r="EG246">
        <v>0</v>
      </c>
      <c r="EH246">
        <v>0</v>
      </c>
      <c r="EI246">
        <v>0</v>
      </c>
      <c r="EJ246">
        <v>194.266666666667</v>
      </c>
      <c r="EK246">
        <v>0.00500059</v>
      </c>
      <c r="EL246">
        <v>-14.8666666666667</v>
      </c>
      <c r="EM246">
        <v>-1.1</v>
      </c>
      <c r="EN246">
        <v>35.9163333333333</v>
      </c>
      <c r="EO246">
        <v>40.5206666666667</v>
      </c>
      <c r="EP246">
        <v>37.729</v>
      </c>
      <c r="EQ246">
        <v>41.208</v>
      </c>
      <c r="ER246">
        <v>38.7706666666667</v>
      </c>
      <c r="ES246">
        <v>0</v>
      </c>
      <c r="ET246">
        <v>0</v>
      </c>
      <c r="EU246">
        <v>0</v>
      </c>
      <c r="EV246">
        <v>1759363771.3</v>
      </c>
      <c r="EW246">
        <v>0</v>
      </c>
      <c r="EX246">
        <v>191.011538461538</v>
      </c>
      <c r="EY246">
        <v>15.3059829648771</v>
      </c>
      <c r="EZ246">
        <v>-11.0085468491949</v>
      </c>
      <c r="FA246">
        <v>-7.92307692307692</v>
      </c>
      <c r="FB246">
        <v>15</v>
      </c>
      <c r="FC246">
        <v>0</v>
      </c>
      <c r="FD246" t="s">
        <v>422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-0.0127127557142857</v>
      </c>
      <c r="FQ246">
        <v>0.167282276883117</v>
      </c>
      <c r="FR246">
        <v>0.0391400472063545</v>
      </c>
      <c r="FS246">
        <v>1</v>
      </c>
      <c r="FT246">
        <v>190.823529411765</v>
      </c>
      <c r="FU246">
        <v>-8.53170332763349</v>
      </c>
      <c r="FV246">
        <v>6.56810738356767</v>
      </c>
      <c r="FW246">
        <v>-1</v>
      </c>
      <c r="FX246">
        <v>0.221737952380952</v>
      </c>
      <c r="FY246">
        <v>0.00803212987013024</v>
      </c>
      <c r="FZ246">
        <v>0.00121183998142889</v>
      </c>
      <c r="GA246">
        <v>1</v>
      </c>
      <c r="GB246">
        <v>2</v>
      </c>
      <c r="GC246">
        <v>2</v>
      </c>
      <c r="GD246" t="s">
        <v>449</v>
      </c>
      <c r="GE246">
        <v>3.13282</v>
      </c>
      <c r="GF246">
        <v>2.71176</v>
      </c>
      <c r="GG246">
        <v>0.0892221</v>
      </c>
      <c r="GH246">
        <v>0.0896892</v>
      </c>
      <c r="GI246">
        <v>0.102434</v>
      </c>
      <c r="GJ246">
        <v>0.102507</v>
      </c>
      <c r="GK246">
        <v>34267.1</v>
      </c>
      <c r="GL246">
        <v>36682.8</v>
      </c>
      <c r="GM246">
        <v>34043.8</v>
      </c>
      <c r="GN246">
        <v>36489</v>
      </c>
      <c r="GO246">
        <v>43160.4</v>
      </c>
      <c r="GP246">
        <v>47014.3</v>
      </c>
      <c r="GQ246">
        <v>53113.9</v>
      </c>
      <c r="GR246">
        <v>58321.3</v>
      </c>
      <c r="GS246">
        <v>1.94813</v>
      </c>
      <c r="GT246">
        <v>1.7773</v>
      </c>
      <c r="GU246">
        <v>0.0867173</v>
      </c>
      <c r="GV246">
        <v>0</v>
      </c>
      <c r="GW246">
        <v>28.5971</v>
      </c>
      <c r="GX246">
        <v>999.9</v>
      </c>
      <c r="GY246">
        <v>57.734</v>
      </c>
      <c r="GZ246">
        <v>30.937</v>
      </c>
      <c r="HA246">
        <v>28.7305</v>
      </c>
      <c r="HB246">
        <v>54.4227</v>
      </c>
      <c r="HC246">
        <v>44.2829</v>
      </c>
      <c r="HD246">
        <v>1</v>
      </c>
      <c r="HE246">
        <v>0.111217</v>
      </c>
      <c r="HF246">
        <v>-1.45116</v>
      </c>
      <c r="HG246">
        <v>20.1276</v>
      </c>
      <c r="HH246">
        <v>5.19887</v>
      </c>
      <c r="HI246">
        <v>12.004</v>
      </c>
      <c r="HJ246">
        <v>4.9755</v>
      </c>
      <c r="HK246">
        <v>3.294</v>
      </c>
      <c r="HL246">
        <v>9999</v>
      </c>
      <c r="HM246">
        <v>9999</v>
      </c>
      <c r="HN246">
        <v>999.9</v>
      </c>
      <c r="HO246">
        <v>9999</v>
      </c>
      <c r="HP246">
        <v>1.86325</v>
      </c>
      <c r="HQ246">
        <v>1.86813</v>
      </c>
      <c r="HR246">
        <v>1.86783</v>
      </c>
      <c r="HS246">
        <v>1.86905</v>
      </c>
      <c r="HT246">
        <v>1.86983</v>
      </c>
      <c r="HU246">
        <v>1.86589</v>
      </c>
      <c r="HV246">
        <v>1.86693</v>
      </c>
      <c r="HW246">
        <v>1.86844</v>
      </c>
      <c r="HX246">
        <v>5</v>
      </c>
      <c r="HY246">
        <v>0</v>
      </c>
      <c r="HZ246">
        <v>0</v>
      </c>
      <c r="IA246">
        <v>0</v>
      </c>
      <c r="IB246" t="s">
        <v>424</v>
      </c>
      <c r="IC246" t="s">
        <v>425</v>
      </c>
      <c r="ID246" t="s">
        <v>426</v>
      </c>
      <c r="IE246" t="s">
        <v>426</v>
      </c>
      <c r="IF246" t="s">
        <v>426</v>
      </c>
      <c r="IG246" t="s">
        <v>426</v>
      </c>
      <c r="IH246">
        <v>0</v>
      </c>
      <c r="II246">
        <v>100</v>
      </c>
      <c r="IJ246">
        <v>100</v>
      </c>
      <c r="IK246">
        <v>1.979</v>
      </c>
      <c r="IL246">
        <v>0.3796</v>
      </c>
      <c r="IM246">
        <v>0.591063205497763</v>
      </c>
      <c r="IN246">
        <v>0.00362635438953289</v>
      </c>
      <c r="IO246">
        <v>-8.50754122937555e-07</v>
      </c>
      <c r="IP246">
        <v>2.87264459290622e-10</v>
      </c>
      <c r="IQ246">
        <v>-0.103101814204982</v>
      </c>
      <c r="IR246">
        <v>-0.017656537129445</v>
      </c>
      <c r="IS246">
        <v>0.00217271289782075</v>
      </c>
      <c r="IT246">
        <v>-2.34727275410467e-05</v>
      </c>
      <c r="IU246">
        <v>4</v>
      </c>
      <c r="IV246">
        <v>2183</v>
      </c>
      <c r="IW246">
        <v>1</v>
      </c>
      <c r="IX246">
        <v>27</v>
      </c>
      <c r="IY246">
        <v>29322729.5</v>
      </c>
      <c r="IZ246">
        <v>29322729.5</v>
      </c>
      <c r="JA246">
        <v>0.997314</v>
      </c>
      <c r="JB246">
        <v>2.64038</v>
      </c>
      <c r="JC246">
        <v>1.54785</v>
      </c>
      <c r="JD246">
        <v>2.31445</v>
      </c>
      <c r="JE246">
        <v>1.64673</v>
      </c>
      <c r="JF246">
        <v>2.33887</v>
      </c>
      <c r="JG246">
        <v>34.6463</v>
      </c>
      <c r="JH246">
        <v>24.2188</v>
      </c>
      <c r="JI246">
        <v>18</v>
      </c>
      <c r="JJ246">
        <v>505.893</v>
      </c>
      <c r="JK246">
        <v>396.118</v>
      </c>
      <c r="JL246">
        <v>31.0176</v>
      </c>
      <c r="JM246">
        <v>28.829</v>
      </c>
      <c r="JN246">
        <v>29.9998</v>
      </c>
      <c r="JO246">
        <v>28.8104</v>
      </c>
      <c r="JP246">
        <v>28.7587</v>
      </c>
      <c r="JQ246">
        <v>19.9877</v>
      </c>
      <c r="JR246">
        <v>21.1982</v>
      </c>
      <c r="JS246">
        <v>52.7734</v>
      </c>
      <c r="JT246">
        <v>31.0215</v>
      </c>
      <c r="JU246">
        <v>420</v>
      </c>
      <c r="JV246">
        <v>23.6837</v>
      </c>
      <c r="JW246">
        <v>96.5457</v>
      </c>
      <c r="JX246">
        <v>94.4909</v>
      </c>
    </row>
    <row r="247" spans="1:284">
      <c r="A247">
        <v>231</v>
      </c>
      <c r="B247">
        <v>1759363772.1</v>
      </c>
      <c r="C247">
        <v>2730</v>
      </c>
      <c r="D247" t="s">
        <v>893</v>
      </c>
      <c r="E247" t="s">
        <v>894</v>
      </c>
      <c r="F247">
        <v>5</v>
      </c>
      <c r="G247" t="s">
        <v>852</v>
      </c>
      <c r="H247" t="s">
        <v>419</v>
      </c>
      <c r="I247">
        <v>1759363769.1</v>
      </c>
      <c r="J247">
        <f>(K247)/1000</f>
        <v>0</v>
      </c>
      <c r="K247">
        <f>1000*DK247*AI247*(DG247-DH247)/(100*CZ247*(1000-AI247*DG247))</f>
        <v>0</v>
      </c>
      <c r="L247">
        <f>DK247*AI247*(DF247-DE247*(1000-AI247*DH247)/(1000-AI247*DG247))/(100*CZ247)</f>
        <v>0</v>
      </c>
      <c r="M247">
        <f>DE247 - IF(AI247&gt;1, L247*CZ247*100.0/(AK247), 0)</f>
        <v>0</v>
      </c>
      <c r="N247">
        <f>((T247-J247/2)*M247-L247)/(T247+J247/2)</f>
        <v>0</v>
      </c>
      <c r="O247">
        <f>N247*(DL247+DM247)/1000.0</f>
        <v>0</v>
      </c>
      <c r="P247">
        <f>(DE247 - IF(AI247&gt;1, L247*CZ247*100.0/(AK247), 0))*(DL247+DM247)/1000.0</f>
        <v>0</v>
      </c>
      <c r="Q247">
        <f>2.0/((1/S247-1/R247)+SIGN(S247)*SQRT((1/S247-1/R247)*(1/S247-1/R247) + 4*DA247/((DA247+1)*(DA247+1))*(2*1/S247*1/R247-1/R247*1/R247)))</f>
        <v>0</v>
      </c>
      <c r="R247">
        <f>IF(LEFT(DB247,1)&lt;&gt;"0",IF(LEFT(DB247,1)="1",3.0,DC247),$D$5+$E$5*(DS247*DL247/($K$5*1000))+$F$5*(DS247*DL247/($K$5*1000))*MAX(MIN(CZ247,$J$5),$I$5)*MAX(MIN(CZ247,$J$5),$I$5)+$G$5*MAX(MIN(CZ247,$J$5),$I$5)*(DS247*DL247/($K$5*1000))+$H$5*(DS247*DL247/($K$5*1000))*(DS247*DL247/($K$5*1000)))</f>
        <v>0</v>
      </c>
      <c r="S247">
        <f>J247*(1000-(1000*0.61365*exp(17.502*W247/(240.97+W247))/(DL247+DM247)+DG247)/2)/(1000*0.61365*exp(17.502*W247/(240.97+W247))/(DL247+DM247)-DG247)</f>
        <v>0</v>
      </c>
      <c r="T247">
        <f>1/((DA247+1)/(Q247/1.6)+1/(R247/1.37)) + DA247/((DA247+1)/(Q247/1.6) + DA247/(R247/1.37))</f>
        <v>0</v>
      </c>
      <c r="U247">
        <f>(CV247*CY247)</f>
        <v>0</v>
      </c>
      <c r="V247">
        <f>(DN247+(U247+2*0.95*5.67E-8*(((DN247+$B$7)+273)^4-(DN247+273)^4)-44100*J247)/(1.84*29.3*R247+8*0.95*5.67E-8*(DN247+273)^3))</f>
        <v>0</v>
      </c>
      <c r="W247">
        <f>($C$7*DO247+$D$7*DP247+$E$7*V247)</f>
        <v>0</v>
      </c>
      <c r="X247">
        <f>0.61365*exp(17.502*W247/(240.97+W247))</f>
        <v>0</v>
      </c>
      <c r="Y247">
        <f>(Z247/AA247*100)</f>
        <v>0</v>
      </c>
      <c r="Z247">
        <f>DG247*(DL247+DM247)/1000</f>
        <v>0</v>
      </c>
      <c r="AA247">
        <f>0.61365*exp(17.502*DN247/(240.97+DN247))</f>
        <v>0</v>
      </c>
      <c r="AB247">
        <f>(X247-DG247*(DL247+DM247)/1000)</f>
        <v>0</v>
      </c>
      <c r="AC247">
        <f>(-J247*44100)</f>
        <v>0</v>
      </c>
      <c r="AD247">
        <f>2*29.3*R247*0.92*(DN247-W247)</f>
        <v>0</v>
      </c>
      <c r="AE247">
        <f>2*0.95*5.67E-8*(((DN247+$B$7)+273)^4-(W247+273)^4)</f>
        <v>0</v>
      </c>
      <c r="AF247">
        <f>U247+AE247+AC247+AD247</f>
        <v>0</v>
      </c>
      <c r="AG247">
        <v>0</v>
      </c>
      <c r="AH247">
        <v>0</v>
      </c>
      <c r="AI247">
        <f>IF(AG247*$H$13&gt;=AK247,1.0,(AK247/(AK247-AG247*$H$13)))</f>
        <v>0</v>
      </c>
      <c r="AJ247">
        <f>(AI247-1)*100</f>
        <v>0</v>
      </c>
      <c r="AK247">
        <f>MAX(0,($B$13+$C$13*DS247)/(1+$D$13*DS247)*DL247/(DN247+273)*$E$13)</f>
        <v>0</v>
      </c>
      <c r="AL247" t="s">
        <v>420</v>
      </c>
      <c r="AM247" t="s">
        <v>420</v>
      </c>
      <c r="AN247">
        <v>0</v>
      </c>
      <c r="AO247">
        <v>0</v>
      </c>
      <c r="AP247">
        <f>1-AN247/AO247</f>
        <v>0</v>
      </c>
      <c r="AQ247">
        <v>0</v>
      </c>
      <c r="AR247" t="s">
        <v>420</v>
      </c>
      <c r="AS247" t="s">
        <v>420</v>
      </c>
      <c r="AT247">
        <v>0</v>
      </c>
      <c r="AU247">
        <v>0</v>
      </c>
      <c r="AV247">
        <f>1-AT247/AU247</f>
        <v>0</v>
      </c>
      <c r="AW247">
        <v>0.5</v>
      </c>
      <c r="AX247">
        <f>CW247</f>
        <v>0</v>
      </c>
      <c r="AY247">
        <f>L247</f>
        <v>0</v>
      </c>
      <c r="AZ247">
        <f>AV247*AW247*AX247</f>
        <v>0</v>
      </c>
      <c r="BA247">
        <f>(AY247-AQ247)/AX247</f>
        <v>0</v>
      </c>
      <c r="BB247">
        <f>(AO247-AU247)/AU247</f>
        <v>0</v>
      </c>
      <c r="BC247">
        <f>AN247/(AP247+AN247/AU247)</f>
        <v>0</v>
      </c>
      <c r="BD247" t="s">
        <v>420</v>
      </c>
      <c r="BE247">
        <v>0</v>
      </c>
      <c r="BF247">
        <f>IF(BE247&lt;&gt;0, BE247, BC247)</f>
        <v>0</v>
      </c>
      <c r="BG247">
        <f>1-BF247/AU247</f>
        <v>0</v>
      </c>
      <c r="BH247">
        <f>(AU247-AT247)/(AU247-BF247)</f>
        <v>0</v>
      </c>
      <c r="BI247">
        <f>(AO247-AU247)/(AO247-BF247)</f>
        <v>0</v>
      </c>
      <c r="BJ247">
        <f>(AU247-AT247)/(AU247-AN247)</f>
        <v>0</v>
      </c>
      <c r="BK247">
        <f>(AO247-AU247)/(AO247-AN247)</f>
        <v>0</v>
      </c>
      <c r="BL247">
        <f>(BH247*BF247/AT247)</f>
        <v>0</v>
      </c>
      <c r="BM247">
        <f>(1-BL247)</f>
        <v>0</v>
      </c>
      <c r="CV247">
        <f>$B$11*DT247+$C$11*DU247+$F$11*EF247*(1-EI247)</f>
        <v>0</v>
      </c>
      <c r="CW247">
        <f>CV247*CX247</f>
        <v>0</v>
      </c>
      <c r="CX247">
        <f>($B$11*$D$9+$C$11*$D$9+$F$11*((ES247+EK247)/MAX(ES247+EK247+ET247, 0.1)*$I$9+ET247/MAX(ES247+EK247+ET247, 0.1)*$J$9))/($B$11+$C$11+$F$11)</f>
        <v>0</v>
      </c>
      <c r="CY247">
        <f>($B$11*$K$9+$C$11*$K$9+$F$11*((ES247+EK247)/MAX(ES247+EK247+ET247, 0.1)*$P$9+ET247/MAX(ES247+EK247+ET247, 0.1)*$Q$9))/($B$11+$C$11+$F$11)</f>
        <v>0</v>
      </c>
      <c r="CZ247">
        <v>2.18</v>
      </c>
      <c r="DA247">
        <v>0.5</v>
      </c>
      <c r="DB247" t="s">
        <v>421</v>
      </c>
      <c r="DC247">
        <v>2</v>
      </c>
      <c r="DD247">
        <v>1759363769.1</v>
      </c>
      <c r="DE247">
        <v>420.008</v>
      </c>
      <c r="DF247">
        <v>419.996333333333</v>
      </c>
      <c r="DG247">
        <v>23.9306666666667</v>
      </c>
      <c r="DH247">
        <v>23.7053666666667</v>
      </c>
      <c r="DI247">
        <v>418.029</v>
      </c>
      <c r="DJ247">
        <v>23.5511</v>
      </c>
      <c r="DK247">
        <v>500.051333333333</v>
      </c>
      <c r="DL247">
        <v>90.3351</v>
      </c>
      <c r="DM247">
        <v>0.0338987666666667</v>
      </c>
      <c r="DN247">
        <v>30.3189333333333</v>
      </c>
      <c r="DO247">
        <v>30.0067333333333</v>
      </c>
      <c r="DP247">
        <v>999.9</v>
      </c>
      <c r="DQ247">
        <v>0</v>
      </c>
      <c r="DR247">
        <v>0</v>
      </c>
      <c r="DS247">
        <v>9991.26666666667</v>
      </c>
      <c r="DT247">
        <v>0</v>
      </c>
      <c r="DU247">
        <v>0.386148</v>
      </c>
      <c r="DV247">
        <v>0.01209512</v>
      </c>
      <c r="DW247">
        <v>430.305666666667</v>
      </c>
      <c r="DX247">
        <v>430.194333333333</v>
      </c>
      <c r="DY247">
        <v>0.225294</v>
      </c>
      <c r="DZ247">
        <v>419.996333333333</v>
      </c>
      <c r="EA247">
        <v>23.7053666666667</v>
      </c>
      <c r="EB247">
        <v>2.16178</v>
      </c>
      <c r="EC247">
        <v>2.14142666666667</v>
      </c>
      <c r="ED247">
        <v>18.6818666666667</v>
      </c>
      <c r="EE247">
        <v>18.5307333333333</v>
      </c>
      <c r="EF247">
        <v>0.00500059</v>
      </c>
      <c r="EG247">
        <v>0</v>
      </c>
      <c r="EH247">
        <v>0</v>
      </c>
      <c r="EI247">
        <v>0</v>
      </c>
      <c r="EJ247">
        <v>195.033333333333</v>
      </c>
      <c r="EK247">
        <v>0.00500059</v>
      </c>
      <c r="EL247">
        <v>-14.2666666666667</v>
      </c>
      <c r="EM247">
        <v>-0.866666666666667</v>
      </c>
      <c r="EN247">
        <v>35.937</v>
      </c>
      <c r="EO247">
        <v>40.5413333333333</v>
      </c>
      <c r="EP247">
        <v>37.75</v>
      </c>
      <c r="EQ247">
        <v>41.2496666666667</v>
      </c>
      <c r="ER247">
        <v>38.7913333333333</v>
      </c>
      <c r="ES247">
        <v>0</v>
      </c>
      <c r="ET247">
        <v>0</v>
      </c>
      <c r="EU247">
        <v>0</v>
      </c>
      <c r="EV247">
        <v>1759363773.1</v>
      </c>
      <c r="EW247">
        <v>0</v>
      </c>
      <c r="EX247">
        <v>191.308</v>
      </c>
      <c r="EY247">
        <v>-1.61538474625628</v>
      </c>
      <c r="EZ247">
        <v>8.16923114265917</v>
      </c>
      <c r="FA247">
        <v>-6.692</v>
      </c>
      <c r="FB247">
        <v>15</v>
      </c>
      <c r="FC247">
        <v>0</v>
      </c>
      <c r="FD247" t="s">
        <v>422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-0.013497489047619</v>
      </c>
      <c r="FQ247">
        <v>0.240938217662338</v>
      </c>
      <c r="FR247">
        <v>0.0383166188515161</v>
      </c>
      <c r="FS247">
        <v>1</v>
      </c>
      <c r="FT247">
        <v>191.155882352941</v>
      </c>
      <c r="FU247">
        <v>4.74407959910014</v>
      </c>
      <c r="FV247">
        <v>7.04056277732492</v>
      </c>
      <c r="FW247">
        <v>-1</v>
      </c>
      <c r="FX247">
        <v>0.222220333333333</v>
      </c>
      <c r="FY247">
        <v>0.0125037662337661</v>
      </c>
      <c r="FZ247">
        <v>0.00167253216449486</v>
      </c>
      <c r="GA247">
        <v>1</v>
      </c>
      <c r="GB247">
        <v>2</v>
      </c>
      <c r="GC247">
        <v>2</v>
      </c>
      <c r="GD247" t="s">
        <v>449</v>
      </c>
      <c r="GE247">
        <v>3.1328</v>
      </c>
      <c r="GF247">
        <v>2.71199</v>
      </c>
      <c r="GG247">
        <v>0.0892185</v>
      </c>
      <c r="GH247">
        <v>0.0896877</v>
      </c>
      <c r="GI247">
        <v>0.102432</v>
      </c>
      <c r="GJ247">
        <v>0.102505</v>
      </c>
      <c r="GK247">
        <v>34267.1</v>
      </c>
      <c r="GL247">
        <v>36683</v>
      </c>
      <c r="GM247">
        <v>34043.6</v>
      </c>
      <c r="GN247">
        <v>36489.1</v>
      </c>
      <c r="GO247">
        <v>43160.4</v>
      </c>
      <c r="GP247">
        <v>47014.7</v>
      </c>
      <c r="GQ247">
        <v>53113.8</v>
      </c>
      <c r="GR247">
        <v>58321.7</v>
      </c>
      <c r="GS247">
        <v>1.9482</v>
      </c>
      <c r="GT247">
        <v>1.77743</v>
      </c>
      <c r="GU247">
        <v>0.0868961</v>
      </c>
      <c r="GV247">
        <v>0</v>
      </c>
      <c r="GW247">
        <v>28.5971</v>
      </c>
      <c r="GX247">
        <v>999.9</v>
      </c>
      <c r="GY247">
        <v>57.734</v>
      </c>
      <c r="GZ247">
        <v>30.937</v>
      </c>
      <c r="HA247">
        <v>28.729</v>
      </c>
      <c r="HB247">
        <v>54.1627</v>
      </c>
      <c r="HC247">
        <v>44.4631</v>
      </c>
      <c r="HD247">
        <v>1</v>
      </c>
      <c r="HE247">
        <v>0.11091</v>
      </c>
      <c r="HF247">
        <v>-1.45204</v>
      </c>
      <c r="HG247">
        <v>20.1276</v>
      </c>
      <c r="HH247">
        <v>5.19887</v>
      </c>
      <c r="HI247">
        <v>12.0041</v>
      </c>
      <c r="HJ247">
        <v>4.97555</v>
      </c>
      <c r="HK247">
        <v>3.294</v>
      </c>
      <c r="HL247">
        <v>9999</v>
      </c>
      <c r="HM247">
        <v>9999</v>
      </c>
      <c r="HN247">
        <v>999.9</v>
      </c>
      <c r="HO247">
        <v>9999</v>
      </c>
      <c r="HP247">
        <v>1.86326</v>
      </c>
      <c r="HQ247">
        <v>1.86813</v>
      </c>
      <c r="HR247">
        <v>1.86783</v>
      </c>
      <c r="HS247">
        <v>1.86905</v>
      </c>
      <c r="HT247">
        <v>1.86983</v>
      </c>
      <c r="HU247">
        <v>1.86588</v>
      </c>
      <c r="HV247">
        <v>1.86695</v>
      </c>
      <c r="HW247">
        <v>1.86844</v>
      </c>
      <c r="HX247">
        <v>5</v>
      </c>
      <c r="HY247">
        <v>0</v>
      </c>
      <c r="HZ247">
        <v>0</v>
      </c>
      <c r="IA247">
        <v>0</v>
      </c>
      <c r="IB247" t="s">
        <v>424</v>
      </c>
      <c r="IC247" t="s">
        <v>425</v>
      </c>
      <c r="ID247" t="s">
        <v>426</v>
      </c>
      <c r="IE247" t="s">
        <v>426</v>
      </c>
      <c r="IF247" t="s">
        <v>426</v>
      </c>
      <c r="IG247" t="s">
        <v>426</v>
      </c>
      <c r="IH247">
        <v>0</v>
      </c>
      <c r="II247">
        <v>100</v>
      </c>
      <c r="IJ247">
        <v>100</v>
      </c>
      <c r="IK247">
        <v>1.979</v>
      </c>
      <c r="IL247">
        <v>0.3795</v>
      </c>
      <c r="IM247">
        <v>0.591063205497763</v>
      </c>
      <c r="IN247">
        <v>0.00362635438953289</v>
      </c>
      <c r="IO247">
        <v>-8.50754122937555e-07</v>
      </c>
      <c r="IP247">
        <v>2.87264459290622e-10</v>
      </c>
      <c r="IQ247">
        <v>-0.103101814204982</v>
      </c>
      <c r="IR247">
        <v>-0.017656537129445</v>
      </c>
      <c r="IS247">
        <v>0.00217271289782075</v>
      </c>
      <c r="IT247">
        <v>-2.34727275410467e-05</v>
      </c>
      <c r="IU247">
        <v>4</v>
      </c>
      <c r="IV247">
        <v>2183</v>
      </c>
      <c r="IW247">
        <v>1</v>
      </c>
      <c r="IX247">
        <v>27</v>
      </c>
      <c r="IY247">
        <v>29322729.5</v>
      </c>
      <c r="IZ247">
        <v>29322729.5</v>
      </c>
      <c r="JA247">
        <v>0.997314</v>
      </c>
      <c r="JB247">
        <v>2.64893</v>
      </c>
      <c r="JC247">
        <v>1.54785</v>
      </c>
      <c r="JD247">
        <v>2.31323</v>
      </c>
      <c r="JE247">
        <v>1.64673</v>
      </c>
      <c r="JF247">
        <v>2.30835</v>
      </c>
      <c r="JG247">
        <v>34.6463</v>
      </c>
      <c r="JH247">
        <v>24.2101</v>
      </c>
      <c r="JI247">
        <v>18</v>
      </c>
      <c r="JJ247">
        <v>505.932</v>
      </c>
      <c r="JK247">
        <v>396.182</v>
      </c>
      <c r="JL247">
        <v>31.0193</v>
      </c>
      <c r="JM247">
        <v>28.8277</v>
      </c>
      <c r="JN247">
        <v>29.9998</v>
      </c>
      <c r="JO247">
        <v>28.8092</v>
      </c>
      <c r="JP247">
        <v>28.758</v>
      </c>
      <c r="JQ247">
        <v>19.9879</v>
      </c>
      <c r="JR247">
        <v>21.1982</v>
      </c>
      <c r="JS247">
        <v>52.7734</v>
      </c>
      <c r="JT247">
        <v>31.0187</v>
      </c>
      <c r="JU247">
        <v>420</v>
      </c>
      <c r="JV247">
        <v>23.6837</v>
      </c>
      <c r="JW247">
        <v>96.5454</v>
      </c>
      <c r="JX247">
        <v>94.4914</v>
      </c>
    </row>
    <row r="248" spans="1:284">
      <c r="A248">
        <v>232</v>
      </c>
      <c r="B248">
        <v>1759363774.1</v>
      </c>
      <c r="C248">
        <v>2732</v>
      </c>
      <c r="D248" t="s">
        <v>895</v>
      </c>
      <c r="E248" t="s">
        <v>896</v>
      </c>
      <c r="F248">
        <v>5</v>
      </c>
      <c r="G248" t="s">
        <v>852</v>
      </c>
      <c r="H248" t="s">
        <v>419</v>
      </c>
      <c r="I248">
        <v>1759363771.1</v>
      </c>
      <c r="J248">
        <f>(K248)/1000</f>
        <v>0</v>
      </c>
      <c r="K248">
        <f>1000*DK248*AI248*(DG248-DH248)/(100*CZ248*(1000-AI248*DG248))</f>
        <v>0</v>
      </c>
      <c r="L248">
        <f>DK248*AI248*(DF248-DE248*(1000-AI248*DH248)/(1000-AI248*DG248))/(100*CZ248)</f>
        <v>0</v>
      </c>
      <c r="M248">
        <f>DE248 - IF(AI248&gt;1, L248*CZ248*100.0/(AK248), 0)</f>
        <v>0</v>
      </c>
      <c r="N248">
        <f>((T248-J248/2)*M248-L248)/(T248+J248/2)</f>
        <v>0</v>
      </c>
      <c r="O248">
        <f>N248*(DL248+DM248)/1000.0</f>
        <v>0</v>
      </c>
      <c r="P248">
        <f>(DE248 - IF(AI248&gt;1, L248*CZ248*100.0/(AK248), 0))*(DL248+DM248)/1000.0</f>
        <v>0</v>
      </c>
      <c r="Q248">
        <f>2.0/((1/S248-1/R248)+SIGN(S248)*SQRT((1/S248-1/R248)*(1/S248-1/R248) + 4*DA248/((DA248+1)*(DA248+1))*(2*1/S248*1/R248-1/R248*1/R248)))</f>
        <v>0</v>
      </c>
      <c r="R248">
        <f>IF(LEFT(DB248,1)&lt;&gt;"0",IF(LEFT(DB248,1)="1",3.0,DC248),$D$5+$E$5*(DS248*DL248/($K$5*1000))+$F$5*(DS248*DL248/($K$5*1000))*MAX(MIN(CZ248,$J$5),$I$5)*MAX(MIN(CZ248,$J$5),$I$5)+$G$5*MAX(MIN(CZ248,$J$5),$I$5)*(DS248*DL248/($K$5*1000))+$H$5*(DS248*DL248/($K$5*1000))*(DS248*DL248/($K$5*1000)))</f>
        <v>0</v>
      </c>
      <c r="S248">
        <f>J248*(1000-(1000*0.61365*exp(17.502*W248/(240.97+W248))/(DL248+DM248)+DG248)/2)/(1000*0.61365*exp(17.502*W248/(240.97+W248))/(DL248+DM248)-DG248)</f>
        <v>0</v>
      </c>
      <c r="T248">
        <f>1/((DA248+1)/(Q248/1.6)+1/(R248/1.37)) + DA248/((DA248+1)/(Q248/1.6) + DA248/(R248/1.37))</f>
        <v>0</v>
      </c>
      <c r="U248">
        <f>(CV248*CY248)</f>
        <v>0</v>
      </c>
      <c r="V248">
        <f>(DN248+(U248+2*0.95*5.67E-8*(((DN248+$B$7)+273)^4-(DN248+273)^4)-44100*J248)/(1.84*29.3*R248+8*0.95*5.67E-8*(DN248+273)^3))</f>
        <v>0</v>
      </c>
      <c r="W248">
        <f>($C$7*DO248+$D$7*DP248+$E$7*V248)</f>
        <v>0</v>
      </c>
      <c r="X248">
        <f>0.61365*exp(17.502*W248/(240.97+W248))</f>
        <v>0</v>
      </c>
      <c r="Y248">
        <f>(Z248/AA248*100)</f>
        <v>0</v>
      </c>
      <c r="Z248">
        <f>DG248*(DL248+DM248)/1000</f>
        <v>0</v>
      </c>
      <c r="AA248">
        <f>0.61365*exp(17.502*DN248/(240.97+DN248))</f>
        <v>0</v>
      </c>
      <c r="AB248">
        <f>(X248-DG248*(DL248+DM248)/1000)</f>
        <v>0</v>
      </c>
      <c r="AC248">
        <f>(-J248*44100)</f>
        <v>0</v>
      </c>
      <c r="AD248">
        <f>2*29.3*R248*0.92*(DN248-W248)</f>
        <v>0</v>
      </c>
      <c r="AE248">
        <f>2*0.95*5.67E-8*(((DN248+$B$7)+273)^4-(W248+273)^4)</f>
        <v>0</v>
      </c>
      <c r="AF248">
        <f>U248+AE248+AC248+AD248</f>
        <v>0</v>
      </c>
      <c r="AG248">
        <v>0</v>
      </c>
      <c r="AH248">
        <v>0</v>
      </c>
      <c r="AI248">
        <f>IF(AG248*$H$13&gt;=AK248,1.0,(AK248/(AK248-AG248*$H$13)))</f>
        <v>0</v>
      </c>
      <c r="AJ248">
        <f>(AI248-1)*100</f>
        <v>0</v>
      </c>
      <c r="AK248">
        <f>MAX(0,($B$13+$C$13*DS248)/(1+$D$13*DS248)*DL248/(DN248+273)*$E$13)</f>
        <v>0</v>
      </c>
      <c r="AL248" t="s">
        <v>420</v>
      </c>
      <c r="AM248" t="s">
        <v>420</v>
      </c>
      <c r="AN248">
        <v>0</v>
      </c>
      <c r="AO248">
        <v>0</v>
      </c>
      <c r="AP248">
        <f>1-AN248/AO248</f>
        <v>0</v>
      </c>
      <c r="AQ248">
        <v>0</v>
      </c>
      <c r="AR248" t="s">
        <v>420</v>
      </c>
      <c r="AS248" t="s">
        <v>420</v>
      </c>
      <c r="AT248">
        <v>0</v>
      </c>
      <c r="AU248">
        <v>0</v>
      </c>
      <c r="AV248">
        <f>1-AT248/AU248</f>
        <v>0</v>
      </c>
      <c r="AW248">
        <v>0.5</v>
      </c>
      <c r="AX248">
        <f>CW248</f>
        <v>0</v>
      </c>
      <c r="AY248">
        <f>L248</f>
        <v>0</v>
      </c>
      <c r="AZ248">
        <f>AV248*AW248*AX248</f>
        <v>0</v>
      </c>
      <c r="BA248">
        <f>(AY248-AQ248)/AX248</f>
        <v>0</v>
      </c>
      <c r="BB248">
        <f>(AO248-AU248)/AU248</f>
        <v>0</v>
      </c>
      <c r="BC248">
        <f>AN248/(AP248+AN248/AU248)</f>
        <v>0</v>
      </c>
      <c r="BD248" t="s">
        <v>420</v>
      </c>
      <c r="BE248">
        <v>0</v>
      </c>
      <c r="BF248">
        <f>IF(BE248&lt;&gt;0, BE248, BC248)</f>
        <v>0</v>
      </c>
      <c r="BG248">
        <f>1-BF248/AU248</f>
        <v>0</v>
      </c>
      <c r="BH248">
        <f>(AU248-AT248)/(AU248-BF248)</f>
        <v>0</v>
      </c>
      <c r="BI248">
        <f>(AO248-AU248)/(AO248-BF248)</f>
        <v>0</v>
      </c>
      <c r="BJ248">
        <f>(AU248-AT248)/(AU248-AN248)</f>
        <v>0</v>
      </c>
      <c r="BK248">
        <f>(AO248-AU248)/(AO248-AN248)</f>
        <v>0</v>
      </c>
      <c r="BL248">
        <f>(BH248*BF248/AT248)</f>
        <v>0</v>
      </c>
      <c r="BM248">
        <f>(1-BL248)</f>
        <v>0</v>
      </c>
      <c r="CV248">
        <f>$B$11*DT248+$C$11*DU248+$F$11*EF248*(1-EI248)</f>
        <v>0</v>
      </c>
      <c r="CW248">
        <f>CV248*CX248</f>
        <v>0</v>
      </c>
      <c r="CX248">
        <f>($B$11*$D$9+$C$11*$D$9+$F$11*((ES248+EK248)/MAX(ES248+EK248+ET248, 0.1)*$I$9+ET248/MAX(ES248+EK248+ET248, 0.1)*$J$9))/($B$11+$C$11+$F$11)</f>
        <v>0</v>
      </c>
      <c r="CY248">
        <f>($B$11*$K$9+$C$11*$K$9+$F$11*((ES248+EK248)/MAX(ES248+EK248+ET248, 0.1)*$P$9+ET248/MAX(ES248+EK248+ET248, 0.1)*$Q$9))/($B$11+$C$11+$F$11)</f>
        <v>0</v>
      </c>
      <c r="CZ248">
        <v>2.18</v>
      </c>
      <c r="DA248">
        <v>0.5</v>
      </c>
      <c r="DB248" t="s">
        <v>421</v>
      </c>
      <c r="DC248">
        <v>2</v>
      </c>
      <c r="DD248">
        <v>1759363771.1</v>
      </c>
      <c r="DE248">
        <v>419.987</v>
      </c>
      <c r="DF248">
        <v>419.989</v>
      </c>
      <c r="DG248">
        <v>23.93</v>
      </c>
      <c r="DH248">
        <v>23.7041333333333</v>
      </c>
      <c r="DI248">
        <v>418.007666666667</v>
      </c>
      <c r="DJ248">
        <v>23.5504666666667</v>
      </c>
      <c r="DK248">
        <v>500.02</v>
      </c>
      <c r="DL248">
        <v>90.3347666666667</v>
      </c>
      <c r="DM248">
        <v>0.0339173333333333</v>
      </c>
      <c r="DN248">
        <v>30.3201666666667</v>
      </c>
      <c r="DO248">
        <v>30.0108666666667</v>
      </c>
      <c r="DP248">
        <v>999.9</v>
      </c>
      <c r="DQ248">
        <v>0</v>
      </c>
      <c r="DR248">
        <v>0</v>
      </c>
      <c r="DS248">
        <v>9990</v>
      </c>
      <c r="DT248">
        <v>0</v>
      </c>
      <c r="DU248">
        <v>0.386148</v>
      </c>
      <c r="DV248">
        <v>-0.00164796666666667</v>
      </c>
      <c r="DW248">
        <v>430.283666666667</v>
      </c>
      <c r="DX248">
        <v>430.186</v>
      </c>
      <c r="DY248">
        <v>0.225851</v>
      </c>
      <c r="DZ248">
        <v>419.989</v>
      </c>
      <c r="EA248">
        <v>23.7041333333333</v>
      </c>
      <c r="EB248">
        <v>2.16171</v>
      </c>
      <c r="EC248">
        <v>2.14131</v>
      </c>
      <c r="ED248">
        <v>18.6813666666667</v>
      </c>
      <c r="EE248">
        <v>18.5298333333333</v>
      </c>
      <c r="EF248">
        <v>0.00500059</v>
      </c>
      <c r="EG248">
        <v>0</v>
      </c>
      <c r="EH248">
        <v>0</v>
      </c>
      <c r="EI248">
        <v>0</v>
      </c>
      <c r="EJ248">
        <v>197.933333333333</v>
      </c>
      <c r="EK248">
        <v>0.00500059</v>
      </c>
      <c r="EL248">
        <v>-8.46666666666667</v>
      </c>
      <c r="EM248">
        <v>-0.7</v>
      </c>
      <c r="EN248">
        <v>35.937</v>
      </c>
      <c r="EO248">
        <v>40.562</v>
      </c>
      <c r="EP248">
        <v>37.75</v>
      </c>
      <c r="EQ248">
        <v>41.2913333333333</v>
      </c>
      <c r="ER248">
        <v>38.812</v>
      </c>
      <c r="ES248">
        <v>0</v>
      </c>
      <c r="ET248">
        <v>0</v>
      </c>
      <c r="EU248">
        <v>0</v>
      </c>
      <c r="EV248">
        <v>1759363775.5</v>
      </c>
      <c r="EW248">
        <v>0</v>
      </c>
      <c r="EX248">
        <v>191.344</v>
      </c>
      <c r="EY248">
        <v>5.76923045754607</v>
      </c>
      <c r="EZ248">
        <v>13.7307696369038</v>
      </c>
      <c r="FA248">
        <v>-7.892</v>
      </c>
      <c r="FB248">
        <v>15</v>
      </c>
      <c r="FC248">
        <v>0</v>
      </c>
      <c r="FD248" t="s">
        <v>422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-0.0114557223809524</v>
      </c>
      <c r="FQ248">
        <v>0.22725765974026</v>
      </c>
      <c r="FR248">
        <v>0.0384938255678032</v>
      </c>
      <c r="FS248">
        <v>1</v>
      </c>
      <c r="FT248">
        <v>190.973529411765</v>
      </c>
      <c r="FU248">
        <v>2.02139043499778</v>
      </c>
      <c r="FV248">
        <v>7.08715942530738</v>
      </c>
      <c r="FW248">
        <v>-1</v>
      </c>
      <c r="FX248">
        <v>0.222671333333333</v>
      </c>
      <c r="FY248">
        <v>0.0181471948051947</v>
      </c>
      <c r="FZ248">
        <v>0.00209320930023808</v>
      </c>
      <c r="GA248">
        <v>1</v>
      </c>
      <c r="GB248">
        <v>2</v>
      </c>
      <c r="GC248">
        <v>2</v>
      </c>
      <c r="GD248" t="s">
        <v>449</v>
      </c>
      <c r="GE248">
        <v>3.13274</v>
      </c>
      <c r="GF248">
        <v>2.71199</v>
      </c>
      <c r="GG248">
        <v>0.0892199</v>
      </c>
      <c r="GH248">
        <v>0.0896881</v>
      </c>
      <c r="GI248">
        <v>0.102428</v>
      </c>
      <c r="GJ248">
        <v>0.102507</v>
      </c>
      <c r="GK248">
        <v>34267.3</v>
      </c>
      <c r="GL248">
        <v>36683.2</v>
      </c>
      <c r="GM248">
        <v>34043.8</v>
      </c>
      <c r="GN248">
        <v>36489.3</v>
      </c>
      <c r="GO248">
        <v>43160.7</v>
      </c>
      <c r="GP248">
        <v>47014.8</v>
      </c>
      <c r="GQ248">
        <v>53113.9</v>
      </c>
      <c r="GR248">
        <v>58321.9</v>
      </c>
      <c r="GS248">
        <v>1.94827</v>
      </c>
      <c r="GT248">
        <v>1.7773</v>
      </c>
      <c r="GU248">
        <v>0.0868738</v>
      </c>
      <c r="GV248">
        <v>0</v>
      </c>
      <c r="GW248">
        <v>28.5969</v>
      </c>
      <c r="GX248">
        <v>999.9</v>
      </c>
      <c r="GY248">
        <v>57.734</v>
      </c>
      <c r="GZ248">
        <v>30.937</v>
      </c>
      <c r="HA248">
        <v>28.7274</v>
      </c>
      <c r="HB248">
        <v>54.7727</v>
      </c>
      <c r="HC248">
        <v>44.4832</v>
      </c>
      <c r="HD248">
        <v>1</v>
      </c>
      <c r="HE248">
        <v>0.110877</v>
      </c>
      <c r="HF248">
        <v>-1.44069</v>
      </c>
      <c r="HG248">
        <v>20.1278</v>
      </c>
      <c r="HH248">
        <v>5.19887</v>
      </c>
      <c r="HI248">
        <v>12.0043</v>
      </c>
      <c r="HJ248">
        <v>4.9756</v>
      </c>
      <c r="HK248">
        <v>3.294</v>
      </c>
      <c r="HL248">
        <v>9999</v>
      </c>
      <c r="HM248">
        <v>9999</v>
      </c>
      <c r="HN248">
        <v>999.9</v>
      </c>
      <c r="HO248">
        <v>9999</v>
      </c>
      <c r="HP248">
        <v>1.86326</v>
      </c>
      <c r="HQ248">
        <v>1.86813</v>
      </c>
      <c r="HR248">
        <v>1.86783</v>
      </c>
      <c r="HS248">
        <v>1.86905</v>
      </c>
      <c r="HT248">
        <v>1.86984</v>
      </c>
      <c r="HU248">
        <v>1.86587</v>
      </c>
      <c r="HV248">
        <v>1.86695</v>
      </c>
      <c r="HW248">
        <v>1.86844</v>
      </c>
      <c r="HX248">
        <v>5</v>
      </c>
      <c r="HY248">
        <v>0</v>
      </c>
      <c r="HZ248">
        <v>0</v>
      </c>
      <c r="IA248">
        <v>0</v>
      </c>
      <c r="IB248" t="s">
        <v>424</v>
      </c>
      <c r="IC248" t="s">
        <v>425</v>
      </c>
      <c r="ID248" t="s">
        <v>426</v>
      </c>
      <c r="IE248" t="s">
        <v>426</v>
      </c>
      <c r="IF248" t="s">
        <v>426</v>
      </c>
      <c r="IG248" t="s">
        <v>426</v>
      </c>
      <c r="IH248">
        <v>0</v>
      </c>
      <c r="II248">
        <v>100</v>
      </c>
      <c r="IJ248">
        <v>100</v>
      </c>
      <c r="IK248">
        <v>1.979</v>
      </c>
      <c r="IL248">
        <v>0.3794</v>
      </c>
      <c r="IM248">
        <v>0.591063205497763</v>
      </c>
      <c r="IN248">
        <v>0.00362635438953289</v>
      </c>
      <c r="IO248">
        <v>-8.50754122937555e-07</v>
      </c>
      <c r="IP248">
        <v>2.87264459290622e-10</v>
      </c>
      <c r="IQ248">
        <v>-0.103101814204982</v>
      </c>
      <c r="IR248">
        <v>-0.017656537129445</v>
      </c>
      <c r="IS248">
        <v>0.00217271289782075</v>
      </c>
      <c r="IT248">
        <v>-2.34727275410467e-05</v>
      </c>
      <c r="IU248">
        <v>4</v>
      </c>
      <c r="IV248">
        <v>2183</v>
      </c>
      <c r="IW248">
        <v>1</v>
      </c>
      <c r="IX248">
        <v>27</v>
      </c>
      <c r="IY248">
        <v>29322729.6</v>
      </c>
      <c r="IZ248">
        <v>29322729.6</v>
      </c>
      <c r="JA248">
        <v>0.997314</v>
      </c>
      <c r="JB248">
        <v>2.6416</v>
      </c>
      <c r="JC248">
        <v>1.54785</v>
      </c>
      <c r="JD248">
        <v>2.31323</v>
      </c>
      <c r="JE248">
        <v>1.64673</v>
      </c>
      <c r="JF248">
        <v>2.38892</v>
      </c>
      <c r="JG248">
        <v>34.6463</v>
      </c>
      <c r="JH248">
        <v>24.2188</v>
      </c>
      <c r="JI248">
        <v>18</v>
      </c>
      <c r="JJ248">
        <v>505.976</v>
      </c>
      <c r="JK248">
        <v>396.106</v>
      </c>
      <c r="JL248">
        <v>31.0207</v>
      </c>
      <c r="JM248">
        <v>28.8265</v>
      </c>
      <c r="JN248">
        <v>29.9998</v>
      </c>
      <c r="JO248">
        <v>28.8085</v>
      </c>
      <c r="JP248">
        <v>28.7568</v>
      </c>
      <c r="JQ248">
        <v>19.9889</v>
      </c>
      <c r="JR248">
        <v>21.1982</v>
      </c>
      <c r="JS248">
        <v>52.7734</v>
      </c>
      <c r="JT248">
        <v>31.0187</v>
      </c>
      <c r="JU248">
        <v>420</v>
      </c>
      <c r="JV248">
        <v>23.6837</v>
      </c>
      <c r="JW248">
        <v>96.5458</v>
      </c>
      <c r="JX248">
        <v>94.4918</v>
      </c>
    </row>
    <row r="249" spans="1:284">
      <c r="A249">
        <v>233</v>
      </c>
      <c r="B249">
        <v>1759363776.1</v>
      </c>
      <c r="C249">
        <v>2734</v>
      </c>
      <c r="D249" t="s">
        <v>897</v>
      </c>
      <c r="E249" t="s">
        <v>898</v>
      </c>
      <c r="F249">
        <v>5</v>
      </c>
      <c r="G249" t="s">
        <v>852</v>
      </c>
      <c r="H249" t="s">
        <v>419</v>
      </c>
      <c r="I249">
        <v>1759363773.1</v>
      </c>
      <c r="J249">
        <f>(K249)/1000</f>
        <v>0</v>
      </c>
      <c r="K249">
        <f>1000*DK249*AI249*(DG249-DH249)/(100*CZ249*(1000-AI249*DG249))</f>
        <v>0</v>
      </c>
      <c r="L249">
        <f>DK249*AI249*(DF249-DE249*(1000-AI249*DH249)/(1000-AI249*DG249))/(100*CZ249)</f>
        <v>0</v>
      </c>
      <c r="M249">
        <f>DE249 - IF(AI249&gt;1, L249*CZ249*100.0/(AK249), 0)</f>
        <v>0</v>
      </c>
      <c r="N249">
        <f>((T249-J249/2)*M249-L249)/(T249+J249/2)</f>
        <v>0</v>
      </c>
      <c r="O249">
        <f>N249*(DL249+DM249)/1000.0</f>
        <v>0</v>
      </c>
      <c r="P249">
        <f>(DE249 - IF(AI249&gt;1, L249*CZ249*100.0/(AK249), 0))*(DL249+DM249)/1000.0</f>
        <v>0</v>
      </c>
      <c r="Q249">
        <f>2.0/((1/S249-1/R249)+SIGN(S249)*SQRT((1/S249-1/R249)*(1/S249-1/R249) + 4*DA249/((DA249+1)*(DA249+1))*(2*1/S249*1/R249-1/R249*1/R249)))</f>
        <v>0</v>
      </c>
      <c r="R249">
        <f>IF(LEFT(DB249,1)&lt;&gt;"0",IF(LEFT(DB249,1)="1",3.0,DC249),$D$5+$E$5*(DS249*DL249/($K$5*1000))+$F$5*(DS249*DL249/($K$5*1000))*MAX(MIN(CZ249,$J$5),$I$5)*MAX(MIN(CZ249,$J$5),$I$5)+$G$5*MAX(MIN(CZ249,$J$5),$I$5)*(DS249*DL249/($K$5*1000))+$H$5*(DS249*DL249/($K$5*1000))*(DS249*DL249/($K$5*1000)))</f>
        <v>0</v>
      </c>
      <c r="S249">
        <f>J249*(1000-(1000*0.61365*exp(17.502*W249/(240.97+W249))/(DL249+DM249)+DG249)/2)/(1000*0.61365*exp(17.502*W249/(240.97+W249))/(DL249+DM249)-DG249)</f>
        <v>0</v>
      </c>
      <c r="T249">
        <f>1/((DA249+1)/(Q249/1.6)+1/(R249/1.37)) + DA249/((DA249+1)/(Q249/1.6) + DA249/(R249/1.37))</f>
        <v>0</v>
      </c>
      <c r="U249">
        <f>(CV249*CY249)</f>
        <v>0</v>
      </c>
      <c r="V249">
        <f>(DN249+(U249+2*0.95*5.67E-8*(((DN249+$B$7)+273)^4-(DN249+273)^4)-44100*J249)/(1.84*29.3*R249+8*0.95*5.67E-8*(DN249+273)^3))</f>
        <v>0</v>
      </c>
      <c r="W249">
        <f>($C$7*DO249+$D$7*DP249+$E$7*V249)</f>
        <v>0</v>
      </c>
      <c r="X249">
        <f>0.61365*exp(17.502*W249/(240.97+W249))</f>
        <v>0</v>
      </c>
      <c r="Y249">
        <f>(Z249/AA249*100)</f>
        <v>0</v>
      </c>
      <c r="Z249">
        <f>DG249*(DL249+DM249)/1000</f>
        <v>0</v>
      </c>
      <c r="AA249">
        <f>0.61365*exp(17.502*DN249/(240.97+DN249))</f>
        <v>0</v>
      </c>
      <c r="AB249">
        <f>(X249-DG249*(DL249+DM249)/1000)</f>
        <v>0</v>
      </c>
      <c r="AC249">
        <f>(-J249*44100)</f>
        <v>0</v>
      </c>
      <c r="AD249">
        <f>2*29.3*R249*0.92*(DN249-W249)</f>
        <v>0</v>
      </c>
      <c r="AE249">
        <f>2*0.95*5.67E-8*(((DN249+$B$7)+273)^4-(W249+273)^4)</f>
        <v>0</v>
      </c>
      <c r="AF249">
        <f>U249+AE249+AC249+AD249</f>
        <v>0</v>
      </c>
      <c r="AG249">
        <v>0</v>
      </c>
      <c r="AH249">
        <v>0</v>
      </c>
      <c r="AI249">
        <f>IF(AG249*$H$13&gt;=AK249,1.0,(AK249/(AK249-AG249*$H$13)))</f>
        <v>0</v>
      </c>
      <c r="AJ249">
        <f>(AI249-1)*100</f>
        <v>0</v>
      </c>
      <c r="AK249">
        <f>MAX(0,($B$13+$C$13*DS249)/(1+$D$13*DS249)*DL249/(DN249+273)*$E$13)</f>
        <v>0</v>
      </c>
      <c r="AL249" t="s">
        <v>420</v>
      </c>
      <c r="AM249" t="s">
        <v>420</v>
      </c>
      <c r="AN249">
        <v>0</v>
      </c>
      <c r="AO249">
        <v>0</v>
      </c>
      <c r="AP249">
        <f>1-AN249/AO249</f>
        <v>0</v>
      </c>
      <c r="AQ249">
        <v>0</v>
      </c>
      <c r="AR249" t="s">
        <v>420</v>
      </c>
      <c r="AS249" t="s">
        <v>420</v>
      </c>
      <c r="AT249">
        <v>0</v>
      </c>
      <c r="AU249">
        <v>0</v>
      </c>
      <c r="AV249">
        <f>1-AT249/AU249</f>
        <v>0</v>
      </c>
      <c r="AW249">
        <v>0.5</v>
      </c>
      <c r="AX249">
        <f>CW249</f>
        <v>0</v>
      </c>
      <c r="AY249">
        <f>L249</f>
        <v>0</v>
      </c>
      <c r="AZ249">
        <f>AV249*AW249*AX249</f>
        <v>0</v>
      </c>
      <c r="BA249">
        <f>(AY249-AQ249)/AX249</f>
        <v>0</v>
      </c>
      <c r="BB249">
        <f>(AO249-AU249)/AU249</f>
        <v>0</v>
      </c>
      <c r="BC249">
        <f>AN249/(AP249+AN249/AU249)</f>
        <v>0</v>
      </c>
      <c r="BD249" t="s">
        <v>420</v>
      </c>
      <c r="BE249">
        <v>0</v>
      </c>
      <c r="BF249">
        <f>IF(BE249&lt;&gt;0, BE249, BC249)</f>
        <v>0</v>
      </c>
      <c r="BG249">
        <f>1-BF249/AU249</f>
        <v>0</v>
      </c>
      <c r="BH249">
        <f>(AU249-AT249)/(AU249-BF249)</f>
        <v>0</v>
      </c>
      <c r="BI249">
        <f>(AO249-AU249)/(AO249-BF249)</f>
        <v>0</v>
      </c>
      <c r="BJ249">
        <f>(AU249-AT249)/(AU249-AN249)</f>
        <v>0</v>
      </c>
      <c r="BK249">
        <f>(AO249-AU249)/(AO249-AN249)</f>
        <v>0</v>
      </c>
      <c r="BL249">
        <f>(BH249*BF249/AT249)</f>
        <v>0</v>
      </c>
      <c r="BM249">
        <f>(1-BL249)</f>
        <v>0</v>
      </c>
      <c r="CV249">
        <f>$B$11*DT249+$C$11*DU249+$F$11*EF249*(1-EI249)</f>
        <v>0</v>
      </c>
      <c r="CW249">
        <f>CV249*CX249</f>
        <v>0</v>
      </c>
      <c r="CX249">
        <f>($B$11*$D$9+$C$11*$D$9+$F$11*((ES249+EK249)/MAX(ES249+EK249+ET249, 0.1)*$I$9+ET249/MAX(ES249+EK249+ET249, 0.1)*$J$9))/($B$11+$C$11+$F$11)</f>
        <v>0</v>
      </c>
      <c r="CY249">
        <f>($B$11*$K$9+$C$11*$K$9+$F$11*((ES249+EK249)/MAX(ES249+EK249+ET249, 0.1)*$P$9+ET249/MAX(ES249+EK249+ET249, 0.1)*$Q$9))/($B$11+$C$11+$F$11)</f>
        <v>0</v>
      </c>
      <c r="CZ249">
        <v>2.18</v>
      </c>
      <c r="DA249">
        <v>0.5</v>
      </c>
      <c r="DB249" t="s">
        <v>421</v>
      </c>
      <c r="DC249">
        <v>2</v>
      </c>
      <c r="DD249">
        <v>1759363773.1</v>
      </c>
      <c r="DE249">
        <v>419.969</v>
      </c>
      <c r="DF249">
        <v>419.997666666667</v>
      </c>
      <c r="DG249">
        <v>23.9288</v>
      </c>
      <c r="DH249">
        <v>23.7033666666667</v>
      </c>
      <c r="DI249">
        <v>417.989333333333</v>
      </c>
      <c r="DJ249">
        <v>23.5493333333333</v>
      </c>
      <c r="DK249">
        <v>499.977333333333</v>
      </c>
      <c r="DL249">
        <v>90.3349666666667</v>
      </c>
      <c r="DM249">
        <v>0.0339790666666667</v>
      </c>
      <c r="DN249">
        <v>30.32</v>
      </c>
      <c r="DO249">
        <v>30.012</v>
      </c>
      <c r="DP249">
        <v>999.9</v>
      </c>
      <c r="DQ249">
        <v>0</v>
      </c>
      <c r="DR249">
        <v>0</v>
      </c>
      <c r="DS249">
        <v>9991.25</v>
      </c>
      <c r="DT249">
        <v>0</v>
      </c>
      <c r="DU249">
        <v>0.386148</v>
      </c>
      <c r="DV249">
        <v>-0.0285949666666667</v>
      </c>
      <c r="DW249">
        <v>430.264333333333</v>
      </c>
      <c r="DX249">
        <v>430.194333333333</v>
      </c>
      <c r="DY249">
        <v>0.225409666666667</v>
      </c>
      <c r="DZ249">
        <v>419.997666666667</v>
      </c>
      <c r="EA249">
        <v>23.7033666666667</v>
      </c>
      <c r="EB249">
        <v>2.16160666666667</v>
      </c>
      <c r="EC249">
        <v>2.14124666666667</v>
      </c>
      <c r="ED249">
        <v>18.6806</v>
      </c>
      <c r="EE249">
        <v>18.5293666666667</v>
      </c>
      <c r="EF249">
        <v>0.00500059</v>
      </c>
      <c r="EG249">
        <v>0</v>
      </c>
      <c r="EH249">
        <v>0</v>
      </c>
      <c r="EI249">
        <v>0</v>
      </c>
      <c r="EJ249">
        <v>194.9</v>
      </c>
      <c r="EK249">
        <v>0.00500059</v>
      </c>
      <c r="EL249">
        <v>-6.16666666666667</v>
      </c>
      <c r="EM249">
        <v>-0.133333333333333</v>
      </c>
      <c r="EN249">
        <v>35.937</v>
      </c>
      <c r="EO249">
        <v>40.583</v>
      </c>
      <c r="EP249">
        <v>37.7706666666667</v>
      </c>
      <c r="EQ249">
        <v>41.333</v>
      </c>
      <c r="ER249">
        <v>38.812</v>
      </c>
      <c r="ES249">
        <v>0</v>
      </c>
      <c r="ET249">
        <v>0</v>
      </c>
      <c r="EU249">
        <v>0</v>
      </c>
      <c r="EV249">
        <v>1759363777.3</v>
      </c>
      <c r="EW249">
        <v>0</v>
      </c>
      <c r="EX249">
        <v>192.153846153846</v>
      </c>
      <c r="EY249">
        <v>-5.08717981223295</v>
      </c>
      <c r="EZ249">
        <v>11.1623936205363</v>
      </c>
      <c r="FA249">
        <v>-7.98076923076923</v>
      </c>
      <c r="FB249">
        <v>15</v>
      </c>
      <c r="FC249">
        <v>0</v>
      </c>
      <c r="FD249" t="s">
        <v>422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-0.00991095095238095</v>
      </c>
      <c r="FQ249">
        <v>0.146986187532468</v>
      </c>
      <c r="FR249">
        <v>0.0376327161155857</v>
      </c>
      <c r="FS249">
        <v>1</v>
      </c>
      <c r="FT249">
        <v>190.776470588235</v>
      </c>
      <c r="FU249">
        <v>10.7654697406248</v>
      </c>
      <c r="FV249">
        <v>6.18156932404373</v>
      </c>
      <c r="FW249">
        <v>-1</v>
      </c>
      <c r="FX249">
        <v>0.222980619047619</v>
      </c>
      <c r="FY249">
        <v>0.0187726753246752</v>
      </c>
      <c r="FZ249">
        <v>0.00212793410827521</v>
      </c>
      <c r="GA249">
        <v>1</v>
      </c>
      <c r="GB249">
        <v>2</v>
      </c>
      <c r="GC249">
        <v>2</v>
      </c>
      <c r="GD249" t="s">
        <v>449</v>
      </c>
      <c r="GE249">
        <v>3.13267</v>
      </c>
      <c r="GF249">
        <v>2.71201</v>
      </c>
      <c r="GG249">
        <v>0.0892212</v>
      </c>
      <c r="GH249">
        <v>0.0896942</v>
      </c>
      <c r="GI249">
        <v>0.102425</v>
      </c>
      <c r="GJ249">
        <v>0.102504</v>
      </c>
      <c r="GK249">
        <v>34267.4</v>
      </c>
      <c r="GL249">
        <v>36683</v>
      </c>
      <c r="GM249">
        <v>34043.9</v>
      </c>
      <c r="GN249">
        <v>36489.3</v>
      </c>
      <c r="GO249">
        <v>43160.8</v>
      </c>
      <c r="GP249">
        <v>47015</v>
      </c>
      <c r="GQ249">
        <v>53113.8</v>
      </c>
      <c r="GR249">
        <v>58322</v>
      </c>
      <c r="GS249">
        <v>1.94807</v>
      </c>
      <c r="GT249">
        <v>1.77733</v>
      </c>
      <c r="GU249">
        <v>0.0868887</v>
      </c>
      <c r="GV249">
        <v>0</v>
      </c>
      <c r="GW249">
        <v>28.5956</v>
      </c>
      <c r="GX249">
        <v>999.9</v>
      </c>
      <c r="GY249">
        <v>57.734</v>
      </c>
      <c r="GZ249">
        <v>30.937</v>
      </c>
      <c r="HA249">
        <v>28.7274</v>
      </c>
      <c r="HB249">
        <v>54.5727</v>
      </c>
      <c r="HC249">
        <v>44.3109</v>
      </c>
      <c r="HD249">
        <v>1</v>
      </c>
      <c r="HE249">
        <v>0.110884</v>
      </c>
      <c r="HF249">
        <v>-1.43423</v>
      </c>
      <c r="HG249">
        <v>20.1279</v>
      </c>
      <c r="HH249">
        <v>5.19902</v>
      </c>
      <c r="HI249">
        <v>12.0044</v>
      </c>
      <c r="HJ249">
        <v>4.9757</v>
      </c>
      <c r="HK249">
        <v>3.294</v>
      </c>
      <c r="HL249">
        <v>9999</v>
      </c>
      <c r="HM249">
        <v>9999</v>
      </c>
      <c r="HN249">
        <v>999.9</v>
      </c>
      <c r="HO249">
        <v>9999</v>
      </c>
      <c r="HP249">
        <v>1.86325</v>
      </c>
      <c r="HQ249">
        <v>1.86813</v>
      </c>
      <c r="HR249">
        <v>1.86784</v>
      </c>
      <c r="HS249">
        <v>1.86906</v>
      </c>
      <c r="HT249">
        <v>1.86983</v>
      </c>
      <c r="HU249">
        <v>1.8659</v>
      </c>
      <c r="HV249">
        <v>1.86693</v>
      </c>
      <c r="HW249">
        <v>1.86844</v>
      </c>
      <c r="HX249">
        <v>5</v>
      </c>
      <c r="HY249">
        <v>0</v>
      </c>
      <c r="HZ249">
        <v>0</v>
      </c>
      <c r="IA249">
        <v>0</v>
      </c>
      <c r="IB249" t="s">
        <v>424</v>
      </c>
      <c r="IC249" t="s">
        <v>425</v>
      </c>
      <c r="ID249" t="s">
        <v>426</v>
      </c>
      <c r="IE249" t="s">
        <v>426</v>
      </c>
      <c r="IF249" t="s">
        <v>426</v>
      </c>
      <c r="IG249" t="s">
        <v>426</v>
      </c>
      <c r="IH249">
        <v>0</v>
      </c>
      <c r="II249">
        <v>100</v>
      </c>
      <c r="IJ249">
        <v>100</v>
      </c>
      <c r="IK249">
        <v>1.979</v>
      </c>
      <c r="IL249">
        <v>0.3794</v>
      </c>
      <c r="IM249">
        <v>0.591063205497763</v>
      </c>
      <c r="IN249">
        <v>0.00362635438953289</v>
      </c>
      <c r="IO249">
        <v>-8.50754122937555e-07</v>
      </c>
      <c r="IP249">
        <v>2.87264459290622e-10</v>
      </c>
      <c r="IQ249">
        <v>-0.103101814204982</v>
      </c>
      <c r="IR249">
        <v>-0.017656537129445</v>
      </c>
      <c r="IS249">
        <v>0.00217271289782075</v>
      </c>
      <c r="IT249">
        <v>-2.34727275410467e-05</v>
      </c>
      <c r="IU249">
        <v>4</v>
      </c>
      <c r="IV249">
        <v>2183</v>
      </c>
      <c r="IW249">
        <v>1</v>
      </c>
      <c r="IX249">
        <v>27</v>
      </c>
      <c r="IY249">
        <v>29322729.6</v>
      </c>
      <c r="IZ249">
        <v>29322729.6</v>
      </c>
      <c r="JA249">
        <v>0.997314</v>
      </c>
      <c r="JB249">
        <v>2.64893</v>
      </c>
      <c r="JC249">
        <v>1.54785</v>
      </c>
      <c r="JD249">
        <v>2.31323</v>
      </c>
      <c r="JE249">
        <v>1.64673</v>
      </c>
      <c r="JF249">
        <v>2.29126</v>
      </c>
      <c r="JG249">
        <v>34.6463</v>
      </c>
      <c r="JH249">
        <v>24.2101</v>
      </c>
      <c r="JI249">
        <v>18</v>
      </c>
      <c r="JJ249">
        <v>505.833</v>
      </c>
      <c r="JK249">
        <v>396.115</v>
      </c>
      <c r="JL249">
        <v>31.0203</v>
      </c>
      <c r="JM249">
        <v>28.8246</v>
      </c>
      <c r="JN249">
        <v>29.9998</v>
      </c>
      <c r="JO249">
        <v>28.8073</v>
      </c>
      <c r="JP249">
        <v>28.7562</v>
      </c>
      <c r="JQ249">
        <v>19.9882</v>
      </c>
      <c r="JR249">
        <v>21.1982</v>
      </c>
      <c r="JS249">
        <v>52.7734</v>
      </c>
      <c r="JT249">
        <v>31.0187</v>
      </c>
      <c r="JU249">
        <v>420</v>
      </c>
      <c r="JV249">
        <v>23.6837</v>
      </c>
      <c r="JW249">
        <v>96.5458</v>
      </c>
      <c r="JX249">
        <v>94.4919</v>
      </c>
    </row>
    <row r="250" spans="1:284">
      <c r="A250">
        <v>234</v>
      </c>
      <c r="B250">
        <v>1759363778.1</v>
      </c>
      <c r="C250">
        <v>2736</v>
      </c>
      <c r="D250" t="s">
        <v>899</v>
      </c>
      <c r="E250" t="s">
        <v>900</v>
      </c>
      <c r="F250">
        <v>5</v>
      </c>
      <c r="G250" t="s">
        <v>852</v>
      </c>
      <c r="H250" t="s">
        <v>419</v>
      </c>
      <c r="I250">
        <v>1759363775.1</v>
      </c>
      <c r="J250">
        <f>(K250)/1000</f>
        <v>0</v>
      </c>
      <c r="K250">
        <f>1000*DK250*AI250*(DG250-DH250)/(100*CZ250*(1000-AI250*DG250))</f>
        <v>0</v>
      </c>
      <c r="L250">
        <f>DK250*AI250*(DF250-DE250*(1000-AI250*DH250)/(1000-AI250*DG250))/(100*CZ250)</f>
        <v>0</v>
      </c>
      <c r="M250">
        <f>DE250 - IF(AI250&gt;1, L250*CZ250*100.0/(AK250), 0)</f>
        <v>0</v>
      </c>
      <c r="N250">
        <f>((T250-J250/2)*M250-L250)/(T250+J250/2)</f>
        <v>0</v>
      </c>
      <c r="O250">
        <f>N250*(DL250+DM250)/1000.0</f>
        <v>0</v>
      </c>
      <c r="P250">
        <f>(DE250 - IF(AI250&gt;1, L250*CZ250*100.0/(AK250), 0))*(DL250+DM250)/1000.0</f>
        <v>0</v>
      </c>
      <c r="Q250">
        <f>2.0/((1/S250-1/R250)+SIGN(S250)*SQRT((1/S250-1/R250)*(1/S250-1/R250) + 4*DA250/((DA250+1)*(DA250+1))*(2*1/S250*1/R250-1/R250*1/R250)))</f>
        <v>0</v>
      </c>
      <c r="R250">
        <f>IF(LEFT(DB250,1)&lt;&gt;"0",IF(LEFT(DB250,1)="1",3.0,DC250),$D$5+$E$5*(DS250*DL250/($K$5*1000))+$F$5*(DS250*DL250/($K$5*1000))*MAX(MIN(CZ250,$J$5),$I$5)*MAX(MIN(CZ250,$J$5),$I$5)+$G$5*MAX(MIN(CZ250,$J$5),$I$5)*(DS250*DL250/($K$5*1000))+$H$5*(DS250*DL250/($K$5*1000))*(DS250*DL250/($K$5*1000)))</f>
        <v>0</v>
      </c>
      <c r="S250">
        <f>J250*(1000-(1000*0.61365*exp(17.502*W250/(240.97+W250))/(DL250+DM250)+DG250)/2)/(1000*0.61365*exp(17.502*W250/(240.97+W250))/(DL250+DM250)-DG250)</f>
        <v>0</v>
      </c>
      <c r="T250">
        <f>1/((DA250+1)/(Q250/1.6)+1/(R250/1.37)) + DA250/((DA250+1)/(Q250/1.6) + DA250/(R250/1.37))</f>
        <v>0</v>
      </c>
      <c r="U250">
        <f>(CV250*CY250)</f>
        <v>0</v>
      </c>
      <c r="V250">
        <f>(DN250+(U250+2*0.95*5.67E-8*(((DN250+$B$7)+273)^4-(DN250+273)^4)-44100*J250)/(1.84*29.3*R250+8*0.95*5.67E-8*(DN250+273)^3))</f>
        <v>0</v>
      </c>
      <c r="W250">
        <f>($C$7*DO250+$D$7*DP250+$E$7*V250)</f>
        <v>0</v>
      </c>
      <c r="X250">
        <f>0.61365*exp(17.502*W250/(240.97+W250))</f>
        <v>0</v>
      </c>
      <c r="Y250">
        <f>(Z250/AA250*100)</f>
        <v>0</v>
      </c>
      <c r="Z250">
        <f>DG250*(DL250+DM250)/1000</f>
        <v>0</v>
      </c>
      <c r="AA250">
        <f>0.61365*exp(17.502*DN250/(240.97+DN250))</f>
        <v>0</v>
      </c>
      <c r="AB250">
        <f>(X250-DG250*(DL250+DM250)/1000)</f>
        <v>0</v>
      </c>
      <c r="AC250">
        <f>(-J250*44100)</f>
        <v>0</v>
      </c>
      <c r="AD250">
        <f>2*29.3*R250*0.92*(DN250-W250)</f>
        <v>0</v>
      </c>
      <c r="AE250">
        <f>2*0.95*5.67E-8*(((DN250+$B$7)+273)^4-(W250+273)^4)</f>
        <v>0</v>
      </c>
      <c r="AF250">
        <f>U250+AE250+AC250+AD250</f>
        <v>0</v>
      </c>
      <c r="AG250">
        <v>0</v>
      </c>
      <c r="AH250">
        <v>0</v>
      </c>
      <c r="AI250">
        <f>IF(AG250*$H$13&gt;=AK250,1.0,(AK250/(AK250-AG250*$H$13)))</f>
        <v>0</v>
      </c>
      <c r="AJ250">
        <f>(AI250-1)*100</f>
        <v>0</v>
      </c>
      <c r="AK250">
        <f>MAX(0,($B$13+$C$13*DS250)/(1+$D$13*DS250)*DL250/(DN250+273)*$E$13)</f>
        <v>0</v>
      </c>
      <c r="AL250" t="s">
        <v>420</v>
      </c>
      <c r="AM250" t="s">
        <v>420</v>
      </c>
      <c r="AN250">
        <v>0</v>
      </c>
      <c r="AO250">
        <v>0</v>
      </c>
      <c r="AP250">
        <f>1-AN250/AO250</f>
        <v>0</v>
      </c>
      <c r="AQ250">
        <v>0</v>
      </c>
      <c r="AR250" t="s">
        <v>420</v>
      </c>
      <c r="AS250" t="s">
        <v>420</v>
      </c>
      <c r="AT250">
        <v>0</v>
      </c>
      <c r="AU250">
        <v>0</v>
      </c>
      <c r="AV250">
        <f>1-AT250/AU250</f>
        <v>0</v>
      </c>
      <c r="AW250">
        <v>0.5</v>
      </c>
      <c r="AX250">
        <f>CW250</f>
        <v>0</v>
      </c>
      <c r="AY250">
        <f>L250</f>
        <v>0</v>
      </c>
      <c r="AZ250">
        <f>AV250*AW250*AX250</f>
        <v>0</v>
      </c>
      <c r="BA250">
        <f>(AY250-AQ250)/AX250</f>
        <v>0</v>
      </c>
      <c r="BB250">
        <f>(AO250-AU250)/AU250</f>
        <v>0</v>
      </c>
      <c r="BC250">
        <f>AN250/(AP250+AN250/AU250)</f>
        <v>0</v>
      </c>
      <c r="BD250" t="s">
        <v>420</v>
      </c>
      <c r="BE250">
        <v>0</v>
      </c>
      <c r="BF250">
        <f>IF(BE250&lt;&gt;0, BE250, BC250)</f>
        <v>0</v>
      </c>
      <c r="BG250">
        <f>1-BF250/AU250</f>
        <v>0</v>
      </c>
      <c r="BH250">
        <f>(AU250-AT250)/(AU250-BF250)</f>
        <v>0</v>
      </c>
      <c r="BI250">
        <f>(AO250-AU250)/(AO250-BF250)</f>
        <v>0</v>
      </c>
      <c r="BJ250">
        <f>(AU250-AT250)/(AU250-AN250)</f>
        <v>0</v>
      </c>
      <c r="BK250">
        <f>(AO250-AU250)/(AO250-AN250)</f>
        <v>0</v>
      </c>
      <c r="BL250">
        <f>(BH250*BF250/AT250)</f>
        <v>0</v>
      </c>
      <c r="BM250">
        <f>(1-BL250)</f>
        <v>0</v>
      </c>
      <c r="CV250">
        <f>$B$11*DT250+$C$11*DU250+$F$11*EF250*(1-EI250)</f>
        <v>0</v>
      </c>
      <c r="CW250">
        <f>CV250*CX250</f>
        <v>0</v>
      </c>
      <c r="CX250">
        <f>($B$11*$D$9+$C$11*$D$9+$F$11*((ES250+EK250)/MAX(ES250+EK250+ET250, 0.1)*$I$9+ET250/MAX(ES250+EK250+ET250, 0.1)*$J$9))/($B$11+$C$11+$F$11)</f>
        <v>0</v>
      </c>
      <c r="CY250">
        <f>($B$11*$K$9+$C$11*$K$9+$F$11*((ES250+EK250)/MAX(ES250+EK250+ET250, 0.1)*$P$9+ET250/MAX(ES250+EK250+ET250, 0.1)*$Q$9))/($B$11+$C$11+$F$11)</f>
        <v>0</v>
      </c>
      <c r="CZ250">
        <v>2.18</v>
      </c>
      <c r="DA250">
        <v>0.5</v>
      </c>
      <c r="DB250" t="s">
        <v>421</v>
      </c>
      <c r="DC250">
        <v>2</v>
      </c>
      <c r="DD250">
        <v>1759363775.1</v>
      </c>
      <c r="DE250">
        <v>419.97</v>
      </c>
      <c r="DF250">
        <v>420.010666666667</v>
      </c>
      <c r="DG250">
        <v>23.9271</v>
      </c>
      <c r="DH250">
        <v>23.7029</v>
      </c>
      <c r="DI250">
        <v>417.990333333333</v>
      </c>
      <c r="DJ250">
        <v>23.5477</v>
      </c>
      <c r="DK250">
        <v>499.942</v>
      </c>
      <c r="DL250">
        <v>90.3358</v>
      </c>
      <c r="DM250">
        <v>0.0341717</v>
      </c>
      <c r="DN250">
        <v>30.3196333333333</v>
      </c>
      <c r="DO250">
        <v>30.0123</v>
      </c>
      <c r="DP250">
        <v>999.9</v>
      </c>
      <c r="DQ250">
        <v>0</v>
      </c>
      <c r="DR250">
        <v>0</v>
      </c>
      <c r="DS250">
        <v>9981.23333333333</v>
      </c>
      <c r="DT250">
        <v>0</v>
      </c>
      <c r="DU250">
        <v>0.386148</v>
      </c>
      <c r="DV250">
        <v>-0.0408121666666667</v>
      </c>
      <c r="DW250">
        <v>430.264333333333</v>
      </c>
      <c r="DX250">
        <v>430.207666666667</v>
      </c>
      <c r="DY250">
        <v>0.224186</v>
      </c>
      <c r="DZ250">
        <v>420.010666666667</v>
      </c>
      <c r="EA250">
        <v>23.7029</v>
      </c>
      <c r="EB250">
        <v>2.16147333333333</v>
      </c>
      <c r="EC250">
        <v>2.14122333333333</v>
      </c>
      <c r="ED250">
        <v>18.6796</v>
      </c>
      <c r="EE250">
        <v>18.5292</v>
      </c>
      <c r="EF250">
        <v>0.00500059</v>
      </c>
      <c r="EG250">
        <v>0</v>
      </c>
      <c r="EH250">
        <v>0</v>
      </c>
      <c r="EI250">
        <v>0</v>
      </c>
      <c r="EJ250">
        <v>193.466666666667</v>
      </c>
      <c r="EK250">
        <v>0.00500059</v>
      </c>
      <c r="EL250">
        <v>-4.86666666666667</v>
      </c>
      <c r="EM250">
        <v>0.733333333333333</v>
      </c>
      <c r="EN250">
        <v>35.958</v>
      </c>
      <c r="EO250">
        <v>40.604</v>
      </c>
      <c r="EP250">
        <v>37.7913333333333</v>
      </c>
      <c r="EQ250">
        <v>41.3746666666667</v>
      </c>
      <c r="ER250">
        <v>38.833</v>
      </c>
      <c r="ES250">
        <v>0</v>
      </c>
      <c r="ET250">
        <v>0</v>
      </c>
      <c r="EU250">
        <v>0</v>
      </c>
      <c r="EV250">
        <v>1759363779.1</v>
      </c>
      <c r="EW250">
        <v>0</v>
      </c>
      <c r="EX250">
        <v>191.532</v>
      </c>
      <c r="EY250">
        <v>8.29230755259573</v>
      </c>
      <c r="EZ250">
        <v>10.1538465547374</v>
      </c>
      <c r="FA250">
        <v>-7.16</v>
      </c>
      <c r="FB250">
        <v>15</v>
      </c>
      <c r="FC250">
        <v>0</v>
      </c>
      <c r="FD250" t="s">
        <v>422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-0.00971331285714286</v>
      </c>
      <c r="FQ250">
        <v>0.000428203636363566</v>
      </c>
      <c r="FR250">
        <v>0.0373750612302328</v>
      </c>
      <c r="FS250">
        <v>1</v>
      </c>
      <c r="FT250">
        <v>191.391176470588</v>
      </c>
      <c r="FU250">
        <v>6.800611102025</v>
      </c>
      <c r="FV250">
        <v>6.43356856637667</v>
      </c>
      <c r="FW250">
        <v>-1</v>
      </c>
      <c r="FX250">
        <v>0.223234666666667</v>
      </c>
      <c r="FY250">
        <v>0.0173501298701295</v>
      </c>
      <c r="FZ250">
        <v>0.00207528832955656</v>
      </c>
      <c r="GA250">
        <v>1</v>
      </c>
      <c r="GB250">
        <v>2</v>
      </c>
      <c r="GC250">
        <v>2</v>
      </c>
      <c r="GD250" t="s">
        <v>449</v>
      </c>
      <c r="GE250">
        <v>3.13263</v>
      </c>
      <c r="GF250">
        <v>2.7123</v>
      </c>
      <c r="GG250">
        <v>0.0892256</v>
      </c>
      <c r="GH250">
        <v>0.0896949</v>
      </c>
      <c r="GI250">
        <v>0.102422</v>
      </c>
      <c r="GJ250">
        <v>0.102502</v>
      </c>
      <c r="GK250">
        <v>34267.2</v>
      </c>
      <c r="GL250">
        <v>36683.1</v>
      </c>
      <c r="GM250">
        <v>34044</v>
      </c>
      <c r="GN250">
        <v>36489.4</v>
      </c>
      <c r="GO250">
        <v>43160.9</v>
      </c>
      <c r="GP250">
        <v>47015.4</v>
      </c>
      <c r="GQ250">
        <v>53113.8</v>
      </c>
      <c r="GR250">
        <v>58322.4</v>
      </c>
      <c r="GS250">
        <v>1.94805</v>
      </c>
      <c r="GT250">
        <v>1.77727</v>
      </c>
      <c r="GU250">
        <v>0.0871941</v>
      </c>
      <c r="GV250">
        <v>0</v>
      </c>
      <c r="GW250">
        <v>28.5946</v>
      </c>
      <c r="GX250">
        <v>999.9</v>
      </c>
      <c r="GY250">
        <v>57.734</v>
      </c>
      <c r="GZ250">
        <v>30.937</v>
      </c>
      <c r="HA250">
        <v>28.7289</v>
      </c>
      <c r="HB250">
        <v>54.7627</v>
      </c>
      <c r="HC250">
        <v>44.5873</v>
      </c>
      <c r="HD250">
        <v>1</v>
      </c>
      <c r="HE250">
        <v>0.110838</v>
      </c>
      <c r="HF250">
        <v>-1.42356</v>
      </c>
      <c r="HG250">
        <v>20.1279</v>
      </c>
      <c r="HH250">
        <v>5.19887</v>
      </c>
      <c r="HI250">
        <v>12.0043</v>
      </c>
      <c r="HJ250">
        <v>4.9756</v>
      </c>
      <c r="HK250">
        <v>3.294</v>
      </c>
      <c r="HL250">
        <v>9999</v>
      </c>
      <c r="HM250">
        <v>9999</v>
      </c>
      <c r="HN250">
        <v>999.9</v>
      </c>
      <c r="HO250">
        <v>9999</v>
      </c>
      <c r="HP250">
        <v>1.86326</v>
      </c>
      <c r="HQ250">
        <v>1.86813</v>
      </c>
      <c r="HR250">
        <v>1.86783</v>
      </c>
      <c r="HS250">
        <v>1.86906</v>
      </c>
      <c r="HT250">
        <v>1.86981</v>
      </c>
      <c r="HU250">
        <v>1.86589</v>
      </c>
      <c r="HV250">
        <v>1.86693</v>
      </c>
      <c r="HW250">
        <v>1.86844</v>
      </c>
      <c r="HX250">
        <v>5</v>
      </c>
      <c r="HY250">
        <v>0</v>
      </c>
      <c r="HZ250">
        <v>0</v>
      </c>
      <c r="IA250">
        <v>0</v>
      </c>
      <c r="IB250" t="s">
        <v>424</v>
      </c>
      <c r="IC250" t="s">
        <v>425</v>
      </c>
      <c r="ID250" t="s">
        <v>426</v>
      </c>
      <c r="IE250" t="s">
        <v>426</v>
      </c>
      <c r="IF250" t="s">
        <v>426</v>
      </c>
      <c r="IG250" t="s">
        <v>426</v>
      </c>
      <c r="IH250">
        <v>0</v>
      </c>
      <c r="II250">
        <v>100</v>
      </c>
      <c r="IJ250">
        <v>100</v>
      </c>
      <c r="IK250">
        <v>1.979</v>
      </c>
      <c r="IL250">
        <v>0.3793</v>
      </c>
      <c r="IM250">
        <v>0.591063205497763</v>
      </c>
      <c r="IN250">
        <v>0.00362635438953289</v>
      </c>
      <c r="IO250">
        <v>-8.50754122937555e-07</v>
      </c>
      <c r="IP250">
        <v>2.87264459290622e-10</v>
      </c>
      <c r="IQ250">
        <v>-0.103101814204982</v>
      </c>
      <c r="IR250">
        <v>-0.017656537129445</v>
      </c>
      <c r="IS250">
        <v>0.00217271289782075</v>
      </c>
      <c r="IT250">
        <v>-2.34727275410467e-05</v>
      </c>
      <c r="IU250">
        <v>4</v>
      </c>
      <c r="IV250">
        <v>2183</v>
      </c>
      <c r="IW250">
        <v>1</v>
      </c>
      <c r="IX250">
        <v>27</v>
      </c>
      <c r="IY250">
        <v>29322729.6</v>
      </c>
      <c r="IZ250">
        <v>29322729.6</v>
      </c>
      <c r="JA250">
        <v>0.997314</v>
      </c>
      <c r="JB250">
        <v>2.65015</v>
      </c>
      <c r="JC250">
        <v>1.54785</v>
      </c>
      <c r="JD250">
        <v>2.31323</v>
      </c>
      <c r="JE250">
        <v>1.64673</v>
      </c>
      <c r="JF250">
        <v>2.36084</v>
      </c>
      <c r="JG250">
        <v>34.6463</v>
      </c>
      <c r="JH250">
        <v>24.2188</v>
      </c>
      <c r="JI250">
        <v>18</v>
      </c>
      <c r="JJ250">
        <v>505.807</v>
      </c>
      <c r="JK250">
        <v>396.08</v>
      </c>
      <c r="JL250">
        <v>31.019</v>
      </c>
      <c r="JM250">
        <v>28.8234</v>
      </c>
      <c r="JN250">
        <v>29.9998</v>
      </c>
      <c r="JO250">
        <v>28.8064</v>
      </c>
      <c r="JP250">
        <v>28.755</v>
      </c>
      <c r="JQ250">
        <v>19.9876</v>
      </c>
      <c r="JR250">
        <v>21.1982</v>
      </c>
      <c r="JS250">
        <v>52.7734</v>
      </c>
      <c r="JT250">
        <v>31.0067</v>
      </c>
      <c r="JU250">
        <v>420</v>
      </c>
      <c r="JV250">
        <v>23.6837</v>
      </c>
      <c r="JW250">
        <v>96.5459</v>
      </c>
      <c r="JX250">
        <v>94.4924</v>
      </c>
    </row>
    <row r="251" spans="1:284">
      <c r="A251">
        <v>235</v>
      </c>
      <c r="B251">
        <v>1759363780.1</v>
      </c>
      <c r="C251">
        <v>2738</v>
      </c>
      <c r="D251" t="s">
        <v>901</v>
      </c>
      <c r="E251" t="s">
        <v>902</v>
      </c>
      <c r="F251">
        <v>5</v>
      </c>
      <c r="G251" t="s">
        <v>852</v>
      </c>
      <c r="H251" t="s">
        <v>419</v>
      </c>
      <c r="I251">
        <v>1759363777.1</v>
      </c>
      <c r="J251">
        <f>(K251)/1000</f>
        <v>0</v>
      </c>
      <c r="K251">
        <f>1000*DK251*AI251*(DG251-DH251)/(100*CZ251*(1000-AI251*DG251))</f>
        <v>0</v>
      </c>
      <c r="L251">
        <f>DK251*AI251*(DF251-DE251*(1000-AI251*DH251)/(1000-AI251*DG251))/(100*CZ251)</f>
        <v>0</v>
      </c>
      <c r="M251">
        <f>DE251 - IF(AI251&gt;1, L251*CZ251*100.0/(AK251), 0)</f>
        <v>0</v>
      </c>
      <c r="N251">
        <f>((T251-J251/2)*M251-L251)/(T251+J251/2)</f>
        <v>0</v>
      </c>
      <c r="O251">
        <f>N251*(DL251+DM251)/1000.0</f>
        <v>0</v>
      </c>
      <c r="P251">
        <f>(DE251 - IF(AI251&gt;1, L251*CZ251*100.0/(AK251), 0))*(DL251+DM251)/1000.0</f>
        <v>0</v>
      </c>
      <c r="Q251">
        <f>2.0/((1/S251-1/R251)+SIGN(S251)*SQRT((1/S251-1/R251)*(1/S251-1/R251) + 4*DA251/((DA251+1)*(DA251+1))*(2*1/S251*1/R251-1/R251*1/R251)))</f>
        <v>0</v>
      </c>
      <c r="R251">
        <f>IF(LEFT(DB251,1)&lt;&gt;"0",IF(LEFT(DB251,1)="1",3.0,DC251),$D$5+$E$5*(DS251*DL251/($K$5*1000))+$F$5*(DS251*DL251/($K$5*1000))*MAX(MIN(CZ251,$J$5),$I$5)*MAX(MIN(CZ251,$J$5),$I$5)+$G$5*MAX(MIN(CZ251,$J$5),$I$5)*(DS251*DL251/($K$5*1000))+$H$5*(DS251*DL251/($K$5*1000))*(DS251*DL251/($K$5*1000)))</f>
        <v>0</v>
      </c>
      <c r="S251">
        <f>J251*(1000-(1000*0.61365*exp(17.502*W251/(240.97+W251))/(DL251+DM251)+DG251)/2)/(1000*0.61365*exp(17.502*W251/(240.97+W251))/(DL251+DM251)-DG251)</f>
        <v>0</v>
      </c>
      <c r="T251">
        <f>1/((DA251+1)/(Q251/1.6)+1/(R251/1.37)) + DA251/((DA251+1)/(Q251/1.6) + DA251/(R251/1.37))</f>
        <v>0</v>
      </c>
      <c r="U251">
        <f>(CV251*CY251)</f>
        <v>0</v>
      </c>
      <c r="V251">
        <f>(DN251+(U251+2*0.95*5.67E-8*(((DN251+$B$7)+273)^4-(DN251+273)^4)-44100*J251)/(1.84*29.3*R251+8*0.95*5.67E-8*(DN251+273)^3))</f>
        <v>0</v>
      </c>
      <c r="W251">
        <f>($C$7*DO251+$D$7*DP251+$E$7*V251)</f>
        <v>0</v>
      </c>
      <c r="X251">
        <f>0.61365*exp(17.502*W251/(240.97+W251))</f>
        <v>0</v>
      </c>
      <c r="Y251">
        <f>(Z251/AA251*100)</f>
        <v>0</v>
      </c>
      <c r="Z251">
        <f>DG251*(DL251+DM251)/1000</f>
        <v>0</v>
      </c>
      <c r="AA251">
        <f>0.61365*exp(17.502*DN251/(240.97+DN251))</f>
        <v>0</v>
      </c>
      <c r="AB251">
        <f>(X251-DG251*(DL251+DM251)/1000)</f>
        <v>0</v>
      </c>
      <c r="AC251">
        <f>(-J251*44100)</f>
        <v>0</v>
      </c>
      <c r="AD251">
        <f>2*29.3*R251*0.92*(DN251-W251)</f>
        <v>0</v>
      </c>
      <c r="AE251">
        <f>2*0.95*5.67E-8*(((DN251+$B$7)+273)^4-(W251+273)^4)</f>
        <v>0</v>
      </c>
      <c r="AF251">
        <f>U251+AE251+AC251+AD251</f>
        <v>0</v>
      </c>
      <c r="AG251">
        <v>0</v>
      </c>
      <c r="AH251">
        <v>0</v>
      </c>
      <c r="AI251">
        <f>IF(AG251*$H$13&gt;=AK251,1.0,(AK251/(AK251-AG251*$H$13)))</f>
        <v>0</v>
      </c>
      <c r="AJ251">
        <f>(AI251-1)*100</f>
        <v>0</v>
      </c>
      <c r="AK251">
        <f>MAX(0,($B$13+$C$13*DS251)/(1+$D$13*DS251)*DL251/(DN251+273)*$E$13)</f>
        <v>0</v>
      </c>
      <c r="AL251" t="s">
        <v>420</v>
      </c>
      <c r="AM251" t="s">
        <v>420</v>
      </c>
      <c r="AN251">
        <v>0</v>
      </c>
      <c r="AO251">
        <v>0</v>
      </c>
      <c r="AP251">
        <f>1-AN251/AO251</f>
        <v>0</v>
      </c>
      <c r="AQ251">
        <v>0</v>
      </c>
      <c r="AR251" t="s">
        <v>420</v>
      </c>
      <c r="AS251" t="s">
        <v>420</v>
      </c>
      <c r="AT251">
        <v>0</v>
      </c>
      <c r="AU251">
        <v>0</v>
      </c>
      <c r="AV251">
        <f>1-AT251/AU251</f>
        <v>0</v>
      </c>
      <c r="AW251">
        <v>0.5</v>
      </c>
      <c r="AX251">
        <f>CW251</f>
        <v>0</v>
      </c>
      <c r="AY251">
        <f>L251</f>
        <v>0</v>
      </c>
      <c r="AZ251">
        <f>AV251*AW251*AX251</f>
        <v>0</v>
      </c>
      <c r="BA251">
        <f>(AY251-AQ251)/AX251</f>
        <v>0</v>
      </c>
      <c r="BB251">
        <f>(AO251-AU251)/AU251</f>
        <v>0</v>
      </c>
      <c r="BC251">
        <f>AN251/(AP251+AN251/AU251)</f>
        <v>0</v>
      </c>
      <c r="BD251" t="s">
        <v>420</v>
      </c>
      <c r="BE251">
        <v>0</v>
      </c>
      <c r="BF251">
        <f>IF(BE251&lt;&gt;0, BE251, BC251)</f>
        <v>0</v>
      </c>
      <c r="BG251">
        <f>1-BF251/AU251</f>
        <v>0</v>
      </c>
      <c r="BH251">
        <f>(AU251-AT251)/(AU251-BF251)</f>
        <v>0</v>
      </c>
      <c r="BI251">
        <f>(AO251-AU251)/(AO251-BF251)</f>
        <v>0</v>
      </c>
      <c r="BJ251">
        <f>(AU251-AT251)/(AU251-AN251)</f>
        <v>0</v>
      </c>
      <c r="BK251">
        <f>(AO251-AU251)/(AO251-AN251)</f>
        <v>0</v>
      </c>
      <c r="BL251">
        <f>(BH251*BF251/AT251)</f>
        <v>0</v>
      </c>
      <c r="BM251">
        <f>(1-BL251)</f>
        <v>0</v>
      </c>
      <c r="CV251">
        <f>$B$11*DT251+$C$11*DU251+$F$11*EF251*(1-EI251)</f>
        <v>0</v>
      </c>
      <c r="CW251">
        <f>CV251*CX251</f>
        <v>0</v>
      </c>
      <c r="CX251">
        <f>($B$11*$D$9+$C$11*$D$9+$F$11*((ES251+EK251)/MAX(ES251+EK251+ET251, 0.1)*$I$9+ET251/MAX(ES251+EK251+ET251, 0.1)*$J$9))/($B$11+$C$11+$F$11)</f>
        <v>0</v>
      </c>
      <c r="CY251">
        <f>($B$11*$K$9+$C$11*$K$9+$F$11*((ES251+EK251)/MAX(ES251+EK251+ET251, 0.1)*$P$9+ET251/MAX(ES251+EK251+ET251, 0.1)*$Q$9))/($B$11+$C$11+$F$11)</f>
        <v>0</v>
      </c>
      <c r="CZ251">
        <v>2.18</v>
      </c>
      <c r="DA251">
        <v>0.5</v>
      </c>
      <c r="DB251" t="s">
        <v>421</v>
      </c>
      <c r="DC251">
        <v>2</v>
      </c>
      <c r="DD251">
        <v>1759363777.1</v>
      </c>
      <c r="DE251">
        <v>419.977666666667</v>
      </c>
      <c r="DF251">
        <v>420.003</v>
      </c>
      <c r="DG251">
        <v>23.9263</v>
      </c>
      <c r="DH251">
        <v>23.7021666666667</v>
      </c>
      <c r="DI251">
        <v>417.998333333333</v>
      </c>
      <c r="DJ251">
        <v>23.5469</v>
      </c>
      <c r="DK251">
        <v>499.907333333333</v>
      </c>
      <c r="DL251">
        <v>90.3364666666667</v>
      </c>
      <c r="DM251">
        <v>0.0343821666666667</v>
      </c>
      <c r="DN251">
        <v>30.3203666666667</v>
      </c>
      <c r="DO251">
        <v>30.0127666666667</v>
      </c>
      <c r="DP251">
        <v>999.9</v>
      </c>
      <c r="DQ251">
        <v>0</v>
      </c>
      <c r="DR251">
        <v>0</v>
      </c>
      <c r="DS251">
        <v>9973.75</v>
      </c>
      <c r="DT251">
        <v>0</v>
      </c>
      <c r="DU251">
        <v>0.386148</v>
      </c>
      <c r="DV251">
        <v>-0.0254821666666667</v>
      </c>
      <c r="DW251">
        <v>430.272</v>
      </c>
      <c r="DX251">
        <v>430.199666666667</v>
      </c>
      <c r="DY251">
        <v>0.224101333333333</v>
      </c>
      <c r="DZ251">
        <v>420.003</v>
      </c>
      <c r="EA251">
        <v>23.7021666666667</v>
      </c>
      <c r="EB251">
        <v>2.16141666666667</v>
      </c>
      <c r="EC251">
        <v>2.14117333333333</v>
      </c>
      <c r="ED251">
        <v>18.6791666666667</v>
      </c>
      <c r="EE251">
        <v>18.5288333333333</v>
      </c>
      <c r="EF251">
        <v>0.00500059</v>
      </c>
      <c r="EG251">
        <v>0</v>
      </c>
      <c r="EH251">
        <v>0</v>
      </c>
      <c r="EI251">
        <v>0</v>
      </c>
      <c r="EJ251">
        <v>190.866666666667</v>
      </c>
      <c r="EK251">
        <v>0.00500059</v>
      </c>
      <c r="EL251">
        <v>-4.5</v>
      </c>
      <c r="EM251">
        <v>1.06666666666667</v>
      </c>
      <c r="EN251">
        <v>35.979</v>
      </c>
      <c r="EO251">
        <v>40.6456666666667</v>
      </c>
      <c r="EP251">
        <v>37.833</v>
      </c>
      <c r="EQ251">
        <v>41.4163333333333</v>
      </c>
      <c r="ER251">
        <v>38.854</v>
      </c>
      <c r="ES251">
        <v>0</v>
      </c>
      <c r="ET251">
        <v>0</v>
      </c>
      <c r="EU251">
        <v>0</v>
      </c>
      <c r="EV251">
        <v>1759363781.5</v>
      </c>
      <c r="EW251">
        <v>0</v>
      </c>
      <c r="EX251">
        <v>190.592</v>
      </c>
      <c r="EY251">
        <v>6.41538419779859</v>
      </c>
      <c r="EZ251">
        <v>1.66923120245193</v>
      </c>
      <c r="FA251">
        <v>-6.724</v>
      </c>
      <c r="FB251">
        <v>15</v>
      </c>
      <c r="FC251">
        <v>0</v>
      </c>
      <c r="FD251" t="s">
        <v>422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-0.0043393080952381</v>
      </c>
      <c r="FQ251">
        <v>-0.149140556883117</v>
      </c>
      <c r="FR251">
        <v>0.0294817638120574</v>
      </c>
      <c r="FS251">
        <v>1</v>
      </c>
      <c r="FT251">
        <v>191.405882352941</v>
      </c>
      <c r="FU251">
        <v>6.53934294677687</v>
      </c>
      <c r="FV251">
        <v>6.39884829602726</v>
      </c>
      <c r="FW251">
        <v>-1</v>
      </c>
      <c r="FX251">
        <v>0.223537476190476</v>
      </c>
      <c r="FY251">
        <v>0.013179896103896</v>
      </c>
      <c r="FZ251">
        <v>0.00188193349457534</v>
      </c>
      <c r="GA251">
        <v>1</v>
      </c>
      <c r="GB251">
        <v>2</v>
      </c>
      <c r="GC251">
        <v>2</v>
      </c>
      <c r="GD251" t="s">
        <v>449</v>
      </c>
      <c r="GE251">
        <v>3.13267</v>
      </c>
      <c r="GF251">
        <v>2.71243</v>
      </c>
      <c r="GG251">
        <v>0.0892238</v>
      </c>
      <c r="GH251">
        <v>0.089688</v>
      </c>
      <c r="GI251">
        <v>0.102425</v>
      </c>
      <c r="GJ251">
        <v>0.102499</v>
      </c>
      <c r="GK251">
        <v>34267.5</v>
      </c>
      <c r="GL251">
        <v>36683.6</v>
      </c>
      <c r="GM251">
        <v>34044.1</v>
      </c>
      <c r="GN251">
        <v>36489.7</v>
      </c>
      <c r="GO251">
        <v>43161</v>
      </c>
      <c r="GP251">
        <v>47015.9</v>
      </c>
      <c r="GQ251">
        <v>53114.1</v>
      </c>
      <c r="GR251">
        <v>58322.8</v>
      </c>
      <c r="GS251">
        <v>1.948</v>
      </c>
      <c r="GT251">
        <v>1.77713</v>
      </c>
      <c r="GU251">
        <v>0.0869557</v>
      </c>
      <c r="GV251">
        <v>0</v>
      </c>
      <c r="GW251">
        <v>28.5946</v>
      </c>
      <c r="GX251">
        <v>999.9</v>
      </c>
      <c r="GY251">
        <v>57.734</v>
      </c>
      <c r="GZ251">
        <v>30.937</v>
      </c>
      <c r="HA251">
        <v>28.7312</v>
      </c>
      <c r="HB251">
        <v>54.5027</v>
      </c>
      <c r="HC251">
        <v>44.5032</v>
      </c>
      <c r="HD251">
        <v>1</v>
      </c>
      <c r="HE251">
        <v>0.110549</v>
      </c>
      <c r="HF251">
        <v>-1.39935</v>
      </c>
      <c r="HG251">
        <v>20.1281</v>
      </c>
      <c r="HH251">
        <v>5.19887</v>
      </c>
      <c r="HI251">
        <v>12.0041</v>
      </c>
      <c r="HJ251">
        <v>4.9755</v>
      </c>
      <c r="HK251">
        <v>3.294</v>
      </c>
      <c r="HL251">
        <v>9999</v>
      </c>
      <c r="HM251">
        <v>9999</v>
      </c>
      <c r="HN251">
        <v>999.9</v>
      </c>
      <c r="HO251">
        <v>9999</v>
      </c>
      <c r="HP251">
        <v>1.86326</v>
      </c>
      <c r="HQ251">
        <v>1.86813</v>
      </c>
      <c r="HR251">
        <v>1.86783</v>
      </c>
      <c r="HS251">
        <v>1.86905</v>
      </c>
      <c r="HT251">
        <v>1.86981</v>
      </c>
      <c r="HU251">
        <v>1.86587</v>
      </c>
      <c r="HV251">
        <v>1.86692</v>
      </c>
      <c r="HW251">
        <v>1.86844</v>
      </c>
      <c r="HX251">
        <v>5</v>
      </c>
      <c r="HY251">
        <v>0</v>
      </c>
      <c r="HZ251">
        <v>0</v>
      </c>
      <c r="IA251">
        <v>0</v>
      </c>
      <c r="IB251" t="s">
        <v>424</v>
      </c>
      <c r="IC251" t="s">
        <v>425</v>
      </c>
      <c r="ID251" t="s">
        <v>426</v>
      </c>
      <c r="IE251" t="s">
        <v>426</v>
      </c>
      <c r="IF251" t="s">
        <v>426</v>
      </c>
      <c r="IG251" t="s">
        <v>426</v>
      </c>
      <c r="IH251">
        <v>0</v>
      </c>
      <c r="II251">
        <v>100</v>
      </c>
      <c r="IJ251">
        <v>100</v>
      </c>
      <c r="IK251">
        <v>1.979</v>
      </c>
      <c r="IL251">
        <v>0.3794</v>
      </c>
      <c r="IM251">
        <v>0.591063205497763</v>
      </c>
      <c r="IN251">
        <v>0.00362635438953289</v>
      </c>
      <c r="IO251">
        <v>-8.50754122937555e-07</v>
      </c>
      <c r="IP251">
        <v>2.87264459290622e-10</v>
      </c>
      <c r="IQ251">
        <v>-0.103101814204982</v>
      </c>
      <c r="IR251">
        <v>-0.017656537129445</v>
      </c>
      <c r="IS251">
        <v>0.00217271289782075</v>
      </c>
      <c r="IT251">
        <v>-2.34727275410467e-05</v>
      </c>
      <c r="IU251">
        <v>4</v>
      </c>
      <c r="IV251">
        <v>2183</v>
      </c>
      <c r="IW251">
        <v>1</v>
      </c>
      <c r="IX251">
        <v>27</v>
      </c>
      <c r="IY251">
        <v>29322729.7</v>
      </c>
      <c r="IZ251">
        <v>29322729.7</v>
      </c>
      <c r="JA251">
        <v>0.997314</v>
      </c>
      <c r="JB251">
        <v>2.6355</v>
      </c>
      <c r="JC251">
        <v>1.54785</v>
      </c>
      <c r="JD251">
        <v>2.31323</v>
      </c>
      <c r="JE251">
        <v>1.64673</v>
      </c>
      <c r="JF251">
        <v>2.39502</v>
      </c>
      <c r="JG251">
        <v>34.6463</v>
      </c>
      <c r="JH251">
        <v>24.2188</v>
      </c>
      <c r="JI251">
        <v>18</v>
      </c>
      <c r="JJ251">
        <v>505.767</v>
      </c>
      <c r="JK251">
        <v>395.99</v>
      </c>
      <c r="JL251">
        <v>31.0163</v>
      </c>
      <c r="JM251">
        <v>28.8222</v>
      </c>
      <c r="JN251">
        <v>29.9998</v>
      </c>
      <c r="JO251">
        <v>28.8055</v>
      </c>
      <c r="JP251">
        <v>28.7539</v>
      </c>
      <c r="JQ251">
        <v>19.9896</v>
      </c>
      <c r="JR251">
        <v>21.1982</v>
      </c>
      <c r="JS251">
        <v>52.7734</v>
      </c>
      <c r="JT251">
        <v>31.0067</v>
      </c>
      <c r="JU251">
        <v>420</v>
      </c>
      <c r="JV251">
        <v>23.6837</v>
      </c>
      <c r="JW251">
        <v>96.5464</v>
      </c>
      <c r="JX251">
        <v>94.4931</v>
      </c>
    </row>
    <row r="252" spans="1:284">
      <c r="A252">
        <v>236</v>
      </c>
      <c r="B252">
        <v>1759363782.1</v>
      </c>
      <c r="C252">
        <v>2740</v>
      </c>
      <c r="D252" t="s">
        <v>903</v>
      </c>
      <c r="E252" t="s">
        <v>904</v>
      </c>
      <c r="F252">
        <v>5</v>
      </c>
      <c r="G252" t="s">
        <v>852</v>
      </c>
      <c r="H252" t="s">
        <v>419</v>
      </c>
      <c r="I252">
        <v>1759363779.1</v>
      </c>
      <c r="J252">
        <f>(K252)/1000</f>
        <v>0</v>
      </c>
      <c r="K252">
        <f>1000*DK252*AI252*(DG252-DH252)/(100*CZ252*(1000-AI252*DG252))</f>
        <v>0</v>
      </c>
      <c r="L252">
        <f>DK252*AI252*(DF252-DE252*(1000-AI252*DH252)/(1000-AI252*DG252))/(100*CZ252)</f>
        <v>0</v>
      </c>
      <c r="M252">
        <f>DE252 - IF(AI252&gt;1, L252*CZ252*100.0/(AK252), 0)</f>
        <v>0</v>
      </c>
      <c r="N252">
        <f>((T252-J252/2)*M252-L252)/(T252+J252/2)</f>
        <v>0</v>
      </c>
      <c r="O252">
        <f>N252*(DL252+DM252)/1000.0</f>
        <v>0</v>
      </c>
      <c r="P252">
        <f>(DE252 - IF(AI252&gt;1, L252*CZ252*100.0/(AK252), 0))*(DL252+DM252)/1000.0</f>
        <v>0</v>
      </c>
      <c r="Q252">
        <f>2.0/((1/S252-1/R252)+SIGN(S252)*SQRT((1/S252-1/R252)*(1/S252-1/R252) + 4*DA252/((DA252+1)*(DA252+1))*(2*1/S252*1/R252-1/R252*1/R252)))</f>
        <v>0</v>
      </c>
      <c r="R252">
        <f>IF(LEFT(DB252,1)&lt;&gt;"0",IF(LEFT(DB252,1)="1",3.0,DC252),$D$5+$E$5*(DS252*DL252/($K$5*1000))+$F$5*(DS252*DL252/($K$5*1000))*MAX(MIN(CZ252,$J$5),$I$5)*MAX(MIN(CZ252,$J$5),$I$5)+$G$5*MAX(MIN(CZ252,$J$5),$I$5)*(DS252*DL252/($K$5*1000))+$H$5*(DS252*DL252/($K$5*1000))*(DS252*DL252/($K$5*1000)))</f>
        <v>0</v>
      </c>
      <c r="S252">
        <f>J252*(1000-(1000*0.61365*exp(17.502*W252/(240.97+W252))/(DL252+DM252)+DG252)/2)/(1000*0.61365*exp(17.502*W252/(240.97+W252))/(DL252+DM252)-DG252)</f>
        <v>0</v>
      </c>
      <c r="T252">
        <f>1/((DA252+1)/(Q252/1.6)+1/(R252/1.37)) + DA252/((DA252+1)/(Q252/1.6) + DA252/(R252/1.37))</f>
        <v>0</v>
      </c>
      <c r="U252">
        <f>(CV252*CY252)</f>
        <v>0</v>
      </c>
      <c r="V252">
        <f>(DN252+(U252+2*0.95*5.67E-8*(((DN252+$B$7)+273)^4-(DN252+273)^4)-44100*J252)/(1.84*29.3*R252+8*0.95*5.67E-8*(DN252+273)^3))</f>
        <v>0</v>
      </c>
      <c r="W252">
        <f>($C$7*DO252+$D$7*DP252+$E$7*V252)</f>
        <v>0</v>
      </c>
      <c r="X252">
        <f>0.61365*exp(17.502*W252/(240.97+W252))</f>
        <v>0</v>
      </c>
      <c r="Y252">
        <f>(Z252/AA252*100)</f>
        <v>0</v>
      </c>
      <c r="Z252">
        <f>DG252*(DL252+DM252)/1000</f>
        <v>0</v>
      </c>
      <c r="AA252">
        <f>0.61365*exp(17.502*DN252/(240.97+DN252))</f>
        <v>0</v>
      </c>
      <c r="AB252">
        <f>(X252-DG252*(DL252+DM252)/1000)</f>
        <v>0</v>
      </c>
      <c r="AC252">
        <f>(-J252*44100)</f>
        <v>0</v>
      </c>
      <c r="AD252">
        <f>2*29.3*R252*0.92*(DN252-W252)</f>
        <v>0</v>
      </c>
      <c r="AE252">
        <f>2*0.95*5.67E-8*(((DN252+$B$7)+273)^4-(W252+273)^4)</f>
        <v>0</v>
      </c>
      <c r="AF252">
        <f>U252+AE252+AC252+AD252</f>
        <v>0</v>
      </c>
      <c r="AG252">
        <v>0</v>
      </c>
      <c r="AH252">
        <v>0</v>
      </c>
      <c r="AI252">
        <f>IF(AG252*$H$13&gt;=AK252,1.0,(AK252/(AK252-AG252*$H$13)))</f>
        <v>0</v>
      </c>
      <c r="AJ252">
        <f>(AI252-1)*100</f>
        <v>0</v>
      </c>
      <c r="AK252">
        <f>MAX(0,($B$13+$C$13*DS252)/(1+$D$13*DS252)*DL252/(DN252+273)*$E$13)</f>
        <v>0</v>
      </c>
      <c r="AL252" t="s">
        <v>420</v>
      </c>
      <c r="AM252" t="s">
        <v>420</v>
      </c>
      <c r="AN252">
        <v>0</v>
      </c>
      <c r="AO252">
        <v>0</v>
      </c>
      <c r="AP252">
        <f>1-AN252/AO252</f>
        <v>0</v>
      </c>
      <c r="AQ252">
        <v>0</v>
      </c>
      <c r="AR252" t="s">
        <v>420</v>
      </c>
      <c r="AS252" t="s">
        <v>420</v>
      </c>
      <c r="AT252">
        <v>0</v>
      </c>
      <c r="AU252">
        <v>0</v>
      </c>
      <c r="AV252">
        <f>1-AT252/AU252</f>
        <v>0</v>
      </c>
      <c r="AW252">
        <v>0.5</v>
      </c>
      <c r="AX252">
        <f>CW252</f>
        <v>0</v>
      </c>
      <c r="AY252">
        <f>L252</f>
        <v>0</v>
      </c>
      <c r="AZ252">
        <f>AV252*AW252*AX252</f>
        <v>0</v>
      </c>
      <c r="BA252">
        <f>(AY252-AQ252)/AX252</f>
        <v>0</v>
      </c>
      <c r="BB252">
        <f>(AO252-AU252)/AU252</f>
        <v>0</v>
      </c>
      <c r="BC252">
        <f>AN252/(AP252+AN252/AU252)</f>
        <v>0</v>
      </c>
      <c r="BD252" t="s">
        <v>420</v>
      </c>
      <c r="BE252">
        <v>0</v>
      </c>
      <c r="BF252">
        <f>IF(BE252&lt;&gt;0, BE252, BC252)</f>
        <v>0</v>
      </c>
      <c r="BG252">
        <f>1-BF252/AU252</f>
        <v>0</v>
      </c>
      <c r="BH252">
        <f>(AU252-AT252)/(AU252-BF252)</f>
        <v>0</v>
      </c>
      <c r="BI252">
        <f>(AO252-AU252)/(AO252-BF252)</f>
        <v>0</v>
      </c>
      <c r="BJ252">
        <f>(AU252-AT252)/(AU252-AN252)</f>
        <v>0</v>
      </c>
      <c r="BK252">
        <f>(AO252-AU252)/(AO252-AN252)</f>
        <v>0</v>
      </c>
      <c r="BL252">
        <f>(BH252*BF252/AT252)</f>
        <v>0</v>
      </c>
      <c r="BM252">
        <f>(1-BL252)</f>
        <v>0</v>
      </c>
      <c r="CV252">
        <f>$B$11*DT252+$C$11*DU252+$F$11*EF252*(1-EI252)</f>
        <v>0</v>
      </c>
      <c r="CW252">
        <f>CV252*CX252</f>
        <v>0</v>
      </c>
      <c r="CX252">
        <f>($B$11*$D$9+$C$11*$D$9+$F$11*((ES252+EK252)/MAX(ES252+EK252+ET252, 0.1)*$I$9+ET252/MAX(ES252+EK252+ET252, 0.1)*$J$9))/($B$11+$C$11+$F$11)</f>
        <v>0</v>
      </c>
      <c r="CY252">
        <f>($B$11*$K$9+$C$11*$K$9+$F$11*((ES252+EK252)/MAX(ES252+EK252+ET252, 0.1)*$P$9+ET252/MAX(ES252+EK252+ET252, 0.1)*$Q$9))/($B$11+$C$11+$F$11)</f>
        <v>0</v>
      </c>
      <c r="CZ252">
        <v>2.18</v>
      </c>
      <c r="DA252">
        <v>0.5</v>
      </c>
      <c r="DB252" t="s">
        <v>421</v>
      </c>
      <c r="DC252">
        <v>2</v>
      </c>
      <c r="DD252">
        <v>1759363779.1</v>
      </c>
      <c r="DE252">
        <v>419.982666666667</v>
      </c>
      <c r="DF252">
        <v>419.979666666667</v>
      </c>
      <c r="DG252">
        <v>23.9261</v>
      </c>
      <c r="DH252">
        <v>23.7011666666667</v>
      </c>
      <c r="DI252">
        <v>418.003666666667</v>
      </c>
      <c r="DJ252">
        <v>23.5467</v>
      </c>
      <c r="DK252">
        <v>499.925</v>
      </c>
      <c r="DL252">
        <v>90.3367333333333</v>
      </c>
      <c r="DM252">
        <v>0.0344244</v>
      </c>
      <c r="DN252">
        <v>30.322</v>
      </c>
      <c r="DO252">
        <v>30.0107666666667</v>
      </c>
      <c r="DP252">
        <v>999.9</v>
      </c>
      <c r="DQ252">
        <v>0</v>
      </c>
      <c r="DR252">
        <v>0</v>
      </c>
      <c r="DS252">
        <v>9990</v>
      </c>
      <c r="DT252">
        <v>0</v>
      </c>
      <c r="DU252">
        <v>0.386148</v>
      </c>
      <c r="DV252">
        <v>0.00306193333333333</v>
      </c>
      <c r="DW252">
        <v>430.277333333333</v>
      </c>
      <c r="DX252">
        <v>430.175333333333</v>
      </c>
      <c r="DY252">
        <v>0.224902</v>
      </c>
      <c r="DZ252">
        <v>419.979666666667</v>
      </c>
      <c r="EA252">
        <v>23.7011666666667</v>
      </c>
      <c r="EB252">
        <v>2.16140666666667</v>
      </c>
      <c r="EC252">
        <v>2.14109</v>
      </c>
      <c r="ED252">
        <v>18.6790666666667</v>
      </c>
      <c r="EE252">
        <v>18.5282</v>
      </c>
      <c r="EF252">
        <v>0.00500059</v>
      </c>
      <c r="EG252">
        <v>0</v>
      </c>
      <c r="EH252">
        <v>0</v>
      </c>
      <c r="EI252">
        <v>0</v>
      </c>
      <c r="EJ252">
        <v>185.9</v>
      </c>
      <c r="EK252">
        <v>0.00500059</v>
      </c>
      <c r="EL252">
        <v>-0.1</v>
      </c>
      <c r="EM252">
        <v>1.26666666666667</v>
      </c>
      <c r="EN252">
        <v>36</v>
      </c>
      <c r="EO252">
        <v>40.6663333333333</v>
      </c>
      <c r="EP252">
        <v>37.854</v>
      </c>
      <c r="EQ252">
        <v>41.458</v>
      </c>
      <c r="ER252">
        <v>38.875</v>
      </c>
      <c r="ES252">
        <v>0</v>
      </c>
      <c r="ET252">
        <v>0</v>
      </c>
      <c r="EU252">
        <v>0</v>
      </c>
      <c r="EV252">
        <v>1759363783.3</v>
      </c>
      <c r="EW252">
        <v>0</v>
      </c>
      <c r="EX252">
        <v>191.088461538462</v>
      </c>
      <c r="EY252">
        <v>-12.2905987377346</v>
      </c>
      <c r="EZ252">
        <v>15.5076926005454</v>
      </c>
      <c r="FA252">
        <v>-6.78461538461538</v>
      </c>
      <c r="FB252">
        <v>15</v>
      </c>
      <c r="FC252">
        <v>0</v>
      </c>
      <c r="FD252" t="s">
        <v>422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-0.000478107619047619</v>
      </c>
      <c r="FQ252">
        <v>-0.183348003116883</v>
      </c>
      <c r="FR252">
        <v>0.0280785879367357</v>
      </c>
      <c r="FS252">
        <v>1</v>
      </c>
      <c r="FT252">
        <v>191.408823529412</v>
      </c>
      <c r="FU252">
        <v>-7.83957238805051</v>
      </c>
      <c r="FV252">
        <v>6.58288188486126</v>
      </c>
      <c r="FW252">
        <v>-1</v>
      </c>
      <c r="FX252">
        <v>0.224044714285714</v>
      </c>
      <c r="FY252">
        <v>0.00990109090909075</v>
      </c>
      <c r="FZ252">
        <v>0.00158934868789095</v>
      </c>
      <c r="GA252">
        <v>1</v>
      </c>
      <c r="GB252">
        <v>2</v>
      </c>
      <c r="GC252">
        <v>2</v>
      </c>
      <c r="GD252" t="s">
        <v>449</v>
      </c>
      <c r="GE252">
        <v>3.13287</v>
      </c>
      <c r="GF252">
        <v>2.71245</v>
      </c>
      <c r="GG252">
        <v>0.0892232</v>
      </c>
      <c r="GH252">
        <v>0.0896894</v>
      </c>
      <c r="GI252">
        <v>0.102428</v>
      </c>
      <c r="GJ252">
        <v>0.102496</v>
      </c>
      <c r="GK252">
        <v>34267.6</v>
      </c>
      <c r="GL252">
        <v>36683.7</v>
      </c>
      <c r="GM252">
        <v>34044.2</v>
      </c>
      <c r="GN252">
        <v>36489.8</v>
      </c>
      <c r="GO252">
        <v>43161.1</v>
      </c>
      <c r="GP252">
        <v>47016.1</v>
      </c>
      <c r="GQ252">
        <v>53114.5</v>
      </c>
      <c r="GR252">
        <v>58322.8</v>
      </c>
      <c r="GS252">
        <v>1.94827</v>
      </c>
      <c r="GT252">
        <v>1.77687</v>
      </c>
      <c r="GU252">
        <v>0.0863522</v>
      </c>
      <c r="GV252">
        <v>0</v>
      </c>
      <c r="GW252">
        <v>28.5938</v>
      </c>
      <c r="GX252">
        <v>999.9</v>
      </c>
      <c r="GY252">
        <v>57.716</v>
      </c>
      <c r="GZ252">
        <v>30.937</v>
      </c>
      <c r="HA252">
        <v>28.7189</v>
      </c>
      <c r="HB252">
        <v>54.7827</v>
      </c>
      <c r="HC252">
        <v>44.3349</v>
      </c>
      <c r="HD252">
        <v>1</v>
      </c>
      <c r="HE252">
        <v>0.110305</v>
      </c>
      <c r="HF252">
        <v>-1.39781</v>
      </c>
      <c r="HG252">
        <v>20.1281</v>
      </c>
      <c r="HH252">
        <v>5.19917</v>
      </c>
      <c r="HI252">
        <v>12.0044</v>
      </c>
      <c r="HJ252">
        <v>4.9757</v>
      </c>
      <c r="HK252">
        <v>3.294</v>
      </c>
      <c r="HL252">
        <v>9999</v>
      </c>
      <c r="HM252">
        <v>9999</v>
      </c>
      <c r="HN252">
        <v>999.9</v>
      </c>
      <c r="HO252">
        <v>9999</v>
      </c>
      <c r="HP252">
        <v>1.86326</v>
      </c>
      <c r="HQ252">
        <v>1.86813</v>
      </c>
      <c r="HR252">
        <v>1.86783</v>
      </c>
      <c r="HS252">
        <v>1.86905</v>
      </c>
      <c r="HT252">
        <v>1.86981</v>
      </c>
      <c r="HU252">
        <v>1.86586</v>
      </c>
      <c r="HV252">
        <v>1.86692</v>
      </c>
      <c r="HW252">
        <v>1.86844</v>
      </c>
      <c r="HX252">
        <v>5</v>
      </c>
      <c r="HY252">
        <v>0</v>
      </c>
      <c r="HZ252">
        <v>0</v>
      </c>
      <c r="IA252">
        <v>0</v>
      </c>
      <c r="IB252" t="s">
        <v>424</v>
      </c>
      <c r="IC252" t="s">
        <v>425</v>
      </c>
      <c r="ID252" t="s">
        <v>426</v>
      </c>
      <c r="IE252" t="s">
        <v>426</v>
      </c>
      <c r="IF252" t="s">
        <v>426</v>
      </c>
      <c r="IG252" t="s">
        <v>426</v>
      </c>
      <c r="IH252">
        <v>0</v>
      </c>
      <c r="II252">
        <v>100</v>
      </c>
      <c r="IJ252">
        <v>100</v>
      </c>
      <c r="IK252">
        <v>1.979</v>
      </c>
      <c r="IL252">
        <v>0.3794</v>
      </c>
      <c r="IM252">
        <v>0.591063205497763</v>
      </c>
      <c r="IN252">
        <v>0.00362635438953289</v>
      </c>
      <c r="IO252">
        <v>-8.50754122937555e-07</v>
      </c>
      <c r="IP252">
        <v>2.87264459290622e-10</v>
      </c>
      <c r="IQ252">
        <v>-0.103101814204982</v>
      </c>
      <c r="IR252">
        <v>-0.017656537129445</v>
      </c>
      <c r="IS252">
        <v>0.00217271289782075</v>
      </c>
      <c r="IT252">
        <v>-2.34727275410467e-05</v>
      </c>
      <c r="IU252">
        <v>4</v>
      </c>
      <c r="IV252">
        <v>2183</v>
      </c>
      <c r="IW252">
        <v>1</v>
      </c>
      <c r="IX252">
        <v>27</v>
      </c>
      <c r="IY252">
        <v>29322729.7</v>
      </c>
      <c r="IZ252">
        <v>29322729.7</v>
      </c>
      <c r="JA252">
        <v>0.997314</v>
      </c>
      <c r="JB252">
        <v>2.65259</v>
      </c>
      <c r="JC252">
        <v>1.54785</v>
      </c>
      <c r="JD252">
        <v>2.31323</v>
      </c>
      <c r="JE252">
        <v>1.64673</v>
      </c>
      <c r="JF252">
        <v>2.25464</v>
      </c>
      <c r="JG252">
        <v>34.6463</v>
      </c>
      <c r="JH252">
        <v>24.2101</v>
      </c>
      <c r="JI252">
        <v>18</v>
      </c>
      <c r="JJ252">
        <v>505.939</v>
      </c>
      <c r="JK252">
        <v>395.85</v>
      </c>
      <c r="JL252">
        <v>31.011</v>
      </c>
      <c r="JM252">
        <v>28.8209</v>
      </c>
      <c r="JN252">
        <v>29.9998</v>
      </c>
      <c r="JO252">
        <v>28.8043</v>
      </c>
      <c r="JP252">
        <v>28.7532</v>
      </c>
      <c r="JQ252">
        <v>19.9884</v>
      </c>
      <c r="JR252">
        <v>21.1982</v>
      </c>
      <c r="JS252">
        <v>52.7734</v>
      </c>
      <c r="JT252">
        <v>30.9969</v>
      </c>
      <c r="JU252">
        <v>420</v>
      </c>
      <c r="JV252">
        <v>23.6837</v>
      </c>
      <c r="JW252">
        <v>96.5469</v>
      </c>
      <c r="JX252">
        <v>94.4932</v>
      </c>
    </row>
    <row r="253" spans="1:284">
      <c r="A253">
        <v>237</v>
      </c>
      <c r="B253">
        <v>1759363784.1</v>
      </c>
      <c r="C253">
        <v>2742</v>
      </c>
      <c r="D253" t="s">
        <v>905</v>
      </c>
      <c r="E253" t="s">
        <v>906</v>
      </c>
      <c r="F253">
        <v>5</v>
      </c>
      <c r="G253" t="s">
        <v>852</v>
      </c>
      <c r="H253" t="s">
        <v>419</v>
      </c>
      <c r="I253">
        <v>1759363781.1</v>
      </c>
      <c r="J253">
        <f>(K253)/1000</f>
        <v>0</v>
      </c>
      <c r="K253">
        <f>1000*DK253*AI253*(DG253-DH253)/(100*CZ253*(1000-AI253*DG253))</f>
        <v>0</v>
      </c>
      <c r="L253">
        <f>DK253*AI253*(DF253-DE253*(1000-AI253*DH253)/(1000-AI253*DG253))/(100*CZ253)</f>
        <v>0</v>
      </c>
      <c r="M253">
        <f>DE253 - IF(AI253&gt;1, L253*CZ253*100.0/(AK253), 0)</f>
        <v>0</v>
      </c>
      <c r="N253">
        <f>((T253-J253/2)*M253-L253)/(T253+J253/2)</f>
        <v>0</v>
      </c>
      <c r="O253">
        <f>N253*(DL253+DM253)/1000.0</f>
        <v>0</v>
      </c>
      <c r="P253">
        <f>(DE253 - IF(AI253&gt;1, L253*CZ253*100.0/(AK253), 0))*(DL253+DM253)/1000.0</f>
        <v>0</v>
      </c>
      <c r="Q253">
        <f>2.0/((1/S253-1/R253)+SIGN(S253)*SQRT((1/S253-1/R253)*(1/S253-1/R253) + 4*DA253/((DA253+1)*(DA253+1))*(2*1/S253*1/R253-1/R253*1/R253)))</f>
        <v>0</v>
      </c>
      <c r="R253">
        <f>IF(LEFT(DB253,1)&lt;&gt;"0",IF(LEFT(DB253,1)="1",3.0,DC253),$D$5+$E$5*(DS253*DL253/($K$5*1000))+$F$5*(DS253*DL253/($K$5*1000))*MAX(MIN(CZ253,$J$5),$I$5)*MAX(MIN(CZ253,$J$5),$I$5)+$G$5*MAX(MIN(CZ253,$J$5),$I$5)*(DS253*DL253/($K$5*1000))+$H$5*(DS253*DL253/($K$5*1000))*(DS253*DL253/($K$5*1000)))</f>
        <v>0</v>
      </c>
      <c r="S253">
        <f>J253*(1000-(1000*0.61365*exp(17.502*W253/(240.97+W253))/(DL253+DM253)+DG253)/2)/(1000*0.61365*exp(17.502*W253/(240.97+W253))/(DL253+DM253)-DG253)</f>
        <v>0</v>
      </c>
      <c r="T253">
        <f>1/((DA253+1)/(Q253/1.6)+1/(R253/1.37)) + DA253/((DA253+1)/(Q253/1.6) + DA253/(R253/1.37))</f>
        <v>0</v>
      </c>
      <c r="U253">
        <f>(CV253*CY253)</f>
        <v>0</v>
      </c>
      <c r="V253">
        <f>(DN253+(U253+2*0.95*5.67E-8*(((DN253+$B$7)+273)^4-(DN253+273)^4)-44100*J253)/(1.84*29.3*R253+8*0.95*5.67E-8*(DN253+273)^3))</f>
        <v>0</v>
      </c>
      <c r="W253">
        <f>($C$7*DO253+$D$7*DP253+$E$7*V253)</f>
        <v>0</v>
      </c>
      <c r="X253">
        <f>0.61365*exp(17.502*W253/(240.97+W253))</f>
        <v>0</v>
      </c>
      <c r="Y253">
        <f>(Z253/AA253*100)</f>
        <v>0</v>
      </c>
      <c r="Z253">
        <f>DG253*(DL253+DM253)/1000</f>
        <v>0</v>
      </c>
      <c r="AA253">
        <f>0.61365*exp(17.502*DN253/(240.97+DN253))</f>
        <v>0</v>
      </c>
      <c r="AB253">
        <f>(X253-DG253*(DL253+DM253)/1000)</f>
        <v>0</v>
      </c>
      <c r="AC253">
        <f>(-J253*44100)</f>
        <v>0</v>
      </c>
      <c r="AD253">
        <f>2*29.3*R253*0.92*(DN253-W253)</f>
        <v>0</v>
      </c>
      <c r="AE253">
        <f>2*0.95*5.67E-8*(((DN253+$B$7)+273)^4-(W253+273)^4)</f>
        <v>0</v>
      </c>
      <c r="AF253">
        <f>U253+AE253+AC253+AD253</f>
        <v>0</v>
      </c>
      <c r="AG253">
        <v>0</v>
      </c>
      <c r="AH253">
        <v>0</v>
      </c>
      <c r="AI253">
        <f>IF(AG253*$H$13&gt;=AK253,1.0,(AK253/(AK253-AG253*$H$13)))</f>
        <v>0</v>
      </c>
      <c r="AJ253">
        <f>(AI253-1)*100</f>
        <v>0</v>
      </c>
      <c r="AK253">
        <f>MAX(0,($B$13+$C$13*DS253)/(1+$D$13*DS253)*DL253/(DN253+273)*$E$13)</f>
        <v>0</v>
      </c>
      <c r="AL253" t="s">
        <v>420</v>
      </c>
      <c r="AM253" t="s">
        <v>420</v>
      </c>
      <c r="AN253">
        <v>0</v>
      </c>
      <c r="AO253">
        <v>0</v>
      </c>
      <c r="AP253">
        <f>1-AN253/AO253</f>
        <v>0</v>
      </c>
      <c r="AQ253">
        <v>0</v>
      </c>
      <c r="AR253" t="s">
        <v>420</v>
      </c>
      <c r="AS253" t="s">
        <v>420</v>
      </c>
      <c r="AT253">
        <v>0</v>
      </c>
      <c r="AU253">
        <v>0</v>
      </c>
      <c r="AV253">
        <f>1-AT253/AU253</f>
        <v>0</v>
      </c>
      <c r="AW253">
        <v>0.5</v>
      </c>
      <c r="AX253">
        <f>CW253</f>
        <v>0</v>
      </c>
      <c r="AY253">
        <f>L253</f>
        <v>0</v>
      </c>
      <c r="AZ253">
        <f>AV253*AW253*AX253</f>
        <v>0</v>
      </c>
      <c r="BA253">
        <f>(AY253-AQ253)/AX253</f>
        <v>0</v>
      </c>
      <c r="BB253">
        <f>(AO253-AU253)/AU253</f>
        <v>0</v>
      </c>
      <c r="BC253">
        <f>AN253/(AP253+AN253/AU253)</f>
        <v>0</v>
      </c>
      <c r="BD253" t="s">
        <v>420</v>
      </c>
      <c r="BE253">
        <v>0</v>
      </c>
      <c r="BF253">
        <f>IF(BE253&lt;&gt;0, BE253, BC253)</f>
        <v>0</v>
      </c>
      <c r="BG253">
        <f>1-BF253/AU253</f>
        <v>0</v>
      </c>
      <c r="BH253">
        <f>(AU253-AT253)/(AU253-BF253)</f>
        <v>0</v>
      </c>
      <c r="BI253">
        <f>(AO253-AU253)/(AO253-BF253)</f>
        <v>0</v>
      </c>
      <c r="BJ253">
        <f>(AU253-AT253)/(AU253-AN253)</f>
        <v>0</v>
      </c>
      <c r="BK253">
        <f>(AO253-AU253)/(AO253-AN253)</f>
        <v>0</v>
      </c>
      <c r="BL253">
        <f>(BH253*BF253/AT253)</f>
        <v>0</v>
      </c>
      <c r="BM253">
        <f>(1-BL253)</f>
        <v>0</v>
      </c>
      <c r="CV253">
        <f>$B$11*DT253+$C$11*DU253+$F$11*EF253*(1-EI253)</f>
        <v>0</v>
      </c>
      <c r="CW253">
        <f>CV253*CX253</f>
        <v>0</v>
      </c>
      <c r="CX253">
        <f>($B$11*$D$9+$C$11*$D$9+$F$11*((ES253+EK253)/MAX(ES253+EK253+ET253, 0.1)*$I$9+ET253/MAX(ES253+EK253+ET253, 0.1)*$J$9))/($B$11+$C$11+$F$11)</f>
        <v>0</v>
      </c>
      <c r="CY253">
        <f>($B$11*$K$9+$C$11*$K$9+$F$11*((ES253+EK253)/MAX(ES253+EK253+ET253, 0.1)*$P$9+ET253/MAX(ES253+EK253+ET253, 0.1)*$Q$9))/($B$11+$C$11+$F$11)</f>
        <v>0</v>
      </c>
      <c r="CZ253">
        <v>2.18</v>
      </c>
      <c r="DA253">
        <v>0.5</v>
      </c>
      <c r="DB253" t="s">
        <v>421</v>
      </c>
      <c r="DC253">
        <v>2</v>
      </c>
      <c r="DD253">
        <v>1759363781.1</v>
      </c>
      <c r="DE253">
        <v>419.982333333333</v>
      </c>
      <c r="DF253">
        <v>419.975333333333</v>
      </c>
      <c r="DG253">
        <v>23.9263</v>
      </c>
      <c r="DH253">
        <v>23.7003</v>
      </c>
      <c r="DI253">
        <v>418.003333333333</v>
      </c>
      <c r="DJ253">
        <v>23.5469</v>
      </c>
      <c r="DK253">
        <v>499.980333333333</v>
      </c>
      <c r="DL253">
        <v>90.3365</v>
      </c>
      <c r="DM253">
        <v>0.0343783</v>
      </c>
      <c r="DN253">
        <v>30.3238</v>
      </c>
      <c r="DO253">
        <v>30.0065666666667</v>
      </c>
      <c r="DP253">
        <v>999.9</v>
      </c>
      <c r="DQ253">
        <v>0</v>
      </c>
      <c r="DR253">
        <v>0</v>
      </c>
      <c r="DS253">
        <v>10001.05</v>
      </c>
      <c r="DT253">
        <v>0</v>
      </c>
      <c r="DU253">
        <v>0.386148</v>
      </c>
      <c r="DV253">
        <v>0.00734456666666667</v>
      </c>
      <c r="DW253">
        <v>430.277333333333</v>
      </c>
      <c r="DX253">
        <v>430.170333333333</v>
      </c>
      <c r="DY253">
        <v>0.225976333333333</v>
      </c>
      <c r="DZ253">
        <v>419.975333333333</v>
      </c>
      <c r="EA253">
        <v>23.7003</v>
      </c>
      <c r="EB253">
        <v>2.16142</v>
      </c>
      <c r="EC253">
        <v>2.14100666666667</v>
      </c>
      <c r="ED253">
        <v>18.6791666666667</v>
      </c>
      <c r="EE253">
        <v>18.5275666666667</v>
      </c>
      <c r="EF253">
        <v>0.00500059</v>
      </c>
      <c r="EG253">
        <v>0</v>
      </c>
      <c r="EH253">
        <v>0</v>
      </c>
      <c r="EI253">
        <v>0</v>
      </c>
      <c r="EJ253">
        <v>187.233333333333</v>
      </c>
      <c r="EK253">
        <v>0.00500059</v>
      </c>
      <c r="EL253">
        <v>-7.23333333333333</v>
      </c>
      <c r="EM253">
        <v>-0.5</v>
      </c>
      <c r="EN253">
        <v>36</v>
      </c>
      <c r="EO253">
        <v>40.708</v>
      </c>
      <c r="EP253">
        <v>37.875</v>
      </c>
      <c r="EQ253">
        <v>41.479</v>
      </c>
      <c r="ER253">
        <v>38.875</v>
      </c>
      <c r="ES253">
        <v>0</v>
      </c>
      <c r="ET253">
        <v>0</v>
      </c>
      <c r="EU253">
        <v>0</v>
      </c>
      <c r="EV253">
        <v>1759363785.1</v>
      </c>
      <c r="EW253">
        <v>0</v>
      </c>
      <c r="EX253">
        <v>191.124</v>
      </c>
      <c r="EY253">
        <v>2.79999983371837</v>
      </c>
      <c r="EZ253">
        <v>-33.9307694402437</v>
      </c>
      <c r="FA253">
        <v>-6.96</v>
      </c>
      <c r="FB253">
        <v>15</v>
      </c>
      <c r="FC253">
        <v>0</v>
      </c>
      <c r="FD253" t="s">
        <v>422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-0.00199671857142857</v>
      </c>
      <c r="FQ253">
        <v>-0.120488136623377</v>
      </c>
      <c r="FR253">
        <v>0.0270797600804135</v>
      </c>
      <c r="FS253">
        <v>1</v>
      </c>
      <c r="FT253">
        <v>191.044117647059</v>
      </c>
      <c r="FU253">
        <v>-6.75477476173873</v>
      </c>
      <c r="FV253">
        <v>6.42184649900225</v>
      </c>
      <c r="FW253">
        <v>-1</v>
      </c>
      <c r="FX253">
        <v>0.224584</v>
      </c>
      <c r="FY253">
        <v>0.00937511688311693</v>
      </c>
      <c r="FZ253">
        <v>0.00153945887215204</v>
      </c>
      <c r="GA253">
        <v>1</v>
      </c>
      <c r="GB253">
        <v>2</v>
      </c>
      <c r="GC253">
        <v>2</v>
      </c>
      <c r="GD253" t="s">
        <v>449</v>
      </c>
      <c r="GE253">
        <v>3.13277</v>
      </c>
      <c r="GF253">
        <v>2.71249</v>
      </c>
      <c r="GG253">
        <v>0.0892267</v>
      </c>
      <c r="GH253">
        <v>0.0896955</v>
      </c>
      <c r="GI253">
        <v>0.102422</v>
      </c>
      <c r="GJ253">
        <v>0.102496</v>
      </c>
      <c r="GK253">
        <v>34267.5</v>
      </c>
      <c r="GL253">
        <v>36683.5</v>
      </c>
      <c r="GM253">
        <v>34044.3</v>
      </c>
      <c r="GN253">
        <v>36489.9</v>
      </c>
      <c r="GO253">
        <v>43161.4</v>
      </c>
      <c r="GP253">
        <v>47016.1</v>
      </c>
      <c r="GQ253">
        <v>53114.5</v>
      </c>
      <c r="GR253">
        <v>58322.8</v>
      </c>
      <c r="GS253">
        <v>1.94835</v>
      </c>
      <c r="GT253">
        <v>1.77698</v>
      </c>
      <c r="GU253">
        <v>0.0861511</v>
      </c>
      <c r="GV253">
        <v>0</v>
      </c>
      <c r="GW253">
        <v>28.5926</v>
      </c>
      <c r="GX253">
        <v>999.9</v>
      </c>
      <c r="GY253">
        <v>57.716</v>
      </c>
      <c r="GZ253">
        <v>30.937</v>
      </c>
      <c r="HA253">
        <v>28.7195</v>
      </c>
      <c r="HB253">
        <v>54.8527</v>
      </c>
      <c r="HC253">
        <v>44.6795</v>
      </c>
      <c r="HD253">
        <v>1</v>
      </c>
      <c r="HE253">
        <v>0.110262</v>
      </c>
      <c r="HF253">
        <v>-1.38792</v>
      </c>
      <c r="HG253">
        <v>20.1281</v>
      </c>
      <c r="HH253">
        <v>5.19902</v>
      </c>
      <c r="HI253">
        <v>12.0046</v>
      </c>
      <c r="HJ253">
        <v>4.9757</v>
      </c>
      <c r="HK253">
        <v>3.294</v>
      </c>
      <c r="HL253">
        <v>9999</v>
      </c>
      <c r="HM253">
        <v>9999</v>
      </c>
      <c r="HN253">
        <v>999.9</v>
      </c>
      <c r="HO253">
        <v>9999</v>
      </c>
      <c r="HP253">
        <v>1.86325</v>
      </c>
      <c r="HQ253">
        <v>1.86813</v>
      </c>
      <c r="HR253">
        <v>1.86783</v>
      </c>
      <c r="HS253">
        <v>1.86905</v>
      </c>
      <c r="HT253">
        <v>1.86981</v>
      </c>
      <c r="HU253">
        <v>1.86585</v>
      </c>
      <c r="HV253">
        <v>1.86691</v>
      </c>
      <c r="HW253">
        <v>1.86844</v>
      </c>
      <c r="HX253">
        <v>5</v>
      </c>
      <c r="HY253">
        <v>0</v>
      </c>
      <c r="HZ253">
        <v>0</v>
      </c>
      <c r="IA253">
        <v>0</v>
      </c>
      <c r="IB253" t="s">
        <v>424</v>
      </c>
      <c r="IC253" t="s">
        <v>425</v>
      </c>
      <c r="ID253" t="s">
        <v>426</v>
      </c>
      <c r="IE253" t="s">
        <v>426</v>
      </c>
      <c r="IF253" t="s">
        <v>426</v>
      </c>
      <c r="IG253" t="s">
        <v>426</v>
      </c>
      <c r="IH253">
        <v>0</v>
      </c>
      <c r="II253">
        <v>100</v>
      </c>
      <c r="IJ253">
        <v>100</v>
      </c>
      <c r="IK253">
        <v>1.979</v>
      </c>
      <c r="IL253">
        <v>0.3793</v>
      </c>
      <c r="IM253">
        <v>0.591063205497763</v>
      </c>
      <c r="IN253">
        <v>0.00362635438953289</v>
      </c>
      <c r="IO253">
        <v>-8.50754122937555e-07</v>
      </c>
      <c r="IP253">
        <v>2.87264459290622e-10</v>
      </c>
      <c r="IQ253">
        <v>-0.103101814204982</v>
      </c>
      <c r="IR253">
        <v>-0.017656537129445</v>
      </c>
      <c r="IS253">
        <v>0.00217271289782075</v>
      </c>
      <c r="IT253">
        <v>-2.34727275410467e-05</v>
      </c>
      <c r="IU253">
        <v>4</v>
      </c>
      <c r="IV253">
        <v>2183</v>
      </c>
      <c r="IW253">
        <v>1</v>
      </c>
      <c r="IX253">
        <v>27</v>
      </c>
      <c r="IY253">
        <v>29322729.7</v>
      </c>
      <c r="IZ253">
        <v>29322729.7</v>
      </c>
      <c r="JA253">
        <v>0.997314</v>
      </c>
      <c r="JB253">
        <v>2.63916</v>
      </c>
      <c r="JC253">
        <v>1.54785</v>
      </c>
      <c r="JD253">
        <v>2.31323</v>
      </c>
      <c r="JE253">
        <v>1.64551</v>
      </c>
      <c r="JF253">
        <v>2.38037</v>
      </c>
      <c r="JG253">
        <v>34.6463</v>
      </c>
      <c r="JH253">
        <v>24.2188</v>
      </c>
      <c r="JI253">
        <v>18</v>
      </c>
      <c r="JJ253">
        <v>505.977</v>
      </c>
      <c r="JK253">
        <v>395.896</v>
      </c>
      <c r="JL253">
        <v>31.0067</v>
      </c>
      <c r="JM253">
        <v>28.8197</v>
      </c>
      <c r="JN253">
        <v>29.9998</v>
      </c>
      <c r="JO253">
        <v>28.803</v>
      </c>
      <c r="JP253">
        <v>28.752</v>
      </c>
      <c r="JQ253">
        <v>19.9884</v>
      </c>
      <c r="JR253">
        <v>21.1982</v>
      </c>
      <c r="JS253">
        <v>52.7734</v>
      </c>
      <c r="JT253">
        <v>30.9969</v>
      </c>
      <c r="JU253">
        <v>420</v>
      </c>
      <c r="JV253">
        <v>23.6837</v>
      </c>
      <c r="JW253">
        <v>96.547</v>
      </c>
      <c r="JX253">
        <v>94.4933</v>
      </c>
    </row>
    <row r="254" spans="1:284">
      <c r="A254">
        <v>238</v>
      </c>
      <c r="B254">
        <v>1759363786.1</v>
      </c>
      <c r="C254">
        <v>2744</v>
      </c>
      <c r="D254" t="s">
        <v>907</v>
      </c>
      <c r="E254" t="s">
        <v>908</v>
      </c>
      <c r="F254">
        <v>5</v>
      </c>
      <c r="G254" t="s">
        <v>852</v>
      </c>
      <c r="H254" t="s">
        <v>419</v>
      </c>
      <c r="I254">
        <v>1759363783.1</v>
      </c>
      <c r="J254">
        <f>(K254)/1000</f>
        <v>0</v>
      </c>
      <c r="K254">
        <f>1000*DK254*AI254*(DG254-DH254)/(100*CZ254*(1000-AI254*DG254))</f>
        <v>0</v>
      </c>
      <c r="L254">
        <f>DK254*AI254*(DF254-DE254*(1000-AI254*DH254)/(1000-AI254*DG254))/(100*CZ254)</f>
        <v>0</v>
      </c>
      <c r="M254">
        <f>DE254 - IF(AI254&gt;1, L254*CZ254*100.0/(AK254), 0)</f>
        <v>0</v>
      </c>
      <c r="N254">
        <f>((T254-J254/2)*M254-L254)/(T254+J254/2)</f>
        <v>0</v>
      </c>
      <c r="O254">
        <f>N254*(DL254+DM254)/1000.0</f>
        <v>0</v>
      </c>
      <c r="P254">
        <f>(DE254 - IF(AI254&gt;1, L254*CZ254*100.0/(AK254), 0))*(DL254+DM254)/1000.0</f>
        <v>0</v>
      </c>
      <c r="Q254">
        <f>2.0/((1/S254-1/R254)+SIGN(S254)*SQRT((1/S254-1/R254)*(1/S254-1/R254) + 4*DA254/((DA254+1)*(DA254+1))*(2*1/S254*1/R254-1/R254*1/R254)))</f>
        <v>0</v>
      </c>
      <c r="R254">
        <f>IF(LEFT(DB254,1)&lt;&gt;"0",IF(LEFT(DB254,1)="1",3.0,DC254),$D$5+$E$5*(DS254*DL254/($K$5*1000))+$F$5*(DS254*DL254/($K$5*1000))*MAX(MIN(CZ254,$J$5),$I$5)*MAX(MIN(CZ254,$J$5),$I$5)+$G$5*MAX(MIN(CZ254,$J$5),$I$5)*(DS254*DL254/($K$5*1000))+$H$5*(DS254*DL254/($K$5*1000))*(DS254*DL254/($K$5*1000)))</f>
        <v>0</v>
      </c>
      <c r="S254">
        <f>J254*(1000-(1000*0.61365*exp(17.502*W254/(240.97+W254))/(DL254+DM254)+DG254)/2)/(1000*0.61365*exp(17.502*W254/(240.97+W254))/(DL254+DM254)-DG254)</f>
        <v>0</v>
      </c>
      <c r="T254">
        <f>1/((DA254+1)/(Q254/1.6)+1/(R254/1.37)) + DA254/((DA254+1)/(Q254/1.6) + DA254/(R254/1.37))</f>
        <v>0</v>
      </c>
      <c r="U254">
        <f>(CV254*CY254)</f>
        <v>0</v>
      </c>
      <c r="V254">
        <f>(DN254+(U254+2*0.95*5.67E-8*(((DN254+$B$7)+273)^4-(DN254+273)^4)-44100*J254)/(1.84*29.3*R254+8*0.95*5.67E-8*(DN254+273)^3))</f>
        <v>0</v>
      </c>
      <c r="W254">
        <f>($C$7*DO254+$D$7*DP254+$E$7*V254)</f>
        <v>0</v>
      </c>
      <c r="X254">
        <f>0.61365*exp(17.502*W254/(240.97+W254))</f>
        <v>0</v>
      </c>
      <c r="Y254">
        <f>(Z254/AA254*100)</f>
        <v>0</v>
      </c>
      <c r="Z254">
        <f>DG254*(DL254+DM254)/1000</f>
        <v>0</v>
      </c>
      <c r="AA254">
        <f>0.61365*exp(17.502*DN254/(240.97+DN254))</f>
        <v>0</v>
      </c>
      <c r="AB254">
        <f>(X254-DG254*(DL254+DM254)/1000)</f>
        <v>0</v>
      </c>
      <c r="AC254">
        <f>(-J254*44100)</f>
        <v>0</v>
      </c>
      <c r="AD254">
        <f>2*29.3*R254*0.92*(DN254-W254)</f>
        <v>0</v>
      </c>
      <c r="AE254">
        <f>2*0.95*5.67E-8*(((DN254+$B$7)+273)^4-(W254+273)^4)</f>
        <v>0</v>
      </c>
      <c r="AF254">
        <f>U254+AE254+AC254+AD254</f>
        <v>0</v>
      </c>
      <c r="AG254">
        <v>0</v>
      </c>
      <c r="AH254">
        <v>0</v>
      </c>
      <c r="AI254">
        <f>IF(AG254*$H$13&gt;=AK254,1.0,(AK254/(AK254-AG254*$H$13)))</f>
        <v>0</v>
      </c>
      <c r="AJ254">
        <f>(AI254-1)*100</f>
        <v>0</v>
      </c>
      <c r="AK254">
        <f>MAX(0,($B$13+$C$13*DS254)/(1+$D$13*DS254)*DL254/(DN254+273)*$E$13)</f>
        <v>0</v>
      </c>
      <c r="AL254" t="s">
        <v>420</v>
      </c>
      <c r="AM254" t="s">
        <v>420</v>
      </c>
      <c r="AN254">
        <v>0</v>
      </c>
      <c r="AO254">
        <v>0</v>
      </c>
      <c r="AP254">
        <f>1-AN254/AO254</f>
        <v>0</v>
      </c>
      <c r="AQ254">
        <v>0</v>
      </c>
      <c r="AR254" t="s">
        <v>420</v>
      </c>
      <c r="AS254" t="s">
        <v>420</v>
      </c>
      <c r="AT254">
        <v>0</v>
      </c>
      <c r="AU254">
        <v>0</v>
      </c>
      <c r="AV254">
        <f>1-AT254/AU254</f>
        <v>0</v>
      </c>
      <c r="AW254">
        <v>0.5</v>
      </c>
      <c r="AX254">
        <f>CW254</f>
        <v>0</v>
      </c>
      <c r="AY254">
        <f>L254</f>
        <v>0</v>
      </c>
      <c r="AZ254">
        <f>AV254*AW254*AX254</f>
        <v>0</v>
      </c>
      <c r="BA254">
        <f>(AY254-AQ254)/AX254</f>
        <v>0</v>
      </c>
      <c r="BB254">
        <f>(AO254-AU254)/AU254</f>
        <v>0</v>
      </c>
      <c r="BC254">
        <f>AN254/(AP254+AN254/AU254)</f>
        <v>0</v>
      </c>
      <c r="BD254" t="s">
        <v>420</v>
      </c>
      <c r="BE254">
        <v>0</v>
      </c>
      <c r="BF254">
        <f>IF(BE254&lt;&gt;0, BE254, BC254)</f>
        <v>0</v>
      </c>
      <c r="BG254">
        <f>1-BF254/AU254</f>
        <v>0</v>
      </c>
      <c r="BH254">
        <f>(AU254-AT254)/(AU254-BF254)</f>
        <v>0</v>
      </c>
      <c r="BI254">
        <f>(AO254-AU254)/(AO254-BF254)</f>
        <v>0</v>
      </c>
      <c r="BJ254">
        <f>(AU254-AT254)/(AU254-AN254)</f>
        <v>0</v>
      </c>
      <c r="BK254">
        <f>(AO254-AU254)/(AO254-AN254)</f>
        <v>0</v>
      </c>
      <c r="BL254">
        <f>(BH254*BF254/AT254)</f>
        <v>0</v>
      </c>
      <c r="BM254">
        <f>(1-BL254)</f>
        <v>0</v>
      </c>
      <c r="CV254">
        <f>$B$11*DT254+$C$11*DU254+$F$11*EF254*(1-EI254)</f>
        <v>0</v>
      </c>
      <c r="CW254">
        <f>CV254*CX254</f>
        <v>0</v>
      </c>
      <c r="CX254">
        <f>($B$11*$D$9+$C$11*$D$9+$F$11*((ES254+EK254)/MAX(ES254+EK254+ET254, 0.1)*$I$9+ET254/MAX(ES254+EK254+ET254, 0.1)*$J$9))/($B$11+$C$11+$F$11)</f>
        <v>0</v>
      </c>
      <c r="CY254">
        <f>($B$11*$K$9+$C$11*$K$9+$F$11*((ES254+EK254)/MAX(ES254+EK254+ET254, 0.1)*$P$9+ET254/MAX(ES254+EK254+ET254, 0.1)*$Q$9))/($B$11+$C$11+$F$11)</f>
        <v>0</v>
      </c>
      <c r="CZ254">
        <v>2.18</v>
      </c>
      <c r="DA254">
        <v>0.5</v>
      </c>
      <c r="DB254" t="s">
        <v>421</v>
      </c>
      <c r="DC254">
        <v>2</v>
      </c>
      <c r="DD254">
        <v>1759363783.1</v>
      </c>
      <c r="DE254">
        <v>419.989333333333</v>
      </c>
      <c r="DF254">
        <v>419.999333333333</v>
      </c>
      <c r="DG254">
        <v>23.9257333333333</v>
      </c>
      <c r="DH254">
        <v>23.6997666666667</v>
      </c>
      <c r="DI254">
        <v>418.01</v>
      </c>
      <c r="DJ254">
        <v>23.5463666666667</v>
      </c>
      <c r="DK254">
        <v>499.994666666667</v>
      </c>
      <c r="DL254">
        <v>90.3363333333333</v>
      </c>
      <c r="DM254">
        <v>0.0344322666666667</v>
      </c>
      <c r="DN254">
        <v>30.3250666666667</v>
      </c>
      <c r="DO254">
        <v>30.0007</v>
      </c>
      <c r="DP254">
        <v>999.9</v>
      </c>
      <c r="DQ254">
        <v>0</v>
      </c>
      <c r="DR254">
        <v>0</v>
      </c>
      <c r="DS254">
        <v>9998.55</v>
      </c>
      <c r="DT254">
        <v>0</v>
      </c>
      <c r="DU254">
        <v>0.386148</v>
      </c>
      <c r="DV254">
        <v>-0.00974526666666667</v>
      </c>
      <c r="DW254">
        <v>430.284</v>
      </c>
      <c r="DX254">
        <v>430.194666666667</v>
      </c>
      <c r="DY254">
        <v>0.225967666666667</v>
      </c>
      <c r="DZ254">
        <v>419.999333333333</v>
      </c>
      <c r="EA254">
        <v>23.6997666666667</v>
      </c>
      <c r="EB254">
        <v>2.16136666666667</v>
      </c>
      <c r="EC254">
        <v>2.14095333333333</v>
      </c>
      <c r="ED254">
        <v>18.6787666666667</v>
      </c>
      <c r="EE254">
        <v>18.5271666666667</v>
      </c>
      <c r="EF254">
        <v>0.00500059</v>
      </c>
      <c r="EG254">
        <v>0</v>
      </c>
      <c r="EH254">
        <v>0</v>
      </c>
      <c r="EI254">
        <v>0</v>
      </c>
      <c r="EJ254">
        <v>187.633333333333</v>
      </c>
      <c r="EK254">
        <v>0.00500059</v>
      </c>
      <c r="EL254">
        <v>-7.86666666666667</v>
      </c>
      <c r="EM254">
        <v>-1.33333333333333</v>
      </c>
      <c r="EN254">
        <v>36.0206666666667</v>
      </c>
      <c r="EO254">
        <v>40.729</v>
      </c>
      <c r="EP254">
        <v>37.875</v>
      </c>
      <c r="EQ254">
        <v>41.5206666666667</v>
      </c>
      <c r="ER254">
        <v>38.8956666666667</v>
      </c>
      <c r="ES254">
        <v>0</v>
      </c>
      <c r="ET254">
        <v>0</v>
      </c>
      <c r="EU254">
        <v>0</v>
      </c>
      <c r="EV254">
        <v>1759363787.5</v>
      </c>
      <c r="EW254">
        <v>0</v>
      </c>
      <c r="EX254">
        <v>191.368</v>
      </c>
      <c r="EY254">
        <v>-5.59230774429519</v>
      </c>
      <c r="EZ254">
        <v>-12.2153847901779</v>
      </c>
      <c r="FA254">
        <v>-7.948</v>
      </c>
      <c r="FB254">
        <v>15</v>
      </c>
      <c r="FC254">
        <v>0</v>
      </c>
      <c r="FD254" t="s">
        <v>422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-0.00753784238095238</v>
      </c>
      <c r="FQ254">
        <v>-0.063632745974026</v>
      </c>
      <c r="FR254">
        <v>0.0232227248940398</v>
      </c>
      <c r="FS254">
        <v>1</v>
      </c>
      <c r="FT254">
        <v>191.235294117647</v>
      </c>
      <c r="FU254">
        <v>0.412528590460669</v>
      </c>
      <c r="FV254">
        <v>6.54980387460936</v>
      </c>
      <c r="FW254">
        <v>-1</v>
      </c>
      <c r="FX254">
        <v>0.224980095238095</v>
      </c>
      <c r="FY254">
        <v>0.00686968831168843</v>
      </c>
      <c r="FZ254">
        <v>0.00133287001133651</v>
      </c>
      <c r="GA254">
        <v>1</v>
      </c>
      <c r="GB254">
        <v>2</v>
      </c>
      <c r="GC254">
        <v>2</v>
      </c>
      <c r="GD254" t="s">
        <v>449</v>
      </c>
      <c r="GE254">
        <v>3.13267</v>
      </c>
      <c r="GF254">
        <v>2.71258</v>
      </c>
      <c r="GG254">
        <v>0.0892298</v>
      </c>
      <c r="GH254">
        <v>0.0897003</v>
      </c>
      <c r="GI254">
        <v>0.102415</v>
      </c>
      <c r="GJ254">
        <v>0.102496</v>
      </c>
      <c r="GK254">
        <v>34267.5</v>
      </c>
      <c r="GL254">
        <v>36683.6</v>
      </c>
      <c r="GM254">
        <v>34044.4</v>
      </c>
      <c r="GN254">
        <v>36490.1</v>
      </c>
      <c r="GO254">
        <v>43161.6</v>
      </c>
      <c r="GP254">
        <v>47016.5</v>
      </c>
      <c r="GQ254">
        <v>53114.2</v>
      </c>
      <c r="GR254">
        <v>58323.3</v>
      </c>
      <c r="GS254">
        <v>1.9481</v>
      </c>
      <c r="GT254">
        <v>1.77725</v>
      </c>
      <c r="GU254">
        <v>0.0865161</v>
      </c>
      <c r="GV254">
        <v>0</v>
      </c>
      <c r="GW254">
        <v>28.5925</v>
      </c>
      <c r="GX254">
        <v>999.9</v>
      </c>
      <c r="GY254">
        <v>57.716</v>
      </c>
      <c r="GZ254">
        <v>30.937</v>
      </c>
      <c r="HA254">
        <v>28.7194</v>
      </c>
      <c r="HB254">
        <v>54.6527</v>
      </c>
      <c r="HC254">
        <v>44.379</v>
      </c>
      <c r="HD254">
        <v>1</v>
      </c>
      <c r="HE254">
        <v>0.110249</v>
      </c>
      <c r="HF254">
        <v>-1.37768</v>
      </c>
      <c r="HG254">
        <v>20.1282</v>
      </c>
      <c r="HH254">
        <v>5.19872</v>
      </c>
      <c r="HI254">
        <v>12.0047</v>
      </c>
      <c r="HJ254">
        <v>4.97555</v>
      </c>
      <c r="HK254">
        <v>3.294</v>
      </c>
      <c r="HL254">
        <v>9999</v>
      </c>
      <c r="HM254">
        <v>9999</v>
      </c>
      <c r="HN254">
        <v>999.9</v>
      </c>
      <c r="HO254">
        <v>9999</v>
      </c>
      <c r="HP254">
        <v>1.86325</v>
      </c>
      <c r="HQ254">
        <v>1.86813</v>
      </c>
      <c r="HR254">
        <v>1.86783</v>
      </c>
      <c r="HS254">
        <v>1.86905</v>
      </c>
      <c r="HT254">
        <v>1.86982</v>
      </c>
      <c r="HU254">
        <v>1.86586</v>
      </c>
      <c r="HV254">
        <v>1.86691</v>
      </c>
      <c r="HW254">
        <v>1.86844</v>
      </c>
      <c r="HX254">
        <v>5</v>
      </c>
      <c r="HY254">
        <v>0</v>
      </c>
      <c r="HZ254">
        <v>0</v>
      </c>
      <c r="IA254">
        <v>0</v>
      </c>
      <c r="IB254" t="s">
        <v>424</v>
      </c>
      <c r="IC254" t="s">
        <v>425</v>
      </c>
      <c r="ID254" t="s">
        <v>426</v>
      </c>
      <c r="IE254" t="s">
        <v>426</v>
      </c>
      <c r="IF254" t="s">
        <v>426</v>
      </c>
      <c r="IG254" t="s">
        <v>426</v>
      </c>
      <c r="IH254">
        <v>0</v>
      </c>
      <c r="II254">
        <v>100</v>
      </c>
      <c r="IJ254">
        <v>100</v>
      </c>
      <c r="IK254">
        <v>1.98</v>
      </c>
      <c r="IL254">
        <v>0.3792</v>
      </c>
      <c r="IM254">
        <v>0.591063205497763</v>
      </c>
      <c r="IN254">
        <v>0.00362635438953289</v>
      </c>
      <c r="IO254">
        <v>-8.50754122937555e-07</v>
      </c>
      <c r="IP254">
        <v>2.87264459290622e-10</v>
      </c>
      <c r="IQ254">
        <v>-0.103101814204982</v>
      </c>
      <c r="IR254">
        <v>-0.017656537129445</v>
      </c>
      <c r="IS254">
        <v>0.00217271289782075</v>
      </c>
      <c r="IT254">
        <v>-2.34727275410467e-05</v>
      </c>
      <c r="IU254">
        <v>4</v>
      </c>
      <c r="IV254">
        <v>2183</v>
      </c>
      <c r="IW254">
        <v>1</v>
      </c>
      <c r="IX254">
        <v>27</v>
      </c>
      <c r="IY254">
        <v>29322729.8</v>
      </c>
      <c r="IZ254">
        <v>29322729.8</v>
      </c>
      <c r="JA254">
        <v>0.997314</v>
      </c>
      <c r="JB254">
        <v>2.63672</v>
      </c>
      <c r="JC254">
        <v>1.54785</v>
      </c>
      <c r="JD254">
        <v>2.31323</v>
      </c>
      <c r="JE254">
        <v>1.64673</v>
      </c>
      <c r="JF254">
        <v>2.34619</v>
      </c>
      <c r="JG254">
        <v>34.6463</v>
      </c>
      <c r="JH254">
        <v>24.2188</v>
      </c>
      <c r="JI254">
        <v>18</v>
      </c>
      <c r="JJ254">
        <v>505.801</v>
      </c>
      <c r="JK254">
        <v>396.042</v>
      </c>
      <c r="JL254">
        <v>31.0021</v>
      </c>
      <c r="JM254">
        <v>28.8185</v>
      </c>
      <c r="JN254">
        <v>29.9998</v>
      </c>
      <c r="JO254">
        <v>28.8018</v>
      </c>
      <c r="JP254">
        <v>28.7514</v>
      </c>
      <c r="JQ254">
        <v>19.9881</v>
      </c>
      <c r="JR254">
        <v>21.1982</v>
      </c>
      <c r="JS254">
        <v>52.7734</v>
      </c>
      <c r="JT254">
        <v>30.9969</v>
      </c>
      <c r="JU254">
        <v>420</v>
      </c>
      <c r="JV254">
        <v>23.6837</v>
      </c>
      <c r="JW254">
        <v>96.5468</v>
      </c>
      <c r="JX254">
        <v>94.494</v>
      </c>
    </row>
    <row r="255" spans="1:284">
      <c r="A255">
        <v>239</v>
      </c>
      <c r="B255">
        <v>1759363788.1</v>
      </c>
      <c r="C255">
        <v>2746</v>
      </c>
      <c r="D255" t="s">
        <v>909</v>
      </c>
      <c r="E255" t="s">
        <v>910</v>
      </c>
      <c r="F255">
        <v>5</v>
      </c>
      <c r="G255" t="s">
        <v>852</v>
      </c>
      <c r="H255" t="s">
        <v>419</v>
      </c>
      <c r="I255">
        <v>1759363785.1</v>
      </c>
      <c r="J255">
        <f>(K255)/1000</f>
        <v>0</v>
      </c>
      <c r="K255">
        <f>1000*DK255*AI255*(DG255-DH255)/(100*CZ255*(1000-AI255*DG255))</f>
        <v>0</v>
      </c>
      <c r="L255">
        <f>DK255*AI255*(DF255-DE255*(1000-AI255*DH255)/(1000-AI255*DG255))/(100*CZ255)</f>
        <v>0</v>
      </c>
      <c r="M255">
        <f>DE255 - IF(AI255&gt;1, L255*CZ255*100.0/(AK255), 0)</f>
        <v>0</v>
      </c>
      <c r="N255">
        <f>((T255-J255/2)*M255-L255)/(T255+J255/2)</f>
        <v>0</v>
      </c>
      <c r="O255">
        <f>N255*(DL255+DM255)/1000.0</f>
        <v>0</v>
      </c>
      <c r="P255">
        <f>(DE255 - IF(AI255&gt;1, L255*CZ255*100.0/(AK255), 0))*(DL255+DM255)/1000.0</f>
        <v>0</v>
      </c>
      <c r="Q255">
        <f>2.0/((1/S255-1/R255)+SIGN(S255)*SQRT((1/S255-1/R255)*(1/S255-1/R255) + 4*DA255/((DA255+1)*(DA255+1))*(2*1/S255*1/R255-1/R255*1/R255)))</f>
        <v>0</v>
      </c>
      <c r="R255">
        <f>IF(LEFT(DB255,1)&lt;&gt;"0",IF(LEFT(DB255,1)="1",3.0,DC255),$D$5+$E$5*(DS255*DL255/($K$5*1000))+$F$5*(DS255*DL255/($K$5*1000))*MAX(MIN(CZ255,$J$5),$I$5)*MAX(MIN(CZ255,$J$5),$I$5)+$G$5*MAX(MIN(CZ255,$J$5),$I$5)*(DS255*DL255/($K$5*1000))+$H$5*(DS255*DL255/($K$5*1000))*(DS255*DL255/($K$5*1000)))</f>
        <v>0</v>
      </c>
      <c r="S255">
        <f>J255*(1000-(1000*0.61365*exp(17.502*W255/(240.97+W255))/(DL255+DM255)+DG255)/2)/(1000*0.61365*exp(17.502*W255/(240.97+W255))/(DL255+DM255)-DG255)</f>
        <v>0</v>
      </c>
      <c r="T255">
        <f>1/((DA255+1)/(Q255/1.6)+1/(R255/1.37)) + DA255/((DA255+1)/(Q255/1.6) + DA255/(R255/1.37))</f>
        <v>0</v>
      </c>
      <c r="U255">
        <f>(CV255*CY255)</f>
        <v>0</v>
      </c>
      <c r="V255">
        <f>(DN255+(U255+2*0.95*5.67E-8*(((DN255+$B$7)+273)^4-(DN255+273)^4)-44100*J255)/(1.84*29.3*R255+8*0.95*5.67E-8*(DN255+273)^3))</f>
        <v>0</v>
      </c>
      <c r="W255">
        <f>($C$7*DO255+$D$7*DP255+$E$7*V255)</f>
        <v>0</v>
      </c>
      <c r="X255">
        <f>0.61365*exp(17.502*W255/(240.97+W255))</f>
        <v>0</v>
      </c>
      <c r="Y255">
        <f>(Z255/AA255*100)</f>
        <v>0</v>
      </c>
      <c r="Z255">
        <f>DG255*(DL255+DM255)/1000</f>
        <v>0</v>
      </c>
      <c r="AA255">
        <f>0.61365*exp(17.502*DN255/(240.97+DN255))</f>
        <v>0</v>
      </c>
      <c r="AB255">
        <f>(X255-DG255*(DL255+DM255)/1000)</f>
        <v>0</v>
      </c>
      <c r="AC255">
        <f>(-J255*44100)</f>
        <v>0</v>
      </c>
      <c r="AD255">
        <f>2*29.3*R255*0.92*(DN255-W255)</f>
        <v>0</v>
      </c>
      <c r="AE255">
        <f>2*0.95*5.67E-8*(((DN255+$B$7)+273)^4-(W255+273)^4)</f>
        <v>0</v>
      </c>
      <c r="AF255">
        <f>U255+AE255+AC255+AD255</f>
        <v>0</v>
      </c>
      <c r="AG255">
        <v>0</v>
      </c>
      <c r="AH255">
        <v>0</v>
      </c>
      <c r="AI255">
        <f>IF(AG255*$H$13&gt;=AK255,1.0,(AK255/(AK255-AG255*$H$13)))</f>
        <v>0</v>
      </c>
      <c r="AJ255">
        <f>(AI255-1)*100</f>
        <v>0</v>
      </c>
      <c r="AK255">
        <f>MAX(0,($B$13+$C$13*DS255)/(1+$D$13*DS255)*DL255/(DN255+273)*$E$13)</f>
        <v>0</v>
      </c>
      <c r="AL255" t="s">
        <v>420</v>
      </c>
      <c r="AM255" t="s">
        <v>420</v>
      </c>
      <c r="AN255">
        <v>0</v>
      </c>
      <c r="AO255">
        <v>0</v>
      </c>
      <c r="AP255">
        <f>1-AN255/AO255</f>
        <v>0</v>
      </c>
      <c r="AQ255">
        <v>0</v>
      </c>
      <c r="AR255" t="s">
        <v>420</v>
      </c>
      <c r="AS255" t="s">
        <v>420</v>
      </c>
      <c r="AT255">
        <v>0</v>
      </c>
      <c r="AU255">
        <v>0</v>
      </c>
      <c r="AV255">
        <f>1-AT255/AU255</f>
        <v>0</v>
      </c>
      <c r="AW255">
        <v>0.5</v>
      </c>
      <c r="AX255">
        <f>CW255</f>
        <v>0</v>
      </c>
      <c r="AY255">
        <f>L255</f>
        <v>0</v>
      </c>
      <c r="AZ255">
        <f>AV255*AW255*AX255</f>
        <v>0</v>
      </c>
      <c r="BA255">
        <f>(AY255-AQ255)/AX255</f>
        <v>0</v>
      </c>
      <c r="BB255">
        <f>(AO255-AU255)/AU255</f>
        <v>0</v>
      </c>
      <c r="BC255">
        <f>AN255/(AP255+AN255/AU255)</f>
        <v>0</v>
      </c>
      <c r="BD255" t="s">
        <v>420</v>
      </c>
      <c r="BE255">
        <v>0</v>
      </c>
      <c r="BF255">
        <f>IF(BE255&lt;&gt;0, BE255, BC255)</f>
        <v>0</v>
      </c>
      <c r="BG255">
        <f>1-BF255/AU255</f>
        <v>0</v>
      </c>
      <c r="BH255">
        <f>(AU255-AT255)/(AU255-BF255)</f>
        <v>0</v>
      </c>
      <c r="BI255">
        <f>(AO255-AU255)/(AO255-BF255)</f>
        <v>0</v>
      </c>
      <c r="BJ255">
        <f>(AU255-AT255)/(AU255-AN255)</f>
        <v>0</v>
      </c>
      <c r="BK255">
        <f>(AO255-AU255)/(AO255-AN255)</f>
        <v>0</v>
      </c>
      <c r="BL255">
        <f>(BH255*BF255/AT255)</f>
        <v>0</v>
      </c>
      <c r="BM255">
        <f>(1-BL255)</f>
        <v>0</v>
      </c>
      <c r="CV255">
        <f>$B$11*DT255+$C$11*DU255+$F$11*EF255*(1-EI255)</f>
        <v>0</v>
      </c>
      <c r="CW255">
        <f>CV255*CX255</f>
        <v>0</v>
      </c>
      <c r="CX255">
        <f>($B$11*$D$9+$C$11*$D$9+$F$11*((ES255+EK255)/MAX(ES255+EK255+ET255, 0.1)*$I$9+ET255/MAX(ES255+EK255+ET255, 0.1)*$J$9))/($B$11+$C$11+$F$11)</f>
        <v>0</v>
      </c>
      <c r="CY255">
        <f>($B$11*$K$9+$C$11*$K$9+$F$11*((ES255+EK255)/MAX(ES255+EK255+ET255, 0.1)*$P$9+ET255/MAX(ES255+EK255+ET255, 0.1)*$Q$9))/($B$11+$C$11+$F$11)</f>
        <v>0</v>
      </c>
      <c r="CZ255">
        <v>2.18</v>
      </c>
      <c r="DA255">
        <v>0.5</v>
      </c>
      <c r="DB255" t="s">
        <v>421</v>
      </c>
      <c r="DC255">
        <v>2</v>
      </c>
      <c r="DD255">
        <v>1759363785.1</v>
      </c>
      <c r="DE255">
        <v>419.999666666667</v>
      </c>
      <c r="DF255">
        <v>420.027</v>
      </c>
      <c r="DG255">
        <v>23.924</v>
      </c>
      <c r="DH255">
        <v>23.6992</v>
      </c>
      <c r="DI255">
        <v>418.020333333333</v>
      </c>
      <c r="DJ255">
        <v>23.5447333333333</v>
      </c>
      <c r="DK255">
        <v>499.991333333333</v>
      </c>
      <c r="DL255">
        <v>90.3369333333333</v>
      </c>
      <c r="DM255">
        <v>0.0345016</v>
      </c>
      <c r="DN255">
        <v>30.3257</v>
      </c>
      <c r="DO255">
        <v>29.9999333333333</v>
      </c>
      <c r="DP255">
        <v>999.9</v>
      </c>
      <c r="DQ255">
        <v>0</v>
      </c>
      <c r="DR255">
        <v>0</v>
      </c>
      <c r="DS255">
        <v>9995.21666666667</v>
      </c>
      <c r="DT255">
        <v>0</v>
      </c>
      <c r="DU255">
        <v>0.386148</v>
      </c>
      <c r="DV255">
        <v>-0.0269572</v>
      </c>
      <c r="DW255">
        <v>430.294</v>
      </c>
      <c r="DX255">
        <v>430.222666666667</v>
      </c>
      <c r="DY255">
        <v>0.224815</v>
      </c>
      <c r="DZ255">
        <v>420.027</v>
      </c>
      <c r="EA255">
        <v>23.6992</v>
      </c>
      <c r="EB255">
        <v>2.16122333333333</v>
      </c>
      <c r="EC255">
        <v>2.14091333333333</v>
      </c>
      <c r="ED255">
        <v>18.6777333333333</v>
      </c>
      <c r="EE255">
        <v>18.5269</v>
      </c>
      <c r="EF255">
        <v>0.00500059</v>
      </c>
      <c r="EG255">
        <v>0</v>
      </c>
      <c r="EH255">
        <v>0</v>
      </c>
      <c r="EI255">
        <v>0</v>
      </c>
      <c r="EJ255">
        <v>188.933333333333</v>
      </c>
      <c r="EK255">
        <v>0.00500059</v>
      </c>
      <c r="EL255">
        <v>-13.2</v>
      </c>
      <c r="EM255">
        <v>-2.3</v>
      </c>
      <c r="EN255">
        <v>36.0413333333333</v>
      </c>
      <c r="EO255">
        <v>40.7706666666667</v>
      </c>
      <c r="EP255">
        <v>37.8956666666667</v>
      </c>
      <c r="EQ255">
        <v>41.5623333333333</v>
      </c>
      <c r="ER255">
        <v>38.9163333333333</v>
      </c>
      <c r="ES255">
        <v>0</v>
      </c>
      <c r="ET255">
        <v>0</v>
      </c>
      <c r="EU255">
        <v>0</v>
      </c>
      <c r="EV255">
        <v>1759363789.3</v>
      </c>
      <c r="EW255">
        <v>0</v>
      </c>
      <c r="EX255">
        <v>191.373076923077</v>
      </c>
      <c r="EY255">
        <v>-9.60341877531339</v>
      </c>
      <c r="EZ255">
        <v>-2.98119657266464</v>
      </c>
      <c r="FA255">
        <v>-8.68461538461539</v>
      </c>
      <c r="FB255">
        <v>15</v>
      </c>
      <c r="FC255">
        <v>0</v>
      </c>
      <c r="FD255" t="s">
        <v>422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-0.0123494442857143</v>
      </c>
      <c r="FQ255">
        <v>-0.0730400166233766</v>
      </c>
      <c r="FR255">
        <v>0.0238182984301169</v>
      </c>
      <c r="FS255">
        <v>1</v>
      </c>
      <c r="FT255">
        <v>191.308823529412</v>
      </c>
      <c r="FU255">
        <v>-1.26661591744131</v>
      </c>
      <c r="FV255">
        <v>5.97924683664791</v>
      </c>
      <c r="FW255">
        <v>-1</v>
      </c>
      <c r="FX255">
        <v>0.225059238095238</v>
      </c>
      <c r="FY255">
        <v>0.00215049350649404</v>
      </c>
      <c r="FZ255">
        <v>0.00126727532637326</v>
      </c>
      <c r="GA255">
        <v>1</v>
      </c>
      <c r="GB255">
        <v>2</v>
      </c>
      <c r="GC255">
        <v>2</v>
      </c>
      <c r="GD255" t="s">
        <v>449</v>
      </c>
      <c r="GE255">
        <v>3.13284</v>
      </c>
      <c r="GF255">
        <v>2.71238</v>
      </c>
      <c r="GG255">
        <v>0.0892306</v>
      </c>
      <c r="GH255">
        <v>0.0897005</v>
      </c>
      <c r="GI255">
        <v>0.102412</v>
      </c>
      <c r="GJ255">
        <v>0.102492</v>
      </c>
      <c r="GK255">
        <v>34267.6</v>
      </c>
      <c r="GL255">
        <v>36683.9</v>
      </c>
      <c r="GM255">
        <v>34044.5</v>
      </c>
      <c r="GN255">
        <v>36490.4</v>
      </c>
      <c r="GO255">
        <v>43161.7</v>
      </c>
      <c r="GP255">
        <v>47017.1</v>
      </c>
      <c r="GQ255">
        <v>53114.2</v>
      </c>
      <c r="GR255">
        <v>58323.8</v>
      </c>
      <c r="GS255">
        <v>1.94853</v>
      </c>
      <c r="GT255">
        <v>1.77695</v>
      </c>
      <c r="GU255">
        <v>0.0868961</v>
      </c>
      <c r="GV255">
        <v>0</v>
      </c>
      <c r="GW255">
        <v>28.5937</v>
      </c>
      <c r="GX255">
        <v>999.9</v>
      </c>
      <c r="GY255">
        <v>57.716</v>
      </c>
      <c r="GZ255">
        <v>30.937</v>
      </c>
      <c r="HA255">
        <v>28.7194</v>
      </c>
      <c r="HB255">
        <v>54.7227</v>
      </c>
      <c r="HC255">
        <v>44.363</v>
      </c>
      <c r="HD255">
        <v>1</v>
      </c>
      <c r="HE255">
        <v>0.110191</v>
      </c>
      <c r="HF255">
        <v>-1.4124</v>
      </c>
      <c r="HG255">
        <v>20.1279</v>
      </c>
      <c r="HH255">
        <v>5.19842</v>
      </c>
      <c r="HI255">
        <v>12.0046</v>
      </c>
      <c r="HJ255">
        <v>4.9754</v>
      </c>
      <c r="HK255">
        <v>3.294</v>
      </c>
      <c r="HL255">
        <v>9999</v>
      </c>
      <c r="HM255">
        <v>9999</v>
      </c>
      <c r="HN255">
        <v>999.9</v>
      </c>
      <c r="HO255">
        <v>9999</v>
      </c>
      <c r="HP255">
        <v>1.86325</v>
      </c>
      <c r="HQ255">
        <v>1.86813</v>
      </c>
      <c r="HR255">
        <v>1.86784</v>
      </c>
      <c r="HS255">
        <v>1.86905</v>
      </c>
      <c r="HT255">
        <v>1.86983</v>
      </c>
      <c r="HU255">
        <v>1.86586</v>
      </c>
      <c r="HV255">
        <v>1.86692</v>
      </c>
      <c r="HW255">
        <v>1.86844</v>
      </c>
      <c r="HX255">
        <v>5</v>
      </c>
      <c r="HY255">
        <v>0</v>
      </c>
      <c r="HZ255">
        <v>0</v>
      </c>
      <c r="IA255">
        <v>0</v>
      </c>
      <c r="IB255" t="s">
        <v>424</v>
      </c>
      <c r="IC255" t="s">
        <v>425</v>
      </c>
      <c r="ID255" t="s">
        <v>426</v>
      </c>
      <c r="IE255" t="s">
        <v>426</v>
      </c>
      <c r="IF255" t="s">
        <v>426</v>
      </c>
      <c r="IG255" t="s">
        <v>426</v>
      </c>
      <c r="IH255">
        <v>0</v>
      </c>
      <c r="II255">
        <v>100</v>
      </c>
      <c r="IJ255">
        <v>100</v>
      </c>
      <c r="IK255">
        <v>1.979</v>
      </c>
      <c r="IL255">
        <v>0.3791</v>
      </c>
      <c r="IM255">
        <v>0.591063205497763</v>
      </c>
      <c r="IN255">
        <v>0.00362635438953289</v>
      </c>
      <c r="IO255">
        <v>-8.50754122937555e-07</v>
      </c>
      <c r="IP255">
        <v>2.87264459290622e-10</v>
      </c>
      <c r="IQ255">
        <v>-0.103101814204982</v>
      </c>
      <c r="IR255">
        <v>-0.017656537129445</v>
      </c>
      <c r="IS255">
        <v>0.00217271289782075</v>
      </c>
      <c r="IT255">
        <v>-2.34727275410467e-05</v>
      </c>
      <c r="IU255">
        <v>4</v>
      </c>
      <c r="IV255">
        <v>2183</v>
      </c>
      <c r="IW255">
        <v>1</v>
      </c>
      <c r="IX255">
        <v>27</v>
      </c>
      <c r="IY255">
        <v>29322729.8</v>
      </c>
      <c r="IZ255">
        <v>29322729.8</v>
      </c>
      <c r="JA255">
        <v>0.997314</v>
      </c>
      <c r="JB255">
        <v>2.65503</v>
      </c>
      <c r="JC255">
        <v>1.54785</v>
      </c>
      <c r="JD255">
        <v>2.31323</v>
      </c>
      <c r="JE255">
        <v>1.64673</v>
      </c>
      <c r="JF255">
        <v>2.25952</v>
      </c>
      <c r="JG255">
        <v>34.6463</v>
      </c>
      <c r="JH255">
        <v>24.2101</v>
      </c>
      <c r="JI255">
        <v>18</v>
      </c>
      <c r="JJ255">
        <v>506.077</v>
      </c>
      <c r="JK255">
        <v>395.87</v>
      </c>
      <c r="JL255">
        <v>30.9966</v>
      </c>
      <c r="JM255">
        <v>28.8172</v>
      </c>
      <c r="JN255">
        <v>29.9998</v>
      </c>
      <c r="JO255">
        <v>28.8012</v>
      </c>
      <c r="JP255">
        <v>28.7501</v>
      </c>
      <c r="JQ255">
        <v>19.9874</v>
      </c>
      <c r="JR255">
        <v>21.1982</v>
      </c>
      <c r="JS255">
        <v>52.7734</v>
      </c>
      <c r="JT255">
        <v>31.009</v>
      </c>
      <c r="JU255">
        <v>420</v>
      </c>
      <c r="JV255">
        <v>23.6837</v>
      </c>
      <c r="JW255">
        <v>96.5469</v>
      </c>
      <c r="JX255">
        <v>94.4948</v>
      </c>
    </row>
    <row r="256" spans="1:284">
      <c r="A256">
        <v>240</v>
      </c>
      <c r="B256">
        <v>1759364126.1</v>
      </c>
      <c r="C256">
        <v>3084</v>
      </c>
      <c r="D256" t="s">
        <v>911</v>
      </c>
      <c r="E256" t="s">
        <v>912</v>
      </c>
      <c r="F256">
        <v>5</v>
      </c>
      <c r="G256" t="s">
        <v>913</v>
      </c>
      <c r="H256" t="s">
        <v>419</v>
      </c>
      <c r="I256">
        <v>1759364123.1</v>
      </c>
      <c r="J256">
        <f>(K256)/1000</f>
        <v>0</v>
      </c>
      <c r="K256">
        <f>1000*DK256*AI256*(DG256-DH256)/(100*CZ256*(1000-AI256*DG256))</f>
        <v>0</v>
      </c>
      <c r="L256">
        <f>DK256*AI256*(DF256-DE256*(1000-AI256*DH256)/(1000-AI256*DG256))/(100*CZ256)</f>
        <v>0</v>
      </c>
      <c r="M256">
        <f>DE256 - IF(AI256&gt;1, L256*CZ256*100.0/(AK256), 0)</f>
        <v>0</v>
      </c>
      <c r="N256">
        <f>((T256-J256/2)*M256-L256)/(T256+J256/2)</f>
        <v>0</v>
      </c>
      <c r="O256">
        <f>N256*(DL256+DM256)/1000.0</f>
        <v>0</v>
      </c>
      <c r="P256">
        <f>(DE256 - IF(AI256&gt;1, L256*CZ256*100.0/(AK256), 0))*(DL256+DM256)/1000.0</f>
        <v>0</v>
      </c>
      <c r="Q256">
        <f>2.0/((1/S256-1/R256)+SIGN(S256)*SQRT((1/S256-1/R256)*(1/S256-1/R256) + 4*DA256/((DA256+1)*(DA256+1))*(2*1/S256*1/R256-1/R256*1/R256)))</f>
        <v>0</v>
      </c>
      <c r="R256">
        <f>IF(LEFT(DB256,1)&lt;&gt;"0",IF(LEFT(DB256,1)="1",3.0,DC256),$D$5+$E$5*(DS256*DL256/($K$5*1000))+$F$5*(DS256*DL256/($K$5*1000))*MAX(MIN(CZ256,$J$5),$I$5)*MAX(MIN(CZ256,$J$5),$I$5)+$G$5*MAX(MIN(CZ256,$J$5),$I$5)*(DS256*DL256/($K$5*1000))+$H$5*(DS256*DL256/($K$5*1000))*(DS256*DL256/($K$5*1000)))</f>
        <v>0</v>
      </c>
      <c r="S256">
        <f>J256*(1000-(1000*0.61365*exp(17.502*W256/(240.97+W256))/(DL256+DM256)+DG256)/2)/(1000*0.61365*exp(17.502*W256/(240.97+W256))/(DL256+DM256)-DG256)</f>
        <v>0</v>
      </c>
      <c r="T256">
        <f>1/((DA256+1)/(Q256/1.6)+1/(R256/1.37)) + DA256/((DA256+1)/(Q256/1.6) + DA256/(R256/1.37))</f>
        <v>0</v>
      </c>
      <c r="U256">
        <f>(CV256*CY256)</f>
        <v>0</v>
      </c>
      <c r="V256">
        <f>(DN256+(U256+2*0.95*5.67E-8*(((DN256+$B$7)+273)^4-(DN256+273)^4)-44100*J256)/(1.84*29.3*R256+8*0.95*5.67E-8*(DN256+273)^3))</f>
        <v>0</v>
      </c>
      <c r="W256">
        <f>($C$7*DO256+$D$7*DP256+$E$7*V256)</f>
        <v>0</v>
      </c>
      <c r="X256">
        <f>0.61365*exp(17.502*W256/(240.97+W256))</f>
        <v>0</v>
      </c>
      <c r="Y256">
        <f>(Z256/AA256*100)</f>
        <v>0</v>
      </c>
      <c r="Z256">
        <f>DG256*(DL256+DM256)/1000</f>
        <v>0</v>
      </c>
      <c r="AA256">
        <f>0.61365*exp(17.502*DN256/(240.97+DN256))</f>
        <v>0</v>
      </c>
      <c r="AB256">
        <f>(X256-DG256*(DL256+DM256)/1000)</f>
        <v>0</v>
      </c>
      <c r="AC256">
        <f>(-J256*44100)</f>
        <v>0</v>
      </c>
      <c r="AD256">
        <f>2*29.3*R256*0.92*(DN256-W256)</f>
        <v>0</v>
      </c>
      <c r="AE256">
        <f>2*0.95*5.67E-8*(((DN256+$B$7)+273)^4-(W256+273)^4)</f>
        <v>0</v>
      </c>
      <c r="AF256">
        <f>U256+AE256+AC256+AD256</f>
        <v>0</v>
      </c>
      <c r="AG256">
        <v>0</v>
      </c>
      <c r="AH256">
        <v>0</v>
      </c>
      <c r="AI256">
        <f>IF(AG256*$H$13&gt;=AK256,1.0,(AK256/(AK256-AG256*$H$13)))</f>
        <v>0</v>
      </c>
      <c r="AJ256">
        <f>(AI256-1)*100</f>
        <v>0</v>
      </c>
      <c r="AK256">
        <f>MAX(0,($B$13+$C$13*DS256)/(1+$D$13*DS256)*DL256/(DN256+273)*$E$13)</f>
        <v>0</v>
      </c>
      <c r="AL256" t="s">
        <v>420</v>
      </c>
      <c r="AM256" t="s">
        <v>420</v>
      </c>
      <c r="AN256">
        <v>0</v>
      </c>
      <c r="AO256">
        <v>0</v>
      </c>
      <c r="AP256">
        <f>1-AN256/AO256</f>
        <v>0</v>
      </c>
      <c r="AQ256">
        <v>0</v>
      </c>
      <c r="AR256" t="s">
        <v>420</v>
      </c>
      <c r="AS256" t="s">
        <v>420</v>
      </c>
      <c r="AT256">
        <v>0</v>
      </c>
      <c r="AU256">
        <v>0</v>
      </c>
      <c r="AV256">
        <f>1-AT256/AU256</f>
        <v>0</v>
      </c>
      <c r="AW256">
        <v>0.5</v>
      </c>
      <c r="AX256">
        <f>CW256</f>
        <v>0</v>
      </c>
      <c r="AY256">
        <f>L256</f>
        <v>0</v>
      </c>
      <c r="AZ256">
        <f>AV256*AW256*AX256</f>
        <v>0</v>
      </c>
      <c r="BA256">
        <f>(AY256-AQ256)/AX256</f>
        <v>0</v>
      </c>
      <c r="BB256">
        <f>(AO256-AU256)/AU256</f>
        <v>0</v>
      </c>
      <c r="BC256">
        <f>AN256/(AP256+AN256/AU256)</f>
        <v>0</v>
      </c>
      <c r="BD256" t="s">
        <v>420</v>
      </c>
      <c r="BE256">
        <v>0</v>
      </c>
      <c r="BF256">
        <f>IF(BE256&lt;&gt;0, BE256, BC256)</f>
        <v>0</v>
      </c>
      <c r="BG256">
        <f>1-BF256/AU256</f>
        <v>0</v>
      </c>
      <c r="BH256">
        <f>(AU256-AT256)/(AU256-BF256)</f>
        <v>0</v>
      </c>
      <c r="BI256">
        <f>(AO256-AU256)/(AO256-BF256)</f>
        <v>0</v>
      </c>
      <c r="BJ256">
        <f>(AU256-AT256)/(AU256-AN256)</f>
        <v>0</v>
      </c>
      <c r="BK256">
        <f>(AO256-AU256)/(AO256-AN256)</f>
        <v>0</v>
      </c>
      <c r="BL256">
        <f>(BH256*BF256/AT256)</f>
        <v>0</v>
      </c>
      <c r="BM256">
        <f>(1-BL256)</f>
        <v>0</v>
      </c>
      <c r="CV256">
        <f>$B$11*DT256+$C$11*DU256+$F$11*EF256*(1-EI256)</f>
        <v>0</v>
      </c>
      <c r="CW256">
        <f>CV256*CX256</f>
        <v>0</v>
      </c>
      <c r="CX256">
        <f>($B$11*$D$9+$C$11*$D$9+$F$11*((ES256+EK256)/MAX(ES256+EK256+ET256, 0.1)*$I$9+ET256/MAX(ES256+EK256+ET256, 0.1)*$J$9))/($B$11+$C$11+$F$11)</f>
        <v>0</v>
      </c>
      <c r="CY256">
        <f>($B$11*$K$9+$C$11*$K$9+$F$11*((ES256+EK256)/MAX(ES256+EK256+ET256, 0.1)*$P$9+ET256/MAX(ES256+EK256+ET256, 0.1)*$Q$9))/($B$11+$C$11+$F$11)</f>
        <v>0</v>
      </c>
      <c r="CZ256">
        <v>2.7</v>
      </c>
      <c r="DA256">
        <v>0.5</v>
      </c>
      <c r="DB256" t="s">
        <v>421</v>
      </c>
      <c r="DC256">
        <v>2</v>
      </c>
      <c r="DD256">
        <v>1759364123.1</v>
      </c>
      <c r="DE256">
        <v>419.9958</v>
      </c>
      <c r="DF256">
        <v>419.9554</v>
      </c>
      <c r="DG256">
        <v>23.88524</v>
      </c>
      <c r="DH256">
        <v>23.77056</v>
      </c>
      <c r="DI256">
        <v>418.0168</v>
      </c>
      <c r="DJ256">
        <v>23.50766</v>
      </c>
      <c r="DK256">
        <v>499.9394</v>
      </c>
      <c r="DL256">
        <v>90.33274</v>
      </c>
      <c r="DM256">
        <v>0.03412178</v>
      </c>
      <c r="DN256">
        <v>30.231</v>
      </c>
      <c r="DO256">
        <v>29.99242</v>
      </c>
      <c r="DP256">
        <v>999.9</v>
      </c>
      <c r="DQ256">
        <v>0</v>
      </c>
      <c r="DR256">
        <v>0</v>
      </c>
      <c r="DS256">
        <v>9984.74</v>
      </c>
      <c r="DT256">
        <v>0</v>
      </c>
      <c r="DU256">
        <v>0.386148</v>
      </c>
      <c r="DV256">
        <v>0.040533448</v>
      </c>
      <c r="DW256">
        <v>430.273</v>
      </c>
      <c r="DX256">
        <v>430.1812</v>
      </c>
      <c r="DY256">
        <v>0.1146588</v>
      </c>
      <c r="DZ256">
        <v>419.9554</v>
      </c>
      <c r="EA256">
        <v>23.77056</v>
      </c>
      <c r="EB256">
        <v>2.157616</v>
      </c>
      <c r="EC256">
        <v>2.147262</v>
      </c>
      <c r="ED256">
        <v>18.65104</v>
      </c>
      <c r="EE256">
        <v>18.57416</v>
      </c>
      <c r="EF256">
        <v>0.00500059</v>
      </c>
      <c r="EG256">
        <v>0</v>
      </c>
      <c r="EH256">
        <v>0</v>
      </c>
      <c r="EI256">
        <v>0</v>
      </c>
      <c r="EJ256">
        <v>283.92</v>
      </c>
      <c r="EK256">
        <v>0.00500059</v>
      </c>
      <c r="EL256">
        <v>-11.66</v>
      </c>
      <c r="EM256">
        <v>-1.04</v>
      </c>
      <c r="EN256">
        <v>35.4874</v>
      </c>
      <c r="EO256">
        <v>39.4874</v>
      </c>
      <c r="EP256">
        <v>37.125</v>
      </c>
      <c r="EQ256">
        <v>39.6748</v>
      </c>
      <c r="ER256">
        <v>38.1746</v>
      </c>
      <c r="ES256">
        <v>0</v>
      </c>
      <c r="ET256">
        <v>0</v>
      </c>
      <c r="EU256">
        <v>0</v>
      </c>
      <c r="EV256">
        <v>1759364127.1</v>
      </c>
      <c r="EW256">
        <v>0</v>
      </c>
      <c r="EX256">
        <v>280.764</v>
      </c>
      <c r="EY256">
        <v>-5.06923084280183</v>
      </c>
      <c r="EZ256">
        <v>8.99230773018662</v>
      </c>
      <c r="FA256">
        <v>-9.1</v>
      </c>
      <c r="FB256">
        <v>15</v>
      </c>
      <c r="FC256">
        <v>0</v>
      </c>
      <c r="FD256" t="s">
        <v>422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0.003292850135</v>
      </c>
      <c r="FQ256">
        <v>0.180126182133835</v>
      </c>
      <c r="FR256">
        <v>0.028449594157926</v>
      </c>
      <c r="FS256">
        <v>1</v>
      </c>
      <c r="FT256">
        <v>281.082352941176</v>
      </c>
      <c r="FU256">
        <v>-5.83957211495875</v>
      </c>
      <c r="FV256">
        <v>5.58561548497753</v>
      </c>
      <c r="FW256">
        <v>-1</v>
      </c>
      <c r="FX256">
        <v>0.11441445</v>
      </c>
      <c r="FY256">
        <v>0.00847700751879711</v>
      </c>
      <c r="FZ256">
        <v>0.00156991877098785</v>
      </c>
      <c r="GA256">
        <v>1</v>
      </c>
      <c r="GB256">
        <v>2</v>
      </c>
      <c r="GC256">
        <v>2</v>
      </c>
      <c r="GD256" t="s">
        <v>449</v>
      </c>
      <c r="GE256">
        <v>3.13308</v>
      </c>
      <c r="GF256">
        <v>2.7121</v>
      </c>
      <c r="GG256">
        <v>0.0892708</v>
      </c>
      <c r="GH256">
        <v>0.0897356</v>
      </c>
      <c r="GI256">
        <v>0.102347</v>
      </c>
      <c r="GJ256">
        <v>0.102762</v>
      </c>
      <c r="GK256">
        <v>34281</v>
      </c>
      <c r="GL256">
        <v>36703.6</v>
      </c>
      <c r="GM256">
        <v>34058</v>
      </c>
      <c r="GN256">
        <v>36510</v>
      </c>
      <c r="GO256">
        <v>43178</v>
      </c>
      <c r="GP256">
        <v>47025.5</v>
      </c>
      <c r="GQ256">
        <v>53131.9</v>
      </c>
      <c r="GR256">
        <v>58352.7</v>
      </c>
      <c r="GS256">
        <v>1.95185</v>
      </c>
      <c r="GT256">
        <v>1.77985</v>
      </c>
      <c r="GU256">
        <v>0.0930391</v>
      </c>
      <c r="GV256">
        <v>0</v>
      </c>
      <c r="GW256">
        <v>28.4779</v>
      </c>
      <c r="GX256">
        <v>999.9</v>
      </c>
      <c r="GY256">
        <v>57.472</v>
      </c>
      <c r="GZ256">
        <v>30.957</v>
      </c>
      <c r="HA256">
        <v>28.6337</v>
      </c>
      <c r="HB256">
        <v>55.0028</v>
      </c>
      <c r="HC256">
        <v>44.2909</v>
      </c>
      <c r="HD256">
        <v>1</v>
      </c>
      <c r="HE256">
        <v>0.0909299</v>
      </c>
      <c r="HF256">
        <v>-1.49473</v>
      </c>
      <c r="HG256">
        <v>20.1273</v>
      </c>
      <c r="HH256">
        <v>5.19872</v>
      </c>
      <c r="HI256">
        <v>12.0041</v>
      </c>
      <c r="HJ256">
        <v>4.97545</v>
      </c>
      <c r="HK256">
        <v>3.294</v>
      </c>
      <c r="HL256">
        <v>9999</v>
      </c>
      <c r="HM256">
        <v>9999</v>
      </c>
      <c r="HN256">
        <v>999.9</v>
      </c>
      <c r="HO256">
        <v>9999</v>
      </c>
      <c r="HP256">
        <v>1.86325</v>
      </c>
      <c r="HQ256">
        <v>1.86813</v>
      </c>
      <c r="HR256">
        <v>1.86789</v>
      </c>
      <c r="HS256">
        <v>1.86905</v>
      </c>
      <c r="HT256">
        <v>1.86983</v>
      </c>
      <c r="HU256">
        <v>1.8659</v>
      </c>
      <c r="HV256">
        <v>1.86697</v>
      </c>
      <c r="HW256">
        <v>1.86843</v>
      </c>
      <c r="HX256">
        <v>5</v>
      </c>
      <c r="HY256">
        <v>0</v>
      </c>
      <c r="HZ256">
        <v>0</v>
      </c>
      <c r="IA256">
        <v>0</v>
      </c>
      <c r="IB256" t="s">
        <v>424</v>
      </c>
      <c r="IC256" t="s">
        <v>425</v>
      </c>
      <c r="ID256" t="s">
        <v>426</v>
      </c>
      <c r="IE256" t="s">
        <v>426</v>
      </c>
      <c r="IF256" t="s">
        <v>426</v>
      </c>
      <c r="IG256" t="s">
        <v>426</v>
      </c>
      <c r="IH256">
        <v>0</v>
      </c>
      <c r="II256">
        <v>100</v>
      </c>
      <c r="IJ256">
        <v>100</v>
      </c>
      <c r="IK256">
        <v>1.98</v>
      </c>
      <c r="IL256">
        <v>0.3776</v>
      </c>
      <c r="IM256">
        <v>0.591063205497763</v>
      </c>
      <c r="IN256">
        <v>0.00362635438953289</v>
      </c>
      <c r="IO256">
        <v>-8.50754122937555e-07</v>
      </c>
      <c r="IP256">
        <v>2.87264459290622e-10</v>
      </c>
      <c r="IQ256">
        <v>-0.103101814204982</v>
      </c>
      <c r="IR256">
        <v>-0.017656537129445</v>
      </c>
      <c r="IS256">
        <v>0.00217271289782075</v>
      </c>
      <c r="IT256">
        <v>-2.34727275410467e-05</v>
      </c>
      <c r="IU256">
        <v>4</v>
      </c>
      <c r="IV256">
        <v>2183</v>
      </c>
      <c r="IW256">
        <v>1</v>
      </c>
      <c r="IX256">
        <v>27</v>
      </c>
      <c r="IY256">
        <v>29322735.4</v>
      </c>
      <c r="IZ256">
        <v>29322735.4</v>
      </c>
      <c r="JA256">
        <v>0.997314</v>
      </c>
      <c r="JB256">
        <v>2.64038</v>
      </c>
      <c r="JC256">
        <v>1.54785</v>
      </c>
      <c r="JD256">
        <v>2.31323</v>
      </c>
      <c r="JE256">
        <v>1.64673</v>
      </c>
      <c r="JF256">
        <v>2.38037</v>
      </c>
      <c r="JG256">
        <v>34.6463</v>
      </c>
      <c r="JH256">
        <v>24.2188</v>
      </c>
      <c r="JI256">
        <v>18</v>
      </c>
      <c r="JJ256">
        <v>506.423</v>
      </c>
      <c r="JK256">
        <v>396.067</v>
      </c>
      <c r="JL256">
        <v>30.9211</v>
      </c>
      <c r="JM256">
        <v>28.5725</v>
      </c>
      <c r="JN256">
        <v>29.9998</v>
      </c>
      <c r="JO256">
        <v>28.5896</v>
      </c>
      <c r="JP256">
        <v>28.5432</v>
      </c>
      <c r="JQ256">
        <v>19.9968</v>
      </c>
      <c r="JR256">
        <v>20.452</v>
      </c>
      <c r="JS256">
        <v>53.0695</v>
      </c>
      <c r="JT256">
        <v>30.9268</v>
      </c>
      <c r="JU256">
        <v>420</v>
      </c>
      <c r="JV256">
        <v>23.751</v>
      </c>
      <c r="JW256">
        <v>96.5814</v>
      </c>
      <c r="JX256">
        <v>94.5432</v>
      </c>
    </row>
    <row r="257" spans="1:284">
      <c r="A257">
        <v>241</v>
      </c>
      <c r="B257">
        <v>1759364128.1</v>
      </c>
      <c r="C257">
        <v>3086</v>
      </c>
      <c r="D257" t="s">
        <v>914</v>
      </c>
      <c r="E257" t="s">
        <v>915</v>
      </c>
      <c r="F257">
        <v>5</v>
      </c>
      <c r="G257" t="s">
        <v>913</v>
      </c>
      <c r="H257" t="s">
        <v>419</v>
      </c>
      <c r="I257">
        <v>1759364124.85</v>
      </c>
      <c r="J257">
        <f>(K257)/1000</f>
        <v>0</v>
      </c>
      <c r="K257">
        <f>1000*DK257*AI257*(DG257-DH257)/(100*CZ257*(1000-AI257*DG257))</f>
        <v>0</v>
      </c>
      <c r="L257">
        <f>DK257*AI257*(DF257-DE257*(1000-AI257*DH257)/(1000-AI257*DG257))/(100*CZ257)</f>
        <v>0</v>
      </c>
      <c r="M257">
        <f>DE257 - IF(AI257&gt;1, L257*CZ257*100.0/(AK257), 0)</f>
        <v>0</v>
      </c>
      <c r="N257">
        <f>((T257-J257/2)*M257-L257)/(T257+J257/2)</f>
        <v>0</v>
      </c>
      <c r="O257">
        <f>N257*(DL257+DM257)/1000.0</f>
        <v>0</v>
      </c>
      <c r="P257">
        <f>(DE257 - IF(AI257&gt;1, L257*CZ257*100.0/(AK257), 0))*(DL257+DM257)/1000.0</f>
        <v>0</v>
      </c>
      <c r="Q257">
        <f>2.0/((1/S257-1/R257)+SIGN(S257)*SQRT((1/S257-1/R257)*(1/S257-1/R257) + 4*DA257/((DA257+1)*(DA257+1))*(2*1/S257*1/R257-1/R257*1/R257)))</f>
        <v>0</v>
      </c>
      <c r="R257">
        <f>IF(LEFT(DB257,1)&lt;&gt;"0",IF(LEFT(DB257,1)="1",3.0,DC257),$D$5+$E$5*(DS257*DL257/($K$5*1000))+$F$5*(DS257*DL257/($K$5*1000))*MAX(MIN(CZ257,$J$5),$I$5)*MAX(MIN(CZ257,$J$5),$I$5)+$G$5*MAX(MIN(CZ257,$J$5),$I$5)*(DS257*DL257/($K$5*1000))+$H$5*(DS257*DL257/($K$5*1000))*(DS257*DL257/($K$5*1000)))</f>
        <v>0</v>
      </c>
      <c r="S257">
        <f>J257*(1000-(1000*0.61365*exp(17.502*W257/(240.97+W257))/(DL257+DM257)+DG257)/2)/(1000*0.61365*exp(17.502*W257/(240.97+W257))/(DL257+DM257)-DG257)</f>
        <v>0</v>
      </c>
      <c r="T257">
        <f>1/((DA257+1)/(Q257/1.6)+1/(R257/1.37)) + DA257/((DA257+1)/(Q257/1.6) + DA257/(R257/1.37))</f>
        <v>0</v>
      </c>
      <c r="U257">
        <f>(CV257*CY257)</f>
        <v>0</v>
      </c>
      <c r="V257">
        <f>(DN257+(U257+2*0.95*5.67E-8*(((DN257+$B$7)+273)^4-(DN257+273)^4)-44100*J257)/(1.84*29.3*R257+8*0.95*5.67E-8*(DN257+273)^3))</f>
        <v>0</v>
      </c>
      <c r="W257">
        <f>($C$7*DO257+$D$7*DP257+$E$7*V257)</f>
        <v>0</v>
      </c>
      <c r="X257">
        <f>0.61365*exp(17.502*W257/(240.97+W257))</f>
        <v>0</v>
      </c>
      <c r="Y257">
        <f>(Z257/AA257*100)</f>
        <v>0</v>
      </c>
      <c r="Z257">
        <f>DG257*(DL257+DM257)/1000</f>
        <v>0</v>
      </c>
      <c r="AA257">
        <f>0.61365*exp(17.502*DN257/(240.97+DN257))</f>
        <v>0</v>
      </c>
      <c r="AB257">
        <f>(X257-DG257*(DL257+DM257)/1000)</f>
        <v>0</v>
      </c>
      <c r="AC257">
        <f>(-J257*44100)</f>
        <v>0</v>
      </c>
      <c r="AD257">
        <f>2*29.3*R257*0.92*(DN257-W257)</f>
        <v>0</v>
      </c>
      <c r="AE257">
        <f>2*0.95*5.67E-8*(((DN257+$B$7)+273)^4-(W257+273)^4)</f>
        <v>0</v>
      </c>
      <c r="AF257">
        <f>U257+AE257+AC257+AD257</f>
        <v>0</v>
      </c>
      <c r="AG257">
        <v>0</v>
      </c>
      <c r="AH257">
        <v>0</v>
      </c>
      <c r="AI257">
        <f>IF(AG257*$H$13&gt;=AK257,1.0,(AK257/(AK257-AG257*$H$13)))</f>
        <v>0</v>
      </c>
      <c r="AJ257">
        <f>(AI257-1)*100</f>
        <v>0</v>
      </c>
      <c r="AK257">
        <f>MAX(0,($B$13+$C$13*DS257)/(1+$D$13*DS257)*DL257/(DN257+273)*$E$13)</f>
        <v>0</v>
      </c>
      <c r="AL257" t="s">
        <v>420</v>
      </c>
      <c r="AM257" t="s">
        <v>420</v>
      </c>
      <c r="AN257">
        <v>0</v>
      </c>
      <c r="AO257">
        <v>0</v>
      </c>
      <c r="AP257">
        <f>1-AN257/AO257</f>
        <v>0</v>
      </c>
      <c r="AQ257">
        <v>0</v>
      </c>
      <c r="AR257" t="s">
        <v>420</v>
      </c>
      <c r="AS257" t="s">
        <v>420</v>
      </c>
      <c r="AT257">
        <v>0</v>
      </c>
      <c r="AU257">
        <v>0</v>
      </c>
      <c r="AV257">
        <f>1-AT257/AU257</f>
        <v>0</v>
      </c>
      <c r="AW257">
        <v>0.5</v>
      </c>
      <c r="AX257">
        <f>CW257</f>
        <v>0</v>
      </c>
      <c r="AY257">
        <f>L257</f>
        <v>0</v>
      </c>
      <c r="AZ257">
        <f>AV257*AW257*AX257</f>
        <v>0</v>
      </c>
      <c r="BA257">
        <f>(AY257-AQ257)/AX257</f>
        <v>0</v>
      </c>
      <c r="BB257">
        <f>(AO257-AU257)/AU257</f>
        <v>0</v>
      </c>
      <c r="BC257">
        <f>AN257/(AP257+AN257/AU257)</f>
        <v>0</v>
      </c>
      <c r="BD257" t="s">
        <v>420</v>
      </c>
      <c r="BE257">
        <v>0</v>
      </c>
      <c r="BF257">
        <f>IF(BE257&lt;&gt;0, BE257, BC257)</f>
        <v>0</v>
      </c>
      <c r="BG257">
        <f>1-BF257/AU257</f>
        <v>0</v>
      </c>
      <c r="BH257">
        <f>(AU257-AT257)/(AU257-BF257)</f>
        <v>0</v>
      </c>
      <c r="BI257">
        <f>(AO257-AU257)/(AO257-BF257)</f>
        <v>0</v>
      </c>
      <c r="BJ257">
        <f>(AU257-AT257)/(AU257-AN257)</f>
        <v>0</v>
      </c>
      <c r="BK257">
        <f>(AO257-AU257)/(AO257-AN257)</f>
        <v>0</v>
      </c>
      <c r="BL257">
        <f>(BH257*BF257/AT257)</f>
        <v>0</v>
      </c>
      <c r="BM257">
        <f>(1-BL257)</f>
        <v>0</v>
      </c>
      <c r="CV257">
        <f>$B$11*DT257+$C$11*DU257+$F$11*EF257*(1-EI257)</f>
        <v>0</v>
      </c>
      <c r="CW257">
        <f>CV257*CX257</f>
        <v>0</v>
      </c>
      <c r="CX257">
        <f>($B$11*$D$9+$C$11*$D$9+$F$11*((ES257+EK257)/MAX(ES257+EK257+ET257, 0.1)*$I$9+ET257/MAX(ES257+EK257+ET257, 0.1)*$J$9))/($B$11+$C$11+$F$11)</f>
        <v>0</v>
      </c>
      <c r="CY257">
        <f>($B$11*$K$9+$C$11*$K$9+$F$11*((ES257+EK257)/MAX(ES257+EK257+ET257, 0.1)*$P$9+ET257/MAX(ES257+EK257+ET257, 0.1)*$Q$9))/($B$11+$C$11+$F$11)</f>
        <v>0</v>
      </c>
      <c r="CZ257">
        <v>2.7</v>
      </c>
      <c r="DA257">
        <v>0.5</v>
      </c>
      <c r="DB257" t="s">
        <v>421</v>
      </c>
      <c r="DC257">
        <v>2</v>
      </c>
      <c r="DD257">
        <v>1759364124.85</v>
      </c>
      <c r="DE257">
        <v>419.98875</v>
      </c>
      <c r="DF257">
        <v>419.961</v>
      </c>
      <c r="DG257">
        <v>23.88405</v>
      </c>
      <c r="DH257">
        <v>23.77055</v>
      </c>
      <c r="DI257">
        <v>418.00975</v>
      </c>
      <c r="DJ257">
        <v>23.5065</v>
      </c>
      <c r="DK257">
        <v>499.98675</v>
      </c>
      <c r="DL257">
        <v>90.333675</v>
      </c>
      <c r="DM257">
        <v>0.03397935</v>
      </c>
      <c r="DN257">
        <v>30.230525</v>
      </c>
      <c r="DO257">
        <v>29.9939</v>
      </c>
      <c r="DP257">
        <v>999.9</v>
      </c>
      <c r="DQ257">
        <v>0</v>
      </c>
      <c r="DR257">
        <v>0</v>
      </c>
      <c r="DS257">
        <v>10004.975</v>
      </c>
      <c r="DT257">
        <v>0</v>
      </c>
      <c r="DU257">
        <v>0.386148</v>
      </c>
      <c r="DV257">
        <v>0.02765655</v>
      </c>
      <c r="DW257">
        <v>430.26525</v>
      </c>
      <c r="DX257">
        <v>430.187</v>
      </c>
      <c r="DY257">
        <v>0.11346875</v>
      </c>
      <c r="DZ257">
        <v>419.961</v>
      </c>
      <c r="EA257">
        <v>23.77055</v>
      </c>
      <c r="EB257">
        <v>2.15753</v>
      </c>
      <c r="EC257">
        <v>2.147285</v>
      </c>
      <c r="ED257">
        <v>18.650425</v>
      </c>
      <c r="EE257">
        <v>18.574325</v>
      </c>
      <c r="EF257">
        <v>0.00500059</v>
      </c>
      <c r="EG257">
        <v>0</v>
      </c>
      <c r="EH257">
        <v>0</v>
      </c>
      <c r="EI257">
        <v>0</v>
      </c>
      <c r="EJ257">
        <v>283.9</v>
      </c>
      <c r="EK257">
        <v>0.00500059</v>
      </c>
      <c r="EL257">
        <v>-14.125</v>
      </c>
      <c r="EM257">
        <v>-2.275</v>
      </c>
      <c r="EN257">
        <v>35.5</v>
      </c>
      <c r="EO257">
        <v>39.5155</v>
      </c>
      <c r="EP257">
        <v>37.1405</v>
      </c>
      <c r="EQ257">
        <v>39.734</v>
      </c>
      <c r="ER257">
        <v>38.187</v>
      </c>
      <c r="ES257">
        <v>0</v>
      </c>
      <c r="ET257">
        <v>0</v>
      </c>
      <c r="EU257">
        <v>0</v>
      </c>
      <c r="EV257">
        <v>1759364129.5</v>
      </c>
      <c r="EW257">
        <v>0</v>
      </c>
      <c r="EX257">
        <v>280.252</v>
      </c>
      <c r="EY257">
        <v>-4.68461550478904</v>
      </c>
      <c r="EZ257">
        <v>-5.9538461118054</v>
      </c>
      <c r="FA257">
        <v>-8.804</v>
      </c>
      <c r="FB257">
        <v>15</v>
      </c>
      <c r="FC257">
        <v>0</v>
      </c>
      <c r="FD257" t="s">
        <v>422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0.00327701012857143</v>
      </c>
      <c r="FQ257">
        <v>0.155304320828571</v>
      </c>
      <c r="FR257">
        <v>0.0277640513849693</v>
      </c>
      <c r="FS257">
        <v>1</v>
      </c>
      <c r="FT257">
        <v>280.967647058824</v>
      </c>
      <c r="FU257">
        <v>-4.15126043713963</v>
      </c>
      <c r="FV257">
        <v>5.5521442910261</v>
      </c>
      <c r="FW257">
        <v>-1</v>
      </c>
      <c r="FX257">
        <v>0.114350857142857</v>
      </c>
      <c r="FY257">
        <v>0.00628044155844157</v>
      </c>
      <c r="FZ257">
        <v>0.00155825605468832</v>
      </c>
      <c r="GA257">
        <v>1</v>
      </c>
      <c r="GB257">
        <v>2</v>
      </c>
      <c r="GC257">
        <v>2</v>
      </c>
      <c r="GD257" t="s">
        <v>449</v>
      </c>
      <c r="GE257">
        <v>3.13302</v>
      </c>
      <c r="GF257">
        <v>2.71177</v>
      </c>
      <c r="GG257">
        <v>0.0892654</v>
      </c>
      <c r="GH257">
        <v>0.0897379</v>
      </c>
      <c r="GI257">
        <v>0.10235</v>
      </c>
      <c r="GJ257">
        <v>0.102759</v>
      </c>
      <c r="GK257">
        <v>34281.2</v>
      </c>
      <c r="GL257">
        <v>36703.5</v>
      </c>
      <c r="GM257">
        <v>34058</v>
      </c>
      <c r="GN257">
        <v>36510.1</v>
      </c>
      <c r="GO257">
        <v>43178</v>
      </c>
      <c r="GP257">
        <v>47025.6</v>
      </c>
      <c r="GQ257">
        <v>53132.1</v>
      </c>
      <c r="GR257">
        <v>58352.7</v>
      </c>
      <c r="GS257">
        <v>1.9518</v>
      </c>
      <c r="GT257">
        <v>1.77995</v>
      </c>
      <c r="GU257">
        <v>0.0934489</v>
      </c>
      <c r="GV257">
        <v>0</v>
      </c>
      <c r="GW257">
        <v>28.4773</v>
      </c>
      <c r="GX257">
        <v>999.9</v>
      </c>
      <c r="GY257">
        <v>57.472</v>
      </c>
      <c r="GZ257">
        <v>30.957</v>
      </c>
      <c r="HA257">
        <v>28.6342</v>
      </c>
      <c r="HB257">
        <v>54.8027</v>
      </c>
      <c r="HC257">
        <v>44.5393</v>
      </c>
      <c r="HD257">
        <v>1</v>
      </c>
      <c r="HE257">
        <v>0.0907952</v>
      </c>
      <c r="HF257">
        <v>-1.50517</v>
      </c>
      <c r="HG257">
        <v>20.1273</v>
      </c>
      <c r="HH257">
        <v>5.19857</v>
      </c>
      <c r="HI257">
        <v>12.004</v>
      </c>
      <c r="HJ257">
        <v>4.9755</v>
      </c>
      <c r="HK257">
        <v>3.294</v>
      </c>
      <c r="HL257">
        <v>9999</v>
      </c>
      <c r="HM257">
        <v>9999</v>
      </c>
      <c r="HN257">
        <v>999.9</v>
      </c>
      <c r="HO257">
        <v>9999</v>
      </c>
      <c r="HP257">
        <v>1.86326</v>
      </c>
      <c r="HQ257">
        <v>1.86813</v>
      </c>
      <c r="HR257">
        <v>1.86788</v>
      </c>
      <c r="HS257">
        <v>1.86905</v>
      </c>
      <c r="HT257">
        <v>1.86983</v>
      </c>
      <c r="HU257">
        <v>1.86591</v>
      </c>
      <c r="HV257">
        <v>1.86695</v>
      </c>
      <c r="HW257">
        <v>1.86843</v>
      </c>
      <c r="HX257">
        <v>5</v>
      </c>
      <c r="HY257">
        <v>0</v>
      </c>
      <c r="HZ257">
        <v>0</v>
      </c>
      <c r="IA257">
        <v>0</v>
      </c>
      <c r="IB257" t="s">
        <v>424</v>
      </c>
      <c r="IC257" t="s">
        <v>425</v>
      </c>
      <c r="ID257" t="s">
        <v>426</v>
      </c>
      <c r="IE257" t="s">
        <v>426</v>
      </c>
      <c r="IF257" t="s">
        <v>426</v>
      </c>
      <c r="IG257" t="s">
        <v>426</v>
      </c>
      <c r="IH257">
        <v>0</v>
      </c>
      <c r="II257">
        <v>100</v>
      </c>
      <c r="IJ257">
        <v>100</v>
      </c>
      <c r="IK257">
        <v>1.979</v>
      </c>
      <c r="IL257">
        <v>0.3776</v>
      </c>
      <c r="IM257">
        <v>0.591063205497763</v>
      </c>
      <c r="IN257">
        <v>0.00362635438953289</v>
      </c>
      <c r="IO257">
        <v>-8.50754122937555e-07</v>
      </c>
      <c r="IP257">
        <v>2.87264459290622e-10</v>
      </c>
      <c r="IQ257">
        <v>-0.103101814204982</v>
      </c>
      <c r="IR257">
        <v>-0.017656537129445</v>
      </c>
      <c r="IS257">
        <v>0.00217271289782075</v>
      </c>
      <c r="IT257">
        <v>-2.34727275410467e-05</v>
      </c>
      <c r="IU257">
        <v>4</v>
      </c>
      <c r="IV257">
        <v>2183</v>
      </c>
      <c r="IW257">
        <v>1</v>
      </c>
      <c r="IX257">
        <v>27</v>
      </c>
      <c r="IY257">
        <v>29322735.5</v>
      </c>
      <c r="IZ257">
        <v>29322735.5</v>
      </c>
      <c r="JA257">
        <v>0.997314</v>
      </c>
      <c r="JB257">
        <v>2.65381</v>
      </c>
      <c r="JC257">
        <v>1.54785</v>
      </c>
      <c r="JD257">
        <v>2.31323</v>
      </c>
      <c r="JE257">
        <v>1.64673</v>
      </c>
      <c r="JF257">
        <v>2.25464</v>
      </c>
      <c r="JG257">
        <v>34.6463</v>
      </c>
      <c r="JH257">
        <v>24.2101</v>
      </c>
      <c r="JI257">
        <v>18</v>
      </c>
      <c r="JJ257">
        <v>506.379</v>
      </c>
      <c r="JK257">
        <v>396.114</v>
      </c>
      <c r="JL257">
        <v>30.923</v>
      </c>
      <c r="JM257">
        <v>28.5713</v>
      </c>
      <c r="JN257">
        <v>29.9998</v>
      </c>
      <c r="JO257">
        <v>28.5884</v>
      </c>
      <c r="JP257">
        <v>28.542</v>
      </c>
      <c r="JQ257">
        <v>19.9952</v>
      </c>
      <c r="JR257">
        <v>20.452</v>
      </c>
      <c r="JS257">
        <v>53.0695</v>
      </c>
      <c r="JT257">
        <v>30.9268</v>
      </c>
      <c r="JU257">
        <v>420</v>
      </c>
      <c r="JV257">
        <v>23.7536</v>
      </c>
      <c r="JW257">
        <v>96.5817</v>
      </c>
      <c r="JX257">
        <v>94.5432</v>
      </c>
    </row>
    <row r="258" spans="1:284">
      <c r="A258">
        <v>242</v>
      </c>
      <c r="B258">
        <v>1759364130.1</v>
      </c>
      <c r="C258">
        <v>3088</v>
      </c>
      <c r="D258" t="s">
        <v>916</v>
      </c>
      <c r="E258" t="s">
        <v>917</v>
      </c>
      <c r="F258">
        <v>5</v>
      </c>
      <c r="G258" t="s">
        <v>913</v>
      </c>
      <c r="H258" t="s">
        <v>419</v>
      </c>
      <c r="I258">
        <v>1759364127.1</v>
      </c>
      <c r="J258">
        <f>(K258)/1000</f>
        <v>0</v>
      </c>
      <c r="K258">
        <f>1000*DK258*AI258*(DG258-DH258)/(100*CZ258*(1000-AI258*DG258))</f>
        <v>0</v>
      </c>
      <c r="L258">
        <f>DK258*AI258*(DF258-DE258*(1000-AI258*DH258)/(1000-AI258*DG258))/(100*CZ258)</f>
        <v>0</v>
      </c>
      <c r="M258">
        <f>DE258 - IF(AI258&gt;1, L258*CZ258*100.0/(AK258), 0)</f>
        <v>0</v>
      </c>
      <c r="N258">
        <f>((T258-J258/2)*M258-L258)/(T258+J258/2)</f>
        <v>0</v>
      </c>
      <c r="O258">
        <f>N258*(DL258+DM258)/1000.0</f>
        <v>0</v>
      </c>
      <c r="P258">
        <f>(DE258 - IF(AI258&gt;1, L258*CZ258*100.0/(AK258), 0))*(DL258+DM258)/1000.0</f>
        <v>0</v>
      </c>
      <c r="Q258">
        <f>2.0/((1/S258-1/R258)+SIGN(S258)*SQRT((1/S258-1/R258)*(1/S258-1/R258) + 4*DA258/((DA258+1)*(DA258+1))*(2*1/S258*1/R258-1/R258*1/R258)))</f>
        <v>0</v>
      </c>
      <c r="R258">
        <f>IF(LEFT(DB258,1)&lt;&gt;"0",IF(LEFT(DB258,1)="1",3.0,DC258),$D$5+$E$5*(DS258*DL258/($K$5*1000))+$F$5*(DS258*DL258/($K$5*1000))*MAX(MIN(CZ258,$J$5),$I$5)*MAX(MIN(CZ258,$J$5),$I$5)+$G$5*MAX(MIN(CZ258,$J$5),$I$5)*(DS258*DL258/($K$5*1000))+$H$5*(DS258*DL258/($K$5*1000))*(DS258*DL258/($K$5*1000)))</f>
        <v>0</v>
      </c>
      <c r="S258">
        <f>J258*(1000-(1000*0.61365*exp(17.502*W258/(240.97+W258))/(DL258+DM258)+DG258)/2)/(1000*0.61365*exp(17.502*W258/(240.97+W258))/(DL258+DM258)-DG258)</f>
        <v>0</v>
      </c>
      <c r="T258">
        <f>1/((DA258+1)/(Q258/1.6)+1/(R258/1.37)) + DA258/((DA258+1)/(Q258/1.6) + DA258/(R258/1.37))</f>
        <v>0</v>
      </c>
      <c r="U258">
        <f>(CV258*CY258)</f>
        <v>0</v>
      </c>
      <c r="V258">
        <f>(DN258+(U258+2*0.95*5.67E-8*(((DN258+$B$7)+273)^4-(DN258+273)^4)-44100*J258)/(1.84*29.3*R258+8*0.95*5.67E-8*(DN258+273)^3))</f>
        <v>0</v>
      </c>
      <c r="W258">
        <f>($C$7*DO258+$D$7*DP258+$E$7*V258)</f>
        <v>0</v>
      </c>
      <c r="X258">
        <f>0.61365*exp(17.502*W258/(240.97+W258))</f>
        <v>0</v>
      </c>
      <c r="Y258">
        <f>(Z258/AA258*100)</f>
        <v>0</v>
      </c>
      <c r="Z258">
        <f>DG258*(DL258+DM258)/1000</f>
        <v>0</v>
      </c>
      <c r="AA258">
        <f>0.61365*exp(17.502*DN258/(240.97+DN258))</f>
        <v>0</v>
      </c>
      <c r="AB258">
        <f>(X258-DG258*(DL258+DM258)/1000)</f>
        <v>0</v>
      </c>
      <c r="AC258">
        <f>(-J258*44100)</f>
        <v>0</v>
      </c>
      <c r="AD258">
        <f>2*29.3*R258*0.92*(DN258-W258)</f>
        <v>0</v>
      </c>
      <c r="AE258">
        <f>2*0.95*5.67E-8*(((DN258+$B$7)+273)^4-(W258+273)^4)</f>
        <v>0</v>
      </c>
      <c r="AF258">
        <f>U258+AE258+AC258+AD258</f>
        <v>0</v>
      </c>
      <c r="AG258">
        <v>0</v>
      </c>
      <c r="AH258">
        <v>0</v>
      </c>
      <c r="AI258">
        <f>IF(AG258*$H$13&gt;=AK258,1.0,(AK258/(AK258-AG258*$H$13)))</f>
        <v>0</v>
      </c>
      <c r="AJ258">
        <f>(AI258-1)*100</f>
        <v>0</v>
      </c>
      <c r="AK258">
        <f>MAX(0,($B$13+$C$13*DS258)/(1+$D$13*DS258)*DL258/(DN258+273)*$E$13)</f>
        <v>0</v>
      </c>
      <c r="AL258" t="s">
        <v>420</v>
      </c>
      <c r="AM258" t="s">
        <v>420</v>
      </c>
      <c r="AN258">
        <v>0</v>
      </c>
      <c r="AO258">
        <v>0</v>
      </c>
      <c r="AP258">
        <f>1-AN258/AO258</f>
        <v>0</v>
      </c>
      <c r="AQ258">
        <v>0</v>
      </c>
      <c r="AR258" t="s">
        <v>420</v>
      </c>
      <c r="AS258" t="s">
        <v>420</v>
      </c>
      <c r="AT258">
        <v>0</v>
      </c>
      <c r="AU258">
        <v>0</v>
      </c>
      <c r="AV258">
        <f>1-AT258/AU258</f>
        <v>0</v>
      </c>
      <c r="AW258">
        <v>0.5</v>
      </c>
      <c r="AX258">
        <f>CW258</f>
        <v>0</v>
      </c>
      <c r="AY258">
        <f>L258</f>
        <v>0</v>
      </c>
      <c r="AZ258">
        <f>AV258*AW258*AX258</f>
        <v>0</v>
      </c>
      <c r="BA258">
        <f>(AY258-AQ258)/AX258</f>
        <v>0</v>
      </c>
      <c r="BB258">
        <f>(AO258-AU258)/AU258</f>
        <v>0</v>
      </c>
      <c r="BC258">
        <f>AN258/(AP258+AN258/AU258)</f>
        <v>0</v>
      </c>
      <c r="BD258" t="s">
        <v>420</v>
      </c>
      <c r="BE258">
        <v>0</v>
      </c>
      <c r="BF258">
        <f>IF(BE258&lt;&gt;0, BE258, BC258)</f>
        <v>0</v>
      </c>
      <c r="BG258">
        <f>1-BF258/AU258</f>
        <v>0</v>
      </c>
      <c r="BH258">
        <f>(AU258-AT258)/(AU258-BF258)</f>
        <v>0</v>
      </c>
      <c r="BI258">
        <f>(AO258-AU258)/(AO258-BF258)</f>
        <v>0</v>
      </c>
      <c r="BJ258">
        <f>(AU258-AT258)/(AU258-AN258)</f>
        <v>0</v>
      </c>
      <c r="BK258">
        <f>(AO258-AU258)/(AO258-AN258)</f>
        <v>0</v>
      </c>
      <c r="BL258">
        <f>(BH258*BF258/AT258)</f>
        <v>0</v>
      </c>
      <c r="BM258">
        <f>(1-BL258)</f>
        <v>0</v>
      </c>
      <c r="CV258">
        <f>$B$11*DT258+$C$11*DU258+$F$11*EF258*(1-EI258)</f>
        <v>0</v>
      </c>
      <c r="CW258">
        <f>CV258*CX258</f>
        <v>0</v>
      </c>
      <c r="CX258">
        <f>($B$11*$D$9+$C$11*$D$9+$F$11*((ES258+EK258)/MAX(ES258+EK258+ET258, 0.1)*$I$9+ET258/MAX(ES258+EK258+ET258, 0.1)*$J$9))/($B$11+$C$11+$F$11)</f>
        <v>0</v>
      </c>
      <c r="CY258">
        <f>($B$11*$K$9+$C$11*$K$9+$F$11*((ES258+EK258)/MAX(ES258+EK258+ET258, 0.1)*$P$9+ET258/MAX(ES258+EK258+ET258, 0.1)*$Q$9))/($B$11+$C$11+$F$11)</f>
        <v>0</v>
      </c>
      <c r="CZ258">
        <v>2.7</v>
      </c>
      <c r="DA258">
        <v>0.5</v>
      </c>
      <c r="DB258" t="s">
        <v>421</v>
      </c>
      <c r="DC258">
        <v>2</v>
      </c>
      <c r="DD258">
        <v>1759364127.1</v>
      </c>
      <c r="DE258">
        <v>419.966</v>
      </c>
      <c r="DF258">
        <v>419.990333333333</v>
      </c>
      <c r="DG258">
        <v>23.8842333333333</v>
      </c>
      <c r="DH258">
        <v>23.7701333333333</v>
      </c>
      <c r="DI258">
        <v>417.987</v>
      </c>
      <c r="DJ258">
        <v>23.5066666666667</v>
      </c>
      <c r="DK258">
        <v>500.075</v>
      </c>
      <c r="DL258">
        <v>90.3335666666667</v>
      </c>
      <c r="DM258">
        <v>0.0337856333333333</v>
      </c>
      <c r="DN258">
        <v>30.2301333333333</v>
      </c>
      <c r="DO258">
        <v>29.9982</v>
      </c>
      <c r="DP258">
        <v>999.9</v>
      </c>
      <c r="DQ258">
        <v>0</v>
      </c>
      <c r="DR258">
        <v>0</v>
      </c>
      <c r="DS258">
        <v>10016.2</v>
      </c>
      <c r="DT258">
        <v>0</v>
      </c>
      <c r="DU258">
        <v>0.386148</v>
      </c>
      <c r="DV258">
        <v>-0.0244039</v>
      </c>
      <c r="DW258">
        <v>430.242</v>
      </c>
      <c r="DX258">
        <v>430.216666666667</v>
      </c>
      <c r="DY258">
        <v>0.114083</v>
      </c>
      <c r="DZ258">
        <v>419.990333333333</v>
      </c>
      <c r="EA258">
        <v>23.7701333333333</v>
      </c>
      <c r="EB258">
        <v>2.15754666666667</v>
      </c>
      <c r="EC258">
        <v>2.14724333333333</v>
      </c>
      <c r="ED258">
        <v>18.6505333333333</v>
      </c>
      <c r="EE258">
        <v>18.5740333333333</v>
      </c>
      <c r="EF258">
        <v>0.00500059</v>
      </c>
      <c r="EG258">
        <v>0</v>
      </c>
      <c r="EH258">
        <v>0</v>
      </c>
      <c r="EI258">
        <v>0</v>
      </c>
      <c r="EJ258">
        <v>282</v>
      </c>
      <c r="EK258">
        <v>0.00500059</v>
      </c>
      <c r="EL258">
        <v>-14.9</v>
      </c>
      <c r="EM258">
        <v>-2.2</v>
      </c>
      <c r="EN258">
        <v>35.5</v>
      </c>
      <c r="EO258">
        <v>39.5623333333333</v>
      </c>
      <c r="EP258">
        <v>37.1663333333333</v>
      </c>
      <c r="EQ258">
        <v>39.8123333333333</v>
      </c>
      <c r="ER258">
        <v>38.208</v>
      </c>
      <c r="ES258">
        <v>0</v>
      </c>
      <c r="ET258">
        <v>0</v>
      </c>
      <c r="EU258">
        <v>0</v>
      </c>
      <c r="EV258">
        <v>1759364131.3</v>
      </c>
      <c r="EW258">
        <v>0</v>
      </c>
      <c r="EX258">
        <v>280.203846153846</v>
      </c>
      <c r="EY258">
        <v>3.4495725809191</v>
      </c>
      <c r="EZ258">
        <v>-21.0153847248805</v>
      </c>
      <c r="FA258">
        <v>-9.29615384615385</v>
      </c>
      <c r="FB258">
        <v>15</v>
      </c>
      <c r="FC258">
        <v>0</v>
      </c>
      <c r="FD258" t="s">
        <v>422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-0.0003589413</v>
      </c>
      <c r="FQ258">
        <v>0.0656658656025974</v>
      </c>
      <c r="FR258">
        <v>0.0311287494977665</v>
      </c>
      <c r="FS258">
        <v>1</v>
      </c>
      <c r="FT258">
        <v>280.961764705882</v>
      </c>
      <c r="FU258">
        <v>-12.5026737677051</v>
      </c>
      <c r="FV258">
        <v>5.60126113456406</v>
      </c>
      <c r="FW258">
        <v>-1</v>
      </c>
      <c r="FX258">
        <v>0.114630285714286</v>
      </c>
      <c r="FY258">
        <v>0.000790363636363829</v>
      </c>
      <c r="FZ258">
        <v>0.00122763090245117</v>
      </c>
      <c r="GA258">
        <v>1</v>
      </c>
      <c r="GB258">
        <v>2</v>
      </c>
      <c r="GC258">
        <v>2</v>
      </c>
      <c r="GD258" t="s">
        <v>449</v>
      </c>
      <c r="GE258">
        <v>3.13279</v>
      </c>
      <c r="GF258">
        <v>2.71161</v>
      </c>
      <c r="GG258">
        <v>0.0892665</v>
      </c>
      <c r="GH258">
        <v>0.0897409</v>
      </c>
      <c r="GI258">
        <v>0.102351</v>
      </c>
      <c r="GJ258">
        <v>0.102751</v>
      </c>
      <c r="GK258">
        <v>34281.4</v>
      </c>
      <c r="GL258">
        <v>36703.6</v>
      </c>
      <c r="GM258">
        <v>34058.2</v>
      </c>
      <c r="GN258">
        <v>36510.3</v>
      </c>
      <c r="GO258">
        <v>43178.2</v>
      </c>
      <c r="GP258">
        <v>47026.2</v>
      </c>
      <c r="GQ258">
        <v>53132.4</v>
      </c>
      <c r="GR258">
        <v>58353</v>
      </c>
      <c r="GS258">
        <v>1.95168</v>
      </c>
      <c r="GT258">
        <v>1.78008</v>
      </c>
      <c r="GU258">
        <v>0.094045</v>
      </c>
      <c r="GV258">
        <v>0</v>
      </c>
      <c r="GW258">
        <v>28.476</v>
      </c>
      <c r="GX258">
        <v>999.9</v>
      </c>
      <c r="GY258">
        <v>57.447</v>
      </c>
      <c r="GZ258">
        <v>30.957</v>
      </c>
      <c r="HA258">
        <v>28.6173</v>
      </c>
      <c r="HB258">
        <v>54.8128</v>
      </c>
      <c r="HC258">
        <v>44.5272</v>
      </c>
      <c r="HD258">
        <v>1</v>
      </c>
      <c r="HE258">
        <v>0.0908308</v>
      </c>
      <c r="HF258">
        <v>-1.49972</v>
      </c>
      <c r="HG258">
        <v>20.1274</v>
      </c>
      <c r="HH258">
        <v>5.19842</v>
      </c>
      <c r="HI258">
        <v>12.0041</v>
      </c>
      <c r="HJ258">
        <v>4.9755</v>
      </c>
      <c r="HK258">
        <v>3.294</v>
      </c>
      <c r="HL258">
        <v>9999</v>
      </c>
      <c r="HM258">
        <v>9999</v>
      </c>
      <c r="HN258">
        <v>999.9</v>
      </c>
      <c r="HO258">
        <v>9999</v>
      </c>
      <c r="HP258">
        <v>1.86326</v>
      </c>
      <c r="HQ258">
        <v>1.86813</v>
      </c>
      <c r="HR258">
        <v>1.86785</v>
      </c>
      <c r="HS258">
        <v>1.86906</v>
      </c>
      <c r="HT258">
        <v>1.86982</v>
      </c>
      <c r="HU258">
        <v>1.86592</v>
      </c>
      <c r="HV258">
        <v>1.86697</v>
      </c>
      <c r="HW258">
        <v>1.86844</v>
      </c>
      <c r="HX258">
        <v>5</v>
      </c>
      <c r="HY258">
        <v>0</v>
      </c>
      <c r="HZ258">
        <v>0</v>
      </c>
      <c r="IA258">
        <v>0</v>
      </c>
      <c r="IB258" t="s">
        <v>424</v>
      </c>
      <c r="IC258" t="s">
        <v>425</v>
      </c>
      <c r="ID258" t="s">
        <v>426</v>
      </c>
      <c r="IE258" t="s">
        <v>426</v>
      </c>
      <c r="IF258" t="s">
        <v>426</v>
      </c>
      <c r="IG258" t="s">
        <v>426</v>
      </c>
      <c r="IH258">
        <v>0</v>
      </c>
      <c r="II258">
        <v>100</v>
      </c>
      <c r="IJ258">
        <v>100</v>
      </c>
      <c r="IK258">
        <v>1.979</v>
      </c>
      <c r="IL258">
        <v>0.3776</v>
      </c>
      <c r="IM258">
        <v>0.591063205497763</v>
      </c>
      <c r="IN258">
        <v>0.00362635438953289</v>
      </c>
      <c r="IO258">
        <v>-8.50754122937555e-07</v>
      </c>
      <c r="IP258">
        <v>2.87264459290622e-10</v>
      </c>
      <c r="IQ258">
        <v>-0.103101814204982</v>
      </c>
      <c r="IR258">
        <v>-0.017656537129445</v>
      </c>
      <c r="IS258">
        <v>0.00217271289782075</v>
      </c>
      <c r="IT258">
        <v>-2.34727275410467e-05</v>
      </c>
      <c r="IU258">
        <v>4</v>
      </c>
      <c r="IV258">
        <v>2183</v>
      </c>
      <c r="IW258">
        <v>1</v>
      </c>
      <c r="IX258">
        <v>27</v>
      </c>
      <c r="IY258">
        <v>29322735.5</v>
      </c>
      <c r="IZ258">
        <v>29322735.5</v>
      </c>
      <c r="JA258">
        <v>0.997314</v>
      </c>
      <c r="JB258">
        <v>2.64404</v>
      </c>
      <c r="JC258">
        <v>1.54785</v>
      </c>
      <c r="JD258">
        <v>2.31323</v>
      </c>
      <c r="JE258">
        <v>1.64673</v>
      </c>
      <c r="JF258">
        <v>2.34619</v>
      </c>
      <c r="JG258">
        <v>34.6463</v>
      </c>
      <c r="JH258">
        <v>24.2188</v>
      </c>
      <c r="JI258">
        <v>18</v>
      </c>
      <c r="JJ258">
        <v>506.28</v>
      </c>
      <c r="JK258">
        <v>396.174</v>
      </c>
      <c r="JL258">
        <v>30.9257</v>
      </c>
      <c r="JM258">
        <v>28.5695</v>
      </c>
      <c r="JN258">
        <v>29.9999</v>
      </c>
      <c r="JO258">
        <v>28.5866</v>
      </c>
      <c r="JP258">
        <v>28.5408</v>
      </c>
      <c r="JQ258">
        <v>19.9955</v>
      </c>
      <c r="JR258">
        <v>20.452</v>
      </c>
      <c r="JS258">
        <v>53.0695</v>
      </c>
      <c r="JT258">
        <v>30.9285</v>
      </c>
      <c r="JU258">
        <v>420</v>
      </c>
      <c r="JV258">
        <v>23.7531</v>
      </c>
      <c r="JW258">
        <v>96.5822</v>
      </c>
      <c r="JX258">
        <v>94.5437</v>
      </c>
    </row>
    <row r="259" spans="1:284">
      <c r="A259">
        <v>243</v>
      </c>
      <c r="B259">
        <v>1759364132.1</v>
      </c>
      <c r="C259">
        <v>3090</v>
      </c>
      <c r="D259" t="s">
        <v>918</v>
      </c>
      <c r="E259" t="s">
        <v>919</v>
      </c>
      <c r="F259">
        <v>5</v>
      </c>
      <c r="G259" t="s">
        <v>913</v>
      </c>
      <c r="H259" t="s">
        <v>419</v>
      </c>
      <c r="I259">
        <v>1759364129.1</v>
      </c>
      <c r="J259">
        <f>(K259)/1000</f>
        <v>0</v>
      </c>
      <c r="K259">
        <f>1000*DK259*AI259*(DG259-DH259)/(100*CZ259*(1000-AI259*DG259))</f>
        <v>0</v>
      </c>
      <c r="L259">
        <f>DK259*AI259*(DF259-DE259*(1000-AI259*DH259)/(1000-AI259*DG259))/(100*CZ259)</f>
        <v>0</v>
      </c>
      <c r="M259">
        <f>DE259 - IF(AI259&gt;1, L259*CZ259*100.0/(AK259), 0)</f>
        <v>0</v>
      </c>
      <c r="N259">
        <f>((T259-J259/2)*M259-L259)/(T259+J259/2)</f>
        <v>0</v>
      </c>
      <c r="O259">
        <f>N259*(DL259+DM259)/1000.0</f>
        <v>0</v>
      </c>
      <c r="P259">
        <f>(DE259 - IF(AI259&gt;1, L259*CZ259*100.0/(AK259), 0))*(DL259+DM259)/1000.0</f>
        <v>0</v>
      </c>
      <c r="Q259">
        <f>2.0/((1/S259-1/R259)+SIGN(S259)*SQRT((1/S259-1/R259)*(1/S259-1/R259) + 4*DA259/((DA259+1)*(DA259+1))*(2*1/S259*1/R259-1/R259*1/R259)))</f>
        <v>0</v>
      </c>
      <c r="R259">
        <f>IF(LEFT(DB259,1)&lt;&gt;"0",IF(LEFT(DB259,1)="1",3.0,DC259),$D$5+$E$5*(DS259*DL259/($K$5*1000))+$F$5*(DS259*DL259/($K$5*1000))*MAX(MIN(CZ259,$J$5),$I$5)*MAX(MIN(CZ259,$J$5),$I$5)+$G$5*MAX(MIN(CZ259,$J$5),$I$5)*(DS259*DL259/($K$5*1000))+$H$5*(DS259*DL259/($K$5*1000))*(DS259*DL259/($K$5*1000)))</f>
        <v>0</v>
      </c>
      <c r="S259">
        <f>J259*(1000-(1000*0.61365*exp(17.502*W259/(240.97+W259))/(DL259+DM259)+DG259)/2)/(1000*0.61365*exp(17.502*W259/(240.97+W259))/(DL259+DM259)-DG259)</f>
        <v>0</v>
      </c>
      <c r="T259">
        <f>1/((DA259+1)/(Q259/1.6)+1/(R259/1.37)) + DA259/((DA259+1)/(Q259/1.6) + DA259/(R259/1.37))</f>
        <v>0</v>
      </c>
      <c r="U259">
        <f>(CV259*CY259)</f>
        <v>0</v>
      </c>
      <c r="V259">
        <f>(DN259+(U259+2*0.95*5.67E-8*(((DN259+$B$7)+273)^4-(DN259+273)^4)-44100*J259)/(1.84*29.3*R259+8*0.95*5.67E-8*(DN259+273)^3))</f>
        <v>0</v>
      </c>
      <c r="W259">
        <f>($C$7*DO259+$D$7*DP259+$E$7*V259)</f>
        <v>0</v>
      </c>
      <c r="X259">
        <f>0.61365*exp(17.502*W259/(240.97+W259))</f>
        <v>0</v>
      </c>
      <c r="Y259">
        <f>(Z259/AA259*100)</f>
        <v>0</v>
      </c>
      <c r="Z259">
        <f>DG259*(DL259+DM259)/1000</f>
        <v>0</v>
      </c>
      <c r="AA259">
        <f>0.61365*exp(17.502*DN259/(240.97+DN259))</f>
        <v>0</v>
      </c>
      <c r="AB259">
        <f>(X259-DG259*(DL259+DM259)/1000)</f>
        <v>0</v>
      </c>
      <c r="AC259">
        <f>(-J259*44100)</f>
        <v>0</v>
      </c>
      <c r="AD259">
        <f>2*29.3*R259*0.92*(DN259-W259)</f>
        <v>0</v>
      </c>
      <c r="AE259">
        <f>2*0.95*5.67E-8*(((DN259+$B$7)+273)^4-(W259+273)^4)</f>
        <v>0</v>
      </c>
      <c r="AF259">
        <f>U259+AE259+AC259+AD259</f>
        <v>0</v>
      </c>
      <c r="AG259">
        <v>0</v>
      </c>
      <c r="AH259">
        <v>0</v>
      </c>
      <c r="AI259">
        <f>IF(AG259*$H$13&gt;=AK259,1.0,(AK259/(AK259-AG259*$H$13)))</f>
        <v>0</v>
      </c>
      <c r="AJ259">
        <f>(AI259-1)*100</f>
        <v>0</v>
      </c>
      <c r="AK259">
        <f>MAX(0,($B$13+$C$13*DS259)/(1+$D$13*DS259)*DL259/(DN259+273)*$E$13)</f>
        <v>0</v>
      </c>
      <c r="AL259" t="s">
        <v>420</v>
      </c>
      <c r="AM259" t="s">
        <v>420</v>
      </c>
      <c r="AN259">
        <v>0</v>
      </c>
      <c r="AO259">
        <v>0</v>
      </c>
      <c r="AP259">
        <f>1-AN259/AO259</f>
        <v>0</v>
      </c>
      <c r="AQ259">
        <v>0</v>
      </c>
      <c r="AR259" t="s">
        <v>420</v>
      </c>
      <c r="AS259" t="s">
        <v>420</v>
      </c>
      <c r="AT259">
        <v>0</v>
      </c>
      <c r="AU259">
        <v>0</v>
      </c>
      <c r="AV259">
        <f>1-AT259/AU259</f>
        <v>0</v>
      </c>
      <c r="AW259">
        <v>0.5</v>
      </c>
      <c r="AX259">
        <f>CW259</f>
        <v>0</v>
      </c>
      <c r="AY259">
        <f>L259</f>
        <v>0</v>
      </c>
      <c r="AZ259">
        <f>AV259*AW259*AX259</f>
        <v>0</v>
      </c>
      <c r="BA259">
        <f>(AY259-AQ259)/AX259</f>
        <v>0</v>
      </c>
      <c r="BB259">
        <f>(AO259-AU259)/AU259</f>
        <v>0</v>
      </c>
      <c r="BC259">
        <f>AN259/(AP259+AN259/AU259)</f>
        <v>0</v>
      </c>
      <c r="BD259" t="s">
        <v>420</v>
      </c>
      <c r="BE259">
        <v>0</v>
      </c>
      <c r="BF259">
        <f>IF(BE259&lt;&gt;0, BE259, BC259)</f>
        <v>0</v>
      </c>
      <c r="BG259">
        <f>1-BF259/AU259</f>
        <v>0</v>
      </c>
      <c r="BH259">
        <f>(AU259-AT259)/(AU259-BF259)</f>
        <v>0</v>
      </c>
      <c r="BI259">
        <f>(AO259-AU259)/(AO259-BF259)</f>
        <v>0</v>
      </c>
      <c r="BJ259">
        <f>(AU259-AT259)/(AU259-AN259)</f>
        <v>0</v>
      </c>
      <c r="BK259">
        <f>(AO259-AU259)/(AO259-AN259)</f>
        <v>0</v>
      </c>
      <c r="BL259">
        <f>(BH259*BF259/AT259)</f>
        <v>0</v>
      </c>
      <c r="BM259">
        <f>(1-BL259)</f>
        <v>0</v>
      </c>
      <c r="CV259">
        <f>$B$11*DT259+$C$11*DU259+$F$11*EF259*(1-EI259)</f>
        <v>0</v>
      </c>
      <c r="CW259">
        <f>CV259*CX259</f>
        <v>0</v>
      </c>
      <c r="CX259">
        <f>($B$11*$D$9+$C$11*$D$9+$F$11*((ES259+EK259)/MAX(ES259+EK259+ET259, 0.1)*$I$9+ET259/MAX(ES259+EK259+ET259, 0.1)*$J$9))/($B$11+$C$11+$F$11)</f>
        <v>0</v>
      </c>
      <c r="CY259">
        <f>($B$11*$K$9+$C$11*$K$9+$F$11*((ES259+EK259)/MAX(ES259+EK259+ET259, 0.1)*$P$9+ET259/MAX(ES259+EK259+ET259, 0.1)*$Q$9))/($B$11+$C$11+$F$11)</f>
        <v>0</v>
      </c>
      <c r="CZ259">
        <v>2.7</v>
      </c>
      <c r="DA259">
        <v>0.5</v>
      </c>
      <c r="DB259" t="s">
        <v>421</v>
      </c>
      <c r="DC259">
        <v>2</v>
      </c>
      <c r="DD259">
        <v>1759364129.1</v>
      </c>
      <c r="DE259">
        <v>419.960333333333</v>
      </c>
      <c r="DF259">
        <v>420.010333333333</v>
      </c>
      <c r="DG259">
        <v>23.8847666666667</v>
      </c>
      <c r="DH259">
        <v>23.7689333333333</v>
      </c>
      <c r="DI259">
        <v>417.981</v>
      </c>
      <c r="DJ259">
        <v>23.5071666666667</v>
      </c>
      <c r="DK259">
        <v>500.06</v>
      </c>
      <c r="DL259">
        <v>90.3329666666667</v>
      </c>
      <c r="DM259">
        <v>0.0337436666666667</v>
      </c>
      <c r="DN259">
        <v>30.2309666666667</v>
      </c>
      <c r="DO259">
        <v>30.0027333333333</v>
      </c>
      <c r="DP259">
        <v>999.9</v>
      </c>
      <c r="DQ259">
        <v>0</v>
      </c>
      <c r="DR259">
        <v>0</v>
      </c>
      <c r="DS259">
        <v>9999.96666666667</v>
      </c>
      <c r="DT259">
        <v>0</v>
      </c>
      <c r="DU259">
        <v>0.386148</v>
      </c>
      <c r="DV259">
        <v>-0.0500895333333333</v>
      </c>
      <c r="DW259">
        <v>430.236333333333</v>
      </c>
      <c r="DX259">
        <v>430.236666666667</v>
      </c>
      <c r="DY259">
        <v>0.115817333333333</v>
      </c>
      <c r="DZ259">
        <v>420.010333333333</v>
      </c>
      <c r="EA259">
        <v>23.7689333333333</v>
      </c>
      <c r="EB259">
        <v>2.15758333333333</v>
      </c>
      <c r="EC259">
        <v>2.14712333333333</v>
      </c>
      <c r="ED259">
        <v>18.6507666666667</v>
      </c>
      <c r="EE259">
        <v>18.5731333333333</v>
      </c>
      <c r="EF259">
        <v>0.00500059</v>
      </c>
      <c r="EG259">
        <v>0</v>
      </c>
      <c r="EH259">
        <v>0</v>
      </c>
      <c r="EI259">
        <v>0</v>
      </c>
      <c r="EJ259">
        <v>280.2</v>
      </c>
      <c r="EK259">
        <v>0.00500059</v>
      </c>
      <c r="EL259">
        <v>-12.0333333333333</v>
      </c>
      <c r="EM259">
        <v>-0.966666666666667</v>
      </c>
      <c r="EN259">
        <v>35.5</v>
      </c>
      <c r="EO259">
        <v>39.604</v>
      </c>
      <c r="EP259">
        <v>37.187</v>
      </c>
      <c r="EQ259">
        <v>39.854</v>
      </c>
      <c r="ER259">
        <v>38.229</v>
      </c>
      <c r="ES259">
        <v>0</v>
      </c>
      <c r="ET259">
        <v>0</v>
      </c>
      <c r="EU259">
        <v>0</v>
      </c>
      <c r="EV259">
        <v>1759364133.1</v>
      </c>
      <c r="EW259">
        <v>0</v>
      </c>
      <c r="EX259">
        <v>279.532</v>
      </c>
      <c r="EY259">
        <v>20.715384480022</v>
      </c>
      <c r="EZ259">
        <v>-21.9692307575214</v>
      </c>
      <c r="FA259">
        <v>-9.116</v>
      </c>
      <c r="FB259">
        <v>15</v>
      </c>
      <c r="FC259">
        <v>0</v>
      </c>
      <c r="FD259" t="s">
        <v>422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-0.00541178082380952</v>
      </c>
      <c r="FQ259">
        <v>-0.0454434672857143</v>
      </c>
      <c r="FR259">
        <v>0.0363117368154322</v>
      </c>
      <c r="FS259">
        <v>1</v>
      </c>
      <c r="FT259">
        <v>280.629411764706</v>
      </c>
      <c r="FU259">
        <v>-3.95110771664232</v>
      </c>
      <c r="FV259">
        <v>4.93794011660285</v>
      </c>
      <c r="FW259">
        <v>-1</v>
      </c>
      <c r="FX259">
        <v>0.114995095238095</v>
      </c>
      <c r="FY259">
        <v>0.00217200000000006</v>
      </c>
      <c r="FZ259">
        <v>0.00135279727495297</v>
      </c>
      <c r="GA259">
        <v>1</v>
      </c>
      <c r="GB259">
        <v>2</v>
      </c>
      <c r="GC259">
        <v>2</v>
      </c>
      <c r="GD259" t="s">
        <v>449</v>
      </c>
      <c r="GE259">
        <v>3.13283</v>
      </c>
      <c r="GF259">
        <v>2.71174</v>
      </c>
      <c r="GG259">
        <v>0.0892741</v>
      </c>
      <c r="GH259">
        <v>0.0897447</v>
      </c>
      <c r="GI259">
        <v>0.102348</v>
      </c>
      <c r="GJ259">
        <v>0.102747</v>
      </c>
      <c r="GK259">
        <v>34281.4</v>
      </c>
      <c r="GL259">
        <v>36703.7</v>
      </c>
      <c r="GM259">
        <v>34058.5</v>
      </c>
      <c r="GN259">
        <v>36510.5</v>
      </c>
      <c r="GO259">
        <v>43178.5</v>
      </c>
      <c r="GP259">
        <v>47026.8</v>
      </c>
      <c r="GQ259">
        <v>53132.6</v>
      </c>
      <c r="GR259">
        <v>58353.4</v>
      </c>
      <c r="GS259">
        <v>1.95163</v>
      </c>
      <c r="GT259">
        <v>1.7802</v>
      </c>
      <c r="GU259">
        <v>0.0938587</v>
      </c>
      <c r="GV259">
        <v>0</v>
      </c>
      <c r="GW259">
        <v>28.4752</v>
      </c>
      <c r="GX259">
        <v>999.9</v>
      </c>
      <c r="GY259">
        <v>57.447</v>
      </c>
      <c r="GZ259">
        <v>30.957</v>
      </c>
      <c r="HA259">
        <v>28.618</v>
      </c>
      <c r="HB259">
        <v>54.4028</v>
      </c>
      <c r="HC259">
        <v>44.3189</v>
      </c>
      <c r="HD259">
        <v>1</v>
      </c>
      <c r="HE259">
        <v>0.0908156</v>
      </c>
      <c r="HF259">
        <v>-1.49794</v>
      </c>
      <c r="HG259">
        <v>20.1274</v>
      </c>
      <c r="HH259">
        <v>5.19842</v>
      </c>
      <c r="HI259">
        <v>12.0043</v>
      </c>
      <c r="HJ259">
        <v>4.97545</v>
      </c>
      <c r="HK259">
        <v>3.294</v>
      </c>
      <c r="HL259">
        <v>9999</v>
      </c>
      <c r="HM259">
        <v>9999</v>
      </c>
      <c r="HN259">
        <v>999.9</v>
      </c>
      <c r="HO259">
        <v>9999</v>
      </c>
      <c r="HP259">
        <v>1.86326</v>
      </c>
      <c r="HQ259">
        <v>1.86813</v>
      </c>
      <c r="HR259">
        <v>1.86784</v>
      </c>
      <c r="HS259">
        <v>1.86905</v>
      </c>
      <c r="HT259">
        <v>1.86982</v>
      </c>
      <c r="HU259">
        <v>1.86593</v>
      </c>
      <c r="HV259">
        <v>1.86696</v>
      </c>
      <c r="HW259">
        <v>1.86844</v>
      </c>
      <c r="HX259">
        <v>5</v>
      </c>
      <c r="HY259">
        <v>0</v>
      </c>
      <c r="HZ259">
        <v>0</v>
      </c>
      <c r="IA259">
        <v>0</v>
      </c>
      <c r="IB259" t="s">
        <v>424</v>
      </c>
      <c r="IC259" t="s">
        <v>425</v>
      </c>
      <c r="ID259" t="s">
        <v>426</v>
      </c>
      <c r="IE259" t="s">
        <v>426</v>
      </c>
      <c r="IF259" t="s">
        <v>426</v>
      </c>
      <c r="IG259" t="s">
        <v>426</v>
      </c>
      <c r="IH259">
        <v>0</v>
      </c>
      <c r="II259">
        <v>100</v>
      </c>
      <c r="IJ259">
        <v>100</v>
      </c>
      <c r="IK259">
        <v>1.979</v>
      </c>
      <c r="IL259">
        <v>0.3775</v>
      </c>
      <c r="IM259">
        <v>0.591063205497763</v>
      </c>
      <c r="IN259">
        <v>0.00362635438953289</v>
      </c>
      <c r="IO259">
        <v>-8.50754122937555e-07</v>
      </c>
      <c r="IP259">
        <v>2.87264459290622e-10</v>
      </c>
      <c r="IQ259">
        <v>-0.103101814204982</v>
      </c>
      <c r="IR259">
        <v>-0.017656537129445</v>
      </c>
      <c r="IS259">
        <v>0.00217271289782075</v>
      </c>
      <c r="IT259">
        <v>-2.34727275410467e-05</v>
      </c>
      <c r="IU259">
        <v>4</v>
      </c>
      <c r="IV259">
        <v>2183</v>
      </c>
      <c r="IW259">
        <v>1</v>
      </c>
      <c r="IX259">
        <v>27</v>
      </c>
      <c r="IY259">
        <v>29322735.5</v>
      </c>
      <c r="IZ259">
        <v>29322735.5</v>
      </c>
      <c r="JA259">
        <v>0.997314</v>
      </c>
      <c r="JB259">
        <v>2.63916</v>
      </c>
      <c r="JC259">
        <v>1.54785</v>
      </c>
      <c r="JD259">
        <v>2.31323</v>
      </c>
      <c r="JE259">
        <v>1.64551</v>
      </c>
      <c r="JF259">
        <v>2.37183</v>
      </c>
      <c r="JG259">
        <v>34.6463</v>
      </c>
      <c r="JH259">
        <v>24.2188</v>
      </c>
      <c r="JI259">
        <v>18</v>
      </c>
      <c r="JJ259">
        <v>506.236</v>
      </c>
      <c r="JK259">
        <v>396.234</v>
      </c>
      <c r="JL259">
        <v>30.9274</v>
      </c>
      <c r="JM259">
        <v>28.5683</v>
      </c>
      <c r="JN259">
        <v>29.9999</v>
      </c>
      <c r="JO259">
        <v>28.5854</v>
      </c>
      <c r="JP259">
        <v>28.5396</v>
      </c>
      <c r="JQ259">
        <v>19.9947</v>
      </c>
      <c r="JR259">
        <v>20.452</v>
      </c>
      <c r="JS259">
        <v>53.0695</v>
      </c>
      <c r="JT259">
        <v>30.9285</v>
      </c>
      <c r="JU259">
        <v>420</v>
      </c>
      <c r="JV259">
        <v>23.7534</v>
      </c>
      <c r="JW259">
        <v>96.5827</v>
      </c>
      <c r="JX259">
        <v>94.5443</v>
      </c>
    </row>
    <row r="260" spans="1:284">
      <c r="A260">
        <v>244</v>
      </c>
      <c r="B260">
        <v>1759364134.1</v>
      </c>
      <c r="C260">
        <v>3092</v>
      </c>
      <c r="D260" t="s">
        <v>920</v>
      </c>
      <c r="E260" t="s">
        <v>921</v>
      </c>
      <c r="F260">
        <v>5</v>
      </c>
      <c r="G260" t="s">
        <v>913</v>
      </c>
      <c r="H260" t="s">
        <v>419</v>
      </c>
      <c r="I260">
        <v>1759364131.1</v>
      </c>
      <c r="J260">
        <f>(K260)/1000</f>
        <v>0</v>
      </c>
      <c r="K260">
        <f>1000*DK260*AI260*(DG260-DH260)/(100*CZ260*(1000-AI260*DG260))</f>
        <v>0</v>
      </c>
      <c r="L260">
        <f>DK260*AI260*(DF260-DE260*(1000-AI260*DH260)/(1000-AI260*DG260))/(100*CZ260)</f>
        <v>0</v>
      </c>
      <c r="M260">
        <f>DE260 - IF(AI260&gt;1, L260*CZ260*100.0/(AK260), 0)</f>
        <v>0</v>
      </c>
      <c r="N260">
        <f>((T260-J260/2)*M260-L260)/(T260+J260/2)</f>
        <v>0</v>
      </c>
      <c r="O260">
        <f>N260*(DL260+DM260)/1000.0</f>
        <v>0</v>
      </c>
      <c r="P260">
        <f>(DE260 - IF(AI260&gt;1, L260*CZ260*100.0/(AK260), 0))*(DL260+DM260)/1000.0</f>
        <v>0</v>
      </c>
      <c r="Q260">
        <f>2.0/((1/S260-1/R260)+SIGN(S260)*SQRT((1/S260-1/R260)*(1/S260-1/R260) + 4*DA260/((DA260+1)*(DA260+1))*(2*1/S260*1/R260-1/R260*1/R260)))</f>
        <v>0</v>
      </c>
      <c r="R260">
        <f>IF(LEFT(DB260,1)&lt;&gt;"0",IF(LEFT(DB260,1)="1",3.0,DC260),$D$5+$E$5*(DS260*DL260/($K$5*1000))+$F$5*(DS260*DL260/($K$5*1000))*MAX(MIN(CZ260,$J$5),$I$5)*MAX(MIN(CZ260,$J$5),$I$5)+$G$5*MAX(MIN(CZ260,$J$5),$I$5)*(DS260*DL260/($K$5*1000))+$H$5*(DS260*DL260/($K$5*1000))*(DS260*DL260/($K$5*1000)))</f>
        <v>0</v>
      </c>
      <c r="S260">
        <f>J260*(1000-(1000*0.61365*exp(17.502*W260/(240.97+W260))/(DL260+DM260)+DG260)/2)/(1000*0.61365*exp(17.502*W260/(240.97+W260))/(DL260+DM260)-DG260)</f>
        <v>0</v>
      </c>
      <c r="T260">
        <f>1/((DA260+1)/(Q260/1.6)+1/(R260/1.37)) + DA260/((DA260+1)/(Q260/1.6) + DA260/(R260/1.37))</f>
        <v>0</v>
      </c>
      <c r="U260">
        <f>(CV260*CY260)</f>
        <v>0</v>
      </c>
      <c r="V260">
        <f>(DN260+(U260+2*0.95*5.67E-8*(((DN260+$B$7)+273)^4-(DN260+273)^4)-44100*J260)/(1.84*29.3*R260+8*0.95*5.67E-8*(DN260+273)^3))</f>
        <v>0</v>
      </c>
      <c r="W260">
        <f>($C$7*DO260+$D$7*DP260+$E$7*V260)</f>
        <v>0</v>
      </c>
      <c r="X260">
        <f>0.61365*exp(17.502*W260/(240.97+W260))</f>
        <v>0</v>
      </c>
      <c r="Y260">
        <f>(Z260/AA260*100)</f>
        <v>0</v>
      </c>
      <c r="Z260">
        <f>DG260*(DL260+DM260)/1000</f>
        <v>0</v>
      </c>
      <c r="AA260">
        <f>0.61365*exp(17.502*DN260/(240.97+DN260))</f>
        <v>0</v>
      </c>
      <c r="AB260">
        <f>(X260-DG260*(DL260+DM260)/1000)</f>
        <v>0</v>
      </c>
      <c r="AC260">
        <f>(-J260*44100)</f>
        <v>0</v>
      </c>
      <c r="AD260">
        <f>2*29.3*R260*0.92*(DN260-W260)</f>
        <v>0</v>
      </c>
      <c r="AE260">
        <f>2*0.95*5.67E-8*(((DN260+$B$7)+273)^4-(W260+273)^4)</f>
        <v>0</v>
      </c>
      <c r="AF260">
        <f>U260+AE260+AC260+AD260</f>
        <v>0</v>
      </c>
      <c r="AG260">
        <v>0</v>
      </c>
      <c r="AH260">
        <v>0</v>
      </c>
      <c r="AI260">
        <f>IF(AG260*$H$13&gt;=AK260,1.0,(AK260/(AK260-AG260*$H$13)))</f>
        <v>0</v>
      </c>
      <c r="AJ260">
        <f>(AI260-1)*100</f>
        <v>0</v>
      </c>
      <c r="AK260">
        <f>MAX(0,($B$13+$C$13*DS260)/(1+$D$13*DS260)*DL260/(DN260+273)*$E$13)</f>
        <v>0</v>
      </c>
      <c r="AL260" t="s">
        <v>420</v>
      </c>
      <c r="AM260" t="s">
        <v>420</v>
      </c>
      <c r="AN260">
        <v>0</v>
      </c>
      <c r="AO260">
        <v>0</v>
      </c>
      <c r="AP260">
        <f>1-AN260/AO260</f>
        <v>0</v>
      </c>
      <c r="AQ260">
        <v>0</v>
      </c>
      <c r="AR260" t="s">
        <v>420</v>
      </c>
      <c r="AS260" t="s">
        <v>420</v>
      </c>
      <c r="AT260">
        <v>0</v>
      </c>
      <c r="AU260">
        <v>0</v>
      </c>
      <c r="AV260">
        <f>1-AT260/AU260</f>
        <v>0</v>
      </c>
      <c r="AW260">
        <v>0.5</v>
      </c>
      <c r="AX260">
        <f>CW260</f>
        <v>0</v>
      </c>
      <c r="AY260">
        <f>L260</f>
        <v>0</v>
      </c>
      <c r="AZ260">
        <f>AV260*AW260*AX260</f>
        <v>0</v>
      </c>
      <c r="BA260">
        <f>(AY260-AQ260)/AX260</f>
        <v>0</v>
      </c>
      <c r="BB260">
        <f>(AO260-AU260)/AU260</f>
        <v>0</v>
      </c>
      <c r="BC260">
        <f>AN260/(AP260+AN260/AU260)</f>
        <v>0</v>
      </c>
      <c r="BD260" t="s">
        <v>420</v>
      </c>
      <c r="BE260">
        <v>0</v>
      </c>
      <c r="BF260">
        <f>IF(BE260&lt;&gt;0, BE260, BC260)</f>
        <v>0</v>
      </c>
      <c r="BG260">
        <f>1-BF260/AU260</f>
        <v>0</v>
      </c>
      <c r="BH260">
        <f>(AU260-AT260)/(AU260-BF260)</f>
        <v>0</v>
      </c>
      <c r="BI260">
        <f>(AO260-AU260)/(AO260-BF260)</f>
        <v>0</v>
      </c>
      <c r="BJ260">
        <f>(AU260-AT260)/(AU260-AN260)</f>
        <v>0</v>
      </c>
      <c r="BK260">
        <f>(AO260-AU260)/(AO260-AN260)</f>
        <v>0</v>
      </c>
      <c r="BL260">
        <f>(BH260*BF260/AT260)</f>
        <v>0</v>
      </c>
      <c r="BM260">
        <f>(1-BL260)</f>
        <v>0</v>
      </c>
      <c r="CV260">
        <f>$B$11*DT260+$C$11*DU260+$F$11*EF260*(1-EI260)</f>
        <v>0</v>
      </c>
      <c r="CW260">
        <f>CV260*CX260</f>
        <v>0</v>
      </c>
      <c r="CX260">
        <f>($B$11*$D$9+$C$11*$D$9+$F$11*((ES260+EK260)/MAX(ES260+EK260+ET260, 0.1)*$I$9+ET260/MAX(ES260+EK260+ET260, 0.1)*$J$9))/($B$11+$C$11+$F$11)</f>
        <v>0</v>
      </c>
      <c r="CY260">
        <f>($B$11*$K$9+$C$11*$K$9+$F$11*((ES260+EK260)/MAX(ES260+EK260+ET260, 0.1)*$P$9+ET260/MAX(ES260+EK260+ET260, 0.1)*$Q$9))/($B$11+$C$11+$F$11)</f>
        <v>0</v>
      </c>
      <c r="CZ260">
        <v>2.7</v>
      </c>
      <c r="DA260">
        <v>0.5</v>
      </c>
      <c r="DB260" t="s">
        <v>421</v>
      </c>
      <c r="DC260">
        <v>2</v>
      </c>
      <c r="DD260">
        <v>1759364131.1</v>
      </c>
      <c r="DE260">
        <v>419.98</v>
      </c>
      <c r="DF260">
        <v>420.017666666667</v>
      </c>
      <c r="DG260">
        <v>23.8847666666667</v>
      </c>
      <c r="DH260">
        <v>23.7670666666667</v>
      </c>
      <c r="DI260">
        <v>418.000666666667</v>
      </c>
      <c r="DJ260">
        <v>23.5072</v>
      </c>
      <c r="DK260">
        <v>500.003</v>
      </c>
      <c r="DL260">
        <v>90.3328333333333</v>
      </c>
      <c r="DM260">
        <v>0.0337145333333333</v>
      </c>
      <c r="DN260">
        <v>30.2322333333333</v>
      </c>
      <c r="DO260">
        <v>30.0048</v>
      </c>
      <c r="DP260">
        <v>999.9</v>
      </c>
      <c r="DQ260">
        <v>0</v>
      </c>
      <c r="DR260">
        <v>0</v>
      </c>
      <c r="DS260">
        <v>9997.7</v>
      </c>
      <c r="DT260">
        <v>0</v>
      </c>
      <c r="DU260">
        <v>0.386148</v>
      </c>
      <c r="DV260">
        <v>-0.03766887</v>
      </c>
      <c r="DW260">
        <v>430.256333333333</v>
      </c>
      <c r="DX260">
        <v>430.243333333333</v>
      </c>
      <c r="DY260">
        <v>0.117678333333333</v>
      </c>
      <c r="DZ260">
        <v>420.017666666667</v>
      </c>
      <c r="EA260">
        <v>23.7670666666667</v>
      </c>
      <c r="EB260">
        <v>2.15758</v>
      </c>
      <c r="EC260">
        <v>2.14695</v>
      </c>
      <c r="ED260">
        <v>18.6507333333333</v>
      </c>
      <c r="EE260">
        <v>18.5718666666667</v>
      </c>
      <c r="EF260">
        <v>0.00500059</v>
      </c>
      <c r="EG260">
        <v>0</v>
      </c>
      <c r="EH260">
        <v>0</v>
      </c>
      <c r="EI260">
        <v>0</v>
      </c>
      <c r="EJ260">
        <v>280.2</v>
      </c>
      <c r="EK260">
        <v>0.00500059</v>
      </c>
      <c r="EL260">
        <v>-13.8333333333333</v>
      </c>
      <c r="EM260">
        <v>-0.4</v>
      </c>
      <c r="EN260">
        <v>35.5206666666667</v>
      </c>
      <c r="EO260">
        <v>39.6456666666667</v>
      </c>
      <c r="EP260">
        <v>37.208</v>
      </c>
      <c r="EQ260">
        <v>39.8956666666667</v>
      </c>
      <c r="ER260">
        <v>38.25</v>
      </c>
      <c r="ES260">
        <v>0</v>
      </c>
      <c r="ET260">
        <v>0</v>
      </c>
      <c r="EU260">
        <v>0</v>
      </c>
      <c r="EV260">
        <v>1759364135.5</v>
      </c>
      <c r="EW260">
        <v>0</v>
      </c>
      <c r="EX260">
        <v>280.716</v>
      </c>
      <c r="EY260">
        <v>-2.59230775774467</v>
      </c>
      <c r="EZ260">
        <v>-16.4769229311915</v>
      </c>
      <c r="FA260">
        <v>-9.888</v>
      </c>
      <c r="FB260">
        <v>15</v>
      </c>
      <c r="FC260">
        <v>0</v>
      </c>
      <c r="FD260" t="s">
        <v>422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-0.00677199510952381</v>
      </c>
      <c r="FQ260">
        <v>-0.112550436537662</v>
      </c>
      <c r="FR260">
        <v>0.0370106614486767</v>
      </c>
      <c r="FS260">
        <v>1</v>
      </c>
      <c r="FT260">
        <v>280.444117647059</v>
      </c>
      <c r="FU260">
        <v>-2.84950349590955</v>
      </c>
      <c r="FV260">
        <v>5.03050641682213</v>
      </c>
      <c r="FW260">
        <v>-1</v>
      </c>
      <c r="FX260">
        <v>0.115371619047619</v>
      </c>
      <c r="FY260">
        <v>0.00475410389610387</v>
      </c>
      <c r="FZ260">
        <v>0.00156202595784146</v>
      </c>
      <c r="GA260">
        <v>1</v>
      </c>
      <c r="GB260">
        <v>2</v>
      </c>
      <c r="GC260">
        <v>2</v>
      </c>
      <c r="GD260" t="s">
        <v>449</v>
      </c>
      <c r="GE260">
        <v>3.13289</v>
      </c>
      <c r="GF260">
        <v>2.71183</v>
      </c>
      <c r="GG260">
        <v>0.0892748</v>
      </c>
      <c r="GH260">
        <v>0.0897449</v>
      </c>
      <c r="GI260">
        <v>0.102343</v>
      </c>
      <c r="GJ260">
        <v>0.102742</v>
      </c>
      <c r="GK260">
        <v>34281.4</v>
      </c>
      <c r="GL260">
        <v>36703.6</v>
      </c>
      <c r="GM260">
        <v>34058.5</v>
      </c>
      <c r="GN260">
        <v>36510.4</v>
      </c>
      <c r="GO260">
        <v>43178.8</v>
      </c>
      <c r="GP260">
        <v>47026.9</v>
      </c>
      <c r="GQ260">
        <v>53132.6</v>
      </c>
      <c r="GR260">
        <v>58353.2</v>
      </c>
      <c r="GS260">
        <v>1.95168</v>
      </c>
      <c r="GT260">
        <v>1.78005</v>
      </c>
      <c r="GU260">
        <v>0.0935607</v>
      </c>
      <c r="GV260">
        <v>0</v>
      </c>
      <c r="GW260">
        <v>28.4764</v>
      </c>
      <c r="GX260">
        <v>999.9</v>
      </c>
      <c r="GY260">
        <v>57.447</v>
      </c>
      <c r="GZ260">
        <v>30.957</v>
      </c>
      <c r="HA260">
        <v>28.6193</v>
      </c>
      <c r="HB260">
        <v>54.4428</v>
      </c>
      <c r="HC260">
        <v>44.5152</v>
      </c>
      <c r="HD260">
        <v>1</v>
      </c>
      <c r="HE260">
        <v>0.0907241</v>
      </c>
      <c r="HF260">
        <v>-1.49566</v>
      </c>
      <c r="HG260">
        <v>20.1274</v>
      </c>
      <c r="HH260">
        <v>5.19827</v>
      </c>
      <c r="HI260">
        <v>12.0044</v>
      </c>
      <c r="HJ260">
        <v>4.97535</v>
      </c>
      <c r="HK260">
        <v>3.294</v>
      </c>
      <c r="HL260">
        <v>9999</v>
      </c>
      <c r="HM260">
        <v>9999</v>
      </c>
      <c r="HN260">
        <v>999.9</v>
      </c>
      <c r="HO260">
        <v>9999</v>
      </c>
      <c r="HP260">
        <v>1.86326</v>
      </c>
      <c r="HQ260">
        <v>1.86813</v>
      </c>
      <c r="HR260">
        <v>1.86786</v>
      </c>
      <c r="HS260">
        <v>1.86905</v>
      </c>
      <c r="HT260">
        <v>1.86983</v>
      </c>
      <c r="HU260">
        <v>1.86594</v>
      </c>
      <c r="HV260">
        <v>1.86694</v>
      </c>
      <c r="HW260">
        <v>1.86844</v>
      </c>
      <c r="HX260">
        <v>5</v>
      </c>
      <c r="HY260">
        <v>0</v>
      </c>
      <c r="HZ260">
        <v>0</v>
      </c>
      <c r="IA260">
        <v>0</v>
      </c>
      <c r="IB260" t="s">
        <v>424</v>
      </c>
      <c r="IC260" t="s">
        <v>425</v>
      </c>
      <c r="ID260" t="s">
        <v>426</v>
      </c>
      <c r="IE260" t="s">
        <v>426</v>
      </c>
      <c r="IF260" t="s">
        <v>426</v>
      </c>
      <c r="IG260" t="s">
        <v>426</v>
      </c>
      <c r="IH260">
        <v>0</v>
      </c>
      <c r="II260">
        <v>100</v>
      </c>
      <c r="IJ260">
        <v>100</v>
      </c>
      <c r="IK260">
        <v>1.98</v>
      </c>
      <c r="IL260">
        <v>0.3774</v>
      </c>
      <c r="IM260">
        <v>0.591063205497763</v>
      </c>
      <c r="IN260">
        <v>0.00362635438953289</v>
      </c>
      <c r="IO260">
        <v>-8.50754122937555e-07</v>
      </c>
      <c r="IP260">
        <v>2.87264459290622e-10</v>
      </c>
      <c r="IQ260">
        <v>-0.103101814204982</v>
      </c>
      <c r="IR260">
        <v>-0.017656537129445</v>
      </c>
      <c r="IS260">
        <v>0.00217271289782075</v>
      </c>
      <c r="IT260">
        <v>-2.34727275410467e-05</v>
      </c>
      <c r="IU260">
        <v>4</v>
      </c>
      <c r="IV260">
        <v>2183</v>
      </c>
      <c r="IW260">
        <v>1</v>
      </c>
      <c r="IX260">
        <v>27</v>
      </c>
      <c r="IY260">
        <v>29322735.6</v>
      </c>
      <c r="IZ260">
        <v>29322735.6</v>
      </c>
      <c r="JA260">
        <v>0.997314</v>
      </c>
      <c r="JB260">
        <v>2.64893</v>
      </c>
      <c r="JC260">
        <v>1.54785</v>
      </c>
      <c r="JD260">
        <v>2.31323</v>
      </c>
      <c r="JE260">
        <v>1.64551</v>
      </c>
      <c r="JF260">
        <v>2.2644</v>
      </c>
      <c r="JG260">
        <v>34.6463</v>
      </c>
      <c r="JH260">
        <v>24.2101</v>
      </c>
      <c r="JI260">
        <v>18</v>
      </c>
      <c r="JJ260">
        <v>506.258</v>
      </c>
      <c r="JK260">
        <v>396.144</v>
      </c>
      <c r="JL260">
        <v>30.9285</v>
      </c>
      <c r="JM260">
        <v>28.567</v>
      </c>
      <c r="JN260">
        <v>29.9998</v>
      </c>
      <c r="JO260">
        <v>28.5842</v>
      </c>
      <c r="JP260">
        <v>28.5384</v>
      </c>
      <c r="JQ260">
        <v>19.9934</v>
      </c>
      <c r="JR260">
        <v>20.452</v>
      </c>
      <c r="JS260">
        <v>53.0695</v>
      </c>
      <c r="JT260">
        <v>30.9248</v>
      </c>
      <c r="JU260">
        <v>420</v>
      </c>
      <c r="JV260">
        <v>23.7534</v>
      </c>
      <c r="JW260">
        <v>96.5829</v>
      </c>
      <c r="JX260">
        <v>94.5441</v>
      </c>
    </row>
    <row r="261" spans="1:284">
      <c r="A261">
        <v>245</v>
      </c>
      <c r="B261">
        <v>1759364136.1</v>
      </c>
      <c r="C261">
        <v>3094</v>
      </c>
      <c r="D261" t="s">
        <v>922</v>
      </c>
      <c r="E261" t="s">
        <v>923</v>
      </c>
      <c r="F261">
        <v>5</v>
      </c>
      <c r="G261" t="s">
        <v>913</v>
      </c>
      <c r="H261" t="s">
        <v>419</v>
      </c>
      <c r="I261">
        <v>1759364133.1</v>
      </c>
      <c r="J261">
        <f>(K261)/1000</f>
        <v>0</v>
      </c>
      <c r="K261">
        <f>1000*DK261*AI261*(DG261-DH261)/(100*CZ261*(1000-AI261*DG261))</f>
        <v>0</v>
      </c>
      <c r="L261">
        <f>DK261*AI261*(DF261-DE261*(1000-AI261*DH261)/(1000-AI261*DG261))/(100*CZ261)</f>
        <v>0</v>
      </c>
      <c r="M261">
        <f>DE261 - IF(AI261&gt;1, L261*CZ261*100.0/(AK261), 0)</f>
        <v>0</v>
      </c>
      <c r="N261">
        <f>((T261-J261/2)*M261-L261)/(T261+J261/2)</f>
        <v>0</v>
      </c>
      <c r="O261">
        <f>N261*(DL261+DM261)/1000.0</f>
        <v>0</v>
      </c>
      <c r="P261">
        <f>(DE261 - IF(AI261&gt;1, L261*CZ261*100.0/(AK261), 0))*(DL261+DM261)/1000.0</f>
        <v>0</v>
      </c>
      <c r="Q261">
        <f>2.0/((1/S261-1/R261)+SIGN(S261)*SQRT((1/S261-1/R261)*(1/S261-1/R261) + 4*DA261/((DA261+1)*(DA261+1))*(2*1/S261*1/R261-1/R261*1/R261)))</f>
        <v>0</v>
      </c>
      <c r="R261">
        <f>IF(LEFT(DB261,1)&lt;&gt;"0",IF(LEFT(DB261,1)="1",3.0,DC261),$D$5+$E$5*(DS261*DL261/($K$5*1000))+$F$5*(DS261*DL261/($K$5*1000))*MAX(MIN(CZ261,$J$5),$I$5)*MAX(MIN(CZ261,$J$5),$I$5)+$G$5*MAX(MIN(CZ261,$J$5),$I$5)*(DS261*DL261/($K$5*1000))+$H$5*(DS261*DL261/($K$5*1000))*(DS261*DL261/($K$5*1000)))</f>
        <v>0</v>
      </c>
      <c r="S261">
        <f>J261*(1000-(1000*0.61365*exp(17.502*W261/(240.97+W261))/(DL261+DM261)+DG261)/2)/(1000*0.61365*exp(17.502*W261/(240.97+W261))/(DL261+DM261)-DG261)</f>
        <v>0</v>
      </c>
      <c r="T261">
        <f>1/((DA261+1)/(Q261/1.6)+1/(R261/1.37)) + DA261/((DA261+1)/(Q261/1.6) + DA261/(R261/1.37))</f>
        <v>0</v>
      </c>
      <c r="U261">
        <f>(CV261*CY261)</f>
        <v>0</v>
      </c>
      <c r="V261">
        <f>(DN261+(U261+2*0.95*5.67E-8*(((DN261+$B$7)+273)^4-(DN261+273)^4)-44100*J261)/(1.84*29.3*R261+8*0.95*5.67E-8*(DN261+273)^3))</f>
        <v>0</v>
      </c>
      <c r="W261">
        <f>($C$7*DO261+$D$7*DP261+$E$7*V261)</f>
        <v>0</v>
      </c>
      <c r="X261">
        <f>0.61365*exp(17.502*W261/(240.97+W261))</f>
        <v>0</v>
      </c>
      <c r="Y261">
        <f>(Z261/AA261*100)</f>
        <v>0</v>
      </c>
      <c r="Z261">
        <f>DG261*(DL261+DM261)/1000</f>
        <v>0</v>
      </c>
      <c r="AA261">
        <f>0.61365*exp(17.502*DN261/(240.97+DN261))</f>
        <v>0</v>
      </c>
      <c r="AB261">
        <f>(X261-DG261*(DL261+DM261)/1000)</f>
        <v>0</v>
      </c>
      <c r="AC261">
        <f>(-J261*44100)</f>
        <v>0</v>
      </c>
      <c r="AD261">
        <f>2*29.3*R261*0.92*(DN261-W261)</f>
        <v>0</v>
      </c>
      <c r="AE261">
        <f>2*0.95*5.67E-8*(((DN261+$B$7)+273)^4-(W261+273)^4)</f>
        <v>0</v>
      </c>
      <c r="AF261">
        <f>U261+AE261+AC261+AD261</f>
        <v>0</v>
      </c>
      <c r="AG261">
        <v>0</v>
      </c>
      <c r="AH261">
        <v>0</v>
      </c>
      <c r="AI261">
        <f>IF(AG261*$H$13&gt;=AK261,1.0,(AK261/(AK261-AG261*$H$13)))</f>
        <v>0</v>
      </c>
      <c r="AJ261">
        <f>(AI261-1)*100</f>
        <v>0</v>
      </c>
      <c r="AK261">
        <f>MAX(0,($B$13+$C$13*DS261)/(1+$D$13*DS261)*DL261/(DN261+273)*$E$13)</f>
        <v>0</v>
      </c>
      <c r="AL261" t="s">
        <v>420</v>
      </c>
      <c r="AM261" t="s">
        <v>420</v>
      </c>
      <c r="AN261">
        <v>0</v>
      </c>
      <c r="AO261">
        <v>0</v>
      </c>
      <c r="AP261">
        <f>1-AN261/AO261</f>
        <v>0</v>
      </c>
      <c r="AQ261">
        <v>0</v>
      </c>
      <c r="AR261" t="s">
        <v>420</v>
      </c>
      <c r="AS261" t="s">
        <v>420</v>
      </c>
      <c r="AT261">
        <v>0</v>
      </c>
      <c r="AU261">
        <v>0</v>
      </c>
      <c r="AV261">
        <f>1-AT261/AU261</f>
        <v>0</v>
      </c>
      <c r="AW261">
        <v>0.5</v>
      </c>
      <c r="AX261">
        <f>CW261</f>
        <v>0</v>
      </c>
      <c r="AY261">
        <f>L261</f>
        <v>0</v>
      </c>
      <c r="AZ261">
        <f>AV261*AW261*AX261</f>
        <v>0</v>
      </c>
      <c r="BA261">
        <f>(AY261-AQ261)/AX261</f>
        <v>0</v>
      </c>
      <c r="BB261">
        <f>(AO261-AU261)/AU261</f>
        <v>0</v>
      </c>
      <c r="BC261">
        <f>AN261/(AP261+AN261/AU261)</f>
        <v>0</v>
      </c>
      <c r="BD261" t="s">
        <v>420</v>
      </c>
      <c r="BE261">
        <v>0</v>
      </c>
      <c r="BF261">
        <f>IF(BE261&lt;&gt;0, BE261, BC261)</f>
        <v>0</v>
      </c>
      <c r="BG261">
        <f>1-BF261/AU261</f>
        <v>0</v>
      </c>
      <c r="BH261">
        <f>(AU261-AT261)/(AU261-BF261)</f>
        <v>0</v>
      </c>
      <c r="BI261">
        <f>(AO261-AU261)/(AO261-BF261)</f>
        <v>0</v>
      </c>
      <c r="BJ261">
        <f>(AU261-AT261)/(AU261-AN261)</f>
        <v>0</v>
      </c>
      <c r="BK261">
        <f>(AO261-AU261)/(AO261-AN261)</f>
        <v>0</v>
      </c>
      <c r="BL261">
        <f>(BH261*BF261/AT261)</f>
        <v>0</v>
      </c>
      <c r="BM261">
        <f>(1-BL261)</f>
        <v>0</v>
      </c>
      <c r="CV261">
        <f>$B$11*DT261+$C$11*DU261+$F$11*EF261*(1-EI261)</f>
        <v>0</v>
      </c>
      <c r="CW261">
        <f>CV261*CX261</f>
        <v>0</v>
      </c>
      <c r="CX261">
        <f>($B$11*$D$9+$C$11*$D$9+$F$11*((ES261+EK261)/MAX(ES261+EK261+ET261, 0.1)*$I$9+ET261/MAX(ES261+EK261+ET261, 0.1)*$J$9))/($B$11+$C$11+$F$11)</f>
        <v>0</v>
      </c>
      <c r="CY261">
        <f>($B$11*$K$9+$C$11*$K$9+$F$11*((ES261+EK261)/MAX(ES261+EK261+ET261, 0.1)*$P$9+ET261/MAX(ES261+EK261+ET261, 0.1)*$Q$9))/($B$11+$C$11+$F$11)</f>
        <v>0</v>
      </c>
      <c r="CZ261">
        <v>2.7</v>
      </c>
      <c r="DA261">
        <v>0.5</v>
      </c>
      <c r="DB261" t="s">
        <v>421</v>
      </c>
      <c r="DC261">
        <v>2</v>
      </c>
      <c r="DD261">
        <v>1759364133.1</v>
      </c>
      <c r="DE261">
        <v>420.005666666667</v>
      </c>
      <c r="DF261">
        <v>420.021</v>
      </c>
      <c r="DG261">
        <v>23.8840333333333</v>
      </c>
      <c r="DH261">
        <v>23.7654333333333</v>
      </c>
      <c r="DI261">
        <v>418.026333333333</v>
      </c>
      <c r="DJ261">
        <v>23.5065</v>
      </c>
      <c r="DK261">
        <v>500.007</v>
      </c>
      <c r="DL261">
        <v>90.3327333333333</v>
      </c>
      <c r="DM261">
        <v>0.0336151666666667</v>
      </c>
      <c r="DN261">
        <v>30.2334666666667</v>
      </c>
      <c r="DO261">
        <v>30.0038</v>
      </c>
      <c r="DP261">
        <v>999.9</v>
      </c>
      <c r="DQ261">
        <v>0</v>
      </c>
      <c r="DR261">
        <v>0</v>
      </c>
      <c r="DS261">
        <v>10006.6666666667</v>
      </c>
      <c r="DT261">
        <v>0</v>
      </c>
      <c r="DU261">
        <v>0.386148</v>
      </c>
      <c r="DV261">
        <v>-0.0153808733333333</v>
      </c>
      <c r="DW261">
        <v>430.282333333333</v>
      </c>
      <c r="DX261">
        <v>430.246</v>
      </c>
      <c r="DY261">
        <v>0.118567666666667</v>
      </c>
      <c r="DZ261">
        <v>420.021</v>
      </c>
      <c r="EA261">
        <v>23.7654333333333</v>
      </c>
      <c r="EB261">
        <v>2.15751</v>
      </c>
      <c r="EC261">
        <v>2.1468</v>
      </c>
      <c r="ED261">
        <v>18.6502333333333</v>
      </c>
      <c r="EE261">
        <v>18.5707333333333</v>
      </c>
      <c r="EF261">
        <v>0.00500059</v>
      </c>
      <c r="EG261">
        <v>0</v>
      </c>
      <c r="EH261">
        <v>0</v>
      </c>
      <c r="EI261">
        <v>0</v>
      </c>
      <c r="EJ261">
        <v>278.833333333333</v>
      </c>
      <c r="EK261">
        <v>0.00500059</v>
      </c>
      <c r="EL261">
        <v>-10.1</v>
      </c>
      <c r="EM261">
        <v>0.366666666666667</v>
      </c>
      <c r="EN261">
        <v>35.5413333333333</v>
      </c>
      <c r="EO261">
        <v>39.6873333333333</v>
      </c>
      <c r="EP261">
        <v>37.229</v>
      </c>
      <c r="EQ261">
        <v>39.9373333333333</v>
      </c>
      <c r="ER261">
        <v>38.2706666666667</v>
      </c>
      <c r="ES261">
        <v>0</v>
      </c>
      <c r="ET261">
        <v>0</v>
      </c>
      <c r="EU261">
        <v>0</v>
      </c>
      <c r="EV261">
        <v>1759364137.3</v>
      </c>
      <c r="EW261">
        <v>0</v>
      </c>
      <c r="EX261">
        <v>280.357692307692</v>
      </c>
      <c r="EY261">
        <v>-14.8341881170622</v>
      </c>
      <c r="EZ261">
        <v>1.48034213789925</v>
      </c>
      <c r="FA261">
        <v>-10.4730769230769</v>
      </c>
      <c r="FB261">
        <v>15</v>
      </c>
      <c r="FC261">
        <v>0</v>
      </c>
      <c r="FD261" t="s">
        <v>422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-0.00880795320476191</v>
      </c>
      <c r="FQ261">
        <v>-0.115729816698701</v>
      </c>
      <c r="FR261">
        <v>0.0372056066439777</v>
      </c>
      <c r="FS261">
        <v>1</v>
      </c>
      <c r="FT261">
        <v>280.417647058824</v>
      </c>
      <c r="FU261">
        <v>-0.611153588114477</v>
      </c>
      <c r="FV261">
        <v>5.07267597255052</v>
      </c>
      <c r="FW261">
        <v>-1</v>
      </c>
      <c r="FX261">
        <v>0.115777714285714</v>
      </c>
      <c r="FY261">
        <v>0.00765748051948075</v>
      </c>
      <c r="FZ261">
        <v>0.00178426701351289</v>
      </c>
      <c r="GA261">
        <v>1</v>
      </c>
      <c r="GB261">
        <v>2</v>
      </c>
      <c r="GC261">
        <v>2</v>
      </c>
      <c r="GD261" t="s">
        <v>449</v>
      </c>
      <c r="GE261">
        <v>3.13297</v>
      </c>
      <c r="GF261">
        <v>2.71146</v>
      </c>
      <c r="GG261">
        <v>0.0892737</v>
      </c>
      <c r="GH261">
        <v>0.0897332</v>
      </c>
      <c r="GI261">
        <v>0.102345</v>
      </c>
      <c r="GJ261">
        <v>0.102739</v>
      </c>
      <c r="GK261">
        <v>34281.4</v>
      </c>
      <c r="GL261">
        <v>36704.1</v>
      </c>
      <c r="GM261">
        <v>34058.4</v>
      </c>
      <c r="GN261">
        <v>36510.4</v>
      </c>
      <c r="GO261">
        <v>43178.8</v>
      </c>
      <c r="GP261">
        <v>47027.1</v>
      </c>
      <c r="GQ261">
        <v>53132.8</v>
      </c>
      <c r="GR261">
        <v>58353.2</v>
      </c>
      <c r="GS261">
        <v>1.95187</v>
      </c>
      <c r="GT261">
        <v>1.77995</v>
      </c>
      <c r="GU261">
        <v>0.0936165</v>
      </c>
      <c r="GV261">
        <v>0</v>
      </c>
      <c r="GW261">
        <v>28.4774</v>
      </c>
      <c r="GX261">
        <v>999.9</v>
      </c>
      <c r="GY261">
        <v>57.447</v>
      </c>
      <c r="GZ261">
        <v>30.957</v>
      </c>
      <c r="HA261">
        <v>28.6207</v>
      </c>
      <c r="HB261">
        <v>54.9028</v>
      </c>
      <c r="HC261">
        <v>44.4752</v>
      </c>
      <c r="HD261">
        <v>1</v>
      </c>
      <c r="HE261">
        <v>0.0903862</v>
      </c>
      <c r="HF261">
        <v>-1.48286</v>
      </c>
      <c r="HG261">
        <v>20.1274</v>
      </c>
      <c r="HH261">
        <v>5.19827</v>
      </c>
      <c r="HI261">
        <v>12.0044</v>
      </c>
      <c r="HJ261">
        <v>4.9753</v>
      </c>
      <c r="HK261">
        <v>3.294</v>
      </c>
      <c r="HL261">
        <v>9999</v>
      </c>
      <c r="HM261">
        <v>9999</v>
      </c>
      <c r="HN261">
        <v>999.9</v>
      </c>
      <c r="HO261">
        <v>9999</v>
      </c>
      <c r="HP261">
        <v>1.86326</v>
      </c>
      <c r="HQ261">
        <v>1.86813</v>
      </c>
      <c r="HR261">
        <v>1.86789</v>
      </c>
      <c r="HS261">
        <v>1.86906</v>
      </c>
      <c r="HT261">
        <v>1.86983</v>
      </c>
      <c r="HU261">
        <v>1.86596</v>
      </c>
      <c r="HV261">
        <v>1.86693</v>
      </c>
      <c r="HW261">
        <v>1.86844</v>
      </c>
      <c r="HX261">
        <v>5</v>
      </c>
      <c r="HY261">
        <v>0</v>
      </c>
      <c r="HZ261">
        <v>0</v>
      </c>
      <c r="IA261">
        <v>0</v>
      </c>
      <c r="IB261" t="s">
        <v>424</v>
      </c>
      <c r="IC261" t="s">
        <v>425</v>
      </c>
      <c r="ID261" t="s">
        <v>426</v>
      </c>
      <c r="IE261" t="s">
        <v>426</v>
      </c>
      <c r="IF261" t="s">
        <v>426</v>
      </c>
      <c r="IG261" t="s">
        <v>426</v>
      </c>
      <c r="IH261">
        <v>0</v>
      </c>
      <c r="II261">
        <v>100</v>
      </c>
      <c r="IJ261">
        <v>100</v>
      </c>
      <c r="IK261">
        <v>1.98</v>
      </c>
      <c r="IL261">
        <v>0.3775</v>
      </c>
      <c r="IM261">
        <v>0.591063205497763</v>
      </c>
      <c r="IN261">
        <v>0.00362635438953289</v>
      </c>
      <c r="IO261">
        <v>-8.50754122937555e-07</v>
      </c>
      <c r="IP261">
        <v>2.87264459290622e-10</v>
      </c>
      <c r="IQ261">
        <v>-0.103101814204982</v>
      </c>
      <c r="IR261">
        <v>-0.017656537129445</v>
      </c>
      <c r="IS261">
        <v>0.00217271289782075</v>
      </c>
      <c r="IT261">
        <v>-2.34727275410467e-05</v>
      </c>
      <c r="IU261">
        <v>4</v>
      </c>
      <c r="IV261">
        <v>2183</v>
      </c>
      <c r="IW261">
        <v>1</v>
      </c>
      <c r="IX261">
        <v>27</v>
      </c>
      <c r="IY261">
        <v>29322735.6</v>
      </c>
      <c r="IZ261">
        <v>29322735.6</v>
      </c>
      <c r="JA261">
        <v>0.997314</v>
      </c>
      <c r="JB261">
        <v>2.64282</v>
      </c>
      <c r="JC261">
        <v>1.54785</v>
      </c>
      <c r="JD261">
        <v>2.31323</v>
      </c>
      <c r="JE261">
        <v>1.64673</v>
      </c>
      <c r="JF261">
        <v>2.36694</v>
      </c>
      <c r="JG261">
        <v>34.6235</v>
      </c>
      <c r="JH261">
        <v>24.2101</v>
      </c>
      <c r="JI261">
        <v>18</v>
      </c>
      <c r="JJ261">
        <v>506.38</v>
      </c>
      <c r="JK261">
        <v>396.081</v>
      </c>
      <c r="JL261">
        <v>30.929</v>
      </c>
      <c r="JM261">
        <v>28.5658</v>
      </c>
      <c r="JN261">
        <v>29.9998</v>
      </c>
      <c r="JO261">
        <v>28.5829</v>
      </c>
      <c r="JP261">
        <v>28.5371</v>
      </c>
      <c r="JQ261">
        <v>19.9954</v>
      </c>
      <c r="JR261">
        <v>20.452</v>
      </c>
      <c r="JS261">
        <v>53.0695</v>
      </c>
      <c r="JT261">
        <v>30.9248</v>
      </c>
      <c r="JU261">
        <v>420</v>
      </c>
      <c r="JV261">
        <v>23.7534</v>
      </c>
      <c r="JW261">
        <v>96.583</v>
      </c>
      <c r="JX261">
        <v>94.5441</v>
      </c>
    </row>
    <row r="262" spans="1:284">
      <c r="A262">
        <v>246</v>
      </c>
      <c r="B262">
        <v>1759364138.1</v>
      </c>
      <c r="C262">
        <v>3096</v>
      </c>
      <c r="D262" t="s">
        <v>924</v>
      </c>
      <c r="E262" t="s">
        <v>925</v>
      </c>
      <c r="F262">
        <v>5</v>
      </c>
      <c r="G262" t="s">
        <v>913</v>
      </c>
      <c r="H262" t="s">
        <v>419</v>
      </c>
      <c r="I262">
        <v>1759364135.1</v>
      </c>
      <c r="J262">
        <f>(K262)/1000</f>
        <v>0</v>
      </c>
      <c r="K262">
        <f>1000*DK262*AI262*(DG262-DH262)/(100*CZ262*(1000-AI262*DG262))</f>
        <v>0</v>
      </c>
      <c r="L262">
        <f>DK262*AI262*(DF262-DE262*(1000-AI262*DH262)/(1000-AI262*DG262))/(100*CZ262)</f>
        <v>0</v>
      </c>
      <c r="M262">
        <f>DE262 - IF(AI262&gt;1, L262*CZ262*100.0/(AK262), 0)</f>
        <v>0</v>
      </c>
      <c r="N262">
        <f>((T262-J262/2)*M262-L262)/(T262+J262/2)</f>
        <v>0</v>
      </c>
      <c r="O262">
        <f>N262*(DL262+DM262)/1000.0</f>
        <v>0</v>
      </c>
      <c r="P262">
        <f>(DE262 - IF(AI262&gt;1, L262*CZ262*100.0/(AK262), 0))*(DL262+DM262)/1000.0</f>
        <v>0</v>
      </c>
      <c r="Q262">
        <f>2.0/((1/S262-1/R262)+SIGN(S262)*SQRT((1/S262-1/R262)*(1/S262-1/R262) + 4*DA262/((DA262+1)*(DA262+1))*(2*1/S262*1/R262-1/R262*1/R262)))</f>
        <v>0</v>
      </c>
      <c r="R262">
        <f>IF(LEFT(DB262,1)&lt;&gt;"0",IF(LEFT(DB262,1)="1",3.0,DC262),$D$5+$E$5*(DS262*DL262/($K$5*1000))+$F$5*(DS262*DL262/($K$5*1000))*MAX(MIN(CZ262,$J$5),$I$5)*MAX(MIN(CZ262,$J$5),$I$5)+$G$5*MAX(MIN(CZ262,$J$5),$I$5)*(DS262*DL262/($K$5*1000))+$H$5*(DS262*DL262/($K$5*1000))*(DS262*DL262/($K$5*1000)))</f>
        <v>0</v>
      </c>
      <c r="S262">
        <f>J262*(1000-(1000*0.61365*exp(17.502*W262/(240.97+W262))/(DL262+DM262)+DG262)/2)/(1000*0.61365*exp(17.502*W262/(240.97+W262))/(DL262+DM262)-DG262)</f>
        <v>0</v>
      </c>
      <c r="T262">
        <f>1/((DA262+1)/(Q262/1.6)+1/(R262/1.37)) + DA262/((DA262+1)/(Q262/1.6) + DA262/(R262/1.37))</f>
        <v>0</v>
      </c>
      <c r="U262">
        <f>(CV262*CY262)</f>
        <v>0</v>
      </c>
      <c r="V262">
        <f>(DN262+(U262+2*0.95*5.67E-8*(((DN262+$B$7)+273)^4-(DN262+273)^4)-44100*J262)/(1.84*29.3*R262+8*0.95*5.67E-8*(DN262+273)^3))</f>
        <v>0</v>
      </c>
      <c r="W262">
        <f>($C$7*DO262+$D$7*DP262+$E$7*V262)</f>
        <v>0</v>
      </c>
      <c r="X262">
        <f>0.61365*exp(17.502*W262/(240.97+W262))</f>
        <v>0</v>
      </c>
      <c r="Y262">
        <f>(Z262/AA262*100)</f>
        <v>0</v>
      </c>
      <c r="Z262">
        <f>DG262*(DL262+DM262)/1000</f>
        <v>0</v>
      </c>
      <c r="AA262">
        <f>0.61365*exp(17.502*DN262/(240.97+DN262))</f>
        <v>0</v>
      </c>
      <c r="AB262">
        <f>(X262-DG262*(DL262+DM262)/1000)</f>
        <v>0</v>
      </c>
      <c r="AC262">
        <f>(-J262*44100)</f>
        <v>0</v>
      </c>
      <c r="AD262">
        <f>2*29.3*R262*0.92*(DN262-W262)</f>
        <v>0</v>
      </c>
      <c r="AE262">
        <f>2*0.95*5.67E-8*(((DN262+$B$7)+273)^4-(W262+273)^4)</f>
        <v>0</v>
      </c>
      <c r="AF262">
        <f>U262+AE262+AC262+AD262</f>
        <v>0</v>
      </c>
      <c r="AG262">
        <v>0</v>
      </c>
      <c r="AH262">
        <v>0</v>
      </c>
      <c r="AI262">
        <f>IF(AG262*$H$13&gt;=AK262,1.0,(AK262/(AK262-AG262*$H$13)))</f>
        <v>0</v>
      </c>
      <c r="AJ262">
        <f>(AI262-1)*100</f>
        <v>0</v>
      </c>
      <c r="AK262">
        <f>MAX(0,($B$13+$C$13*DS262)/(1+$D$13*DS262)*DL262/(DN262+273)*$E$13)</f>
        <v>0</v>
      </c>
      <c r="AL262" t="s">
        <v>420</v>
      </c>
      <c r="AM262" t="s">
        <v>420</v>
      </c>
      <c r="AN262">
        <v>0</v>
      </c>
      <c r="AO262">
        <v>0</v>
      </c>
      <c r="AP262">
        <f>1-AN262/AO262</f>
        <v>0</v>
      </c>
      <c r="AQ262">
        <v>0</v>
      </c>
      <c r="AR262" t="s">
        <v>420</v>
      </c>
      <c r="AS262" t="s">
        <v>420</v>
      </c>
      <c r="AT262">
        <v>0</v>
      </c>
      <c r="AU262">
        <v>0</v>
      </c>
      <c r="AV262">
        <f>1-AT262/AU262</f>
        <v>0</v>
      </c>
      <c r="AW262">
        <v>0.5</v>
      </c>
      <c r="AX262">
        <f>CW262</f>
        <v>0</v>
      </c>
      <c r="AY262">
        <f>L262</f>
        <v>0</v>
      </c>
      <c r="AZ262">
        <f>AV262*AW262*AX262</f>
        <v>0</v>
      </c>
      <c r="BA262">
        <f>(AY262-AQ262)/AX262</f>
        <v>0</v>
      </c>
      <c r="BB262">
        <f>(AO262-AU262)/AU262</f>
        <v>0</v>
      </c>
      <c r="BC262">
        <f>AN262/(AP262+AN262/AU262)</f>
        <v>0</v>
      </c>
      <c r="BD262" t="s">
        <v>420</v>
      </c>
      <c r="BE262">
        <v>0</v>
      </c>
      <c r="BF262">
        <f>IF(BE262&lt;&gt;0, BE262, BC262)</f>
        <v>0</v>
      </c>
      <c r="BG262">
        <f>1-BF262/AU262</f>
        <v>0</v>
      </c>
      <c r="BH262">
        <f>(AU262-AT262)/(AU262-BF262)</f>
        <v>0</v>
      </c>
      <c r="BI262">
        <f>(AO262-AU262)/(AO262-BF262)</f>
        <v>0</v>
      </c>
      <c r="BJ262">
        <f>(AU262-AT262)/(AU262-AN262)</f>
        <v>0</v>
      </c>
      <c r="BK262">
        <f>(AO262-AU262)/(AO262-AN262)</f>
        <v>0</v>
      </c>
      <c r="BL262">
        <f>(BH262*BF262/AT262)</f>
        <v>0</v>
      </c>
      <c r="BM262">
        <f>(1-BL262)</f>
        <v>0</v>
      </c>
      <c r="CV262">
        <f>$B$11*DT262+$C$11*DU262+$F$11*EF262*(1-EI262)</f>
        <v>0</v>
      </c>
      <c r="CW262">
        <f>CV262*CX262</f>
        <v>0</v>
      </c>
      <c r="CX262">
        <f>($B$11*$D$9+$C$11*$D$9+$F$11*((ES262+EK262)/MAX(ES262+EK262+ET262, 0.1)*$I$9+ET262/MAX(ES262+EK262+ET262, 0.1)*$J$9))/($B$11+$C$11+$F$11)</f>
        <v>0</v>
      </c>
      <c r="CY262">
        <f>($B$11*$K$9+$C$11*$K$9+$F$11*((ES262+EK262)/MAX(ES262+EK262+ET262, 0.1)*$P$9+ET262/MAX(ES262+EK262+ET262, 0.1)*$Q$9))/($B$11+$C$11+$F$11)</f>
        <v>0</v>
      </c>
      <c r="CZ262">
        <v>2.7</v>
      </c>
      <c r="DA262">
        <v>0.5</v>
      </c>
      <c r="DB262" t="s">
        <v>421</v>
      </c>
      <c r="DC262">
        <v>2</v>
      </c>
      <c r="DD262">
        <v>1759364135.1</v>
      </c>
      <c r="DE262">
        <v>420.006666666667</v>
      </c>
      <c r="DF262">
        <v>420.004</v>
      </c>
      <c r="DG262">
        <v>23.8832666666667</v>
      </c>
      <c r="DH262">
        <v>23.7636333333333</v>
      </c>
      <c r="DI262">
        <v>418.027666666667</v>
      </c>
      <c r="DJ262">
        <v>23.5057666666667</v>
      </c>
      <c r="DK262">
        <v>500.046333333333</v>
      </c>
      <c r="DL262">
        <v>90.3325333333333</v>
      </c>
      <c r="DM262">
        <v>0.0334815</v>
      </c>
      <c r="DN262">
        <v>30.2342666666667</v>
      </c>
      <c r="DO262">
        <v>30.0024333333333</v>
      </c>
      <c r="DP262">
        <v>999.9</v>
      </c>
      <c r="DQ262">
        <v>0</v>
      </c>
      <c r="DR262">
        <v>0</v>
      </c>
      <c r="DS262">
        <v>10010.4166666667</v>
      </c>
      <c r="DT262">
        <v>0</v>
      </c>
      <c r="DU262">
        <v>0.386148</v>
      </c>
      <c r="DV262">
        <v>0.00299072666666667</v>
      </c>
      <c r="DW262">
        <v>430.283333333333</v>
      </c>
      <c r="DX262">
        <v>430.227666666667</v>
      </c>
      <c r="DY262">
        <v>0.119584333333333</v>
      </c>
      <c r="DZ262">
        <v>420.004</v>
      </c>
      <c r="EA262">
        <v>23.7636333333333</v>
      </c>
      <c r="EB262">
        <v>2.15743333333333</v>
      </c>
      <c r="EC262">
        <v>2.14663333333333</v>
      </c>
      <c r="ED262">
        <v>18.6497</v>
      </c>
      <c r="EE262">
        <v>18.5695</v>
      </c>
      <c r="EF262">
        <v>0.00500059</v>
      </c>
      <c r="EG262">
        <v>0</v>
      </c>
      <c r="EH262">
        <v>0</v>
      </c>
      <c r="EI262">
        <v>0</v>
      </c>
      <c r="EJ262">
        <v>276.433333333333</v>
      </c>
      <c r="EK262">
        <v>0.00500059</v>
      </c>
      <c r="EL262">
        <v>-11.9</v>
      </c>
      <c r="EM262">
        <v>-0.833333333333333</v>
      </c>
      <c r="EN262">
        <v>35.562</v>
      </c>
      <c r="EO262">
        <v>39.729</v>
      </c>
      <c r="EP262">
        <v>37.2706666666667</v>
      </c>
      <c r="EQ262">
        <v>39.9996666666667</v>
      </c>
      <c r="ER262">
        <v>38.2913333333333</v>
      </c>
      <c r="ES262">
        <v>0</v>
      </c>
      <c r="ET262">
        <v>0</v>
      </c>
      <c r="EU262">
        <v>0</v>
      </c>
      <c r="EV262">
        <v>1759364139.1</v>
      </c>
      <c r="EW262">
        <v>0</v>
      </c>
      <c r="EX262">
        <v>279.728</v>
      </c>
      <c r="EY262">
        <v>-14.5461540153275</v>
      </c>
      <c r="EZ262">
        <v>5.93076948059148</v>
      </c>
      <c r="FA262">
        <v>-10.108</v>
      </c>
      <c r="FB262">
        <v>15</v>
      </c>
      <c r="FC262">
        <v>0</v>
      </c>
      <c r="FD262" t="s">
        <v>422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-0.00619361809523809</v>
      </c>
      <c r="FQ262">
        <v>-0.085488871948052</v>
      </c>
      <c r="FR262">
        <v>0.038101596673905</v>
      </c>
      <c r="FS262">
        <v>1</v>
      </c>
      <c r="FT262">
        <v>279.579411764706</v>
      </c>
      <c r="FU262">
        <v>3.58594339874035</v>
      </c>
      <c r="FV262">
        <v>4.85057785591904</v>
      </c>
      <c r="FW262">
        <v>-1</v>
      </c>
      <c r="FX262">
        <v>0.116209952380952</v>
      </c>
      <c r="FY262">
        <v>0.011877194805195</v>
      </c>
      <c r="FZ262">
        <v>0.00207178948361051</v>
      </c>
      <c r="GA262">
        <v>1</v>
      </c>
      <c r="GB262">
        <v>2</v>
      </c>
      <c r="GC262">
        <v>2</v>
      </c>
      <c r="GD262" t="s">
        <v>449</v>
      </c>
      <c r="GE262">
        <v>3.1329</v>
      </c>
      <c r="GF262">
        <v>2.71131</v>
      </c>
      <c r="GG262">
        <v>0.089271</v>
      </c>
      <c r="GH262">
        <v>0.0897308</v>
      </c>
      <c r="GI262">
        <v>0.102343</v>
      </c>
      <c r="GJ262">
        <v>0.102733</v>
      </c>
      <c r="GK262">
        <v>34281.5</v>
      </c>
      <c r="GL262">
        <v>36704.4</v>
      </c>
      <c r="GM262">
        <v>34058.5</v>
      </c>
      <c r="GN262">
        <v>36510.6</v>
      </c>
      <c r="GO262">
        <v>43179.1</v>
      </c>
      <c r="GP262">
        <v>47027.6</v>
      </c>
      <c r="GQ262">
        <v>53132.9</v>
      </c>
      <c r="GR262">
        <v>58353.5</v>
      </c>
      <c r="GS262">
        <v>1.9518</v>
      </c>
      <c r="GT262">
        <v>1.78035</v>
      </c>
      <c r="GU262">
        <v>0.0936352</v>
      </c>
      <c r="GV262">
        <v>0</v>
      </c>
      <c r="GW262">
        <v>28.4774</v>
      </c>
      <c r="GX262">
        <v>999.9</v>
      </c>
      <c r="GY262">
        <v>57.447</v>
      </c>
      <c r="GZ262">
        <v>30.957</v>
      </c>
      <c r="HA262">
        <v>28.6192</v>
      </c>
      <c r="HB262">
        <v>55.0928</v>
      </c>
      <c r="HC262">
        <v>44.2829</v>
      </c>
      <c r="HD262">
        <v>1</v>
      </c>
      <c r="HE262">
        <v>0.0901651</v>
      </c>
      <c r="HF262">
        <v>-1.47399</v>
      </c>
      <c r="HG262">
        <v>20.1274</v>
      </c>
      <c r="HH262">
        <v>5.19842</v>
      </c>
      <c r="HI262">
        <v>12.0041</v>
      </c>
      <c r="HJ262">
        <v>4.97545</v>
      </c>
      <c r="HK262">
        <v>3.294</v>
      </c>
      <c r="HL262">
        <v>9999</v>
      </c>
      <c r="HM262">
        <v>9999</v>
      </c>
      <c r="HN262">
        <v>999.9</v>
      </c>
      <c r="HO262">
        <v>9999</v>
      </c>
      <c r="HP262">
        <v>1.86325</v>
      </c>
      <c r="HQ262">
        <v>1.86813</v>
      </c>
      <c r="HR262">
        <v>1.86789</v>
      </c>
      <c r="HS262">
        <v>1.86906</v>
      </c>
      <c r="HT262">
        <v>1.86984</v>
      </c>
      <c r="HU262">
        <v>1.86595</v>
      </c>
      <c r="HV262">
        <v>1.86694</v>
      </c>
      <c r="HW262">
        <v>1.86844</v>
      </c>
      <c r="HX262">
        <v>5</v>
      </c>
      <c r="HY262">
        <v>0</v>
      </c>
      <c r="HZ262">
        <v>0</v>
      </c>
      <c r="IA262">
        <v>0</v>
      </c>
      <c r="IB262" t="s">
        <v>424</v>
      </c>
      <c r="IC262" t="s">
        <v>425</v>
      </c>
      <c r="ID262" t="s">
        <v>426</v>
      </c>
      <c r="IE262" t="s">
        <v>426</v>
      </c>
      <c r="IF262" t="s">
        <v>426</v>
      </c>
      <c r="IG262" t="s">
        <v>426</v>
      </c>
      <c r="IH262">
        <v>0</v>
      </c>
      <c r="II262">
        <v>100</v>
      </c>
      <c r="IJ262">
        <v>100</v>
      </c>
      <c r="IK262">
        <v>1.979</v>
      </c>
      <c r="IL262">
        <v>0.3774</v>
      </c>
      <c r="IM262">
        <v>0.591063205497763</v>
      </c>
      <c r="IN262">
        <v>0.00362635438953289</v>
      </c>
      <c r="IO262">
        <v>-8.50754122937555e-07</v>
      </c>
      <c r="IP262">
        <v>2.87264459290622e-10</v>
      </c>
      <c r="IQ262">
        <v>-0.103101814204982</v>
      </c>
      <c r="IR262">
        <v>-0.017656537129445</v>
      </c>
      <c r="IS262">
        <v>0.00217271289782075</v>
      </c>
      <c r="IT262">
        <v>-2.34727275410467e-05</v>
      </c>
      <c r="IU262">
        <v>4</v>
      </c>
      <c r="IV262">
        <v>2183</v>
      </c>
      <c r="IW262">
        <v>1</v>
      </c>
      <c r="IX262">
        <v>27</v>
      </c>
      <c r="IY262">
        <v>29322735.6</v>
      </c>
      <c r="IZ262">
        <v>29322735.6</v>
      </c>
      <c r="JA262">
        <v>0.997314</v>
      </c>
      <c r="JB262">
        <v>2.63916</v>
      </c>
      <c r="JC262">
        <v>1.54785</v>
      </c>
      <c r="JD262">
        <v>2.31323</v>
      </c>
      <c r="JE262">
        <v>1.64551</v>
      </c>
      <c r="JF262">
        <v>2.3584</v>
      </c>
      <c r="JG262">
        <v>34.6235</v>
      </c>
      <c r="JH262">
        <v>24.2188</v>
      </c>
      <c r="JI262">
        <v>18</v>
      </c>
      <c r="JJ262">
        <v>506.32</v>
      </c>
      <c r="JK262">
        <v>396.287</v>
      </c>
      <c r="JL262">
        <v>30.928</v>
      </c>
      <c r="JM262">
        <v>28.5646</v>
      </c>
      <c r="JN262">
        <v>29.9998</v>
      </c>
      <c r="JO262">
        <v>28.5817</v>
      </c>
      <c r="JP262">
        <v>28.5354</v>
      </c>
      <c r="JQ262">
        <v>19.9947</v>
      </c>
      <c r="JR262">
        <v>20.452</v>
      </c>
      <c r="JS262">
        <v>53.0695</v>
      </c>
      <c r="JT262">
        <v>30.9248</v>
      </c>
      <c r="JU262">
        <v>420</v>
      </c>
      <c r="JV262">
        <v>23.7533</v>
      </c>
      <c r="JW262">
        <v>96.5832</v>
      </c>
      <c r="JX262">
        <v>94.5446</v>
      </c>
    </row>
    <row r="263" spans="1:284">
      <c r="A263">
        <v>247</v>
      </c>
      <c r="B263">
        <v>1759364140.1</v>
      </c>
      <c r="C263">
        <v>3098</v>
      </c>
      <c r="D263" t="s">
        <v>926</v>
      </c>
      <c r="E263" t="s">
        <v>927</v>
      </c>
      <c r="F263">
        <v>5</v>
      </c>
      <c r="G263" t="s">
        <v>913</v>
      </c>
      <c r="H263" t="s">
        <v>419</v>
      </c>
      <c r="I263">
        <v>1759364137.1</v>
      </c>
      <c r="J263">
        <f>(K263)/1000</f>
        <v>0</v>
      </c>
      <c r="K263">
        <f>1000*DK263*AI263*(DG263-DH263)/(100*CZ263*(1000-AI263*DG263))</f>
        <v>0</v>
      </c>
      <c r="L263">
        <f>DK263*AI263*(DF263-DE263*(1000-AI263*DH263)/(1000-AI263*DG263))/(100*CZ263)</f>
        <v>0</v>
      </c>
      <c r="M263">
        <f>DE263 - IF(AI263&gt;1, L263*CZ263*100.0/(AK263), 0)</f>
        <v>0</v>
      </c>
      <c r="N263">
        <f>((T263-J263/2)*M263-L263)/(T263+J263/2)</f>
        <v>0</v>
      </c>
      <c r="O263">
        <f>N263*(DL263+DM263)/1000.0</f>
        <v>0</v>
      </c>
      <c r="P263">
        <f>(DE263 - IF(AI263&gt;1, L263*CZ263*100.0/(AK263), 0))*(DL263+DM263)/1000.0</f>
        <v>0</v>
      </c>
      <c r="Q263">
        <f>2.0/((1/S263-1/R263)+SIGN(S263)*SQRT((1/S263-1/R263)*(1/S263-1/R263) + 4*DA263/((DA263+1)*(DA263+1))*(2*1/S263*1/R263-1/R263*1/R263)))</f>
        <v>0</v>
      </c>
      <c r="R263">
        <f>IF(LEFT(DB263,1)&lt;&gt;"0",IF(LEFT(DB263,1)="1",3.0,DC263),$D$5+$E$5*(DS263*DL263/($K$5*1000))+$F$5*(DS263*DL263/($K$5*1000))*MAX(MIN(CZ263,$J$5),$I$5)*MAX(MIN(CZ263,$J$5),$I$5)+$G$5*MAX(MIN(CZ263,$J$5),$I$5)*(DS263*DL263/($K$5*1000))+$H$5*(DS263*DL263/($K$5*1000))*(DS263*DL263/($K$5*1000)))</f>
        <v>0</v>
      </c>
      <c r="S263">
        <f>J263*(1000-(1000*0.61365*exp(17.502*W263/(240.97+W263))/(DL263+DM263)+DG263)/2)/(1000*0.61365*exp(17.502*W263/(240.97+W263))/(DL263+DM263)-DG263)</f>
        <v>0</v>
      </c>
      <c r="T263">
        <f>1/((DA263+1)/(Q263/1.6)+1/(R263/1.37)) + DA263/((DA263+1)/(Q263/1.6) + DA263/(R263/1.37))</f>
        <v>0</v>
      </c>
      <c r="U263">
        <f>(CV263*CY263)</f>
        <v>0</v>
      </c>
      <c r="V263">
        <f>(DN263+(U263+2*0.95*5.67E-8*(((DN263+$B$7)+273)^4-(DN263+273)^4)-44100*J263)/(1.84*29.3*R263+8*0.95*5.67E-8*(DN263+273)^3))</f>
        <v>0</v>
      </c>
      <c r="W263">
        <f>($C$7*DO263+$D$7*DP263+$E$7*V263)</f>
        <v>0</v>
      </c>
      <c r="X263">
        <f>0.61365*exp(17.502*W263/(240.97+W263))</f>
        <v>0</v>
      </c>
      <c r="Y263">
        <f>(Z263/AA263*100)</f>
        <v>0</v>
      </c>
      <c r="Z263">
        <f>DG263*(DL263+DM263)/1000</f>
        <v>0</v>
      </c>
      <c r="AA263">
        <f>0.61365*exp(17.502*DN263/(240.97+DN263))</f>
        <v>0</v>
      </c>
      <c r="AB263">
        <f>(X263-DG263*(DL263+DM263)/1000)</f>
        <v>0</v>
      </c>
      <c r="AC263">
        <f>(-J263*44100)</f>
        <v>0</v>
      </c>
      <c r="AD263">
        <f>2*29.3*R263*0.92*(DN263-W263)</f>
        <v>0</v>
      </c>
      <c r="AE263">
        <f>2*0.95*5.67E-8*(((DN263+$B$7)+273)^4-(W263+273)^4)</f>
        <v>0</v>
      </c>
      <c r="AF263">
        <f>U263+AE263+AC263+AD263</f>
        <v>0</v>
      </c>
      <c r="AG263">
        <v>0</v>
      </c>
      <c r="AH263">
        <v>0</v>
      </c>
      <c r="AI263">
        <f>IF(AG263*$H$13&gt;=AK263,1.0,(AK263/(AK263-AG263*$H$13)))</f>
        <v>0</v>
      </c>
      <c r="AJ263">
        <f>(AI263-1)*100</f>
        <v>0</v>
      </c>
      <c r="AK263">
        <f>MAX(0,($B$13+$C$13*DS263)/(1+$D$13*DS263)*DL263/(DN263+273)*$E$13)</f>
        <v>0</v>
      </c>
      <c r="AL263" t="s">
        <v>420</v>
      </c>
      <c r="AM263" t="s">
        <v>420</v>
      </c>
      <c r="AN263">
        <v>0</v>
      </c>
      <c r="AO263">
        <v>0</v>
      </c>
      <c r="AP263">
        <f>1-AN263/AO263</f>
        <v>0</v>
      </c>
      <c r="AQ263">
        <v>0</v>
      </c>
      <c r="AR263" t="s">
        <v>420</v>
      </c>
      <c r="AS263" t="s">
        <v>420</v>
      </c>
      <c r="AT263">
        <v>0</v>
      </c>
      <c r="AU263">
        <v>0</v>
      </c>
      <c r="AV263">
        <f>1-AT263/AU263</f>
        <v>0</v>
      </c>
      <c r="AW263">
        <v>0.5</v>
      </c>
      <c r="AX263">
        <f>CW263</f>
        <v>0</v>
      </c>
      <c r="AY263">
        <f>L263</f>
        <v>0</v>
      </c>
      <c r="AZ263">
        <f>AV263*AW263*AX263</f>
        <v>0</v>
      </c>
      <c r="BA263">
        <f>(AY263-AQ263)/AX263</f>
        <v>0</v>
      </c>
      <c r="BB263">
        <f>(AO263-AU263)/AU263</f>
        <v>0</v>
      </c>
      <c r="BC263">
        <f>AN263/(AP263+AN263/AU263)</f>
        <v>0</v>
      </c>
      <c r="BD263" t="s">
        <v>420</v>
      </c>
      <c r="BE263">
        <v>0</v>
      </c>
      <c r="BF263">
        <f>IF(BE263&lt;&gt;0, BE263, BC263)</f>
        <v>0</v>
      </c>
      <c r="BG263">
        <f>1-BF263/AU263</f>
        <v>0</v>
      </c>
      <c r="BH263">
        <f>(AU263-AT263)/(AU263-BF263)</f>
        <v>0</v>
      </c>
      <c r="BI263">
        <f>(AO263-AU263)/(AO263-BF263)</f>
        <v>0</v>
      </c>
      <c r="BJ263">
        <f>(AU263-AT263)/(AU263-AN263)</f>
        <v>0</v>
      </c>
      <c r="BK263">
        <f>(AO263-AU263)/(AO263-AN263)</f>
        <v>0</v>
      </c>
      <c r="BL263">
        <f>(BH263*BF263/AT263)</f>
        <v>0</v>
      </c>
      <c r="BM263">
        <f>(1-BL263)</f>
        <v>0</v>
      </c>
      <c r="CV263">
        <f>$B$11*DT263+$C$11*DU263+$F$11*EF263*(1-EI263)</f>
        <v>0</v>
      </c>
      <c r="CW263">
        <f>CV263*CX263</f>
        <v>0</v>
      </c>
      <c r="CX263">
        <f>($B$11*$D$9+$C$11*$D$9+$F$11*((ES263+EK263)/MAX(ES263+EK263+ET263, 0.1)*$I$9+ET263/MAX(ES263+EK263+ET263, 0.1)*$J$9))/($B$11+$C$11+$F$11)</f>
        <v>0</v>
      </c>
      <c r="CY263">
        <f>($B$11*$K$9+$C$11*$K$9+$F$11*((ES263+EK263)/MAX(ES263+EK263+ET263, 0.1)*$P$9+ET263/MAX(ES263+EK263+ET263, 0.1)*$Q$9))/($B$11+$C$11+$F$11)</f>
        <v>0</v>
      </c>
      <c r="CZ263">
        <v>2.7</v>
      </c>
      <c r="DA263">
        <v>0.5</v>
      </c>
      <c r="DB263" t="s">
        <v>421</v>
      </c>
      <c r="DC263">
        <v>2</v>
      </c>
      <c r="DD263">
        <v>1759364137.1</v>
      </c>
      <c r="DE263">
        <v>419.996333333333</v>
      </c>
      <c r="DF263">
        <v>419.986666666667</v>
      </c>
      <c r="DG263">
        <v>23.8826333333333</v>
      </c>
      <c r="DH263">
        <v>23.7622666666667</v>
      </c>
      <c r="DI263">
        <v>418.017333333333</v>
      </c>
      <c r="DJ263">
        <v>23.5051666666667</v>
      </c>
      <c r="DK263">
        <v>500.067666666667</v>
      </c>
      <c r="DL263">
        <v>90.3317333333333</v>
      </c>
      <c r="DM263">
        <v>0.0334334666666667</v>
      </c>
      <c r="DN263">
        <v>30.2348333333333</v>
      </c>
      <c r="DO263">
        <v>30.0019666666667</v>
      </c>
      <c r="DP263">
        <v>999.9</v>
      </c>
      <c r="DQ263">
        <v>0</v>
      </c>
      <c r="DR263">
        <v>0</v>
      </c>
      <c r="DS263">
        <v>10001.6566666667</v>
      </c>
      <c r="DT263">
        <v>0</v>
      </c>
      <c r="DU263">
        <v>0.386148</v>
      </c>
      <c r="DV263">
        <v>0.0101928633333333</v>
      </c>
      <c r="DW263">
        <v>430.272666666667</v>
      </c>
      <c r="DX263">
        <v>430.209</v>
      </c>
      <c r="DY263">
        <v>0.120318666666667</v>
      </c>
      <c r="DZ263">
        <v>419.986666666667</v>
      </c>
      <c r="EA263">
        <v>23.7622666666667</v>
      </c>
      <c r="EB263">
        <v>2.15735666666667</v>
      </c>
      <c r="EC263">
        <v>2.14649333333333</v>
      </c>
      <c r="ED263">
        <v>18.6491333333333</v>
      </c>
      <c r="EE263">
        <v>18.5684333333333</v>
      </c>
      <c r="EF263">
        <v>0.00500059</v>
      </c>
      <c r="EG263">
        <v>0</v>
      </c>
      <c r="EH263">
        <v>0</v>
      </c>
      <c r="EI263">
        <v>0</v>
      </c>
      <c r="EJ263">
        <v>278.533333333333</v>
      </c>
      <c r="EK263">
        <v>0.00500059</v>
      </c>
      <c r="EL263">
        <v>-11.0333333333333</v>
      </c>
      <c r="EM263">
        <v>-0.6</v>
      </c>
      <c r="EN263">
        <v>35.562</v>
      </c>
      <c r="EO263">
        <v>39.7706666666667</v>
      </c>
      <c r="EP263">
        <v>37.2913333333333</v>
      </c>
      <c r="EQ263">
        <v>40.0623333333333</v>
      </c>
      <c r="ER263">
        <v>38.312</v>
      </c>
      <c r="ES263">
        <v>0</v>
      </c>
      <c r="ET263">
        <v>0</v>
      </c>
      <c r="EU263">
        <v>0</v>
      </c>
      <c r="EV263">
        <v>1759364141.5</v>
      </c>
      <c r="EW263">
        <v>0</v>
      </c>
      <c r="EX263">
        <v>279.568</v>
      </c>
      <c r="EY263">
        <v>-3.27692305162439</v>
      </c>
      <c r="EZ263">
        <v>2.3230771470587</v>
      </c>
      <c r="FA263">
        <v>-9.708</v>
      </c>
      <c r="FB263">
        <v>15</v>
      </c>
      <c r="FC263">
        <v>0</v>
      </c>
      <c r="FD263" t="s">
        <v>422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-0.00233822904761905</v>
      </c>
      <c r="FQ263">
        <v>-0.0493861558441558</v>
      </c>
      <c r="FR263">
        <v>0.0390840558210011</v>
      </c>
      <c r="FS263">
        <v>1</v>
      </c>
      <c r="FT263">
        <v>279.414705882353</v>
      </c>
      <c r="FU263">
        <v>0.805194779930056</v>
      </c>
      <c r="FV263">
        <v>4.69625209470533</v>
      </c>
      <c r="FW263">
        <v>-1</v>
      </c>
      <c r="FX263">
        <v>0.11674080952381</v>
      </c>
      <c r="FY263">
        <v>0.0170595584415585</v>
      </c>
      <c r="FZ263">
        <v>0.00244556158939585</v>
      </c>
      <c r="GA263">
        <v>1</v>
      </c>
      <c r="GB263">
        <v>2</v>
      </c>
      <c r="GC263">
        <v>2</v>
      </c>
      <c r="GD263" t="s">
        <v>449</v>
      </c>
      <c r="GE263">
        <v>3.13269</v>
      </c>
      <c r="GF263">
        <v>2.71161</v>
      </c>
      <c r="GG263">
        <v>0.0892711</v>
      </c>
      <c r="GH263">
        <v>0.089738</v>
      </c>
      <c r="GI263">
        <v>0.102337</v>
      </c>
      <c r="GJ263">
        <v>0.10273</v>
      </c>
      <c r="GK263">
        <v>34281.7</v>
      </c>
      <c r="GL263">
        <v>36704.3</v>
      </c>
      <c r="GM263">
        <v>34058.6</v>
      </c>
      <c r="GN263">
        <v>36510.9</v>
      </c>
      <c r="GO263">
        <v>43179.3</v>
      </c>
      <c r="GP263">
        <v>47028.1</v>
      </c>
      <c r="GQ263">
        <v>53132.9</v>
      </c>
      <c r="GR263">
        <v>58353.9</v>
      </c>
      <c r="GS263">
        <v>1.95168</v>
      </c>
      <c r="GT263">
        <v>1.78045</v>
      </c>
      <c r="GU263">
        <v>0.093393</v>
      </c>
      <c r="GV263">
        <v>0</v>
      </c>
      <c r="GW263">
        <v>28.4774</v>
      </c>
      <c r="GX263">
        <v>999.9</v>
      </c>
      <c r="GY263">
        <v>57.447</v>
      </c>
      <c r="GZ263">
        <v>30.957</v>
      </c>
      <c r="HA263">
        <v>28.6215</v>
      </c>
      <c r="HB263">
        <v>54.6228</v>
      </c>
      <c r="HC263">
        <v>44.6034</v>
      </c>
      <c r="HD263">
        <v>1</v>
      </c>
      <c r="HE263">
        <v>0.0902388</v>
      </c>
      <c r="HF263">
        <v>-1.47443</v>
      </c>
      <c r="HG263">
        <v>20.1274</v>
      </c>
      <c r="HH263">
        <v>5.19842</v>
      </c>
      <c r="HI263">
        <v>12.004</v>
      </c>
      <c r="HJ263">
        <v>4.97545</v>
      </c>
      <c r="HK263">
        <v>3.294</v>
      </c>
      <c r="HL263">
        <v>9999</v>
      </c>
      <c r="HM263">
        <v>9999</v>
      </c>
      <c r="HN263">
        <v>999.9</v>
      </c>
      <c r="HO263">
        <v>9999</v>
      </c>
      <c r="HP263">
        <v>1.86325</v>
      </c>
      <c r="HQ263">
        <v>1.86813</v>
      </c>
      <c r="HR263">
        <v>1.86788</v>
      </c>
      <c r="HS263">
        <v>1.86906</v>
      </c>
      <c r="HT263">
        <v>1.86983</v>
      </c>
      <c r="HU263">
        <v>1.86594</v>
      </c>
      <c r="HV263">
        <v>1.86694</v>
      </c>
      <c r="HW263">
        <v>1.86844</v>
      </c>
      <c r="HX263">
        <v>5</v>
      </c>
      <c r="HY263">
        <v>0</v>
      </c>
      <c r="HZ263">
        <v>0</v>
      </c>
      <c r="IA263">
        <v>0</v>
      </c>
      <c r="IB263" t="s">
        <v>424</v>
      </c>
      <c r="IC263" t="s">
        <v>425</v>
      </c>
      <c r="ID263" t="s">
        <v>426</v>
      </c>
      <c r="IE263" t="s">
        <v>426</v>
      </c>
      <c r="IF263" t="s">
        <v>426</v>
      </c>
      <c r="IG263" t="s">
        <v>426</v>
      </c>
      <c r="IH263">
        <v>0</v>
      </c>
      <c r="II263">
        <v>100</v>
      </c>
      <c r="IJ263">
        <v>100</v>
      </c>
      <c r="IK263">
        <v>1.979</v>
      </c>
      <c r="IL263">
        <v>0.3774</v>
      </c>
      <c r="IM263">
        <v>0.591063205497763</v>
      </c>
      <c r="IN263">
        <v>0.00362635438953289</v>
      </c>
      <c r="IO263">
        <v>-8.50754122937555e-07</v>
      </c>
      <c r="IP263">
        <v>2.87264459290622e-10</v>
      </c>
      <c r="IQ263">
        <v>-0.103101814204982</v>
      </c>
      <c r="IR263">
        <v>-0.017656537129445</v>
      </c>
      <c r="IS263">
        <v>0.00217271289782075</v>
      </c>
      <c r="IT263">
        <v>-2.34727275410467e-05</v>
      </c>
      <c r="IU263">
        <v>4</v>
      </c>
      <c r="IV263">
        <v>2183</v>
      </c>
      <c r="IW263">
        <v>1</v>
      </c>
      <c r="IX263">
        <v>27</v>
      </c>
      <c r="IY263">
        <v>29322735.7</v>
      </c>
      <c r="IZ263">
        <v>29322735.7</v>
      </c>
      <c r="JA263">
        <v>0.997314</v>
      </c>
      <c r="JB263">
        <v>2.65137</v>
      </c>
      <c r="JC263">
        <v>1.54785</v>
      </c>
      <c r="JD263">
        <v>2.31323</v>
      </c>
      <c r="JE263">
        <v>1.64673</v>
      </c>
      <c r="JF263">
        <v>2.28638</v>
      </c>
      <c r="JG263">
        <v>34.6235</v>
      </c>
      <c r="JH263">
        <v>24.2101</v>
      </c>
      <c r="JI263">
        <v>18</v>
      </c>
      <c r="JJ263">
        <v>506.227</v>
      </c>
      <c r="JK263">
        <v>396.334</v>
      </c>
      <c r="JL263">
        <v>30.9263</v>
      </c>
      <c r="JM263">
        <v>28.5631</v>
      </c>
      <c r="JN263">
        <v>29.9999</v>
      </c>
      <c r="JO263">
        <v>28.5805</v>
      </c>
      <c r="JP263">
        <v>28.5342</v>
      </c>
      <c r="JQ263">
        <v>19.9946</v>
      </c>
      <c r="JR263">
        <v>20.452</v>
      </c>
      <c r="JS263">
        <v>53.0695</v>
      </c>
      <c r="JT263">
        <v>30.9224</v>
      </c>
      <c r="JU263">
        <v>420</v>
      </c>
      <c r="JV263">
        <v>23.7533</v>
      </c>
      <c r="JW263">
        <v>96.5833</v>
      </c>
      <c r="JX263">
        <v>94.5452</v>
      </c>
    </row>
    <row r="264" spans="1:284">
      <c r="A264">
        <v>248</v>
      </c>
      <c r="B264">
        <v>1759364142.1</v>
      </c>
      <c r="C264">
        <v>3100</v>
      </c>
      <c r="D264" t="s">
        <v>928</v>
      </c>
      <c r="E264" t="s">
        <v>929</v>
      </c>
      <c r="F264">
        <v>5</v>
      </c>
      <c r="G264" t="s">
        <v>913</v>
      </c>
      <c r="H264" t="s">
        <v>419</v>
      </c>
      <c r="I264">
        <v>1759364139.1</v>
      </c>
      <c r="J264">
        <f>(K264)/1000</f>
        <v>0</v>
      </c>
      <c r="K264">
        <f>1000*DK264*AI264*(DG264-DH264)/(100*CZ264*(1000-AI264*DG264))</f>
        <v>0</v>
      </c>
      <c r="L264">
        <f>DK264*AI264*(DF264-DE264*(1000-AI264*DH264)/(1000-AI264*DG264))/(100*CZ264)</f>
        <v>0</v>
      </c>
      <c r="M264">
        <f>DE264 - IF(AI264&gt;1, L264*CZ264*100.0/(AK264), 0)</f>
        <v>0</v>
      </c>
      <c r="N264">
        <f>((T264-J264/2)*M264-L264)/(T264+J264/2)</f>
        <v>0</v>
      </c>
      <c r="O264">
        <f>N264*(DL264+DM264)/1000.0</f>
        <v>0</v>
      </c>
      <c r="P264">
        <f>(DE264 - IF(AI264&gt;1, L264*CZ264*100.0/(AK264), 0))*(DL264+DM264)/1000.0</f>
        <v>0</v>
      </c>
      <c r="Q264">
        <f>2.0/((1/S264-1/R264)+SIGN(S264)*SQRT((1/S264-1/R264)*(1/S264-1/R264) + 4*DA264/((DA264+1)*(DA264+1))*(2*1/S264*1/R264-1/R264*1/R264)))</f>
        <v>0</v>
      </c>
      <c r="R264">
        <f>IF(LEFT(DB264,1)&lt;&gt;"0",IF(LEFT(DB264,1)="1",3.0,DC264),$D$5+$E$5*(DS264*DL264/($K$5*1000))+$F$5*(DS264*DL264/($K$5*1000))*MAX(MIN(CZ264,$J$5),$I$5)*MAX(MIN(CZ264,$J$5),$I$5)+$G$5*MAX(MIN(CZ264,$J$5),$I$5)*(DS264*DL264/($K$5*1000))+$H$5*(DS264*DL264/($K$5*1000))*(DS264*DL264/($K$5*1000)))</f>
        <v>0</v>
      </c>
      <c r="S264">
        <f>J264*(1000-(1000*0.61365*exp(17.502*W264/(240.97+W264))/(DL264+DM264)+DG264)/2)/(1000*0.61365*exp(17.502*W264/(240.97+W264))/(DL264+DM264)-DG264)</f>
        <v>0</v>
      </c>
      <c r="T264">
        <f>1/((DA264+1)/(Q264/1.6)+1/(R264/1.37)) + DA264/((DA264+1)/(Q264/1.6) + DA264/(R264/1.37))</f>
        <v>0</v>
      </c>
      <c r="U264">
        <f>(CV264*CY264)</f>
        <v>0</v>
      </c>
      <c r="V264">
        <f>(DN264+(U264+2*0.95*5.67E-8*(((DN264+$B$7)+273)^4-(DN264+273)^4)-44100*J264)/(1.84*29.3*R264+8*0.95*5.67E-8*(DN264+273)^3))</f>
        <v>0</v>
      </c>
      <c r="W264">
        <f>($C$7*DO264+$D$7*DP264+$E$7*V264)</f>
        <v>0</v>
      </c>
      <c r="X264">
        <f>0.61365*exp(17.502*W264/(240.97+W264))</f>
        <v>0</v>
      </c>
      <c r="Y264">
        <f>(Z264/AA264*100)</f>
        <v>0</v>
      </c>
      <c r="Z264">
        <f>DG264*(DL264+DM264)/1000</f>
        <v>0</v>
      </c>
      <c r="AA264">
        <f>0.61365*exp(17.502*DN264/(240.97+DN264))</f>
        <v>0</v>
      </c>
      <c r="AB264">
        <f>(X264-DG264*(DL264+DM264)/1000)</f>
        <v>0</v>
      </c>
      <c r="AC264">
        <f>(-J264*44100)</f>
        <v>0</v>
      </c>
      <c r="AD264">
        <f>2*29.3*R264*0.92*(DN264-W264)</f>
        <v>0</v>
      </c>
      <c r="AE264">
        <f>2*0.95*5.67E-8*(((DN264+$B$7)+273)^4-(W264+273)^4)</f>
        <v>0</v>
      </c>
      <c r="AF264">
        <f>U264+AE264+AC264+AD264</f>
        <v>0</v>
      </c>
      <c r="AG264">
        <v>0</v>
      </c>
      <c r="AH264">
        <v>0</v>
      </c>
      <c r="AI264">
        <f>IF(AG264*$H$13&gt;=AK264,1.0,(AK264/(AK264-AG264*$H$13)))</f>
        <v>0</v>
      </c>
      <c r="AJ264">
        <f>(AI264-1)*100</f>
        <v>0</v>
      </c>
      <c r="AK264">
        <f>MAX(0,($B$13+$C$13*DS264)/(1+$D$13*DS264)*DL264/(DN264+273)*$E$13)</f>
        <v>0</v>
      </c>
      <c r="AL264" t="s">
        <v>420</v>
      </c>
      <c r="AM264" t="s">
        <v>420</v>
      </c>
      <c r="AN264">
        <v>0</v>
      </c>
      <c r="AO264">
        <v>0</v>
      </c>
      <c r="AP264">
        <f>1-AN264/AO264</f>
        <v>0</v>
      </c>
      <c r="AQ264">
        <v>0</v>
      </c>
      <c r="AR264" t="s">
        <v>420</v>
      </c>
      <c r="AS264" t="s">
        <v>420</v>
      </c>
      <c r="AT264">
        <v>0</v>
      </c>
      <c r="AU264">
        <v>0</v>
      </c>
      <c r="AV264">
        <f>1-AT264/AU264</f>
        <v>0</v>
      </c>
      <c r="AW264">
        <v>0.5</v>
      </c>
      <c r="AX264">
        <f>CW264</f>
        <v>0</v>
      </c>
      <c r="AY264">
        <f>L264</f>
        <v>0</v>
      </c>
      <c r="AZ264">
        <f>AV264*AW264*AX264</f>
        <v>0</v>
      </c>
      <c r="BA264">
        <f>(AY264-AQ264)/AX264</f>
        <v>0</v>
      </c>
      <c r="BB264">
        <f>(AO264-AU264)/AU264</f>
        <v>0</v>
      </c>
      <c r="BC264">
        <f>AN264/(AP264+AN264/AU264)</f>
        <v>0</v>
      </c>
      <c r="BD264" t="s">
        <v>420</v>
      </c>
      <c r="BE264">
        <v>0</v>
      </c>
      <c r="BF264">
        <f>IF(BE264&lt;&gt;0, BE264, BC264)</f>
        <v>0</v>
      </c>
      <c r="BG264">
        <f>1-BF264/AU264</f>
        <v>0</v>
      </c>
      <c r="BH264">
        <f>(AU264-AT264)/(AU264-BF264)</f>
        <v>0</v>
      </c>
      <c r="BI264">
        <f>(AO264-AU264)/(AO264-BF264)</f>
        <v>0</v>
      </c>
      <c r="BJ264">
        <f>(AU264-AT264)/(AU264-AN264)</f>
        <v>0</v>
      </c>
      <c r="BK264">
        <f>(AO264-AU264)/(AO264-AN264)</f>
        <v>0</v>
      </c>
      <c r="BL264">
        <f>(BH264*BF264/AT264)</f>
        <v>0</v>
      </c>
      <c r="BM264">
        <f>(1-BL264)</f>
        <v>0</v>
      </c>
      <c r="CV264">
        <f>$B$11*DT264+$C$11*DU264+$F$11*EF264*(1-EI264)</f>
        <v>0</v>
      </c>
      <c r="CW264">
        <f>CV264*CX264</f>
        <v>0</v>
      </c>
      <c r="CX264">
        <f>($B$11*$D$9+$C$11*$D$9+$F$11*((ES264+EK264)/MAX(ES264+EK264+ET264, 0.1)*$I$9+ET264/MAX(ES264+EK264+ET264, 0.1)*$J$9))/($B$11+$C$11+$F$11)</f>
        <v>0</v>
      </c>
      <c r="CY264">
        <f>($B$11*$K$9+$C$11*$K$9+$F$11*((ES264+EK264)/MAX(ES264+EK264+ET264, 0.1)*$P$9+ET264/MAX(ES264+EK264+ET264, 0.1)*$Q$9))/($B$11+$C$11+$F$11)</f>
        <v>0</v>
      </c>
      <c r="CZ264">
        <v>2.7</v>
      </c>
      <c r="DA264">
        <v>0.5</v>
      </c>
      <c r="DB264" t="s">
        <v>421</v>
      </c>
      <c r="DC264">
        <v>2</v>
      </c>
      <c r="DD264">
        <v>1759364139.1</v>
      </c>
      <c r="DE264">
        <v>419.995333333333</v>
      </c>
      <c r="DF264">
        <v>419.999666666667</v>
      </c>
      <c r="DG264">
        <v>23.8818333333333</v>
      </c>
      <c r="DH264">
        <v>23.7613</v>
      </c>
      <c r="DI264">
        <v>418.016333333333</v>
      </c>
      <c r="DJ264">
        <v>23.5044</v>
      </c>
      <c r="DK264">
        <v>500.034666666667</v>
      </c>
      <c r="DL264">
        <v>90.3306666666667</v>
      </c>
      <c r="DM264">
        <v>0.0335112333333333</v>
      </c>
      <c r="DN264">
        <v>30.2348333333333</v>
      </c>
      <c r="DO264">
        <v>30.0013</v>
      </c>
      <c r="DP264">
        <v>999.9</v>
      </c>
      <c r="DQ264">
        <v>0</v>
      </c>
      <c r="DR264">
        <v>0</v>
      </c>
      <c r="DS264">
        <v>9988.33</v>
      </c>
      <c r="DT264">
        <v>0</v>
      </c>
      <c r="DU264">
        <v>0.386148</v>
      </c>
      <c r="DV264">
        <v>-0.0039673</v>
      </c>
      <c r="DW264">
        <v>430.271</v>
      </c>
      <c r="DX264">
        <v>430.222</v>
      </c>
      <c r="DY264">
        <v>0.120502</v>
      </c>
      <c r="DZ264">
        <v>419.999666666667</v>
      </c>
      <c r="EA264">
        <v>23.7613</v>
      </c>
      <c r="EB264">
        <v>2.15726</v>
      </c>
      <c r="EC264">
        <v>2.14638</v>
      </c>
      <c r="ED264">
        <v>18.6484</v>
      </c>
      <c r="EE264">
        <v>18.5676</v>
      </c>
      <c r="EF264">
        <v>0.00500059</v>
      </c>
      <c r="EG264">
        <v>0</v>
      </c>
      <c r="EH264">
        <v>0</v>
      </c>
      <c r="EI264">
        <v>0</v>
      </c>
      <c r="EJ264">
        <v>279.4</v>
      </c>
      <c r="EK264">
        <v>0.00500059</v>
      </c>
      <c r="EL264">
        <v>-9.9</v>
      </c>
      <c r="EM264">
        <v>-0.633333333333333</v>
      </c>
      <c r="EN264">
        <v>35.562</v>
      </c>
      <c r="EO264">
        <v>39.7913333333333</v>
      </c>
      <c r="EP264">
        <v>37.312</v>
      </c>
      <c r="EQ264">
        <v>40.1246666666667</v>
      </c>
      <c r="ER264">
        <v>38.333</v>
      </c>
      <c r="ES264">
        <v>0</v>
      </c>
      <c r="ET264">
        <v>0</v>
      </c>
      <c r="EU264">
        <v>0</v>
      </c>
      <c r="EV264">
        <v>1759364143.3</v>
      </c>
      <c r="EW264">
        <v>0</v>
      </c>
      <c r="EX264">
        <v>278.830769230769</v>
      </c>
      <c r="EY264">
        <v>-12.8615384467844</v>
      </c>
      <c r="EZ264">
        <v>11.6478635327348</v>
      </c>
      <c r="FA264">
        <v>-9.48846153846154</v>
      </c>
      <c r="FB264">
        <v>15</v>
      </c>
      <c r="FC264">
        <v>0</v>
      </c>
      <c r="FD264" t="s">
        <v>422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-0.00101434809523809</v>
      </c>
      <c r="FQ264">
        <v>-0.0607672581818182</v>
      </c>
      <c r="FR264">
        <v>0.0386077822361348</v>
      </c>
      <c r="FS264">
        <v>1</v>
      </c>
      <c r="FT264">
        <v>280.185294117647</v>
      </c>
      <c r="FU264">
        <v>-9.25744846323216</v>
      </c>
      <c r="FV264">
        <v>4.34288683826385</v>
      </c>
      <c r="FW264">
        <v>-1</v>
      </c>
      <c r="FX264">
        <v>0.117187619047619</v>
      </c>
      <c r="FY264">
        <v>0.0214637142857143</v>
      </c>
      <c r="FZ264">
        <v>0.00268874402394573</v>
      </c>
      <c r="GA264">
        <v>1</v>
      </c>
      <c r="GB264">
        <v>2</v>
      </c>
      <c r="GC264">
        <v>2</v>
      </c>
      <c r="GD264" t="s">
        <v>449</v>
      </c>
      <c r="GE264">
        <v>3.13281</v>
      </c>
      <c r="GF264">
        <v>2.71168</v>
      </c>
      <c r="GG264">
        <v>0.0892728</v>
      </c>
      <c r="GH264">
        <v>0.0897429</v>
      </c>
      <c r="GI264">
        <v>0.102334</v>
      </c>
      <c r="GJ264">
        <v>0.102727</v>
      </c>
      <c r="GK264">
        <v>34281.7</v>
      </c>
      <c r="GL264">
        <v>36704.3</v>
      </c>
      <c r="GM264">
        <v>34058.7</v>
      </c>
      <c r="GN264">
        <v>36511</v>
      </c>
      <c r="GO264">
        <v>43179.5</v>
      </c>
      <c r="GP264">
        <v>47028.4</v>
      </c>
      <c r="GQ264">
        <v>53132.9</v>
      </c>
      <c r="GR264">
        <v>58354</v>
      </c>
      <c r="GS264">
        <v>1.95177</v>
      </c>
      <c r="GT264">
        <v>1.78027</v>
      </c>
      <c r="GU264">
        <v>0.0934489</v>
      </c>
      <c r="GV264">
        <v>0</v>
      </c>
      <c r="GW264">
        <v>28.4774</v>
      </c>
      <c r="GX264">
        <v>999.9</v>
      </c>
      <c r="GY264">
        <v>57.423</v>
      </c>
      <c r="GZ264">
        <v>30.947</v>
      </c>
      <c r="HA264">
        <v>28.5901</v>
      </c>
      <c r="HB264">
        <v>54.8428</v>
      </c>
      <c r="HC264">
        <v>44.4511</v>
      </c>
      <c r="HD264">
        <v>1</v>
      </c>
      <c r="HE264">
        <v>0.0902464</v>
      </c>
      <c r="HF264">
        <v>-1.47166</v>
      </c>
      <c r="HG264">
        <v>20.1274</v>
      </c>
      <c r="HH264">
        <v>5.19842</v>
      </c>
      <c r="HI264">
        <v>12.004</v>
      </c>
      <c r="HJ264">
        <v>4.9754</v>
      </c>
      <c r="HK264">
        <v>3.294</v>
      </c>
      <c r="HL264">
        <v>9999</v>
      </c>
      <c r="HM264">
        <v>9999</v>
      </c>
      <c r="HN264">
        <v>999.9</v>
      </c>
      <c r="HO264">
        <v>9999</v>
      </c>
      <c r="HP264">
        <v>1.86326</v>
      </c>
      <c r="HQ264">
        <v>1.86813</v>
      </c>
      <c r="HR264">
        <v>1.86789</v>
      </c>
      <c r="HS264">
        <v>1.86905</v>
      </c>
      <c r="HT264">
        <v>1.86983</v>
      </c>
      <c r="HU264">
        <v>1.86594</v>
      </c>
      <c r="HV264">
        <v>1.86694</v>
      </c>
      <c r="HW264">
        <v>1.86844</v>
      </c>
      <c r="HX264">
        <v>5</v>
      </c>
      <c r="HY264">
        <v>0</v>
      </c>
      <c r="HZ264">
        <v>0</v>
      </c>
      <c r="IA264">
        <v>0</v>
      </c>
      <c r="IB264" t="s">
        <v>424</v>
      </c>
      <c r="IC264" t="s">
        <v>425</v>
      </c>
      <c r="ID264" t="s">
        <v>426</v>
      </c>
      <c r="IE264" t="s">
        <v>426</v>
      </c>
      <c r="IF264" t="s">
        <v>426</v>
      </c>
      <c r="IG264" t="s">
        <v>426</v>
      </c>
      <c r="IH264">
        <v>0</v>
      </c>
      <c r="II264">
        <v>100</v>
      </c>
      <c r="IJ264">
        <v>100</v>
      </c>
      <c r="IK264">
        <v>1.98</v>
      </c>
      <c r="IL264">
        <v>0.3774</v>
      </c>
      <c r="IM264">
        <v>0.591063205497763</v>
      </c>
      <c r="IN264">
        <v>0.00362635438953289</v>
      </c>
      <c r="IO264">
        <v>-8.50754122937555e-07</v>
      </c>
      <c r="IP264">
        <v>2.87264459290622e-10</v>
      </c>
      <c r="IQ264">
        <v>-0.103101814204982</v>
      </c>
      <c r="IR264">
        <v>-0.017656537129445</v>
      </c>
      <c r="IS264">
        <v>0.00217271289782075</v>
      </c>
      <c r="IT264">
        <v>-2.34727275410467e-05</v>
      </c>
      <c r="IU264">
        <v>4</v>
      </c>
      <c r="IV264">
        <v>2183</v>
      </c>
      <c r="IW264">
        <v>1</v>
      </c>
      <c r="IX264">
        <v>27</v>
      </c>
      <c r="IY264">
        <v>29322735.7</v>
      </c>
      <c r="IZ264">
        <v>29322735.7</v>
      </c>
      <c r="JA264">
        <v>0.997314</v>
      </c>
      <c r="JB264">
        <v>2.6416</v>
      </c>
      <c r="JC264">
        <v>1.54785</v>
      </c>
      <c r="JD264">
        <v>2.31323</v>
      </c>
      <c r="JE264">
        <v>1.64673</v>
      </c>
      <c r="JF264">
        <v>2.36694</v>
      </c>
      <c r="JG264">
        <v>34.6235</v>
      </c>
      <c r="JH264">
        <v>24.2188</v>
      </c>
      <c r="JI264">
        <v>18</v>
      </c>
      <c r="JJ264">
        <v>506.282</v>
      </c>
      <c r="JK264">
        <v>396.23</v>
      </c>
      <c r="JL264">
        <v>30.9249</v>
      </c>
      <c r="JM264">
        <v>28.5616</v>
      </c>
      <c r="JN264">
        <v>29.9999</v>
      </c>
      <c r="JO264">
        <v>28.5793</v>
      </c>
      <c r="JP264">
        <v>28.533</v>
      </c>
      <c r="JQ264">
        <v>19.9952</v>
      </c>
      <c r="JR264">
        <v>20.452</v>
      </c>
      <c r="JS264">
        <v>53.0695</v>
      </c>
      <c r="JT264">
        <v>30.9224</v>
      </c>
      <c r="JU264">
        <v>420</v>
      </c>
      <c r="JV264">
        <v>23.7533</v>
      </c>
      <c r="JW264">
        <v>96.5834</v>
      </c>
      <c r="JX264">
        <v>94.5455</v>
      </c>
    </row>
    <row r="265" spans="1:284">
      <c r="A265">
        <v>249</v>
      </c>
      <c r="B265">
        <v>1759364144.1</v>
      </c>
      <c r="C265">
        <v>3102</v>
      </c>
      <c r="D265" t="s">
        <v>930</v>
      </c>
      <c r="E265" t="s">
        <v>931</v>
      </c>
      <c r="F265">
        <v>5</v>
      </c>
      <c r="G265" t="s">
        <v>913</v>
      </c>
      <c r="H265" t="s">
        <v>419</v>
      </c>
      <c r="I265">
        <v>1759364141.1</v>
      </c>
      <c r="J265">
        <f>(K265)/1000</f>
        <v>0</v>
      </c>
      <c r="K265">
        <f>1000*DK265*AI265*(DG265-DH265)/(100*CZ265*(1000-AI265*DG265))</f>
        <v>0</v>
      </c>
      <c r="L265">
        <f>DK265*AI265*(DF265-DE265*(1000-AI265*DH265)/(1000-AI265*DG265))/(100*CZ265)</f>
        <v>0</v>
      </c>
      <c r="M265">
        <f>DE265 - IF(AI265&gt;1, L265*CZ265*100.0/(AK265), 0)</f>
        <v>0</v>
      </c>
      <c r="N265">
        <f>((T265-J265/2)*M265-L265)/(T265+J265/2)</f>
        <v>0</v>
      </c>
      <c r="O265">
        <f>N265*(DL265+DM265)/1000.0</f>
        <v>0</v>
      </c>
      <c r="P265">
        <f>(DE265 - IF(AI265&gt;1, L265*CZ265*100.0/(AK265), 0))*(DL265+DM265)/1000.0</f>
        <v>0</v>
      </c>
      <c r="Q265">
        <f>2.0/((1/S265-1/R265)+SIGN(S265)*SQRT((1/S265-1/R265)*(1/S265-1/R265) + 4*DA265/((DA265+1)*(DA265+1))*(2*1/S265*1/R265-1/R265*1/R265)))</f>
        <v>0</v>
      </c>
      <c r="R265">
        <f>IF(LEFT(DB265,1)&lt;&gt;"0",IF(LEFT(DB265,1)="1",3.0,DC265),$D$5+$E$5*(DS265*DL265/($K$5*1000))+$F$5*(DS265*DL265/($K$5*1000))*MAX(MIN(CZ265,$J$5),$I$5)*MAX(MIN(CZ265,$J$5),$I$5)+$G$5*MAX(MIN(CZ265,$J$5),$I$5)*(DS265*DL265/($K$5*1000))+$H$5*(DS265*DL265/($K$5*1000))*(DS265*DL265/($K$5*1000)))</f>
        <v>0</v>
      </c>
      <c r="S265">
        <f>J265*(1000-(1000*0.61365*exp(17.502*W265/(240.97+W265))/(DL265+DM265)+DG265)/2)/(1000*0.61365*exp(17.502*W265/(240.97+W265))/(DL265+DM265)-DG265)</f>
        <v>0</v>
      </c>
      <c r="T265">
        <f>1/((DA265+1)/(Q265/1.6)+1/(R265/1.37)) + DA265/((DA265+1)/(Q265/1.6) + DA265/(R265/1.37))</f>
        <v>0</v>
      </c>
      <c r="U265">
        <f>(CV265*CY265)</f>
        <v>0</v>
      </c>
      <c r="V265">
        <f>(DN265+(U265+2*0.95*5.67E-8*(((DN265+$B$7)+273)^4-(DN265+273)^4)-44100*J265)/(1.84*29.3*R265+8*0.95*5.67E-8*(DN265+273)^3))</f>
        <v>0</v>
      </c>
      <c r="W265">
        <f>($C$7*DO265+$D$7*DP265+$E$7*V265)</f>
        <v>0</v>
      </c>
      <c r="X265">
        <f>0.61365*exp(17.502*W265/(240.97+W265))</f>
        <v>0</v>
      </c>
      <c r="Y265">
        <f>(Z265/AA265*100)</f>
        <v>0</v>
      </c>
      <c r="Z265">
        <f>DG265*(DL265+DM265)/1000</f>
        <v>0</v>
      </c>
      <c r="AA265">
        <f>0.61365*exp(17.502*DN265/(240.97+DN265))</f>
        <v>0</v>
      </c>
      <c r="AB265">
        <f>(X265-DG265*(DL265+DM265)/1000)</f>
        <v>0</v>
      </c>
      <c r="AC265">
        <f>(-J265*44100)</f>
        <v>0</v>
      </c>
      <c r="AD265">
        <f>2*29.3*R265*0.92*(DN265-W265)</f>
        <v>0</v>
      </c>
      <c r="AE265">
        <f>2*0.95*5.67E-8*(((DN265+$B$7)+273)^4-(W265+273)^4)</f>
        <v>0</v>
      </c>
      <c r="AF265">
        <f>U265+AE265+AC265+AD265</f>
        <v>0</v>
      </c>
      <c r="AG265">
        <v>0</v>
      </c>
      <c r="AH265">
        <v>0</v>
      </c>
      <c r="AI265">
        <f>IF(AG265*$H$13&gt;=AK265,1.0,(AK265/(AK265-AG265*$H$13)))</f>
        <v>0</v>
      </c>
      <c r="AJ265">
        <f>(AI265-1)*100</f>
        <v>0</v>
      </c>
      <c r="AK265">
        <f>MAX(0,($B$13+$C$13*DS265)/(1+$D$13*DS265)*DL265/(DN265+273)*$E$13)</f>
        <v>0</v>
      </c>
      <c r="AL265" t="s">
        <v>420</v>
      </c>
      <c r="AM265" t="s">
        <v>420</v>
      </c>
      <c r="AN265">
        <v>0</v>
      </c>
      <c r="AO265">
        <v>0</v>
      </c>
      <c r="AP265">
        <f>1-AN265/AO265</f>
        <v>0</v>
      </c>
      <c r="AQ265">
        <v>0</v>
      </c>
      <c r="AR265" t="s">
        <v>420</v>
      </c>
      <c r="AS265" t="s">
        <v>420</v>
      </c>
      <c r="AT265">
        <v>0</v>
      </c>
      <c r="AU265">
        <v>0</v>
      </c>
      <c r="AV265">
        <f>1-AT265/AU265</f>
        <v>0</v>
      </c>
      <c r="AW265">
        <v>0.5</v>
      </c>
      <c r="AX265">
        <f>CW265</f>
        <v>0</v>
      </c>
      <c r="AY265">
        <f>L265</f>
        <v>0</v>
      </c>
      <c r="AZ265">
        <f>AV265*AW265*AX265</f>
        <v>0</v>
      </c>
      <c r="BA265">
        <f>(AY265-AQ265)/AX265</f>
        <v>0</v>
      </c>
      <c r="BB265">
        <f>(AO265-AU265)/AU265</f>
        <v>0</v>
      </c>
      <c r="BC265">
        <f>AN265/(AP265+AN265/AU265)</f>
        <v>0</v>
      </c>
      <c r="BD265" t="s">
        <v>420</v>
      </c>
      <c r="BE265">
        <v>0</v>
      </c>
      <c r="BF265">
        <f>IF(BE265&lt;&gt;0, BE265, BC265)</f>
        <v>0</v>
      </c>
      <c r="BG265">
        <f>1-BF265/AU265</f>
        <v>0</v>
      </c>
      <c r="BH265">
        <f>(AU265-AT265)/(AU265-BF265)</f>
        <v>0</v>
      </c>
      <c r="BI265">
        <f>(AO265-AU265)/(AO265-BF265)</f>
        <v>0</v>
      </c>
      <c r="BJ265">
        <f>(AU265-AT265)/(AU265-AN265)</f>
        <v>0</v>
      </c>
      <c r="BK265">
        <f>(AO265-AU265)/(AO265-AN265)</f>
        <v>0</v>
      </c>
      <c r="BL265">
        <f>(BH265*BF265/AT265)</f>
        <v>0</v>
      </c>
      <c r="BM265">
        <f>(1-BL265)</f>
        <v>0</v>
      </c>
      <c r="CV265">
        <f>$B$11*DT265+$C$11*DU265+$F$11*EF265*(1-EI265)</f>
        <v>0</v>
      </c>
      <c r="CW265">
        <f>CV265*CX265</f>
        <v>0</v>
      </c>
      <c r="CX265">
        <f>($B$11*$D$9+$C$11*$D$9+$F$11*((ES265+EK265)/MAX(ES265+EK265+ET265, 0.1)*$I$9+ET265/MAX(ES265+EK265+ET265, 0.1)*$J$9))/($B$11+$C$11+$F$11)</f>
        <v>0</v>
      </c>
      <c r="CY265">
        <f>($B$11*$K$9+$C$11*$K$9+$F$11*((ES265+EK265)/MAX(ES265+EK265+ET265, 0.1)*$P$9+ET265/MAX(ES265+EK265+ET265, 0.1)*$Q$9))/($B$11+$C$11+$F$11)</f>
        <v>0</v>
      </c>
      <c r="CZ265">
        <v>2.7</v>
      </c>
      <c r="DA265">
        <v>0.5</v>
      </c>
      <c r="DB265" t="s">
        <v>421</v>
      </c>
      <c r="DC265">
        <v>2</v>
      </c>
      <c r="DD265">
        <v>1759364141.1</v>
      </c>
      <c r="DE265">
        <v>419.997333333333</v>
      </c>
      <c r="DF265">
        <v>420.020333333333</v>
      </c>
      <c r="DG265">
        <v>23.8806333333333</v>
      </c>
      <c r="DH265">
        <v>23.7603</v>
      </c>
      <c r="DI265">
        <v>418.018333333333</v>
      </c>
      <c r="DJ265">
        <v>23.5032333333333</v>
      </c>
      <c r="DK265">
        <v>499.980666666667</v>
      </c>
      <c r="DL265">
        <v>90.3303</v>
      </c>
      <c r="DM265">
        <v>0.0336552666666667</v>
      </c>
      <c r="DN265">
        <v>30.2347</v>
      </c>
      <c r="DO265">
        <v>30.0006</v>
      </c>
      <c r="DP265">
        <v>999.9</v>
      </c>
      <c r="DQ265">
        <v>0</v>
      </c>
      <c r="DR265">
        <v>0</v>
      </c>
      <c r="DS265">
        <v>9985.83</v>
      </c>
      <c r="DT265">
        <v>0</v>
      </c>
      <c r="DU265">
        <v>0.386148</v>
      </c>
      <c r="DV265">
        <v>-0.0227763</v>
      </c>
      <c r="DW265">
        <v>430.272666666667</v>
      </c>
      <c r="DX265">
        <v>430.243</v>
      </c>
      <c r="DY265">
        <v>0.120323333333333</v>
      </c>
      <c r="DZ265">
        <v>420.020333333333</v>
      </c>
      <c r="EA265">
        <v>23.7603</v>
      </c>
      <c r="EB265">
        <v>2.15714333333333</v>
      </c>
      <c r="EC265">
        <v>2.14627666666667</v>
      </c>
      <c r="ED265">
        <v>18.6475333333333</v>
      </c>
      <c r="EE265">
        <v>18.5668333333333</v>
      </c>
      <c r="EF265">
        <v>0.00500059</v>
      </c>
      <c r="EG265">
        <v>0</v>
      </c>
      <c r="EH265">
        <v>0</v>
      </c>
      <c r="EI265">
        <v>0</v>
      </c>
      <c r="EJ265">
        <v>278.566666666667</v>
      </c>
      <c r="EK265">
        <v>0.00500059</v>
      </c>
      <c r="EL265">
        <v>-9.03333333333333</v>
      </c>
      <c r="EM265">
        <v>-0.7</v>
      </c>
      <c r="EN265">
        <v>35.583</v>
      </c>
      <c r="EO265">
        <v>39.833</v>
      </c>
      <c r="EP265">
        <v>37.312</v>
      </c>
      <c r="EQ265">
        <v>40.1873333333333</v>
      </c>
      <c r="ER265">
        <v>38.354</v>
      </c>
      <c r="ES265">
        <v>0</v>
      </c>
      <c r="ET265">
        <v>0</v>
      </c>
      <c r="EU265">
        <v>0</v>
      </c>
      <c r="EV265">
        <v>1759364145.1</v>
      </c>
      <c r="EW265">
        <v>0</v>
      </c>
      <c r="EX265">
        <v>278.792</v>
      </c>
      <c r="EY265">
        <v>-21.5923076390977</v>
      </c>
      <c r="EZ265">
        <v>10.4461539294357</v>
      </c>
      <c r="FA265">
        <v>-9.22</v>
      </c>
      <c r="FB265">
        <v>15</v>
      </c>
      <c r="FC265">
        <v>0</v>
      </c>
      <c r="FD265" t="s">
        <v>422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-0.0049191480952381</v>
      </c>
      <c r="FQ265">
        <v>-0.106867083116883</v>
      </c>
      <c r="FR265">
        <v>0.0400881149807044</v>
      </c>
      <c r="FS265">
        <v>1</v>
      </c>
      <c r="FT265">
        <v>279.338235294118</v>
      </c>
      <c r="FU265">
        <v>-11.8854087573232</v>
      </c>
      <c r="FV265">
        <v>4.47483254408228</v>
      </c>
      <c r="FW265">
        <v>-1</v>
      </c>
      <c r="FX265">
        <v>0.117508714285714</v>
      </c>
      <c r="FY265">
        <v>0.0244919220779221</v>
      </c>
      <c r="FZ265">
        <v>0.00279711753235289</v>
      </c>
      <c r="GA265">
        <v>1</v>
      </c>
      <c r="GB265">
        <v>2</v>
      </c>
      <c r="GC265">
        <v>2</v>
      </c>
      <c r="GD265" t="s">
        <v>449</v>
      </c>
      <c r="GE265">
        <v>3.13297</v>
      </c>
      <c r="GF265">
        <v>2.71163</v>
      </c>
      <c r="GG265">
        <v>0.089275</v>
      </c>
      <c r="GH265">
        <v>0.0897426</v>
      </c>
      <c r="GI265">
        <v>0.102329</v>
      </c>
      <c r="GJ265">
        <v>0.102724</v>
      </c>
      <c r="GK265">
        <v>34281.8</v>
      </c>
      <c r="GL265">
        <v>36704.4</v>
      </c>
      <c r="GM265">
        <v>34058.9</v>
      </c>
      <c r="GN265">
        <v>36511.1</v>
      </c>
      <c r="GO265">
        <v>43179.8</v>
      </c>
      <c r="GP265">
        <v>47028.6</v>
      </c>
      <c r="GQ265">
        <v>53133</v>
      </c>
      <c r="GR265">
        <v>58354.1</v>
      </c>
      <c r="GS265">
        <v>1.95175</v>
      </c>
      <c r="GT265">
        <v>1.78025</v>
      </c>
      <c r="GU265">
        <v>0.0937656</v>
      </c>
      <c r="GV265">
        <v>0</v>
      </c>
      <c r="GW265">
        <v>28.4774</v>
      </c>
      <c r="GX265">
        <v>999.9</v>
      </c>
      <c r="GY265">
        <v>57.447</v>
      </c>
      <c r="GZ265">
        <v>30.957</v>
      </c>
      <c r="HA265">
        <v>28.6196</v>
      </c>
      <c r="HB265">
        <v>54.5828</v>
      </c>
      <c r="HC265">
        <v>44.2869</v>
      </c>
      <c r="HD265">
        <v>1</v>
      </c>
      <c r="HE265">
        <v>0.0902033</v>
      </c>
      <c r="HF265">
        <v>-1.47166</v>
      </c>
      <c r="HG265">
        <v>20.1274</v>
      </c>
      <c r="HH265">
        <v>5.19842</v>
      </c>
      <c r="HI265">
        <v>12.004</v>
      </c>
      <c r="HJ265">
        <v>4.9755</v>
      </c>
      <c r="HK265">
        <v>3.294</v>
      </c>
      <c r="HL265">
        <v>9999</v>
      </c>
      <c r="HM265">
        <v>9999</v>
      </c>
      <c r="HN265">
        <v>999.9</v>
      </c>
      <c r="HO265">
        <v>9999</v>
      </c>
      <c r="HP265">
        <v>1.86326</v>
      </c>
      <c r="HQ265">
        <v>1.86813</v>
      </c>
      <c r="HR265">
        <v>1.86792</v>
      </c>
      <c r="HS265">
        <v>1.86905</v>
      </c>
      <c r="HT265">
        <v>1.86983</v>
      </c>
      <c r="HU265">
        <v>1.86595</v>
      </c>
      <c r="HV265">
        <v>1.86695</v>
      </c>
      <c r="HW265">
        <v>1.86844</v>
      </c>
      <c r="HX265">
        <v>5</v>
      </c>
      <c r="HY265">
        <v>0</v>
      </c>
      <c r="HZ265">
        <v>0</v>
      </c>
      <c r="IA265">
        <v>0</v>
      </c>
      <c r="IB265" t="s">
        <v>424</v>
      </c>
      <c r="IC265" t="s">
        <v>425</v>
      </c>
      <c r="ID265" t="s">
        <v>426</v>
      </c>
      <c r="IE265" t="s">
        <v>426</v>
      </c>
      <c r="IF265" t="s">
        <v>426</v>
      </c>
      <c r="IG265" t="s">
        <v>426</v>
      </c>
      <c r="IH265">
        <v>0</v>
      </c>
      <c r="II265">
        <v>100</v>
      </c>
      <c r="IJ265">
        <v>100</v>
      </c>
      <c r="IK265">
        <v>1.98</v>
      </c>
      <c r="IL265">
        <v>0.3772</v>
      </c>
      <c r="IM265">
        <v>0.591063205497763</v>
      </c>
      <c r="IN265">
        <v>0.00362635438953289</v>
      </c>
      <c r="IO265">
        <v>-8.50754122937555e-07</v>
      </c>
      <c r="IP265">
        <v>2.87264459290622e-10</v>
      </c>
      <c r="IQ265">
        <v>-0.103101814204982</v>
      </c>
      <c r="IR265">
        <v>-0.017656537129445</v>
      </c>
      <c r="IS265">
        <v>0.00217271289782075</v>
      </c>
      <c r="IT265">
        <v>-2.34727275410467e-05</v>
      </c>
      <c r="IU265">
        <v>4</v>
      </c>
      <c r="IV265">
        <v>2183</v>
      </c>
      <c r="IW265">
        <v>1</v>
      </c>
      <c r="IX265">
        <v>27</v>
      </c>
      <c r="IY265">
        <v>29322735.7</v>
      </c>
      <c r="IZ265">
        <v>29322735.7</v>
      </c>
      <c r="JA265">
        <v>0.997314</v>
      </c>
      <c r="JB265">
        <v>2.63794</v>
      </c>
      <c r="JC265">
        <v>1.54785</v>
      </c>
      <c r="JD265">
        <v>2.31323</v>
      </c>
      <c r="JE265">
        <v>1.64673</v>
      </c>
      <c r="JF265">
        <v>2.36206</v>
      </c>
      <c r="JG265">
        <v>34.6463</v>
      </c>
      <c r="JH265">
        <v>24.2188</v>
      </c>
      <c r="JI265">
        <v>18</v>
      </c>
      <c r="JJ265">
        <v>506.255</v>
      </c>
      <c r="JK265">
        <v>396.209</v>
      </c>
      <c r="JL265">
        <v>30.9236</v>
      </c>
      <c r="JM265">
        <v>28.5603</v>
      </c>
      <c r="JN265">
        <v>29.9999</v>
      </c>
      <c r="JO265">
        <v>28.5781</v>
      </c>
      <c r="JP265">
        <v>28.5318</v>
      </c>
      <c r="JQ265">
        <v>19.9939</v>
      </c>
      <c r="JR265">
        <v>20.452</v>
      </c>
      <c r="JS265">
        <v>53.0695</v>
      </c>
      <c r="JT265">
        <v>30.9213</v>
      </c>
      <c r="JU265">
        <v>420</v>
      </c>
      <c r="JV265">
        <v>23.7533</v>
      </c>
      <c r="JW265">
        <v>96.5837</v>
      </c>
      <c r="JX265">
        <v>94.5457</v>
      </c>
    </row>
    <row r="266" spans="1:284">
      <c r="A266">
        <v>250</v>
      </c>
      <c r="B266">
        <v>1759364146.1</v>
      </c>
      <c r="C266">
        <v>3104</v>
      </c>
      <c r="D266" t="s">
        <v>932</v>
      </c>
      <c r="E266" t="s">
        <v>933</v>
      </c>
      <c r="F266">
        <v>5</v>
      </c>
      <c r="G266" t="s">
        <v>913</v>
      </c>
      <c r="H266" t="s">
        <v>419</v>
      </c>
      <c r="I266">
        <v>1759364143.1</v>
      </c>
      <c r="J266">
        <f>(K266)/1000</f>
        <v>0</v>
      </c>
      <c r="K266">
        <f>1000*DK266*AI266*(DG266-DH266)/(100*CZ266*(1000-AI266*DG266))</f>
        <v>0</v>
      </c>
      <c r="L266">
        <f>DK266*AI266*(DF266-DE266*(1000-AI266*DH266)/(1000-AI266*DG266))/(100*CZ266)</f>
        <v>0</v>
      </c>
      <c r="M266">
        <f>DE266 - IF(AI266&gt;1, L266*CZ266*100.0/(AK266), 0)</f>
        <v>0</v>
      </c>
      <c r="N266">
        <f>((T266-J266/2)*M266-L266)/(T266+J266/2)</f>
        <v>0</v>
      </c>
      <c r="O266">
        <f>N266*(DL266+DM266)/1000.0</f>
        <v>0</v>
      </c>
      <c r="P266">
        <f>(DE266 - IF(AI266&gt;1, L266*CZ266*100.0/(AK266), 0))*(DL266+DM266)/1000.0</f>
        <v>0</v>
      </c>
      <c r="Q266">
        <f>2.0/((1/S266-1/R266)+SIGN(S266)*SQRT((1/S266-1/R266)*(1/S266-1/R266) + 4*DA266/((DA266+1)*(DA266+1))*(2*1/S266*1/R266-1/R266*1/R266)))</f>
        <v>0</v>
      </c>
      <c r="R266">
        <f>IF(LEFT(DB266,1)&lt;&gt;"0",IF(LEFT(DB266,1)="1",3.0,DC266),$D$5+$E$5*(DS266*DL266/($K$5*1000))+$F$5*(DS266*DL266/($K$5*1000))*MAX(MIN(CZ266,$J$5),$I$5)*MAX(MIN(CZ266,$J$5),$I$5)+$G$5*MAX(MIN(CZ266,$J$5),$I$5)*(DS266*DL266/($K$5*1000))+$H$5*(DS266*DL266/($K$5*1000))*(DS266*DL266/($K$5*1000)))</f>
        <v>0</v>
      </c>
      <c r="S266">
        <f>J266*(1000-(1000*0.61365*exp(17.502*W266/(240.97+W266))/(DL266+DM266)+DG266)/2)/(1000*0.61365*exp(17.502*W266/(240.97+W266))/(DL266+DM266)-DG266)</f>
        <v>0</v>
      </c>
      <c r="T266">
        <f>1/((DA266+1)/(Q266/1.6)+1/(R266/1.37)) + DA266/((DA266+1)/(Q266/1.6) + DA266/(R266/1.37))</f>
        <v>0</v>
      </c>
      <c r="U266">
        <f>(CV266*CY266)</f>
        <v>0</v>
      </c>
      <c r="V266">
        <f>(DN266+(U266+2*0.95*5.67E-8*(((DN266+$B$7)+273)^4-(DN266+273)^4)-44100*J266)/(1.84*29.3*R266+8*0.95*5.67E-8*(DN266+273)^3))</f>
        <v>0</v>
      </c>
      <c r="W266">
        <f>($C$7*DO266+$D$7*DP266+$E$7*V266)</f>
        <v>0</v>
      </c>
      <c r="X266">
        <f>0.61365*exp(17.502*W266/(240.97+W266))</f>
        <v>0</v>
      </c>
      <c r="Y266">
        <f>(Z266/AA266*100)</f>
        <v>0</v>
      </c>
      <c r="Z266">
        <f>DG266*(DL266+DM266)/1000</f>
        <v>0</v>
      </c>
      <c r="AA266">
        <f>0.61365*exp(17.502*DN266/(240.97+DN266))</f>
        <v>0</v>
      </c>
      <c r="AB266">
        <f>(X266-DG266*(DL266+DM266)/1000)</f>
        <v>0</v>
      </c>
      <c r="AC266">
        <f>(-J266*44100)</f>
        <v>0</v>
      </c>
      <c r="AD266">
        <f>2*29.3*R266*0.92*(DN266-W266)</f>
        <v>0</v>
      </c>
      <c r="AE266">
        <f>2*0.95*5.67E-8*(((DN266+$B$7)+273)^4-(W266+273)^4)</f>
        <v>0</v>
      </c>
      <c r="AF266">
        <f>U266+AE266+AC266+AD266</f>
        <v>0</v>
      </c>
      <c r="AG266">
        <v>0</v>
      </c>
      <c r="AH266">
        <v>0</v>
      </c>
      <c r="AI266">
        <f>IF(AG266*$H$13&gt;=AK266,1.0,(AK266/(AK266-AG266*$H$13)))</f>
        <v>0</v>
      </c>
      <c r="AJ266">
        <f>(AI266-1)*100</f>
        <v>0</v>
      </c>
      <c r="AK266">
        <f>MAX(0,($B$13+$C$13*DS266)/(1+$D$13*DS266)*DL266/(DN266+273)*$E$13)</f>
        <v>0</v>
      </c>
      <c r="AL266" t="s">
        <v>420</v>
      </c>
      <c r="AM266" t="s">
        <v>420</v>
      </c>
      <c r="AN266">
        <v>0</v>
      </c>
      <c r="AO266">
        <v>0</v>
      </c>
      <c r="AP266">
        <f>1-AN266/AO266</f>
        <v>0</v>
      </c>
      <c r="AQ266">
        <v>0</v>
      </c>
      <c r="AR266" t="s">
        <v>420</v>
      </c>
      <c r="AS266" t="s">
        <v>420</v>
      </c>
      <c r="AT266">
        <v>0</v>
      </c>
      <c r="AU266">
        <v>0</v>
      </c>
      <c r="AV266">
        <f>1-AT266/AU266</f>
        <v>0</v>
      </c>
      <c r="AW266">
        <v>0.5</v>
      </c>
      <c r="AX266">
        <f>CW266</f>
        <v>0</v>
      </c>
      <c r="AY266">
        <f>L266</f>
        <v>0</v>
      </c>
      <c r="AZ266">
        <f>AV266*AW266*AX266</f>
        <v>0</v>
      </c>
      <c r="BA266">
        <f>(AY266-AQ266)/AX266</f>
        <v>0</v>
      </c>
      <c r="BB266">
        <f>(AO266-AU266)/AU266</f>
        <v>0</v>
      </c>
      <c r="BC266">
        <f>AN266/(AP266+AN266/AU266)</f>
        <v>0</v>
      </c>
      <c r="BD266" t="s">
        <v>420</v>
      </c>
      <c r="BE266">
        <v>0</v>
      </c>
      <c r="BF266">
        <f>IF(BE266&lt;&gt;0, BE266, BC266)</f>
        <v>0</v>
      </c>
      <c r="BG266">
        <f>1-BF266/AU266</f>
        <v>0</v>
      </c>
      <c r="BH266">
        <f>(AU266-AT266)/(AU266-BF266)</f>
        <v>0</v>
      </c>
      <c r="BI266">
        <f>(AO266-AU266)/(AO266-BF266)</f>
        <v>0</v>
      </c>
      <c r="BJ266">
        <f>(AU266-AT266)/(AU266-AN266)</f>
        <v>0</v>
      </c>
      <c r="BK266">
        <f>(AO266-AU266)/(AO266-AN266)</f>
        <v>0</v>
      </c>
      <c r="BL266">
        <f>(BH266*BF266/AT266)</f>
        <v>0</v>
      </c>
      <c r="BM266">
        <f>(1-BL266)</f>
        <v>0</v>
      </c>
      <c r="CV266">
        <f>$B$11*DT266+$C$11*DU266+$F$11*EF266*(1-EI266)</f>
        <v>0</v>
      </c>
      <c r="CW266">
        <f>CV266*CX266</f>
        <v>0</v>
      </c>
      <c r="CX266">
        <f>($B$11*$D$9+$C$11*$D$9+$F$11*((ES266+EK266)/MAX(ES266+EK266+ET266, 0.1)*$I$9+ET266/MAX(ES266+EK266+ET266, 0.1)*$J$9))/($B$11+$C$11+$F$11)</f>
        <v>0</v>
      </c>
      <c r="CY266">
        <f>($B$11*$K$9+$C$11*$K$9+$F$11*((ES266+EK266)/MAX(ES266+EK266+ET266, 0.1)*$P$9+ET266/MAX(ES266+EK266+ET266, 0.1)*$Q$9))/($B$11+$C$11+$F$11)</f>
        <v>0</v>
      </c>
      <c r="CZ266">
        <v>2.7</v>
      </c>
      <c r="DA266">
        <v>0.5</v>
      </c>
      <c r="DB266" t="s">
        <v>421</v>
      </c>
      <c r="DC266">
        <v>2</v>
      </c>
      <c r="DD266">
        <v>1759364143.1</v>
      </c>
      <c r="DE266">
        <v>420.006333333333</v>
      </c>
      <c r="DF266">
        <v>420.020333333333</v>
      </c>
      <c r="DG266">
        <v>23.8789333333333</v>
      </c>
      <c r="DH266">
        <v>23.7595666666667</v>
      </c>
      <c r="DI266">
        <v>418.027333333333</v>
      </c>
      <c r="DJ266">
        <v>23.5016</v>
      </c>
      <c r="DK266">
        <v>499.978333333333</v>
      </c>
      <c r="DL266">
        <v>90.3309666666667</v>
      </c>
      <c r="DM266">
        <v>0.0336721666666667</v>
      </c>
      <c r="DN266">
        <v>30.2351666666667</v>
      </c>
      <c r="DO266">
        <v>30.0025333333333</v>
      </c>
      <c r="DP266">
        <v>999.9</v>
      </c>
      <c r="DQ266">
        <v>0</v>
      </c>
      <c r="DR266">
        <v>0</v>
      </c>
      <c r="DS266">
        <v>9994.79</v>
      </c>
      <c r="DT266">
        <v>0</v>
      </c>
      <c r="DU266">
        <v>0.386148</v>
      </c>
      <c r="DV266">
        <v>-0.0136718666666667</v>
      </c>
      <c r="DW266">
        <v>430.281333333333</v>
      </c>
      <c r="DX266">
        <v>430.243</v>
      </c>
      <c r="DY266">
        <v>0.119355666666667</v>
      </c>
      <c r="DZ266">
        <v>420.020333333333</v>
      </c>
      <c r="EA266">
        <v>23.7595666666667</v>
      </c>
      <c r="EB266">
        <v>2.15700333333333</v>
      </c>
      <c r="EC266">
        <v>2.14622333333333</v>
      </c>
      <c r="ED266">
        <v>18.6465</v>
      </c>
      <c r="EE266">
        <v>18.5664666666667</v>
      </c>
      <c r="EF266">
        <v>0.00500059</v>
      </c>
      <c r="EG266">
        <v>0</v>
      </c>
      <c r="EH266">
        <v>0</v>
      </c>
      <c r="EI266">
        <v>0</v>
      </c>
      <c r="EJ266">
        <v>276.2</v>
      </c>
      <c r="EK266">
        <v>0.00500059</v>
      </c>
      <c r="EL266">
        <v>-6.9</v>
      </c>
      <c r="EM266">
        <v>-0.833333333333333</v>
      </c>
      <c r="EN266">
        <v>35.604</v>
      </c>
      <c r="EO266">
        <v>39.854</v>
      </c>
      <c r="EP266">
        <v>37.333</v>
      </c>
      <c r="EQ266">
        <v>40.229</v>
      </c>
      <c r="ER266">
        <v>38.375</v>
      </c>
      <c r="ES266">
        <v>0</v>
      </c>
      <c r="ET266">
        <v>0</v>
      </c>
      <c r="EU266">
        <v>0</v>
      </c>
      <c r="EV266">
        <v>1759364147.5</v>
      </c>
      <c r="EW266">
        <v>0</v>
      </c>
      <c r="EX266">
        <v>279.04</v>
      </c>
      <c r="EY266">
        <v>1.93846165235632</v>
      </c>
      <c r="EZ266">
        <v>8.2538460723748</v>
      </c>
      <c r="FA266">
        <v>-9.936</v>
      </c>
      <c r="FB266">
        <v>15</v>
      </c>
      <c r="FC266">
        <v>0</v>
      </c>
      <c r="FD266" t="s">
        <v>422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-0.0138782338095238</v>
      </c>
      <c r="FQ266">
        <v>-0.00548843220779215</v>
      </c>
      <c r="FR266">
        <v>0.0319234304135337</v>
      </c>
      <c r="FS266">
        <v>1</v>
      </c>
      <c r="FT266">
        <v>279.252941176471</v>
      </c>
      <c r="FU266">
        <v>-15.8533231913875</v>
      </c>
      <c r="FV266">
        <v>4.52075184364658</v>
      </c>
      <c r="FW266">
        <v>-1</v>
      </c>
      <c r="FX266">
        <v>0.117912428571429</v>
      </c>
      <c r="FY266">
        <v>0.02421787012987</v>
      </c>
      <c r="FZ266">
        <v>0.00277460776415297</v>
      </c>
      <c r="GA266">
        <v>1</v>
      </c>
      <c r="GB266">
        <v>2</v>
      </c>
      <c r="GC266">
        <v>2</v>
      </c>
      <c r="GD266" t="s">
        <v>449</v>
      </c>
      <c r="GE266">
        <v>3.13281</v>
      </c>
      <c r="GF266">
        <v>2.71167</v>
      </c>
      <c r="GG266">
        <v>0.0892776</v>
      </c>
      <c r="GH266">
        <v>0.0897411</v>
      </c>
      <c r="GI266">
        <v>0.102327</v>
      </c>
      <c r="GJ266">
        <v>0.102727</v>
      </c>
      <c r="GK266">
        <v>34281.9</v>
      </c>
      <c r="GL266">
        <v>36704.6</v>
      </c>
      <c r="GM266">
        <v>34059.1</v>
      </c>
      <c r="GN266">
        <v>36511.2</v>
      </c>
      <c r="GO266">
        <v>43180</v>
      </c>
      <c r="GP266">
        <v>47028.6</v>
      </c>
      <c r="GQ266">
        <v>53133.1</v>
      </c>
      <c r="GR266">
        <v>58354.4</v>
      </c>
      <c r="GS266">
        <v>1.95168</v>
      </c>
      <c r="GT266">
        <v>1.78043</v>
      </c>
      <c r="GU266">
        <v>0.0938028</v>
      </c>
      <c r="GV266">
        <v>0</v>
      </c>
      <c r="GW266">
        <v>28.4774</v>
      </c>
      <c r="GX266">
        <v>999.9</v>
      </c>
      <c r="GY266">
        <v>57.447</v>
      </c>
      <c r="GZ266">
        <v>30.957</v>
      </c>
      <c r="HA266">
        <v>28.6185</v>
      </c>
      <c r="HB266">
        <v>55.1628</v>
      </c>
      <c r="HC266">
        <v>44.5954</v>
      </c>
      <c r="HD266">
        <v>1</v>
      </c>
      <c r="HE266">
        <v>0.0901143</v>
      </c>
      <c r="HF266">
        <v>-1.47253</v>
      </c>
      <c r="HG266">
        <v>20.1274</v>
      </c>
      <c r="HH266">
        <v>5.19842</v>
      </c>
      <c r="HI266">
        <v>12.0041</v>
      </c>
      <c r="HJ266">
        <v>4.97555</v>
      </c>
      <c r="HK266">
        <v>3.294</v>
      </c>
      <c r="HL266">
        <v>9999</v>
      </c>
      <c r="HM266">
        <v>9999</v>
      </c>
      <c r="HN266">
        <v>999.9</v>
      </c>
      <c r="HO266">
        <v>9999</v>
      </c>
      <c r="HP266">
        <v>1.86325</v>
      </c>
      <c r="HQ266">
        <v>1.86813</v>
      </c>
      <c r="HR266">
        <v>1.8679</v>
      </c>
      <c r="HS266">
        <v>1.86905</v>
      </c>
      <c r="HT266">
        <v>1.86982</v>
      </c>
      <c r="HU266">
        <v>1.86594</v>
      </c>
      <c r="HV266">
        <v>1.86696</v>
      </c>
      <c r="HW266">
        <v>1.86844</v>
      </c>
      <c r="HX266">
        <v>5</v>
      </c>
      <c r="HY266">
        <v>0</v>
      </c>
      <c r="HZ266">
        <v>0</v>
      </c>
      <c r="IA266">
        <v>0</v>
      </c>
      <c r="IB266" t="s">
        <v>424</v>
      </c>
      <c r="IC266" t="s">
        <v>425</v>
      </c>
      <c r="ID266" t="s">
        <v>426</v>
      </c>
      <c r="IE266" t="s">
        <v>426</v>
      </c>
      <c r="IF266" t="s">
        <v>426</v>
      </c>
      <c r="IG266" t="s">
        <v>426</v>
      </c>
      <c r="IH266">
        <v>0</v>
      </c>
      <c r="II266">
        <v>100</v>
      </c>
      <c r="IJ266">
        <v>100</v>
      </c>
      <c r="IK266">
        <v>1.979</v>
      </c>
      <c r="IL266">
        <v>0.3772</v>
      </c>
      <c r="IM266">
        <v>0.591063205497763</v>
      </c>
      <c r="IN266">
        <v>0.00362635438953289</v>
      </c>
      <c r="IO266">
        <v>-8.50754122937555e-07</v>
      </c>
      <c r="IP266">
        <v>2.87264459290622e-10</v>
      </c>
      <c r="IQ266">
        <v>-0.103101814204982</v>
      </c>
      <c r="IR266">
        <v>-0.017656537129445</v>
      </c>
      <c r="IS266">
        <v>0.00217271289782075</v>
      </c>
      <c r="IT266">
        <v>-2.34727275410467e-05</v>
      </c>
      <c r="IU266">
        <v>4</v>
      </c>
      <c r="IV266">
        <v>2183</v>
      </c>
      <c r="IW266">
        <v>1</v>
      </c>
      <c r="IX266">
        <v>27</v>
      </c>
      <c r="IY266">
        <v>29322735.8</v>
      </c>
      <c r="IZ266">
        <v>29322735.8</v>
      </c>
      <c r="JA266">
        <v>0.998535</v>
      </c>
      <c r="JB266">
        <v>2.65015</v>
      </c>
      <c r="JC266">
        <v>1.54785</v>
      </c>
      <c r="JD266">
        <v>2.31323</v>
      </c>
      <c r="JE266">
        <v>1.64673</v>
      </c>
      <c r="JF266">
        <v>2.29858</v>
      </c>
      <c r="JG266">
        <v>34.6463</v>
      </c>
      <c r="JH266">
        <v>24.2101</v>
      </c>
      <c r="JI266">
        <v>18</v>
      </c>
      <c r="JJ266">
        <v>506.194</v>
      </c>
      <c r="JK266">
        <v>396.296</v>
      </c>
      <c r="JL266">
        <v>30.9225</v>
      </c>
      <c r="JM266">
        <v>28.5591</v>
      </c>
      <c r="JN266">
        <v>29.9998</v>
      </c>
      <c r="JO266">
        <v>28.5769</v>
      </c>
      <c r="JP266">
        <v>28.5306</v>
      </c>
      <c r="JQ266">
        <v>19.9932</v>
      </c>
      <c r="JR266">
        <v>20.452</v>
      </c>
      <c r="JS266">
        <v>53.0695</v>
      </c>
      <c r="JT266">
        <v>30.9213</v>
      </c>
      <c r="JU266">
        <v>420</v>
      </c>
      <c r="JV266">
        <v>23.7533</v>
      </c>
      <c r="JW266">
        <v>96.5841</v>
      </c>
      <c r="JX266">
        <v>94.546</v>
      </c>
    </row>
    <row r="267" spans="1:284">
      <c r="A267">
        <v>251</v>
      </c>
      <c r="B267">
        <v>1759364148.1</v>
      </c>
      <c r="C267">
        <v>3106</v>
      </c>
      <c r="D267" t="s">
        <v>934</v>
      </c>
      <c r="E267" t="s">
        <v>935</v>
      </c>
      <c r="F267">
        <v>5</v>
      </c>
      <c r="G267" t="s">
        <v>913</v>
      </c>
      <c r="H267" t="s">
        <v>419</v>
      </c>
      <c r="I267">
        <v>1759364145.1</v>
      </c>
      <c r="J267">
        <f>(K267)/1000</f>
        <v>0</v>
      </c>
      <c r="K267">
        <f>1000*DK267*AI267*(DG267-DH267)/(100*CZ267*(1000-AI267*DG267))</f>
        <v>0</v>
      </c>
      <c r="L267">
        <f>DK267*AI267*(DF267-DE267*(1000-AI267*DH267)/(1000-AI267*DG267))/(100*CZ267)</f>
        <v>0</v>
      </c>
      <c r="M267">
        <f>DE267 - IF(AI267&gt;1, L267*CZ267*100.0/(AK267), 0)</f>
        <v>0</v>
      </c>
      <c r="N267">
        <f>((T267-J267/2)*M267-L267)/(T267+J267/2)</f>
        <v>0</v>
      </c>
      <c r="O267">
        <f>N267*(DL267+DM267)/1000.0</f>
        <v>0</v>
      </c>
      <c r="P267">
        <f>(DE267 - IF(AI267&gt;1, L267*CZ267*100.0/(AK267), 0))*(DL267+DM267)/1000.0</f>
        <v>0</v>
      </c>
      <c r="Q267">
        <f>2.0/((1/S267-1/R267)+SIGN(S267)*SQRT((1/S267-1/R267)*(1/S267-1/R267) + 4*DA267/((DA267+1)*(DA267+1))*(2*1/S267*1/R267-1/R267*1/R267)))</f>
        <v>0</v>
      </c>
      <c r="R267">
        <f>IF(LEFT(DB267,1)&lt;&gt;"0",IF(LEFT(DB267,1)="1",3.0,DC267),$D$5+$E$5*(DS267*DL267/($K$5*1000))+$F$5*(DS267*DL267/($K$5*1000))*MAX(MIN(CZ267,$J$5),$I$5)*MAX(MIN(CZ267,$J$5),$I$5)+$G$5*MAX(MIN(CZ267,$J$5),$I$5)*(DS267*DL267/($K$5*1000))+$H$5*(DS267*DL267/($K$5*1000))*(DS267*DL267/($K$5*1000)))</f>
        <v>0</v>
      </c>
      <c r="S267">
        <f>J267*(1000-(1000*0.61365*exp(17.502*W267/(240.97+W267))/(DL267+DM267)+DG267)/2)/(1000*0.61365*exp(17.502*W267/(240.97+W267))/(DL267+DM267)-DG267)</f>
        <v>0</v>
      </c>
      <c r="T267">
        <f>1/((DA267+1)/(Q267/1.6)+1/(R267/1.37)) + DA267/((DA267+1)/(Q267/1.6) + DA267/(R267/1.37))</f>
        <v>0</v>
      </c>
      <c r="U267">
        <f>(CV267*CY267)</f>
        <v>0</v>
      </c>
      <c r="V267">
        <f>(DN267+(U267+2*0.95*5.67E-8*(((DN267+$B$7)+273)^4-(DN267+273)^4)-44100*J267)/(1.84*29.3*R267+8*0.95*5.67E-8*(DN267+273)^3))</f>
        <v>0</v>
      </c>
      <c r="W267">
        <f>($C$7*DO267+$D$7*DP267+$E$7*V267)</f>
        <v>0</v>
      </c>
      <c r="X267">
        <f>0.61365*exp(17.502*W267/(240.97+W267))</f>
        <v>0</v>
      </c>
      <c r="Y267">
        <f>(Z267/AA267*100)</f>
        <v>0</v>
      </c>
      <c r="Z267">
        <f>DG267*(DL267+DM267)/1000</f>
        <v>0</v>
      </c>
      <c r="AA267">
        <f>0.61365*exp(17.502*DN267/(240.97+DN267))</f>
        <v>0</v>
      </c>
      <c r="AB267">
        <f>(X267-DG267*(DL267+DM267)/1000)</f>
        <v>0</v>
      </c>
      <c r="AC267">
        <f>(-J267*44100)</f>
        <v>0</v>
      </c>
      <c r="AD267">
        <f>2*29.3*R267*0.92*(DN267-W267)</f>
        <v>0</v>
      </c>
      <c r="AE267">
        <f>2*0.95*5.67E-8*(((DN267+$B$7)+273)^4-(W267+273)^4)</f>
        <v>0</v>
      </c>
      <c r="AF267">
        <f>U267+AE267+AC267+AD267</f>
        <v>0</v>
      </c>
      <c r="AG267">
        <v>0</v>
      </c>
      <c r="AH267">
        <v>0</v>
      </c>
      <c r="AI267">
        <f>IF(AG267*$H$13&gt;=AK267,1.0,(AK267/(AK267-AG267*$H$13)))</f>
        <v>0</v>
      </c>
      <c r="AJ267">
        <f>(AI267-1)*100</f>
        <v>0</v>
      </c>
      <c r="AK267">
        <f>MAX(0,($B$13+$C$13*DS267)/(1+$D$13*DS267)*DL267/(DN267+273)*$E$13)</f>
        <v>0</v>
      </c>
      <c r="AL267" t="s">
        <v>420</v>
      </c>
      <c r="AM267" t="s">
        <v>420</v>
      </c>
      <c r="AN267">
        <v>0</v>
      </c>
      <c r="AO267">
        <v>0</v>
      </c>
      <c r="AP267">
        <f>1-AN267/AO267</f>
        <v>0</v>
      </c>
      <c r="AQ267">
        <v>0</v>
      </c>
      <c r="AR267" t="s">
        <v>420</v>
      </c>
      <c r="AS267" t="s">
        <v>420</v>
      </c>
      <c r="AT267">
        <v>0</v>
      </c>
      <c r="AU267">
        <v>0</v>
      </c>
      <c r="AV267">
        <f>1-AT267/AU267</f>
        <v>0</v>
      </c>
      <c r="AW267">
        <v>0.5</v>
      </c>
      <c r="AX267">
        <f>CW267</f>
        <v>0</v>
      </c>
      <c r="AY267">
        <f>L267</f>
        <v>0</v>
      </c>
      <c r="AZ267">
        <f>AV267*AW267*AX267</f>
        <v>0</v>
      </c>
      <c r="BA267">
        <f>(AY267-AQ267)/AX267</f>
        <v>0</v>
      </c>
      <c r="BB267">
        <f>(AO267-AU267)/AU267</f>
        <v>0</v>
      </c>
      <c r="BC267">
        <f>AN267/(AP267+AN267/AU267)</f>
        <v>0</v>
      </c>
      <c r="BD267" t="s">
        <v>420</v>
      </c>
      <c r="BE267">
        <v>0</v>
      </c>
      <c r="BF267">
        <f>IF(BE267&lt;&gt;0, BE267, BC267)</f>
        <v>0</v>
      </c>
      <c r="BG267">
        <f>1-BF267/AU267</f>
        <v>0</v>
      </c>
      <c r="BH267">
        <f>(AU267-AT267)/(AU267-BF267)</f>
        <v>0</v>
      </c>
      <c r="BI267">
        <f>(AO267-AU267)/(AO267-BF267)</f>
        <v>0</v>
      </c>
      <c r="BJ267">
        <f>(AU267-AT267)/(AU267-AN267)</f>
        <v>0</v>
      </c>
      <c r="BK267">
        <f>(AO267-AU267)/(AO267-AN267)</f>
        <v>0</v>
      </c>
      <c r="BL267">
        <f>(BH267*BF267/AT267)</f>
        <v>0</v>
      </c>
      <c r="BM267">
        <f>(1-BL267)</f>
        <v>0</v>
      </c>
      <c r="CV267">
        <f>$B$11*DT267+$C$11*DU267+$F$11*EF267*(1-EI267)</f>
        <v>0</v>
      </c>
      <c r="CW267">
        <f>CV267*CX267</f>
        <v>0</v>
      </c>
      <c r="CX267">
        <f>($B$11*$D$9+$C$11*$D$9+$F$11*((ES267+EK267)/MAX(ES267+EK267+ET267, 0.1)*$I$9+ET267/MAX(ES267+EK267+ET267, 0.1)*$J$9))/($B$11+$C$11+$F$11)</f>
        <v>0</v>
      </c>
      <c r="CY267">
        <f>($B$11*$K$9+$C$11*$K$9+$F$11*((ES267+EK267)/MAX(ES267+EK267+ET267, 0.1)*$P$9+ET267/MAX(ES267+EK267+ET267, 0.1)*$Q$9))/($B$11+$C$11+$F$11)</f>
        <v>0</v>
      </c>
      <c r="CZ267">
        <v>2.7</v>
      </c>
      <c r="DA267">
        <v>0.5</v>
      </c>
      <c r="DB267" t="s">
        <v>421</v>
      </c>
      <c r="DC267">
        <v>2</v>
      </c>
      <c r="DD267">
        <v>1759364145.1</v>
      </c>
      <c r="DE267">
        <v>420.011666666667</v>
      </c>
      <c r="DF267">
        <v>419.997</v>
      </c>
      <c r="DG267">
        <v>23.8773666666667</v>
      </c>
      <c r="DH267">
        <v>23.7587333333333</v>
      </c>
      <c r="DI267">
        <v>418.032333333333</v>
      </c>
      <c r="DJ267">
        <v>23.5001333333333</v>
      </c>
      <c r="DK267">
        <v>499.971</v>
      </c>
      <c r="DL267">
        <v>90.3319</v>
      </c>
      <c r="DM267">
        <v>0.0336844</v>
      </c>
      <c r="DN267">
        <v>30.2362666666667</v>
      </c>
      <c r="DO267">
        <v>30.0055666666667</v>
      </c>
      <c r="DP267">
        <v>999.9</v>
      </c>
      <c r="DQ267">
        <v>0</v>
      </c>
      <c r="DR267">
        <v>0</v>
      </c>
      <c r="DS267">
        <v>9999.15</v>
      </c>
      <c r="DT267">
        <v>0</v>
      </c>
      <c r="DU267">
        <v>0.386148</v>
      </c>
      <c r="DV267">
        <v>0.0147705333333333</v>
      </c>
      <c r="DW267">
        <v>430.286</v>
      </c>
      <c r="DX267">
        <v>430.218666666667</v>
      </c>
      <c r="DY267">
        <v>0.118632</v>
      </c>
      <c r="DZ267">
        <v>419.997</v>
      </c>
      <c r="EA267">
        <v>23.7587333333333</v>
      </c>
      <c r="EB267">
        <v>2.15688666666667</v>
      </c>
      <c r="EC267">
        <v>2.14617</v>
      </c>
      <c r="ED267">
        <v>18.6456333333333</v>
      </c>
      <c r="EE267">
        <v>18.5660666666667</v>
      </c>
      <c r="EF267">
        <v>0.00500059</v>
      </c>
      <c r="EG267">
        <v>0</v>
      </c>
      <c r="EH267">
        <v>0</v>
      </c>
      <c r="EI267">
        <v>0</v>
      </c>
      <c r="EJ267">
        <v>274.933333333333</v>
      </c>
      <c r="EK267">
        <v>0.00500059</v>
      </c>
      <c r="EL267">
        <v>-9.33333333333333</v>
      </c>
      <c r="EM267">
        <v>-1.83333333333333</v>
      </c>
      <c r="EN267">
        <v>35.625</v>
      </c>
      <c r="EO267">
        <v>39.8956666666667</v>
      </c>
      <c r="EP267">
        <v>37.354</v>
      </c>
      <c r="EQ267">
        <v>40.2706666666667</v>
      </c>
      <c r="ER267">
        <v>38.3956666666667</v>
      </c>
      <c r="ES267">
        <v>0</v>
      </c>
      <c r="ET267">
        <v>0</v>
      </c>
      <c r="EU267">
        <v>0</v>
      </c>
      <c r="EV267">
        <v>1759364149.3</v>
      </c>
      <c r="EW267">
        <v>0</v>
      </c>
      <c r="EX267">
        <v>278.596153846154</v>
      </c>
      <c r="EY267">
        <v>5.87692331420093</v>
      </c>
      <c r="EZ267">
        <v>-4.94358983378088</v>
      </c>
      <c r="FA267">
        <v>-9.26153846153846</v>
      </c>
      <c r="FB267">
        <v>15</v>
      </c>
      <c r="FC267">
        <v>0</v>
      </c>
      <c r="FD267" t="s">
        <v>422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-0.0146193719047619</v>
      </c>
      <c r="FQ267">
        <v>0.136130652467533</v>
      </c>
      <c r="FR267">
        <v>0.0311038635546682</v>
      </c>
      <c r="FS267">
        <v>1</v>
      </c>
      <c r="FT267">
        <v>279.252941176471</v>
      </c>
      <c r="FU267">
        <v>-1.55844152737094</v>
      </c>
      <c r="FV267">
        <v>4.79253311959575</v>
      </c>
      <c r="FW267">
        <v>-1</v>
      </c>
      <c r="FX267">
        <v>0.118415428571429</v>
      </c>
      <c r="FY267">
        <v>0.0153878961038961</v>
      </c>
      <c r="FZ267">
        <v>0.00222314103340786</v>
      </c>
      <c r="GA267">
        <v>1</v>
      </c>
      <c r="GB267">
        <v>2</v>
      </c>
      <c r="GC267">
        <v>2</v>
      </c>
      <c r="GD267" t="s">
        <v>449</v>
      </c>
      <c r="GE267">
        <v>3.13282</v>
      </c>
      <c r="GF267">
        <v>2.71165</v>
      </c>
      <c r="GG267">
        <v>0.0892777</v>
      </c>
      <c r="GH267">
        <v>0.0897336</v>
      </c>
      <c r="GI267">
        <v>0.102325</v>
      </c>
      <c r="GJ267">
        <v>0.102723</v>
      </c>
      <c r="GK267">
        <v>34281.9</v>
      </c>
      <c r="GL267">
        <v>36705</v>
      </c>
      <c r="GM267">
        <v>34059.1</v>
      </c>
      <c r="GN267">
        <v>36511.3</v>
      </c>
      <c r="GO267">
        <v>43180.2</v>
      </c>
      <c r="GP267">
        <v>47029</v>
      </c>
      <c r="GQ267">
        <v>53133.3</v>
      </c>
      <c r="GR267">
        <v>58354.5</v>
      </c>
      <c r="GS267">
        <v>1.9518</v>
      </c>
      <c r="GT267">
        <v>1.78037</v>
      </c>
      <c r="GU267">
        <v>0.0939332</v>
      </c>
      <c r="GV267">
        <v>0</v>
      </c>
      <c r="GW267">
        <v>28.4774</v>
      </c>
      <c r="GX267">
        <v>999.9</v>
      </c>
      <c r="GY267">
        <v>57.447</v>
      </c>
      <c r="GZ267">
        <v>30.978</v>
      </c>
      <c r="HA267">
        <v>28.6531</v>
      </c>
      <c r="HB267">
        <v>54.8127</v>
      </c>
      <c r="HC267">
        <v>44.4191</v>
      </c>
      <c r="HD267">
        <v>1</v>
      </c>
      <c r="HE267">
        <v>0.0898526</v>
      </c>
      <c r="HF267">
        <v>-1.47198</v>
      </c>
      <c r="HG267">
        <v>20.1276</v>
      </c>
      <c r="HH267">
        <v>5.19842</v>
      </c>
      <c r="HI267">
        <v>12.0043</v>
      </c>
      <c r="HJ267">
        <v>4.9755</v>
      </c>
      <c r="HK267">
        <v>3.294</v>
      </c>
      <c r="HL267">
        <v>9999</v>
      </c>
      <c r="HM267">
        <v>9999</v>
      </c>
      <c r="HN267">
        <v>999.9</v>
      </c>
      <c r="HO267">
        <v>9999</v>
      </c>
      <c r="HP267">
        <v>1.86325</v>
      </c>
      <c r="HQ267">
        <v>1.86813</v>
      </c>
      <c r="HR267">
        <v>1.8679</v>
      </c>
      <c r="HS267">
        <v>1.86905</v>
      </c>
      <c r="HT267">
        <v>1.86983</v>
      </c>
      <c r="HU267">
        <v>1.86593</v>
      </c>
      <c r="HV267">
        <v>1.86695</v>
      </c>
      <c r="HW267">
        <v>1.86844</v>
      </c>
      <c r="HX267">
        <v>5</v>
      </c>
      <c r="HY267">
        <v>0</v>
      </c>
      <c r="HZ267">
        <v>0</v>
      </c>
      <c r="IA267">
        <v>0</v>
      </c>
      <c r="IB267" t="s">
        <v>424</v>
      </c>
      <c r="IC267" t="s">
        <v>425</v>
      </c>
      <c r="ID267" t="s">
        <v>426</v>
      </c>
      <c r="IE267" t="s">
        <v>426</v>
      </c>
      <c r="IF267" t="s">
        <v>426</v>
      </c>
      <c r="IG267" t="s">
        <v>426</v>
      </c>
      <c r="IH267">
        <v>0</v>
      </c>
      <c r="II267">
        <v>100</v>
      </c>
      <c r="IJ267">
        <v>100</v>
      </c>
      <c r="IK267">
        <v>1.979</v>
      </c>
      <c r="IL267">
        <v>0.3772</v>
      </c>
      <c r="IM267">
        <v>0.591063205497763</v>
      </c>
      <c r="IN267">
        <v>0.00362635438953289</v>
      </c>
      <c r="IO267">
        <v>-8.50754122937555e-07</v>
      </c>
      <c r="IP267">
        <v>2.87264459290622e-10</v>
      </c>
      <c r="IQ267">
        <v>-0.103101814204982</v>
      </c>
      <c r="IR267">
        <v>-0.017656537129445</v>
      </c>
      <c r="IS267">
        <v>0.00217271289782075</v>
      </c>
      <c r="IT267">
        <v>-2.34727275410467e-05</v>
      </c>
      <c r="IU267">
        <v>4</v>
      </c>
      <c r="IV267">
        <v>2183</v>
      </c>
      <c r="IW267">
        <v>1</v>
      </c>
      <c r="IX267">
        <v>27</v>
      </c>
      <c r="IY267">
        <v>29322735.8</v>
      </c>
      <c r="IZ267">
        <v>29322735.8</v>
      </c>
      <c r="JA267">
        <v>0.997314</v>
      </c>
      <c r="JB267">
        <v>2.64282</v>
      </c>
      <c r="JC267">
        <v>1.54785</v>
      </c>
      <c r="JD267">
        <v>2.31323</v>
      </c>
      <c r="JE267">
        <v>1.64673</v>
      </c>
      <c r="JF267">
        <v>2.36938</v>
      </c>
      <c r="JG267">
        <v>34.6463</v>
      </c>
      <c r="JH267">
        <v>24.2188</v>
      </c>
      <c r="JI267">
        <v>18</v>
      </c>
      <c r="JJ267">
        <v>506.267</v>
      </c>
      <c r="JK267">
        <v>396.261</v>
      </c>
      <c r="JL267">
        <v>30.9218</v>
      </c>
      <c r="JM267">
        <v>28.5579</v>
      </c>
      <c r="JN267">
        <v>29.9998</v>
      </c>
      <c r="JO267">
        <v>28.5757</v>
      </c>
      <c r="JP267">
        <v>28.5294</v>
      </c>
      <c r="JQ267">
        <v>19.9943</v>
      </c>
      <c r="JR267">
        <v>20.452</v>
      </c>
      <c r="JS267">
        <v>53.0695</v>
      </c>
      <c r="JT267">
        <v>30.9213</v>
      </c>
      <c r="JU267">
        <v>420</v>
      </c>
      <c r="JV267">
        <v>23.7533</v>
      </c>
      <c r="JW267">
        <v>96.5842</v>
      </c>
      <c r="JX267">
        <v>94.5462</v>
      </c>
    </row>
    <row r="268" spans="1:284">
      <c r="A268">
        <v>252</v>
      </c>
      <c r="B268">
        <v>1759364150.1</v>
      </c>
      <c r="C268">
        <v>3108</v>
      </c>
      <c r="D268" t="s">
        <v>936</v>
      </c>
      <c r="E268" t="s">
        <v>937</v>
      </c>
      <c r="F268">
        <v>5</v>
      </c>
      <c r="G268" t="s">
        <v>913</v>
      </c>
      <c r="H268" t="s">
        <v>419</v>
      </c>
      <c r="I268">
        <v>1759364147.1</v>
      </c>
      <c r="J268">
        <f>(K268)/1000</f>
        <v>0</v>
      </c>
      <c r="K268">
        <f>1000*DK268*AI268*(DG268-DH268)/(100*CZ268*(1000-AI268*DG268))</f>
        <v>0</v>
      </c>
      <c r="L268">
        <f>DK268*AI268*(DF268-DE268*(1000-AI268*DH268)/(1000-AI268*DG268))/(100*CZ268)</f>
        <v>0</v>
      </c>
      <c r="M268">
        <f>DE268 - IF(AI268&gt;1, L268*CZ268*100.0/(AK268), 0)</f>
        <v>0</v>
      </c>
      <c r="N268">
        <f>((T268-J268/2)*M268-L268)/(T268+J268/2)</f>
        <v>0</v>
      </c>
      <c r="O268">
        <f>N268*(DL268+DM268)/1000.0</f>
        <v>0</v>
      </c>
      <c r="P268">
        <f>(DE268 - IF(AI268&gt;1, L268*CZ268*100.0/(AK268), 0))*(DL268+DM268)/1000.0</f>
        <v>0</v>
      </c>
      <c r="Q268">
        <f>2.0/((1/S268-1/R268)+SIGN(S268)*SQRT((1/S268-1/R268)*(1/S268-1/R268) + 4*DA268/((DA268+1)*(DA268+1))*(2*1/S268*1/R268-1/R268*1/R268)))</f>
        <v>0</v>
      </c>
      <c r="R268">
        <f>IF(LEFT(DB268,1)&lt;&gt;"0",IF(LEFT(DB268,1)="1",3.0,DC268),$D$5+$E$5*(DS268*DL268/($K$5*1000))+$F$5*(DS268*DL268/($K$5*1000))*MAX(MIN(CZ268,$J$5),$I$5)*MAX(MIN(CZ268,$J$5),$I$5)+$G$5*MAX(MIN(CZ268,$J$5),$I$5)*(DS268*DL268/($K$5*1000))+$H$5*(DS268*DL268/($K$5*1000))*(DS268*DL268/($K$5*1000)))</f>
        <v>0</v>
      </c>
      <c r="S268">
        <f>J268*(1000-(1000*0.61365*exp(17.502*W268/(240.97+W268))/(DL268+DM268)+DG268)/2)/(1000*0.61365*exp(17.502*W268/(240.97+W268))/(DL268+DM268)-DG268)</f>
        <v>0</v>
      </c>
      <c r="T268">
        <f>1/((DA268+1)/(Q268/1.6)+1/(R268/1.37)) + DA268/((DA268+1)/(Q268/1.6) + DA268/(R268/1.37))</f>
        <v>0</v>
      </c>
      <c r="U268">
        <f>(CV268*CY268)</f>
        <v>0</v>
      </c>
      <c r="V268">
        <f>(DN268+(U268+2*0.95*5.67E-8*(((DN268+$B$7)+273)^4-(DN268+273)^4)-44100*J268)/(1.84*29.3*R268+8*0.95*5.67E-8*(DN268+273)^3))</f>
        <v>0</v>
      </c>
      <c r="W268">
        <f>($C$7*DO268+$D$7*DP268+$E$7*V268)</f>
        <v>0</v>
      </c>
      <c r="X268">
        <f>0.61365*exp(17.502*W268/(240.97+W268))</f>
        <v>0</v>
      </c>
      <c r="Y268">
        <f>(Z268/AA268*100)</f>
        <v>0</v>
      </c>
      <c r="Z268">
        <f>DG268*(DL268+DM268)/1000</f>
        <v>0</v>
      </c>
      <c r="AA268">
        <f>0.61365*exp(17.502*DN268/(240.97+DN268))</f>
        <v>0</v>
      </c>
      <c r="AB268">
        <f>(X268-DG268*(DL268+DM268)/1000)</f>
        <v>0</v>
      </c>
      <c r="AC268">
        <f>(-J268*44100)</f>
        <v>0</v>
      </c>
      <c r="AD268">
        <f>2*29.3*R268*0.92*(DN268-W268)</f>
        <v>0</v>
      </c>
      <c r="AE268">
        <f>2*0.95*5.67E-8*(((DN268+$B$7)+273)^4-(W268+273)^4)</f>
        <v>0</v>
      </c>
      <c r="AF268">
        <f>U268+AE268+AC268+AD268</f>
        <v>0</v>
      </c>
      <c r="AG268">
        <v>0</v>
      </c>
      <c r="AH268">
        <v>0</v>
      </c>
      <c r="AI268">
        <f>IF(AG268*$H$13&gt;=AK268,1.0,(AK268/(AK268-AG268*$H$13)))</f>
        <v>0</v>
      </c>
      <c r="AJ268">
        <f>(AI268-1)*100</f>
        <v>0</v>
      </c>
      <c r="AK268">
        <f>MAX(0,($B$13+$C$13*DS268)/(1+$D$13*DS268)*DL268/(DN268+273)*$E$13)</f>
        <v>0</v>
      </c>
      <c r="AL268" t="s">
        <v>420</v>
      </c>
      <c r="AM268" t="s">
        <v>420</v>
      </c>
      <c r="AN268">
        <v>0</v>
      </c>
      <c r="AO268">
        <v>0</v>
      </c>
      <c r="AP268">
        <f>1-AN268/AO268</f>
        <v>0</v>
      </c>
      <c r="AQ268">
        <v>0</v>
      </c>
      <c r="AR268" t="s">
        <v>420</v>
      </c>
      <c r="AS268" t="s">
        <v>420</v>
      </c>
      <c r="AT268">
        <v>0</v>
      </c>
      <c r="AU268">
        <v>0</v>
      </c>
      <c r="AV268">
        <f>1-AT268/AU268</f>
        <v>0</v>
      </c>
      <c r="AW268">
        <v>0.5</v>
      </c>
      <c r="AX268">
        <f>CW268</f>
        <v>0</v>
      </c>
      <c r="AY268">
        <f>L268</f>
        <v>0</v>
      </c>
      <c r="AZ268">
        <f>AV268*AW268*AX268</f>
        <v>0</v>
      </c>
      <c r="BA268">
        <f>(AY268-AQ268)/AX268</f>
        <v>0</v>
      </c>
      <c r="BB268">
        <f>(AO268-AU268)/AU268</f>
        <v>0</v>
      </c>
      <c r="BC268">
        <f>AN268/(AP268+AN268/AU268)</f>
        <v>0</v>
      </c>
      <c r="BD268" t="s">
        <v>420</v>
      </c>
      <c r="BE268">
        <v>0</v>
      </c>
      <c r="BF268">
        <f>IF(BE268&lt;&gt;0, BE268, BC268)</f>
        <v>0</v>
      </c>
      <c r="BG268">
        <f>1-BF268/AU268</f>
        <v>0</v>
      </c>
      <c r="BH268">
        <f>(AU268-AT268)/(AU268-BF268)</f>
        <v>0</v>
      </c>
      <c r="BI268">
        <f>(AO268-AU268)/(AO268-BF268)</f>
        <v>0</v>
      </c>
      <c r="BJ268">
        <f>(AU268-AT268)/(AU268-AN268)</f>
        <v>0</v>
      </c>
      <c r="BK268">
        <f>(AO268-AU268)/(AO268-AN268)</f>
        <v>0</v>
      </c>
      <c r="BL268">
        <f>(BH268*BF268/AT268)</f>
        <v>0</v>
      </c>
      <c r="BM268">
        <f>(1-BL268)</f>
        <v>0</v>
      </c>
      <c r="CV268">
        <f>$B$11*DT268+$C$11*DU268+$F$11*EF268*(1-EI268)</f>
        <v>0</v>
      </c>
      <c r="CW268">
        <f>CV268*CX268</f>
        <v>0</v>
      </c>
      <c r="CX268">
        <f>($B$11*$D$9+$C$11*$D$9+$F$11*((ES268+EK268)/MAX(ES268+EK268+ET268, 0.1)*$I$9+ET268/MAX(ES268+EK268+ET268, 0.1)*$J$9))/($B$11+$C$11+$F$11)</f>
        <v>0</v>
      </c>
      <c r="CY268">
        <f>($B$11*$K$9+$C$11*$K$9+$F$11*((ES268+EK268)/MAX(ES268+EK268+ET268, 0.1)*$P$9+ET268/MAX(ES268+EK268+ET268, 0.1)*$Q$9))/($B$11+$C$11+$F$11)</f>
        <v>0</v>
      </c>
      <c r="CZ268">
        <v>2.7</v>
      </c>
      <c r="DA268">
        <v>0.5</v>
      </c>
      <c r="DB268" t="s">
        <v>421</v>
      </c>
      <c r="DC268">
        <v>2</v>
      </c>
      <c r="DD268">
        <v>1759364147.1</v>
      </c>
      <c r="DE268">
        <v>420.019666666667</v>
      </c>
      <c r="DF268">
        <v>419.977</v>
      </c>
      <c r="DG268">
        <v>23.8765</v>
      </c>
      <c r="DH268">
        <v>23.7580666666667</v>
      </c>
      <c r="DI268">
        <v>418.040333333333</v>
      </c>
      <c r="DJ268">
        <v>23.4993333333333</v>
      </c>
      <c r="DK268">
        <v>499.978666666667</v>
      </c>
      <c r="DL268">
        <v>90.332</v>
      </c>
      <c r="DM268">
        <v>0.0337029666666667</v>
      </c>
      <c r="DN268">
        <v>30.2377</v>
      </c>
      <c r="DO268">
        <v>30.0072</v>
      </c>
      <c r="DP268">
        <v>999.9</v>
      </c>
      <c r="DQ268">
        <v>0</v>
      </c>
      <c r="DR268">
        <v>0</v>
      </c>
      <c r="DS268">
        <v>9998.10666666667</v>
      </c>
      <c r="DT268">
        <v>0</v>
      </c>
      <c r="DU268">
        <v>0.386148</v>
      </c>
      <c r="DV268">
        <v>0.0427755</v>
      </c>
      <c r="DW268">
        <v>430.293666666667</v>
      </c>
      <c r="DX268">
        <v>430.197666666667</v>
      </c>
      <c r="DY268">
        <v>0.118432333333333</v>
      </c>
      <c r="DZ268">
        <v>419.977</v>
      </c>
      <c r="EA268">
        <v>23.7580666666667</v>
      </c>
      <c r="EB268">
        <v>2.15681</v>
      </c>
      <c r="EC268">
        <v>2.14611333333333</v>
      </c>
      <c r="ED268">
        <v>18.6450666666667</v>
      </c>
      <c r="EE268">
        <v>18.5656666666667</v>
      </c>
      <c r="EF268">
        <v>0.00500059</v>
      </c>
      <c r="EG268">
        <v>0</v>
      </c>
      <c r="EH268">
        <v>0</v>
      </c>
      <c r="EI268">
        <v>0</v>
      </c>
      <c r="EJ268">
        <v>278.666666666667</v>
      </c>
      <c r="EK268">
        <v>0.00500059</v>
      </c>
      <c r="EL268">
        <v>-11.6</v>
      </c>
      <c r="EM268">
        <v>-1.1</v>
      </c>
      <c r="EN268">
        <v>35.625</v>
      </c>
      <c r="EO268">
        <v>39.9373333333333</v>
      </c>
      <c r="EP268">
        <v>37.375</v>
      </c>
      <c r="EQ268">
        <v>40.3123333333333</v>
      </c>
      <c r="ER268">
        <v>38.4163333333333</v>
      </c>
      <c r="ES268">
        <v>0</v>
      </c>
      <c r="ET268">
        <v>0</v>
      </c>
      <c r="EU268">
        <v>0</v>
      </c>
      <c r="EV268">
        <v>1759364151.1</v>
      </c>
      <c r="EW268">
        <v>0</v>
      </c>
      <c r="EX268">
        <v>279.316</v>
      </c>
      <c r="EY268">
        <v>18.8846156978745</v>
      </c>
      <c r="EZ268">
        <v>-9.54615416449197</v>
      </c>
      <c r="FA268">
        <v>-9.66</v>
      </c>
      <c r="FB268">
        <v>15</v>
      </c>
      <c r="FC268">
        <v>0</v>
      </c>
      <c r="FD268" t="s">
        <v>422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-0.0080086819047619</v>
      </c>
      <c r="FQ268">
        <v>0.219814588051948</v>
      </c>
      <c r="FR268">
        <v>0.0353127487731052</v>
      </c>
      <c r="FS268">
        <v>1</v>
      </c>
      <c r="FT268">
        <v>279.288235294118</v>
      </c>
      <c r="FU268">
        <v>-6.66768513916765</v>
      </c>
      <c r="FV268">
        <v>4.99633775914521</v>
      </c>
      <c r="FW268">
        <v>-1</v>
      </c>
      <c r="FX268">
        <v>0.11888119047619</v>
      </c>
      <c r="FY268">
        <v>0.0058284935064937</v>
      </c>
      <c r="FZ268">
        <v>0.00149534304454251</v>
      </c>
      <c r="GA268">
        <v>1</v>
      </c>
      <c r="GB268">
        <v>2</v>
      </c>
      <c r="GC268">
        <v>2</v>
      </c>
      <c r="GD268" t="s">
        <v>449</v>
      </c>
      <c r="GE268">
        <v>3.13288</v>
      </c>
      <c r="GF268">
        <v>2.71177</v>
      </c>
      <c r="GG268">
        <v>0.0892783</v>
      </c>
      <c r="GH268">
        <v>0.0897342</v>
      </c>
      <c r="GI268">
        <v>0.102323</v>
      </c>
      <c r="GJ268">
        <v>0.102719</v>
      </c>
      <c r="GK268">
        <v>34281.9</v>
      </c>
      <c r="GL268">
        <v>36705.3</v>
      </c>
      <c r="GM268">
        <v>34059.1</v>
      </c>
      <c r="GN268">
        <v>36511.6</v>
      </c>
      <c r="GO268">
        <v>43180.3</v>
      </c>
      <c r="GP268">
        <v>47029.4</v>
      </c>
      <c r="GQ268">
        <v>53133.3</v>
      </c>
      <c r="GR268">
        <v>58354.8</v>
      </c>
      <c r="GS268">
        <v>1.95175</v>
      </c>
      <c r="GT268">
        <v>1.78032</v>
      </c>
      <c r="GU268">
        <v>0.0940263</v>
      </c>
      <c r="GV268">
        <v>0</v>
      </c>
      <c r="GW268">
        <v>28.4774</v>
      </c>
      <c r="GX268">
        <v>999.9</v>
      </c>
      <c r="GY268">
        <v>57.447</v>
      </c>
      <c r="GZ268">
        <v>30.978</v>
      </c>
      <c r="HA268">
        <v>28.6544</v>
      </c>
      <c r="HB268">
        <v>54.7927</v>
      </c>
      <c r="HC268">
        <v>44.347</v>
      </c>
      <c r="HD268">
        <v>1</v>
      </c>
      <c r="HE268">
        <v>0.0896189</v>
      </c>
      <c r="HF268">
        <v>-1.46617</v>
      </c>
      <c r="HG268">
        <v>20.1277</v>
      </c>
      <c r="HH268">
        <v>5.19842</v>
      </c>
      <c r="HI268">
        <v>12.0044</v>
      </c>
      <c r="HJ268">
        <v>4.9754</v>
      </c>
      <c r="HK268">
        <v>3.294</v>
      </c>
      <c r="HL268">
        <v>9999</v>
      </c>
      <c r="HM268">
        <v>9999</v>
      </c>
      <c r="HN268">
        <v>999.9</v>
      </c>
      <c r="HO268">
        <v>9999</v>
      </c>
      <c r="HP268">
        <v>1.86325</v>
      </c>
      <c r="HQ268">
        <v>1.86813</v>
      </c>
      <c r="HR268">
        <v>1.86789</v>
      </c>
      <c r="HS268">
        <v>1.86905</v>
      </c>
      <c r="HT268">
        <v>1.86982</v>
      </c>
      <c r="HU268">
        <v>1.86594</v>
      </c>
      <c r="HV268">
        <v>1.86694</v>
      </c>
      <c r="HW268">
        <v>1.86844</v>
      </c>
      <c r="HX268">
        <v>5</v>
      </c>
      <c r="HY268">
        <v>0</v>
      </c>
      <c r="HZ268">
        <v>0</v>
      </c>
      <c r="IA268">
        <v>0</v>
      </c>
      <c r="IB268" t="s">
        <v>424</v>
      </c>
      <c r="IC268" t="s">
        <v>425</v>
      </c>
      <c r="ID268" t="s">
        <v>426</v>
      </c>
      <c r="IE268" t="s">
        <v>426</v>
      </c>
      <c r="IF268" t="s">
        <v>426</v>
      </c>
      <c r="IG268" t="s">
        <v>426</v>
      </c>
      <c r="IH268">
        <v>0</v>
      </c>
      <c r="II268">
        <v>100</v>
      </c>
      <c r="IJ268">
        <v>100</v>
      </c>
      <c r="IK268">
        <v>1.98</v>
      </c>
      <c r="IL268">
        <v>0.3771</v>
      </c>
      <c r="IM268">
        <v>0.591063205497763</v>
      </c>
      <c r="IN268">
        <v>0.00362635438953289</v>
      </c>
      <c r="IO268">
        <v>-8.50754122937555e-07</v>
      </c>
      <c r="IP268">
        <v>2.87264459290622e-10</v>
      </c>
      <c r="IQ268">
        <v>-0.103101814204982</v>
      </c>
      <c r="IR268">
        <v>-0.017656537129445</v>
      </c>
      <c r="IS268">
        <v>0.00217271289782075</v>
      </c>
      <c r="IT268">
        <v>-2.34727275410467e-05</v>
      </c>
      <c r="IU268">
        <v>4</v>
      </c>
      <c r="IV268">
        <v>2183</v>
      </c>
      <c r="IW268">
        <v>1</v>
      </c>
      <c r="IX268">
        <v>27</v>
      </c>
      <c r="IY268">
        <v>29322735.8</v>
      </c>
      <c r="IZ268">
        <v>29322735.8</v>
      </c>
      <c r="JA268">
        <v>0.997314</v>
      </c>
      <c r="JB268">
        <v>2.64404</v>
      </c>
      <c r="JC268">
        <v>1.54785</v>
      </c>
      <c r="JD268">
        <v>2.31323</v>
      </c>
      <c r="JE268">
        <v>1.64673</v>
      </c>
      <c r="JF268">
        <v>2.30225</v>
      </c>
      <c r="JG268">
        <v>34.6463</v>
      </c>
      <c r="JH268">
        <v>24.2101</v>
      </c>
      <c r="JI268">
        <v>18</v>
      </c>
      <c r="JJ268">
        <v>506.223</v>
      </c>
      <c r="JK268">
        <v>396.225</v>
      </c>
      <c r="JL268">
        <v>30.9211</v>
      </c>
      <c r="JM268">
        <v>28.5567</v>
      </c>
      <c r="JN268">
        <v>29.9998</v>
      </c>
      <c r="JO268">
        <v>28.5745</v>
      </c>
      <c r="JP268">
        <v>28.5282</v>
      </c>
      <c r="JQ268">
        <v>19.9951</v>
      </c>
      <c r="JR268">
        <v>20.452</v>
      </c>
      <c r="JS268">
        <v>53.0695</v>
      </c>
      <c r="JT268">
        <v>30.9143</v>
      </c>
      <c r="JU268">
        <v>420</v>
      </c>
      <c r="JV268">
        <v>23.7533</v>
      </c>
      <c r="JW268">
        <v>96.5842</v>
      </c>
      <c r="JX268">
        <v>94.5469</v>
      </c>
    </row>
    <row r="269" spans="1:284">
      <c r="A269">
        <v>253</v>
      </c>
      <c r="B269">
        <v>1759364152.1</v>
      </c>
      <c r="C269">
        <v>3110</v>
      </c>
      <c r="D269" t="s">
        <v>938</v>
      </c>
      <c r="E269" t="s">
        <v>939</v>
      </c>
      <c r="F269">
        <v>5</v>
      </c>
      <c r="G269" t="s">
        <v>913</v>
      </c>
      <c r="H269" t="s">
        <v>419</v>
      </c>
      <c r="I269">
        <v>1759364149.1</v>
      </c>
      <c r="J269">
        <f>(K269)/1000</f>
        <v>0</v>
      </c>
      <c r="K269">
        <f>1000*DK269*AI269*(DG269-DH269)/(100*CZ269*(1000-AI269*DG269))</f>
        <v>0</v>
      </c>
      <c r="L269">
        <f>DK269*AI269*(DF269-DE269*(1000-AI269*DH269)/(1000-AI269*DG269))/(100*CZ269)</f>
        <v>0</v>
      </c>
      <c r="M269">
        <f>DE269 - IF(AI269&gt;1, L269*CZ269*100.0/(AK269), 0)</f>
        <v>0</v>
      </c>
      <c r="N269">
        <f>((T269-J269/2)*M269-L269)/(T269+J269/2)</f>
        <v>0</v>
      </c>
      <c r="O269">
        <f>N269*(DL269+DM269)/1000.0</f>
        <v>0</v>
      </c>
      <c r="P269">
        <f>(DE269 - IF(AI269&gt;1, L269*CZ269*100.0/(AK269), 0))*(DL269+DM269)/1000.0</f>
        <v>0</v>
      </c>
      <c r="Q269">
        <f>2.0/((1/S269-1/R269)+SIGN(S269)*SQRT((1/S269-1/R269)*(1/S269-1/R269) + 4*DA269/((DA269+1)*(DA269+1))*(2*1/S269*1/R269-1/R269*1/R269)))</f>
        <v>0</v>
      </c>
      <c r="R269">
        <f>IF(LEFT(DB269,1)&lt;&gt;"0",IF(LEFT(DB269,1)="1",3.0,DC269),$D$5+$E$5*(DS269*DL269/($K$5*1000))+$F$5*(DS269*DL269/($K$5*1000))*MAX(MIN(CZ269,$J$5),$I$5)*MAX(MIN(CZ269,$J$5),$I$5)+$G$5*MAX(MIN(CZ269,$J$5),$I$5)*(DS269*DL269/($K$5*1000))+$H$5*(DS269*DL269/($K$5*1000))*(DS269*DL269/($K$5*1000)))</f>
        <v>0</v>
      </c>
      <c r="S269">
        <f>J269*(1000-(1000*0.61365*exp(17.502*W269/(240.97+W269))/(DL269+DM269)+DG269)/2)/(1000*0.61365*exp(17.502*W269/(240.97+W269))/(DL269+DM269)-DG269)</f>
        <v>0</v>
      </c>
      <c r="T269">
        <f>1/((DA269+1)/(Q269/1.6)+1/(R269/1.37)) + DA269/((DA269+1)/(Q269/1.6) + DA269/(R269/1.37))</f>
        <v>0</v>
      </c>
      <c r="U269">
        <f>(CV269*CY269)</f>
        <v>0</v>
      </c>
      <c r="V269">
        <f>(DN269+(U269+2*0.95*5.67E-8*(((DN269+$B$7)+273)^4-(DN269+273)^4)-44100*J269)/(1.84*29.3*R269+8*0.95*5.67E-8*(DN269+273)^3))</f>
        <v>0</v>
      </c>
      <c r="W269">
        <f>($C$7*DO269+$D$7*DP269+$E$7*V269)</f>
        <v>0</v>
      </c>
      <c r="X269">
        <f>0.61365*exp(17.502*W269/(240.97+W269))</f>
        <v>0</v>
      </c>
      <c r="Y269">
        <f>(Z269/AA269*100)</f>
        <v>0</v>
      </c>
      <c r="Z269">
        <f>DG269*(DL269+DM269)/1000</f>
        <v>0</v>
      </c>
      <c r="AA269">
        <f>0.61365*exp(17.502*DN269/(240.97+DN269))</f>
        <v>0</v>
      </c>
      <c r="AB269">
        <f>(X269-DG269*(DL269+DM269)/1000)</f>
        <v>0</v>
      </c>
      <c r="AC269">
        <f>(-J269*44100)</f>
        <v>0</v>
      </c>
      <c r="AD269">
        <f>2*29.3*R269*0.92*(DN269-W269)</f>
        <v>0</v>
      </c>
      <c r="AE269">
        <f>2*0.95*5.67E-8*(((DN269+$B$7)+273)^4-(W269+273)^4)</f>
        <v>0</v>
      </c>
      <c r="AF269">
        <f>U269+AE269+AC269+AD269</f>
        <v>0</v>
      </c>
      <c r="AG269">
        <v>0</v>
      </c>
      <c r="AH269">
        <v>0</v>
      </c>
      <c r="AI269">
        <f>IF(AG269*$H$13&gt;=AK269,1.0,(AK269/(AK269-AG269*$H$13)))</f>
        <v>0</v>
      </c>
      <c r="AJ269">
        <f>(AI269-1)*100</f>
        <v>0</v>
      </c>
      <c r="AK269">
        <f>MAX(0,($B$13+$C$13*DS269)/(1+$D$13*DS269)*DL269/(DN269+273)*$E$13)</f>
        <v>0</v>
      </c>
      <c r="AL269" t="s">
        <v>420</v>
      </c>
      <c r="AM269" t="s">
        <v>420</v>
      </c>
      <c r="AN269">
        <v>0</v>
      </c>
      <c r="AO269">
        <v>0</v>
      </c>
      <c r="AP269">
        <f>1-AN269/AO269</f>
        <v>0</v>
      </c>
      <c r="AQ269">
        <v>0</v>
      </c>
      <c r="AR269" t="s">
        <v>420</v>
      </c>
      <c r="AS269" t="s">
        <v>420</v>
      </c>
      <c r="AT269">
        <v>0</v>
      </c>
      <c r="AU269">
        <v>0</v>
      </c>
      <c r="AV269">
        <f>1-AT269/AU269</f>
        <v>0</v>
      </c>
      <c r="AW269">
        <v>0.5</v>
      </c>
      <c r="AX269">
        <f>CW269</f>
        <v>0</v>
      </c>
      <c r="AY269">
        <f>L269</f>
        <v>0</v>
      </c>
      <c r="AZ269">
        <f>AV269*AW269*AX269</f>
        <v>0</v>
      </c>
      <c r="BA269">
        <f>(AY269-AQ269)/AX269</f>
        <v>0</v>
      </c>
      <c r="BB269">
        <f>(AO269-AU269)/AU269</f>
        <v>0</v>
      </c>
      <c r="BC269">
        <f>AN269/(AP269+AN269/AU269)</f>
        <v>0</v>
      </c>
      <c r="BD269" t="s">
        <v>420</v>
      </c>
      <c r="BE269">
        <v>0</v>
      </c>
      <c r="BF269">
        <f>IF(BE269&lt;&gt;0, BE269, BC269)</f>
        <v>0</v>
      </c>
      <c r="BG269">
        <f>1-BF269/AU269</f>
        <v>0</v>
      </c>
      <c r="BH269">
        <f>(AU269-AT269)/(AU269-BF269)</f>
        <v>0</v>
      </c>
      <c r="BI269">
        <f>(AO269-AU269)/(AO269-BF269)</f>
        <v>0</v>
      </c>
      <c r="BJ269">
        <f>(AU269-AT269)/(AU269-AN269)</f>
        <v>0</v>
      </c>
      <c r="BK269">
        <f>(AO269-AU269)/(AO269-AN269)</f>
        <v>0</v>
      </c>
      <c r="BL269">
        <f>(BH269*BF269/AT269)</f>
        <v>0</v>
      </c>
      <c r="BM269">
        <f>(1-BL269)</f>
        <v>0</v>
      </c>
      <c r="CV269">
        <f>$B$11*DT269+$C$11*DU269+$F$11*EF269*(1-EI269)</f>
        <v>0</v>
      </c>
      <c r="CW269">
        <f>CV269*CX269</f>
        <v>0</v>
      </c>
      <c r="CX269">
        <f>($B$11*$D$9+$C$11*$D$9+$F$11*((ES269+EK269)/MAX(ES269+EK269+ET269, 0.1)*$I$9+ET269/MAX(ES269+EK269+ET269, 0.1)*$J$9))/($B$11+$C$11+$F$11)</f>
        <v>0</v>
      </c>
      <c r="CY269">
        <f>($B$11*$K$9+$C$11*$K$9+$F$11*((ES269+EK269)/MAX(ES269+EK269+ET269, 0.1)*$P$9+ET269/MAX(ES269+EK269+ET269, 0.1)*$Q$9))/($B$11+$C$11+$F$11)</f>
        <v>0</v>
      </c>
      <c r="CZ269">
        <v>2.7</v>
      </c>
      <c r="DA269">
        <v>0.5</v>
      </c>
      <c r="DB269" t="s">
        <v>421</v>
      </c>
      <c r="DC269">
        <v>2</v>
      </c>
      <c r="DD269">
        <v>1759364149.1</v>
      </c>
      <c r="DE269">
        <v>420.023666666667</v>
      </c>
      <c r="DF269">
        <v>419.971</v>
      </c>
      <c r="DG269">
        <v>23.8760666666667</v>
      </c>
      <c r="DH269">
        <v>23.7574</v>
      </c>
      <c r="DI269">
        <v>418.044333333333</v>
      </c>
      <c r="DJ269">
        <v>23.4989</v>
      </c>
      <c r="DK269">
        <v>499.982</v>
      </c>
      <c r="DL269">
        <v>90.3313333333333</v>
      </c>
      <c r="DM269">
        <v>0.0336973</v>
      </c>
      <c r="DN269">
        <v>30.2386666666667</v>
      </c>
      <c r="DO269">
        <v>30.0078666666667</v>
      </c>
      <c r="DP269">
        <v>999.9</v>
      </c>
      <c r="DQ269">
        <v>0</v>
      </c>
      <c r="DR269">
        <v>0</v>
      </c>
      <c r="DS269">
        <v>10003.94</v>
      </c>
      <c r="DT269">
        <v>0</v>
      </c>
      <c r="DU269">
        <v>0.386148</v>
      </c>
      <c r="DV269">
        <v>0.0528361333333333</v>
      </c>
      <c r="DW269">
        <v>430.297333333333</v>
      </c>
      <c r="DX269">
        <v>430.191</v>
      </c>
      <c r="DY269">
        <v>0.118691666666667</v>
      </c>
      <c r="DZ269">
        <v>419.971</v>
      </c>
      <c r="EA269">
        <v>23.7574</v>
      </c>
      <c r="EB269">
        <v>2.15675666666667</v>
      </c>
      <c r="EC269">
        <v>2.14603666666667</v>
      </c>
      <c r="ED269">
        <v>18.6446666666667</v>
      </c>
      <c r="EE269">
        <v>18.5650666666667</v>
      </c>
      <c r="EF269">
        <v>0.00500059</v>
      </c>
      <c r="EG269">
        <v>0</v>
      </c>
      <c r="EH269">
        <v>0</v>
      </c>
      <c r="EI269">
        <v>0</v>
      </c>
      <c r="EJ269">
        <v>277.666666666667</v>
      </c>
      <c r="EK269">
        <v>0.00500059</v>
      </c>
      <c r="EL269">
        <v>-8.96666666666667</v>
      </c>
      <c r="EM269">
        <v>-0.6</v>
      </c>
      <c r="EN269">
        <v>35.6456666666667</v>
      </c>
      <c r="EO269">
        <v>39.979</v>
      </c>
      <c r="EP269">
        <v>37.375</v>
      </c>
      <c r="EQ269">
        <v>40.3746666666667</v>
      </c>
      <c r="ER269">
        <v>38.458</v>
      </c>
      <c r="ES269">
        <v>0</v>
      </c>
      <c r="ET269">
        <v>0</v>
      </c>
      <c r="EU269">
        <v>0</v>
      </c>
      <c r="EV269">
        <v>1759364153.5</v>
      </c>
      <c r="EW269">
        <v>0</v>
      </c>
      <c r="EX269">
        <v>279.468</v>
      </c>
      <c r="EY269">
        <v>10.4230771987141</v>
      </c>
      <c r="EZ269">
        <v>-5.4538463896548</v>
      </c>
      <c r="FA269">
        <v>-9.236</v>
      </c>
      <c r="FB269">
        <v>15</v>
      </c>
      <c r="FC269">
        <v>0</v>
      </c>
      <c r="FD269" t="s">
        <v>422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0.00249227047619048</v>
      </c>
      <c r="FQ269">
        <v>0.222404284675325</v>
      </c>
      <c r="FR269">
        <v>0.0352220493612885</v>
      </c>
      <c r="FS269">
        <v>1</v>
      </c>
      <c r="FT269">
        <v>279.326470588235</v>
      </c>
      <c r="FU269">
        <v>7.22841876611648</v>
      </c>
      <c r="FV269">
        <v>4.93453071989683</v>
      </c>
      <c r="FW269">
        <v>-1</v>
      </c>
      <c r="FX269">
        <v>0.119190333333333</v>
      </c>
      <c r="FY269">
        <v>0.000615896103896205</v>
      </c>
      <c r="FZ269">
        <v>0.0011021189259713</v>
      </c>
      <c r="GA269">
        <v>1</v>
      </c>
      <c r="GB269">
        <v>2</v>
      </c>
      <c r="GC269">
        <v>2</v>
      </c>
      <c r="GD269" t="s">
        <v>449</v>
      </c>
      <c r="GE269">
        <v>3.13284</v>
      </c>
      <c r="GF269">
        <v>2.71185</v>
      </c>
      <c r="GG269">
        <v>0.0892751</v>
      </c>
      <c r="GH269">
        <v>0.0897389</v>
      </c>
      <c r="GI269">
        <v>0.10232</v>
      </c>
      <c r="GJ269">
        <v>0.102718</v>
      </c>
      <c r="GK269">
        <v>34282.2</v>
      </c>
      <c r="GL269">
        <v>36705.2</v>
      </c>
      <c r="GM269">
        <v>34059.3</v>
      </c>
      <c r="GN269">
        <v>36511.7</v>
      </c>
      <c r="GO269">
        <v>43180.6</v>
      </c>
      <c r="GP269">
        <v>47029.6</v>
      </c>
      <c r="GQ269">
        <v>53133.5</v>
      </c>
      <c r="GR269">
        <v>58354.9</v>
      </c>
      <c r="GS269">
        <v>1.95173</v>
      </c>
      <c r="GT269">
        <v>1.78062</v>
      </c>
      <c r="GU269">
        <v>0.0940263</v>
      </c>
      <c r="GV269">
        <v>0</v>
      </c>
      <c r="GW269">
        <v>28.4783</v>
      </c>
      <c r="GX269">
        <v>999.9</v>
      </c>
      <c r="GY269">
        <v>57.447</v>
      </c>
      <c r="GZ269">
        <v>30.957</v>
      </c>
      <c r="HA269">
        <v>28.622</v>
      </c>
      <c r="HB269">
        <v>54.7127</v>
      </c>
      <c r="HC269">
        <v>44.5633</v>
      </c>
      <c r="HD269">
        <v>1</v>
      </c>
      <c r="HE269">
        <v>0.0895757</v>
      </c>
      <c r="HF269">
        <v>-1.45338</v>
      </c>
      <c r="HG269">
        <v>20.1278</v>
      </c>
      <c r="HH269">
        <v>5.19827</v>
      </c>
      <c r="HI269">
        <v>12.0044</v>
      </c>
      <c r="HJ269">
        <v>4.9754</v>
      </c>
      <c r="HK269">
        <v>3.294</v>
      </c>
      <c r="HL269">
        <v>9999</v>
      </c>
      <c r="HM269">
        <v>9999</v>
      </c>
      <c r="HN269">
        <v>999.9</v>
      </c>
      <c r="HO269">
        <v>9999</v>
      </c>
      <c r="HP269">
        <v>1.86325</v>
      </c>
      <c r="HQ269">
        <v>1.86813</v>
      </c>
      <c r="HR269">
        <v>1.86786</v>
      </c>
      <c r="HS269">
        <v>1.86905</v>
      </c>
      <c r="HT269">
        <v>1.86981</v>
      </c>
      <c r="HU269">
        <v>1.86592</v>
      </c>
      <c r="HV269">
        <v>1.86694</v>
      </c>
      <c r="HW269">
        <v>1.86844</v>
      </c>
      <c r="HX269">
        <v>5</v>
      </c>
      <c r="HY269">
        <v>0</v>
      </c>
      <c r="HZ269">
        <v>0</v>
      </c>
      <c r="IA269">
        <v>0</v>
      </c>
      <c r="IB269" t="s">
        <v>424</v>
      </c>
      <c r="IC269" t="s">
        <v>425</v>
      </c>
      <c r="ID269" t="s">
        <v>426</v>
      </c>
      <c r="IE269" t="s">
        <v>426</v>
      </c>
      <c r="IF269" t="s">
        <v>426</v>
      </c>
      <c r="IG269" t="s">
        <v>426</v>
      </c>
      <c r="IH269">
        <v>0</v>
      </c>
      <c r="II269">
        <v>100</v>
      </c>
      <c r="IJ269">
        <v>100</v>
      </c>
      <c r="IK269">
        <v>1.979</v>
      </c>
      <c r="IL269">
        <v>0.3771</v>
      </c>
      <c r="IM269">
        <v>0.591063205497763</v>
      </c>
      <c r="IN269">
        <v>0.00362635438953289</v>
      </c>
      <c r="IO269">
        <v>-8.50754122937555e-07</v>
      </c>
      <c r="IP269">
        <v>2.87264459290622e-10</v>
      </c>
      <c r="IQ269">
        <v>-0.103101814204982</v>
      </c>
      <c r="IR269">
        <v>-0.017656537129445</v>
      </c>
      <c r="IS269">
        <v>0.00217271289782075</v>
      </c>
      <c r="IT269">
        <v>-2.34727275410467e-05</v>
      </c>
      <c r="IU269">
        <v>4</v>
      </c>
      <c r="IV269">
        <v>2183</v>
      </c>
      <c r="IW269">
        <v>1</v>
      </c>
      <c r="IX269">
        <v>27</v>
      </c>
      <c r="IY269">
        <v>29322735.9</v>
      </c>
      <c r="IZ269">
        <v>29322735.9</v>
      </c>
      <c r="JA269">
        <v>0.998535</v>
      </c>
      <c r="JB269">
        <v>2.64771</v>
      </c>
      <c r="JC269">
        <v>1.54785</v>
      </c>
      <c r="JD269">
        <v>2.31323</v>
      </c>
      <c r="JE269">
        <v>1.64673</v>
      </c>
      <c r="JF269">
        <v>2.32666</v>
      </c>
      <c r="JG269">
        <v>34.6463</v>
      </c>
      <c r="JH269">
        <v>24.2101</v>
      </c>
      <c r="JI269">
        <v>18</v>
      </c>
      <c r="JJ269">
        <v>506.195</v>
      </c>
      <c r="JK269">
        <v>396.381</v>
      </c>
      <c r="JL269">
        <v>30.9194</v>
      </c>
      <c r="JM269">
        <v>28.5548</v>
      </c>
      <c r="JN269">
        <v>29.9998</v>
      </c>
      <c r="JO269">
        <v>28.5732</v>
      </c>
      <c r="JP269">
        <v>28.527</v>
      </c>
      <c r="JQ269">
        <v>19.9949</v>
      </c>
      <c r="JR269">
        <v>20.452</v>
      </c>
      <c r="JS269">
        <v>53.0695</v>
      </c>
      <c r="JT269">
        <v>30.9143</v>
      </c>
      <c r="JU269">
        <v>420</v>
      </c>
      <c r="JV269">
        <v>23.7533</v>
      </c>
      <c r="JW269">
        <v>96.5847</v>
      </c>
      <c r="JX269">
        <v>94.5471</v>
      </c>
    </row>
    <row r="270" spans="1:284">
      <c r="A270">
        <v>254</v>
      </c>
      <c r="B270">
        <v>1759364154.1</v>
      </c>
      <c r="C270">
        <v>3112</v>
      </c>
      <c r="D270" t="s">
        <v>940</v>
      </c>
      <c r="E270" t="s">
        <v>941</v>
      </c>
      <c r="F270">
        <v>5</v>
      </c>
      <c r="G270" t="s">
        <v>913</v>
      </c>
      <c r="H270" t="s">
        <v>419</v>
      </c>
      <c r="I270">
        <v>1759364151.1</v>
      </c>
      <c r="J270">
        <f>(K270)/1000</f>
        <v>0</v>
      </c>
      <c r="K270">
        <f>1000*DK270*AI270*(DG270-DH270)/(100*CZ270*(1000-AI270*DG270))</f>
        <v>0</v>
      </c>
      <c r="L270">
        <f>DK270*AI270*(DF270-DE270*(1000-AI270*DH270)/(1000-AI270*DG270))/(100*CZ270)</f>
        <v>0</v>
      </c>
      <c r="M270">
        <f>DE270 - IF(AI270&gt;1, L270*CZ270*100.0/(AK270), 0)</f>
        <v>0</v>
      </c>
      <c r="N270">
        <f>((T270-J270/2)*M270-L270)/(T270+J270/2)</f>
        <v>0</v>
      </c>
      <c r="O270">
        <f>N270*(DL270+DM270)/1000.0</f>
        <v>0</v>
      </c>
      <c r="P270">
        <f>(DE270 - IF(AI270&gt;1, L270*CZ270*100.0/(AK270), 0))*(DL270+DM270)/1000.0</f>
        <v>0</v>
      </c>
      <c r="Q270">
        <f>2.0/((1/S270-1/R270)+SIGN(S270)*SQRT((1/S270-1/R270)*(1/S270-1/R270) + 4*DA270/((DA270+1)*(DA270+1))*(2*1/S270*1/R270-1/R270*1/R270)))</f>
        <v>0</v>
      </c>
      <c r="R270">
        <f>IF(LEFT(DB270,1)&lt;&gt;"0",IF(LEFT(DB270,1)="1",3.0,DC270),$D$5+$E$5*(DS270*DL270/($K$5*1000))+$F$5*(DS270*DL270/($K$5*1000))*MAX(MIN(CZ270,$J$5),$I$5)*MAX(MIN(CZ270,$J$5),$I$5)+$G$5*MAX(MIN(CZ270,$J$5),$I$5)*(DS270*DL270/($K$5*1000))+$H$5*(DS270*DL270/($K$5*1000))*(DS270*DL270/($K$5*1000)))</f>
        <v>0</v>
      </c>
      <c r="S270">
        <f>J270*(1000-(1000*0.61365*exp(17.502*W270/(240.97+W270))/(DL270+DM270)+DG270)/2)/(1000*0.61365*exp(17.502*W270/(240.97+W270))/(DL270+DM270)-DG270)</f>
        <v>0</v>
      </c>
      <c r="T270">
        <f>1/((DA270+1)/(Q270/1.6)+1/(R270/1.37)) + DA270/((DA270+1)/(Q270/1.6) + DA270/(R270/1.37))</f>
        <v>0</v>
      </c>
      <c r="U270">
        <f>(CV270*CY270)</f>
        <v>0</v>
      </c>
      <c r="V270">
        <f>(DN270+(U270+2*0.95*5.67E-8*(((DN270+$B$7)+273)^4-(DN270+273)^4)-44100*J270)/(1.84*29.3*R270+8*0.95*5.67E-8*(DN270+273)^3))</f>
        <v>0</v>
      </c>
      <c r="W270">
        <f>($C$7*DO270+$D$7*DP270+$E$7*V270)</f>
        <v>0</v>
      </c>
      <c r="X270">
        <f>0.61365*exp(17.502*W270/(240.97+W270))</f>
        <v>0</v>
      </c>
      <c r="Y270">
        <f>(Z270/AA270*100)</f>
        <v>0</v>
      </c>
      <c r="Z270">
        <f>DG270*(DL270+DM270)/1000</f>
        <v>0</v>
      </c>
      <c r="AA270">
        <f>0.61365*exp(17.502*DN270/(240.97+DN270))</f>
        <v>0</v>
      </c>
      <c r="AB270">
        <f>(X270-DG270*(DL270+DM270)/1000)</f>
        <v>0</v>
      </c>
      <c r="AC270">
        <f>(-J270*44100)</f>
        <v>0</v>
      </c>
      <c r="AD270">
        <f>2*29.3*R270*0.92*(DN270-W270)</f>
        <v>0</v>
      </c>
      <c r="AE270">
        <f>2*0.95*5.67E-8*(((DN270+$B$7)+273)^4-(W270+273)^4)</f>
        <v>0</v>
      </c>
      <c r="AF270">
        <f>U270+AE270+AC270+AD270</f>
        <v>0</v>
      </c>
      <c r="AG270">
        <v>0</v>
      </c>
      <c r="AH270">
        <v>0</v>
      </c>
      <c r="AI270">
        <f>IF(AG270*$H$13&gt;=AK270,1.0,(AK270/(AK270-AG270*$H$13)))</f>
        <v>0</v>
      </c>
      <c r="AJ270">
        <f>(AI270-1)*100</f>
        <v>0</v>
      </c>
      <c r="AK270">
        <f>MAX(0,($B$13+$C$13*DS270)/(1+$D$13*DS270)*DL270/(DN270+273)*$E$13)</f>
        <v>0</v>
      </c>
      <c r="AL270" t="s">
        <v>420</v>
      </c>
      <c r="AM270" t="s">
        <v>420</v>
      </c>
      <c r="AN270">
        <v>0</v>
      </c>
      <c r="AO270">
        <v>0</v>
      </c>
      <c r="AP270">
        <f>1-AN270/AO270</f>
        <v>0</v>
      </c>
      <c r="AQ270">
        <v>0</v>
      </c>
      <c r="AR270" t="s">
        <v>420</v>
      </c>
      <c r="AS270" t="s">
        <v>420</v>
      </c>
      <c r="AT270">
        <v>0</v>
      </c>
      <c r="AU270">
        <v>0</v>
      </c>
      <c r="AV270">
        <f>1-AT270/AU270</f>
        <v>0</v>
      </c>
      <c r="AW270">
        <v>0.5</v>
      </c>
      <c r="AX270">
        <f>CW270</f>
        <v>0</v>
      </c>
      <c r="AY270">
        <f>L270</f>
        <v>0</v>
      </c>
      <c r="AZ270">
        <f>AV270*AW270*AX270</f>
        <v>0</v>
      </c>
      <c r="BA270">
        <f>(AY270-AQ270)/AX270</f>
        <v>0</v>
      </c>
      <c r="BB270">
        <f>(AO270-AU270)/AU270</f>
        <v>0</v>
      </c>
      <c r="BC270">
        <f>AN270/(AP270+AN270/AU270)</f>
        <v>0</v>
      </c>
      <c r="BD270" t="s">
        <v>420</v>
      </c>
      <c r="BE270">
        <v>0</v>
      </c>
      <c r="BF270">
        <f>IF(BE270&lt;&gt;0, BE270, BC270)</f>
        <v>0</v>
      </c>
      <c r="BG270">
        <f>1-BF270/AU270</f>
        <v>0</v>
      </c>
      <c r="BH270">
        <f>(AU270-AT270)/(AU270-BF270)</f>
        <v>0</v>
      </c>
      <c r="BI270">
        <f>(AO270-AU270)/(AO270-BF270)</f>
        <v>0</v>
      </c>
      <c r="BJ270">
        <f>(AU270-AT270)/(AU270-AN270)</f>
        <v>0</v>
      </c>
      <c r="BK270">
        <f>(AO270-AU270)/(AO270-AN270)</f>
        <v>0</v>
      </c>
      <c r="BL270">
        <f>(BH270*BF270/AT270)</f>
        <v>0</v>
      </c>
      <c r="BM270">
        <f>(1-BL270)</f>
        <v>0</v>
      </c>
      <c r="CV270">
        <f>$B$11*DT270+$C$11*DU270+$F$11*EF270*(1-EI270)</f>
        <v>0</v>
      </c>
      <c r="CW270">
        <f>CV270*CX270</f>
        <v>0</v>
      </c>
      <c r="CX270">
        <f>($B$11*$D$9+$C$11*$D$9+$F$11*((ES270+EK270)/MAX(ES270+EK270+ET270, 0.1)*$I$9+ET270/MAX(ES270+EK270+ET270, 0.1)*$J$9))/($B$11+$C$11+$F$11)</f>
        <v>0</v>
      </c>
      <c r="CY270">
        <f>($B$11*$K$9+$C$11*$K$9+$F$11*((ES270+EK270)/MAX(ES270+EK270+ET270, 0.1)*$P$9+ET270/MAX(ES270+EK270+ET270, 0.1)*$Q$9))/($B$11+$C$11+$F$11)</f>
        <v>0</v>
      </c>
      <c r="CZ270">
        <v>2.7</v>
      </c>
      <c r="DA270">
        <v>0.5</v>
      </c>
      <c r="DB270" t="s">
        <v>421</v>
      </c>
      <c r="DC270">
        <v>2</v>
      </c>
      <c r="DD270">
        <v>1759364151.1</v>
      </c>
      <c r="DE270">
        <v>420.010666666667</v>
      </c>
      <c r="DF270">
        <v>419.985333333333</v>
      </c>
      <c r="DG270">
        <v>23.8753333333333</v>
      </c>
      <c r="DH270">
        <v>23.7564333333333</v>
      </c>
      <c r="DI270">
        <v>418.031333333333</v>
      </c>
      <c r="DJ270">
        <v>23.4981666666667</v>
      </c>
      <c r="DK270">
        <v>500.026333333333</v>
      </c>
      <c r="DL270">
        <v>90.3306666666667</v>
      </c>
      <c r="DM270">
        <v>0.0337290333333333</v>
      </c>
      <c r="DN270">
        <v>30.2387666666667</v>
      </c>
      <c r="DO270">
        <v>30.0093333333333</v>
      </c>
      <c r="DP270">
        <v>999.9</v>
      </c>
      <c r="DQ270">
        <v>0</v>
      </c>
      <c r="DR270">
        <v>0</v>
      </c>
      <c r="DS270">
        <v>10001.4566666667</v>
      </c>
      <c r="DT270">
        <v>0</v>
      </c>
      <c r="DU270">
        <v>0.386148</v>
      </c>
      <c r="DV270">
        <v>0.0256856666666667</v>
      </c>
      <c r="DW270">
        <v>430.283666666667</v>
      </c>
      <c r="DX270">
        <v>430.205333333333</v>
      </c>
      <c r="DY270">
        <v>0.118883666666667</v>
      </c>
      <c r="DZ270">
        <v>419.985333333333</v>
      </c>
      <c r="EA270">
        <v>23.7564333333333</v>
      </c>
      <c r="EB270">
        <v>2.15667</v>
      </c>
      <c r="EC270">
        <v>2.14593333333333</v>
      </c>
      <c r="ED270">
        <v>18.6440333333333</v>
      </c>
      <c r="EE270">
        <v>18.5643</v>
      </c>
      <c r="EF270">
        <v>0.00500059</v>
      </c>
      <c r="EG270">
        <v>0</v>
      </c>
      <c r="EH270">
        <v>0</v>
      </c>
      <c r="EI270">
        <v>0</v>
      </c>
      <c r="EJ270">
        <v>278.2</v>
      </c>
      <c r="EK270">
        <v>0.00500059</v>
      </c>
      <c r="EL270">
        <v>-8.03333333333333</v>
      </c>
      <c r="EM270">
        <v>0.1</v>
      </c>
      <c r="EN270">
        <v>35.6663333333333</v>
      </c>
      <c r="EO270">
        <v>40.0206666666667</v>
      </c>
      <c r="EP270">
        <v>37.3956666666667</v>
      </c>
      <c r="EQ270">
        <v>40.4373333333333</v>
      </c>
      <c r="ER270">
        <v>38.479</v>
      </c>
      <c r="ES270">
        <v>0</v>
      </c>
      <c r="ET270">
        <v>0</v>
      </c>
      <c r="EU270">
        <v>0</v>
      </c>
      <c r="EV270">
        <v>1759364155.3</v>
      </c>
      <c r="EW270">
        <v>0</v>
      </c>
      <c r="EX270">
        <v>279.488461538462</v>
      </c>
      <c r="EY270">
        <v>1.4735045699674</v>
      </c>
      <c r="EZ270">
        <v>-5.66153856921605</v>
      </c>
      <c r="FA270">
        <v>-10.2</v>
      </c>
      <c r="FB270">
        <v>15</v>
      </c>
      <c r="FC270">
        <v>0</v>
      </c>
      <c r="FD270" t="s">
        <v>422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0.010609950952381</v>
      </c>
      <c r="FQ270">
        <v>0.188432256623377</v>
      </c>
      <c r="FR270">
        <v>0.0341886957349981</v>
      </c>
      <c r="FS270">
        <v>1</v>
      </c>
      <c r="FT270">
        <v>279.273529411765</v>
      </c>
      <c r="FU270">
        <v>5.59052727403554</v>
      </c>
      <c r="FV270">
        <v>4.88962339603137</v>
      </c>
      <c r="FW270">
        <v>-1</v>
      </c>
      <c r="FX270">
        <v>0.119313428571429</v>
      </c>
      <c r="FY270">
        <v>-0.00290470129870112</v>
      </c>
      <c r="FZ270">
        <v>0.000978434053617774</v>
      </c>
      <c r="GA270">
        <v>1</v>
      </c>
      <c r="GB270">
        <v>2</v>
      </c>
      <c r="GC270">
        <v>2</v>
      </c>
      <c r="GD270" t="s">
        <v>449</v>
      </c>
      <c r="GE270">
        <v>3.13281</v>
      </c>
      <c r="GF270">
        <v>2.71178</v>
      </c>
      <c r="GG270">
        <v>0.0892707</v>
      </c>
      <c r="GH270">
        <v>0.0897423</v>
      </c>
      <c r="GI270">
        <v>0.102314</v>
      </c>
      <c r="GJ270">
        <v>0.102714</v>
      </c>
      <c r="GK270">
        <v>34282.5</v>
      </c>
      <c r="GL270">
        <v>36705</v>
      </c>
      <c r="GM270">
        <v>34059.4</v>
      </c>
      <c r="GN270">
        <v>36511.7</v>
      </c>
      <c r="GO270">
        <v>43181.2</v>
      </c>
      <c r="GP270">
        <v>47029.8</v>
      </c>
      <c r="GQ270">
        <v>53133.9</v>
      </c>
      <c r="GR270">
        <v>58355</v>
      </c>
      <c r="GS270">
        <v>1.95187</v>
      </c>
      <c r="GT270">
        <v>1.7809</v>
      </c>
      <c r="GU270">
        <v>0.0939518</v>
      </c>
      <c r="GV270">
        <v>0</v>
      </c>
      <c r="GW270">
        <v>28.4795</v>
      </c>
      <c r="GX270">
        <v>999.9</v>
      </c>
      <c r="GY270">
        <v>57.447</v>
      </c>
      <c r="GZ270">
        <v>30.978</v>
      </c>
      <c r="HA270">
        <v>28.6551</v>
      </c>
      <c r="HB270">
        <v>55.2028</v>
      </c>
      <c r="HC270">
        <v>44.375</v>
      </c>
      <c r="HD270">
        <v>1</v>
      </c>
      <c r="HE270">
        <v>0.0895325</v>
      </c>
      <c r="HF270">
        <v>-1.45301</v>
      </c>
      <c r="HG270">
        <v>20.1279</v>
      </c>
      <c r="HH270">
        <v>5.19827</v>
      </c>
      <c r="HI270">
        <v>12.0043</v>
      </c>
      <c r="HJ270">
        <v>4.97545</v>
      </c>
      <c r="HK270">
        <v>3.294</v>
      </c>
      <c r="HL270">
        <v>9999</v>
      </c>
      <c r="HM270">
        <v>9999</v>
      </c>
      <c r="HN270">
        <v>999.9</v>
      </c>
      <c r="HO270">
        <v>9999</v>
      </c>
      <c r="HP270">
        <v>1.86325</v>
      </c>
      <c r="HQ270">
        <v>1.86813</v>
      </c>
      <c r="HR270">
        <v>1.86788</v>
      </c>
      <c r="HS270">
        <v>1.86905</v>
      </c>
      <c r="HT270">
        <v>1.86982</v>
      </c>
      <c r="HU270">
        <v>1.86593</v>
      </c>
      <c r="HV270">
        <v>1.86695</v>
      </c>
      <c r="HW270">
        <v>1.86843</v>
      </c>
      <c r="HX270">
        <v>5</v>
      </c>
      <c r="HY270">
        <v>0</v>
      </c>
      <c r="HZ270">
        <v>0</v>
      </c>
      <c r="IA270">
        <v>0</v>
      </c>
      <c r="IB270" t="s">
        <v>424</v>
      </c>
      <c r="IC270" t="s">
        <v>425</v>
      </c>
      <c r="ID270" t="s">
        <v>426</v>
      </c>
      <c r="IE270" t="s">
        <v>426</v>
      </c>
      <c r="IF270" t="s">
        <v>426</v>
      </c>
      <c r="IG270" t="s">
        <v>426</v>
      </c>
      <c r="IH270">
        <v>0</v>
      </c>
      <c r="II270">
        <v>100</v>
      </c>
      <c r="IJ270">
        <v>100</v>
      </c>
      <c r="IK270">
        <v>1.979</v>
      </c>
      <c r="IL270">
        <v>0.3771</v>
      </c>
      <c r="IM270">
        <v>0.591063205497763</v>
      </c>
      <c r="IN270">
        <v>0.00362635438953289</v>
      </c>
      <c r="IO270">
        <v>-8.50754122937555e-07</v>
      </c>
      <c r="IP270">
        <v>2.87264459290622e-10</v>
      </c>
      <c r="IQ270">
        <v>-0.103101814204982</v>
      </c>
      <c r="IR270">
        <v>-0.017656537129445</v>
      </c>
      <c r="IS270">
        <v>0.00217271289782075</v>
      </c>
      <c r="IT270">
        <v>-2.34727275410467e-05</v>
      </c>
      <c r="IU270">
        <v>4</v>
      </c>
      <c r="IV270">
        <v>2183</v>
      </c>
      <c r="IW270">
        <v>1</v>
      </c>
      <c r="IX270">
        <v>27</v>
      </c>
      <c r="IY270">
        <v>29322735.9</v>
      </c>
      <c r="IZ270">
        <v>29322735.9</v>
      </c>
      <c r="JA270">
        <v>0.997314</v>
      </c>
      <c r="JB270">
        <v>2.64404</v>
      </c>
      <c r="JC270">
        <v>1.54785</v>
      </c>
      <c r="JD270">
        <v>2.31323</v>
      </c>
      <c r="JE270">
        <v>1.64673</v>
      </c>
      <c r="JF270">
        <v>2.36084</v>
      </c>
      <c r="JG270">
        <v>34.6463</v>
      </c>
      <c r="JH270">
        <v>24.2188</v>
      </c>
      <c r="JI270">
        <v>18</v>
      </c>
      <c r="JJ270">
        <v>506.284</v>
      </c>
      <c r="JK270">
        <v>396.523</v>
      </c>
      <c r="JL270">
        <v>30.9164</v>
      </c>
      <c r="JM270">
        <v>28.5536</v>
      </c>
      <c r="JN270">
        <v>29.9998</v>
      </c>
      <c r="JO270">
        <v>28.572</v>
      </c>
      <c r="JP270">
        <v>28.5258</v>
      </c>
      <c r="JQ270">
        <v>19.9947</v>
      </c>
      <c r="JR270">
        <v>20.452</v>
      </c>
      <c r="JS270">
        <v>53.0695</v>
      </c>
      <c r="JT270">
        <v>30.9039</v>
      </c>
      <c r="JU270">
        <v>420</v>
      </c>
      <c r="JV270">
        <v>23.7533</v>
      </c>
      <c r="JW270">
        <v>96.5852</v>
      </c>
      <c r="JX270">
        <v>94.5471</v>
      </c>
    </row>
    <row r="271" spans="1:284">
      <c r="A271">
        <v>255</v>
      </c>
      <c r="B271">
        <v>1759364156.1</v>
      </c>
      <c r="C271">
        <v>3114</v>
      </c>
      <c r="D271" t="s">
        <v>942</v>
      </c>
      <c r="E271" t="s">
        <v>943</v>
      </c>
      <c r="F271">
        <v>5</v>
      </c>
      <c r="G271" t="s">
        <v>913</v>
      </c>
      <c r="H271" t="s">
        <v>419</v>
      </c>
      <c r="I271">
        <v>1759364153.1</v>
      </c>
      <c r="J271">
        <f>(K271)/1000</f>
        <v>0</v>
      </c>
      <c r="K271">
        <f>1000*DK271*AI271*(DG271-DH271)/(100*CZ271*(1000-AI271*DG271))</f>
        <v>0</v>
      </c>
      <c r="L271">
        <f>DK271*AI271*(DF271-DE271*(1000-AI271*DH271)/(1000-AI271*DG271))/(100*CZ271)</f>
        <v>0</v>
      </c>
      <c r="M271">
        <f>DE271 - IF(AI271&gt;1, L271*CZ271*100.0/(AK271), 0)</f>
        <v>0</v>
      </c>
      <c r="N271">
        <f>((T271-J271/2)*M271-L271)/(T271+J271/2)</f>
        <v>0</v>
      </c>
      <c r="O271">
        <f>N271*(DL271+DM271)/1000.0</f>
        <v>0</v>
      </c>
      <c r="P271">
        <f>(DE271 - IF(AI271&gt;1, L271*CZ271*100.0/(AK271), 0))*(DL271+DM271)/1000.0</f>
        <v>0</v>
      </c>
      <c r="Q271">
        <f>2.0/((1/S271-1/R271)+SIGN(S271)*SQRT((1/S271-1/R271)*(1/S271-1/R271) + 4*DA271/((DA271+1)*(DA271+1))*(2*1/S271*1/R271-1/R271*1/R271)))</f>
        <v>0</v>
      </c>
      <c r="R271">
        <f>IF(LEFT(DB271,1)&lt;&gt;"0",IF(LEFT(DB271,1)="1",3.0,DC271),$D$5+$E$5*(DS271*DL271/($K$5*1000))+$F$5*(DS271*DL271/($K$5*1000))*MAX(MIN(CZ271,$J$5),$I$5)*MAX(MIN(CZ271,$J$5),$I$5)+$G$5*MAX(MIN(CZ271,$J$5),$I$5)*(DS271*DL271/($K$5*1000))+$H$5*(DS271*DL271/($K$5*1000))*(DS271*DL271/($K$5*1000)))</f>
        <v>0</v>
      </c>
      <c r="S271">
        <f>J271*(1000-(1000*0.61365*exp(17.502*W271/(240.97+W271))/(DL271+DM271)+DG271)/2)/(1000*0.61365*exp(17.502*W271/(240.97+W271))/(DL271+DM271)-DG271)</f>
        <v>0</v>
      </c>
      <c r="T271">
        <f>1/((DA271+1)/(Q271/1.6)+1/(R271/1.37)) + DA271/((DA271+1)/(Q271/1.6) + DA271/(R271/1.37))</f>
        <v>0</v>
      </c>
      <c r="U271">
        <f>(CV271*CY271)</f>
        <v>0</v>
      </c>
      <c r="V271">
        <f>(DN271+(U271+2*0.95*5.67E-8*(((DN271+$B$7)+273)^4-(DN271+273)^4)-44100*J271)/(1.84*29.3*R271+8*0.95*5.67E-8*(DN271+273)^3))</f>
        <v>0</v>
      </c>
      <c r="W271">
        <f>($C$7*DO271+$D$7*DP271+$E$7*V271)</f>
        <v>0</v>
      </c>
      <c r="X271">
        <f>0.61365*exp(17.502*W271/(240.97+W271))</f>
        <v>0</v>
      </c>
      <c r="Y271">
        <f>(Z271/AA271*100)</f>
        <v>0</v>
      </c>
      <c r="Z271">
        <f>DG271*(DL271+DM271)/1000</f>
        <v>0</v>
      </c>
      <c r="AA271">
        <f>0.61365*exp(17.502*DN271/(240.97+DN271))</f>
        <v>0</v>
      </c>
      <c r="AB271">
        <f>(X271-DG271*(DL271+DM271)/1000)</f>
        <v>0</v>
      </c>
      <c r="AC271">
        <f>(-J271*44100)</f>
        <v>0</v>
      </c>
      <c r="AD271">
        <f>2*29.3*R271*0.92*(DN271-W271)</f>
        <v>0</v>
      </c>
      <c r="AE271">
        <f>2*0.95*5.67E-8*(((DN271+$B$7)+273)^4-(W271+273)^4)</f>
        <v>0</v>
      </c>
      <c r="AF271">
        <f>U271+AE271+AC271+AD271</f>
        <v>0</v>
      </c>
      <c r="AG271">
        <v>0</v>
      </c>
      <c r="AH271">
        <v>0</v>
      </c>
      <c r="AI271">
        <f>IF(AG271*$H$13&gt;=AK271,1.0,(AK271/(AK271-AG271*$H$13)))</f>
        <v>0</v>
      </c>
      <c r="AJ271">
        <f>(AI271-1)*100</f>
        <v>0</v>
      </c>
      <c r="AK271">
        <f>MAX(0,($B$13+$C$13*DS271)/(1+$D$13*DS271)*DL271/(DN271+273)*$E$13)</f>
        <v>0</v>
      </c>
      <c r="AL271" t="s">
        <v>420</v>
      </c>
      <c r="AM271" t="s">
        <v>420</v>
      </c>
      <c r="AN271">
        <v>0</v>
      </c>
      <c r="AO271">
        <v>0</v>
      </c>
      <c r="AP271">
        <f>1-AN271/AO271</f>
        <v>0</v>
      </c>
      <c r="AQ271">
        <v>0</v>
      </c>
      <c r="AR271" t="s">
        <v>420</v>
      </c>
      <c r="AS271" t="s">
        <v>420</v>
      </c>
      <c r="AT271">
        <v>0</v>
      </c>
      <c r="AU271">
        <v>0</v>
      </c>
      <c r="AV271">
        <f>1-AT271/AU271</f>
        <v>0</v>
      </c>
      <c r="AW271">
        <v>0.5</v>
      </c>
      <c r="AX271">
        <f>CW271</f>
        <v>0</v>
      </c>
      <c r="AY271">
        <f>L271</f>
        <v>0</v>
      </c>
      <c r="AZ271">
        <f>AV271*AW271*AX271</f>
        <v>0</v>
      </c>
      <c r="BA271">
        <f>(AY271-AQ271)/AX271</f>
        <v>0</v>
      </c>
      <c r="BB271">
        <f>(AO271-AU271)/AU271</f>
        <v>0</v>
      </c>
      <c r="BC271">
        <f>AN271/(AP271+AN271/AU271)</f>
        <v>0</v>
      </c>
      <c r="BD271" t="s">
        <v>420</v>
      </c>
      <c r="BE271">
        <v>0</v>
      </c>
      <c r="BF271">
        <f>IF(BE271&lt;&gt;0, BE271, BC271)</f>
        <v>0</v>
      </c>
      <c r="BG271">
        <f>1-BF271/AU271</f>
        <v>0</v>
      </c>
      <c r="BH271">
        <f>(AU271-AT271)/(AU271-BF271)</f>
        <v>0</v>
      </c>
      <c r="BI271">
        <f>(AO271-AU271)/(AO271-BF271)</f>
        <v>0</v>
      </c>
      <c r="BJ271">
        <f>(AU271-AT271)/(AU271-AN271)</f>
        <v>0</v>
      </c>
      <c r="BK271">
        <f>(AO271-AU271)/(AO271-AN271)</f>
        <v>0</v>
      </c>
      <c r="BL271">
        <f>(BH271*BF271/AT271)</f>
        <v>0</v>
      </c>
      <c r="BM271">
        <f>(1-BL271)</f>
        <v>0</v>
      </c>
      <c r="CV271">
        <f>$B$11*DT271+$C$11*DU271+$F$11*EF271*(1-EI271)</f>
        <v>0</v>
      </c>
      <c r="CW271">
        <f>CV271*CX271</f>
        <v>0</v>
      </c>
      <c r="CX271">
        <f>($B$11*$D$9+$C$11*$D$9+$F$11*((ES271+EK271)/MAX(ES271+EK271+ET271, 0.1)*$I$9+ET271/MAX(ES271+EK271+ET271, 0.1)*$J$9))/($B$11+$C$11+$F$11)</f>
        <v>0</v>
      </c>
      <c r="CY271">
        <f>($B$11*$K$9+$C$11*$K$9+$F$11*((ES271+EK271)/MAX(ES271+EK271+ET271, 0.1)*$P$9+ET271/MAX(ES271+EK271+ET271, 0.1)*$Q$9))/($B$11+$C$11+$F$11)</f>
        <v>0</v>
      </c>
      <c r="CZ271">
        <v>2.7</v>
      </c>
      <c r="DA271">
        <v>0.5</v>
      </c>
      <c r="DB271" t="s">
        <v>421</v>
      </c>
      <c r="DC271">
        <v>2</v>
      </c>
      <c r="DD271">
        <v>1759364153.1</v>
      </c>
      <c r="DE271">
        <v>419.998</v>
      </c>
      <c r="DF271">
        <v>420.018666666667</v>
      </c>
      <c r="DG271">
        <v>23.8738</v>
      </c>
      <c r="DH271">
        <v>23.7555666666667</v>
      </c>
      <c r="DI271">
        <v>418.018666666667</v>
      </c>
      <c r="DJ271">
        <v>23.4967</v>
      </c>
      <c r="DK271">
        <v>500.017333333333</v>
      </c>
      <c r="DL271">
        <v>90.3302666666667</v>
      </c>
      <c r="DM271">
        <v>0.0338516666666667</v>
      </c>
      <c r="DN271">
        <v>30.2387666666667</v>
      </c>
      <c r="DO271">
        <v>30.0103333333333</v>
      </c>
      <c r="DP271">
        <v>999.9</v>
      </c>
      <c r="DQ271">
        <v>0</v>
      </c>
      <c r="DR271">
        <v>0</v>
      </c>
      <c r="DS271">
        <v>9993.75</v>
      </c>
      <c r="DT271">
        <v>0</v>
      </c>
      <c r="DU271">
        <v>0.386148</v>
      </c>
      <c r="DV271">
        <v>-0.0203857</v>
      </c>
      <c r="DW271">
        <v>430.27</v>
      </c>
      <c r="DX271">
        <v>430.239</v>
      </c>
      <c r="DY271">
        <v>0.11822</v>
      </c>
      <c r="DZ271">
        <v>420.018666666667</v>
      </c>
      <c r="EA271">
        <v>23.7555666666667</v>
      </c>
      <c r="EB271">
        <v>2.15652333333333</v>
      </c>
      <c r="EC271">
        <v>2.14584666666667</v>
      </c>
      <c r="ED271">
        <v>18.6429333333333</v>
      </c>
      <c r="EE271">
        <v>18.5636333333333</v>
      </c>
      <c r="EF271">
        <v>0.00500059</v>
      </c>
      <c r="EG271">
        <v>0</v>
      </c>
      <c r="EH271">
        <v>0</v>
      </c>
      <c r="EI271">
        <v>0</v>
      </c>
      <c r="EJ271">
        <v>276.633333333333</v>
      </c>
      <c r="EK271">
        <v>0.00500059</v>
      </c>
      <c r="EL271">
        <v>-5.86666666666667</v>
      </c>
      <c r="EM271">
        <v>-0.3</v>
      </c>
      <c r="EN271">
        <v>35.687</v>
      </c>
      <c r="EO271">
        <v>40.0413333333333</v>
      </c>
      <c r="EP271">
        <v>37.4163333333333</v>
      </c>
      <c r="EQ271">
        <v>40.479</v>
      </c>
      <c r="ER271">
        <v>38.5</v>
      </c>
      <c r="ES271">
        <v>0</v>
      </c>
      <c r="ET271">
        <v>0</v>
      </c>
      <c r="EU271">
        <v>0</v>
      </c>
      <c r="EV271">
        <v>1759364157.1</v>
      </c>
      <c r="EW271">
        <v>0</v>
      </c>
      <c r="EX271">
        <v>278.772</v>
      </c>
      <c r="EY271">
        <v>-1.37692295642073</v>
      </c>
      <c r="EZ271">
        <v>7.16153862403457</v>
      </c>
      <c r="FA271">
        <v>-9.556</v>
      </c>
      <c r="FB271">
        <v>15</v>
      </c>
      <c r="FC271">
        <v>0</v>
      </c>
      <c r="FD271" t="s">
        <v>422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0.00874111333333333</v>
      </c>
      <c r="FQ271">
        <v>0.055542889090909</v>
      </c>
      <c r="FR271">
        <v>0.0361200332130262</v>
      </c>
      <c r="FS271">
        <v>1</v>
      </c>
      <c r="FT271">
        <v>278.997058823529</v>
      </c>
      <c r="FU271">
        <v>7.19480533540111</v>
      </c>
      <c r="FV271">
        <v>4.89336196796037</v>
      </c>
      <c r="FW271">
        <v>-1</v>
      </c>
      <c r="FX271">
        <v>0.119242428571429</v>
      </c>
      <c r="FY271">
        <v>-0.00579031168831159</v>
      </c>
      <c r="FZ271">
        <v>0.00103794401039145</v>
      </c>
      <c r="GA271">
        <v>1</v>
      </c>
      <c r="GB271">
        <v>2</v>
      </c>
      <c r="GC271">
        <v>2</v>
      </c>
      <c r="GD271" t="s">
        <v>449</v>
      </c>
      <c r="GE271">
        <v>3.13278</v>
      </c>
      <c r="GF271">
        <v>2.71201</v>
      </c>
      <c r="GG271">
        <v>0.0892719</v>
      </c>
      <c r="GH271">
        <v>0.0897439</v>
      </c>
      <c r="GI271">
        <v>0.102309</v>
      </c>
      <c r="GJ271">
        <v>0.102709</v>
      </c>
      <c r="GK271">
        <v>34282.5</v>
      </c>
      <c r="GL271">
        <v>36705.3</v>
      </c>
      <c r="GM271">
        <v>34059.4</v>
      </c>
      <c r="GN271">
        <v>36512</v>
      </c>
      <c r="GO271">
        <v>43181.5</v>
      </c>
      <c r="GP271">
        <v>47030.4</v>
      </c>
      <c r="GQ271">
        <v>53133.9</v>
      </c>
      <c r="GR271">
        <v>58355.4</v>
      </c>
      <c r="GS271">
        <v>1.95168</v>
      </c>
      <c r="GT271">
        <v>1.78107</v>
      </c>
      <c r="GU271">
        <v>0.0938401</v>
      </c>
      <c r="GV271">
        <v>0</v>
      </c>
      <c r="GW271">
        <v>28.4801</v>
      </c>
      <c r="GX271">
        <v>999.9</v>
      </c>
      <c r="GY271">
        <v>57.398</v>
      </c>
      <c r="GZ271">
        <v>30.978</v>
      </c>
      <c r="HA271">
        <v>28.6327</v>
      </c>
      <c r="HB271">
        <v>55.0328</v>
      </c>
      <c r="HC271">
        <v>44.4191</v>
      </c>
      <c r="HD271">
        <v>1</v>
      </c>
      <c r="HE271">
        <v>0.089502</v>
      </c>
      <c r="HF271">
        <v>-1.43652</v>
      </c>
      <c r="HG271">
        <v>20.128</v>
      </c>
      <c r="HH271">
        <v>5.19842</v>
      </c>
      <c r="HI271">
        <v>12.0041</v>
      </c>
      <c r="HJ271">
        <v>4.97545</v>
      </c>
      <c r="HK271">
        <v>3.294</v>
      </c>
      <c r="HL271">
        <v>9999</v>
      </c>
      <c r="HM271">
        <v>9999</v>
      </c>
      <c r="HN271">
        <v>999.9</v>
      </c>
      <c r="HO271">
        <v>9999</v>
      </c>
      <c r="HP271">
        <v>1.86325</v>
      </c>
      <c r="HQ271">
        <v>1.86813</v>
      </c>
      <c r="HR271">
        <v>1.86789</v>
      </c>
      <c r="HS271">
        <v>1.86905</v>
      </c>
      <c r="HT271">
        <v>1.86982</v>
      </c>
      <c r="HU271">
        <v>1.86595</v>
      </c>
      <c r="HV271">
        <v>1.86698</v>
      </c>
      <c r="HW271">
        <v>1.86843</v>
      </c>
      <c r="HX271">
        <v>5</v>
      </c>
      <c r="HY271">
        <v>0</v>
      </c>
      <c r="HZ271">
        <v>0</v>
      </c>
      <c r="IA271">
        <v>0</v>
      </c>
      <c r="IB271" t="s">
        <v>424</v>
      </c>
      <c r="IC271" t="s">
        <v>425</v>
      </c>
      <c r="ID271" t="s">
        <v>426</v>
      </c>
      <c r="IE271" t="s">
        <v>426</v>
      </c>
      <c r="IF271" t="s">
        <v>426</v>
      </c>
      <c r="IG271" t="s">
        <v>426</v>
      </c>
      <c r="IH271">
        <v>0</v>
      </c>
      <c r="II271">
        <v>100</v>
      </c>
      <c r="IJ271">
        <v>100</v>
      </c>
      <c r="IK271">
        <v>1.979</v>
      </c>
      <c r="IL271">
        <v>0.3769</v>
      </c>
      <c r="IM271">
        <v>0.591063205497763</v>
      </c>
      <c r="IN271">
        <v>0.00362635438953289</v>
      </c>
      <c r="IO271">
        <v>-8.50754122937555e-07</v>
      </c>
      <c r="IP271">
        <v>2.87264459290622e-10</v>
      </c>
      <c r="IQ271">
        <v>-0.103101814204982</v>
      </c>
      <c r="IR271">
        <v>-0.017656537129445</v>
      </c>
      <c r="IS271">
        <v>0.00217271289782075</v>
      </c>
      <c r="IT271">
        <v>-2.34727275410467e-05</v>
      </c>
      <c r="IU271">
        <v>4</v>
      </c>
      <c r="IV271">
        <v>2183</v>
      </c>
      <c r="IW271">
        <v>1</v>
      </c>
      <c r="IX271">
        <v>27</v>
      </c>
      <c r="IY271">
        <v>29322735.9</v>
      </c>
      <c r="IZ271">
        <v>29322735.9</v>
      </c>
      <c r="JA271">
        <v>0.997314</v>
      </c>
      <c r="JB271">
        <v>2.64893</v>
      </c>
      <c r="JC271">
        <v>1.54785</v>
      </c>
      <c r="JD271">
        <v>2.31201</v>
      </c>
      <c r="JE271">
        <v>1.64551</v>
      </c>
      <c r="JF271">
        <v>2.2644</v>
      </c>
      <c r="JG271">
        <v>34.6463</v>
      </c>
      <c r="JH271">
        <v>24.2101</v>
      </c>
      <c r="JI271">
        <v>18</v>
      </c>
      <c r="JJ271">
        <v>506.14</v>
      </c>
      <c r="JK271">
        <v>396.606</v>
      </c>
      <c r="JL271">
        <v>30.9136</v>
      </c>
      <c r="JM271">
        <v>28.5524</v>
      </c>
      <c r="JN271">
        <v>29.9998</v>
      </c>
      <c r="JO271">
        <v>28.5707</v>
      </c>
      <c r="JP271">
        <v>28.524</v>
      </c>
      <c r="JQ271">
        <v>19.9943</v>
      </c>
      <c r="JR271">
        <v>20.452</v>
      </c>
      <c r="JS271">
        <v>53.0695</v>
      </c>
      <c r="JT271">
        <v>30.9039</v>
      </c>
      <c r="JU271">
        <v>420</v>
      </c>
      <c r="JV271">
        <v>23.7533</v>
      </c>
      <c r="JW271">
        <v>96.5853</v>
      </c>
      <c r="JX271">
        <v>94.5478</v>
      </c>
    </row>
    <row r="272" spans="1:284">
      <c r="A272">
        <v>256</v>
      </c>
      <c r="B272">
        <v>1759364158.1</v>
      </c>
      <c r="C272">
        <v>3116</v>
      </c>
      <c r="D272" t="s">
        <v>944</v>
      </c>
      <c r="E272" t="s">
        <v>945</v>
      </c>
      <c r="F272">
        <v>5</v>
      </c>
      <c r="G272" t="s">
        <v>913</v>
      </c>
      <c r="H272" t="s">
        <v>419</v>
      </c>
      <c r="I272">
        <v>1759364155.1</v>
      </c>
      <c r="J272">
        <f>(K272)/1000</f>
        <v>0</v>
      </c>
      <c r="K272">
        <f>1000*DK272*AI272*(DG272-DH272)/(100*CZ272*(1000-AI272*DG272))</f>
        <v>0</v>
      </c>
      <c r="L272">
        <f>DK272*AI272*(DF272-DE272*(1000-AI272*DH272)/(1000-AI272*DG272))/(100*CZ272)</f>
        <v>0</v>
      </c>
      <c r="M272">
        <f>DE272 - IF(AI272&gt;1, L272*CZ272*100.0/(AK272), 0)</f>
        <v>0</v>
      </c>
      <c r="N272">
        <f>((T272-J272/2)*M272-L272)/(T272+J272/2)</f>
        <v>0</v>
      </c>
      <c r="O272">
        <f>N272*(DL272+DM272)/1000.0</f>
        <v>0</v>
      </c>
      <c r="P272">
        <f>(DE272 - IF(AI272&gt;1, L272*CZ272*100.0/(AK272), 0))*(DL272+DM272)/1000.0</f>
        <v>0</v>
      </c>
      <c r="Q272">
        <f>2.0/((1/S272-1/R272)+SIGN(S272)*SQRT((1/S272-1/R272)*(1/S272-1/R272) + 4*DA272/((DA272+1)*(DA272+1))*(2*1/S272*1/R272-1/R272*1/R272)))</f>
        <v>0</v>
      </c>
      <c r="R272">
        <f>IF(LEFT(DB272,1)&lt;&gt;"0",IF(LEFT(DB272,1)="1",3.0,DC272),$D$5+$E$5*(DS272*DL272/($K$5*1000))+$F$5*(DS272*DL272/($K$5*1000))*MAX(MIN(CZ272,$J$5),$I$5)*MAX(MIN(CZ272,$J$5),$I$5)+$G$5*MAX(MIN(CZ272,$J$5),$I$5)*(DS272*DL272/($K$5*1000))+$H$5*(DS272*DL272/($K$5*1000))*(DS272*DL272/($K$5*1000)))</f>
        <v>0</v>
      </c>
      <c r="S272">
        <f>J272*(1000-(1000*0.61365*exp(17.502*W272/(240.97+W272))/(DL272+DM272)+DG272)/2)/(1000*0.61365*exp(17.502*W272/(240.97+W272))/(DL272+DM272)-DG272)</f>
        <v>0</v>
      </c>
      <c r="T272">
        <f>1/((DA272+1)/(Q272/1.6)+1/(R272/1.37)) + DA272/((DA272+1)/(Q272/1.6) + DA272/(R272/1.37))</f>
        <v>0</v>
      </c>
      <c r="U272">
        <f>(CV272*CY272)</f>
        <v>0</v>
      </c>
      <c r="V272">
        <f>(DN272+(U272+2*0.95*5.67E-8*(((DN272+$B$7)+273)^4-(DN272+273)^4)-44100*J272)/(1.84*29.3*R272+8*0.95*5.67E-8*(DN272+273)^3))</f>
        <v>0</v>
      </c>
      <c r="W272">
        <f>($C$7*DO272+$D$7*DP272+$E$7*V272)</f>
        <v>0</v>
      </c>
      <c r="X272">
        <f>0.61365*exp(17.502*W272/(240.97+W272))</f>
        <v>0</v>
      </c>
      <c r="Y272">
        <f>(Z272/AA272*100)</f>
        <v>0</v>
      </c>
      <c r="Z272">
        <f>DG272*(DL272+DM272)/1000</f>
        <v>0</v>
      </c>
      <c r="AA272">
        <f>0.61365*exp(17.502*DN272/(240.97+DN272))</f>
        <v>0</v>
      </c>
      <c r="AB272">
        <f>(X272-DG272*(DL272+DM272)/1000)</f>
        <v>0</v>
      </c>
      <c r="AC272">
        <f>(-J272*44100)</f>
        <v>0</v>
      </c>
      <c r="AD272">
        <f>2*29.3*R272*0.92*(DN272-W272)</f>
        <v>0</v>
      </c>
      <c r="AE272">
        <f>2*0.95*5.67E-8*(((DN272+$B$7)+273)^4-(W272+273)^4)</f>
        <v>0</v>
      </c>
      <c r="AF272">
        <f>U272+AE272+AC272+AD272</f>
        <v>0</v>
      </c>
      <c r="AG272">
        <v>0</v>
      </c>
      <c r="AH272">
        <v>0</v>
      </c>
      <c r="AI272">
        <f>IF(AG272*$H$13&gt;=AK272,1.0,(AK272/(AK272-AG272*$H$13)))</f>
        <v>0</v>
      </c>
      <c r="AJ272">
        <f>(AI272-1)*100</f>
        <v>0</v>
      </c>
      <c r="AK272">
        <f>MAX(0,($B$13+$C$13*DS272)/(1+$D$13*DS272)*DL272/(DN272+273)*$E$13)</f>
        <v>0</v>
      </c>
      <c r="AL272" t="s">
        <v>420</v>
      </c>
      <c r="AM272" t="s">
        <v>420</v>
      </c>
      <c r="AN272">
        <v>0</v>
      </c>
      <c r="AO272">
        <v>0</v>
      </c>
      <c r="AP272">
        <f>1-AN272/AO272</f>
        <v>0</v>
      </c>
      <c r="AQ272">
        <v>0</v>
      </c>
      <c r="AR272" t="s">
        <v>420</v>
      </c>
      <c r="AS272" t="s">
        <v>420</v>
      </c>
      <c r="AT272">
        <v>0</v>
      </c>
      <c r="AU272">
        <v>0</v>
      </c>
      <c r="AV272">
        <f>1-AT272/AU272</f>
        <v>0</v>
      </c>
      <c r="AW272">
        <v>0.5</v>
      </c>
      <c r="AX272">
        <f>CW272</f>
        <v>0</v>
      </c>
      <c r="AY272">
        <f>L272</f>
        <v>0</v>
      </c>
      <c r="AZ272">
        <f>AV272*AW272*AX272</f>
        <v>0</v>
      </c>
      <c r="BA272">
        <f>(AY272-AQ272)/AX272</f>
        <v>0</v>
      </c>
      <c r="BB272">
        <f>(AO272-AU272)/AU272</f>
        <v>0</v>
      </c>
      <c r="BC272">
        <f>AN272/(AP272+AN272/AU272)</f>
        <v>0</v>
      </c>
      <c r="BD272" t="s">
        <v>420</v>
      </c>
      <c r="BE272">
        <v>0</v>
      </c>
      <c r="BF272">
        <f>IF(BE272&lt;&gt;0, BE272, BC272)</f>
        <v>0</v>
      </c>
      <c r="BG272">
        <f>1-BF272/AU272</f>
        <v>0</v>
      </c>
      <c r="BH272">
        <f>(AU272-AT272)/(AU272-BF272)</f>
        <v>0</v>
      </c>
      <c r="BI272">
        <f>(AO272-AU272)/(AO272-BF272)</f>
        <v>0</v>
      </c>
      <c r="BJ272">
        <f>(AU272-AT272)/(AU272-AN272)</f>
        <v>0</v>
      </c>
      <c r="BK272">
        <f>(AO272-AU272)/(AO272-AN272)</f>
        <v>0</v>
      </c>
      <c r="BL272">
        <f>(BH272*BF272/AT272)</f>
        <v>0</v>
      </c>
      <c r="BM272">
        <f>(1-BL272)</f>
        <v>0</v>
      </c>
      <c r="CV272">
        <f>$B$11*DT272+$C$11*DU272+$F$11*EF272*(1-EI272)</f>
        <v>0</v>
      </c>
      <c r="CW272">
        <f>CV272*CX272</f>
        <v>0</v>
      </c>
      <c r="CX272">
        <f>($B$11*$D$9+$C$11*$D$9+$F$11*((ES272+EK272)/MAX(ES272+EK272+ET272, 0.1)*$I$9+ET272/MAX(ES272+EK272+ET272, 0.1)*$J$9))/($B$11+$C$11+$F$11)</f>
        <v>0</v>
      </c>
      <c r="CY272">
        <f>($B$11*$K$9+$C$11*$K$9+$F$11*((ES272+EK272)/MAX(ES272+EK272+ET272, 0.1)*$P$9+ET272/MAX(ES272+EK272+ET272, 0.1)*$Q$9))/($B$11+$C$11+$F$11)</f>
        <v>0</v>
      </c>
      <c r="CZ272">
        <v>2.7</v>
      </c>
      <c r="DA272">
        <v>0.5</v>
      </c>
      <c r="DB272" t="s">
        <v>421</v>
      </c>
      <c r="DC272">
        <v>2</v>
      </c>
      <c r="DD272">
        <v>1759364155.1</v>
      </c>
      <c r="DE272">
        <v>419.988</v>
      </c>
      <c r="DF272">
        <v>420.029</v>
      </c>
      <c r="DG272">
        <v>23.8725</v>
      </c>
      <c r="DH272">
        <v>23.7543666666667</v>
      </c>
      <c r="DI272">
        <v>418.008666666667</v>
      </c>
      <c r="DJ272">
        <v>23.4954666666667</v>
      </c>
      <c r="DK272">
        <v>499.933333333333</v>
      </c>
      <c r="DL272">
        <v>90.3298666666667</v>
      </c>
      <c r="DM272">
        <v>0.0340034</v>
      </c>
      <c r="DN272">
        <v>30.2396333333333</v>
      </c>
      <c r="DO272">
        <v>30.0102333333333</v>
      </c>
      <c r="DP272">
        <v>999.9</v>
      </c>
      <c r="DQ272">
        <v>0</v>
      </c>
      <c r="DR272">
        <v>0</v>
      </c>
      <c r="DS272">
        <v>9986.25</v>
      </c>
      <c r="DT272">
        <v>0</v>
      </c>
      <c r="DU272">
        <v>0.386148</v>
      </c>
      <c r="DV272">
        <v>-0.0410359433333333</v>
      </c>
      <c r="DW272">
        <v>430.259</v>
      </c>
      <c r="DX272">
        <v>430.249333333333</v>
      </c>
      <c r="DY272">
        <v>0.118131666666667</v>
      </c>
      <c r="DZ272">
        <v>420.029</v>
      </c>
      <c r="EA272">
        <v>23.7543666666667</v>
      </c>
      <c r="EB272">
        <v>2.15639666666667</v>
      </c>
      <c r="EC272">
        <v>2.14573</v>
      </c>
      <c r="ED272">
        <v>18.642</v>
      </c>
      <c r="EE272">
        <v>18.5627666666667</v>
      </c>
      <c r="EF272">
        <v>0.00500059</v>
      </c>
      <c r="EG272">
        <v>0</v>
      </c>
      <c r="EH272">
        <v>0</v>
      </c>
      <c r="EI272">
        <v>0</v>
      </c>
      <c r="EJ272">
        <v>277.166666666667</v>
      </c>
      <c r="EK272">
        <v>0.00500059</v>
      </c>
      <c r="EL272">
        <v>-6.6</v>
      </c>
      <c r="EM272">
        <v>-0.466666666666667</v>
      </c>
      <c r="EN272">
        <v>35.687</v>
      </c>
      <c r="EO272">
        <v>40.083</v>
      </c>
      <c r="EP272">
        <v>37.437</v>
      </c>
      <c r="EQ272">
        <v>40.5206666666667</v>
      </c>
      <c r="ER272">
        <v>38.5</v>
      </c>
      <c r="ES272">
        <v>0</v>
      </c>
      <c r="ET272">
        <v>0</v>
      </c>
      <c r="EU272">
        <v>0</v>
      </c>
      <c r="EV272">
        <v>1759364159.5</v>
      </c>
      <c r="EW272">
        <v>0</v>
      </c>
      <c r="EX272">
        <v>278.38</v>
      </c>
      <c r="EY272">
        <v>-38.1846152966325</v>
      </c>
      <c r="EZ272">
        <v>13.7461539539125</v>
      </c>
      <c r="FA272">
        <v>-9.516</v>
      </c>
      <c r="FB272">
        <v>15</v>
      </c>
      <c r="FC272">
        <v>0</v>
      </c>
      <c r="FD272" t="s">
        <v>422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0.00411261380952381</v>
      </c>
      <c r="FQ272">
        <v>-0.0995902722077922</v>
      </c>
      <c r="FR272">
        <v>0.0422519300666722</v>
      </c>
      <c r="FS272">
        <v>1</v>
      </c>
      <c r="FT272">
        <v>278.873529411765</v>
      </c>
      <c r="FU272">
        <v>-1.6149732032426</v>
      </c>
      <c r="FV272">
        <v>5.31641790192969</v>
      </c>
      <c r="FW272">
        <v>-1</v>
      </c>
      <c r="FX272">
        <v>0.119129095238095</v>
      </c>
      <c r="FY272">
        <v>-0.0093231428571426</v>
      </c>
      <c r="FZ272">
        <v>0.00113782687212497</v>
      </c>
      <c r="GA272">
        <v>1</v>
      </c>
      <c r="GB272">
        <v>2</v>
      </c>
      <c r="GC272">
        <v>2</v>
      </c>
      <c r="GD272" t="s">
        <v>449</v>
      </c>
      <c r="GE272">
        <v>3.13274</v>
      </c>
      <c r="GF272">
        <v>2.71201</v>
      </c>
      <c r="GG272">
        <v>0.0892716</v>
      </c>
      <c r="GH272">
        <v>0.0897342</v>
      </c>
      <c r="GI272">
        <v>0.10231</v>
      </c>
      <c r="GJ272">
        <v>0.102704</v>
      </c>
      <c r="GK272">
        <v>34282.6</v>
      </c>
      <c r="GL272">
        <v>36705.8</v>
      </c>
      <c r="GM272">
        <v>34059.5</v>
      </c>
      <c r="GN272">
        <v>36512.1</v>
      </c>
      <c r="GO272">
        <v>43181.7</v>
      </c>
      <c r="GP272">
        <v>47030.8</v>
      </c>
      <c r="GQ272">
        <v>53134.2</v>
      </c>
      <c r="GR272">
        <v>58355.6</v>
      </c>
      <c r="GS272">
        <v>1.95168</v>
      </c>
      <c r="GT272">
        <v>1.7809</v>
      </c>
      <c r="GU272">
        <v>0.0937097</v>
      </c>
      <c r="GV272">
        <v>0</v>
      </c>
      <c r="GW272">
        <v>28.4813</v>
      </c>
      <c r="GX272">
        <v>999.9</v>
      </c>
      <c r="GY272">
        <v>57.447</v>
      </c>
      <c r="GZ272">
        <v>30.957</v>
      </c>
      <c r="HA272">
        <v>28.6198</v>
      </c>
      <c r="HB272">
        <v>55.0428</v>
      </c>
      <c r="HC272">
        <v>44.6394</v>
      </c>
      <c r="HD272">
        <v>1</v>
      </c>
      <c r="HE272">
        <v>0.0893674</v>
      </c>
      <c r="HF272">
        <v>-1.42112</v>
      </c>
      <c r="HG272">
        <v>20.128</v>
      </c>
      <c r="HH272">
        <v>5.19842</v>
      </c>
      <c r="HI272">
        <v>12.0043</v>
      </c>
      <c r="HJ272">
        <v>4.97535</v>
      </c>
      <c r="HK272">
        <v>3.294</v>
      </c>
      <c r="HL272">
        <v>9999</v>
      </c>
      <c r="HM272">
        <v>9999</v>
      </c>
      <c r="HN272">
        <v>999.9</v>
      </c>
      <c r="HO272">
        <v>9999</v>
      </c>
      <c r="HP272">
        <v>1.86325</v>
      </c>
      <c r="HQ272">
        <v>1.86813</v>
      </c>
      <c r="HR272">
        <v>1.86791</v>
      </c>
      <c r="HS272">
        <v>1.86905</v>
      </c>
      <c r="HT272">
        <v>1.86982</v>
      </c>
      <c r="HU272">
        <v>1.86595</v>
      </c>
      <c r="HV272">
        <v>1.86697</v>
      </c>
      <c r="HW272">
        <v>1.86843</v>
      </c>
      <c r="HX272">
        <v>5</v>
      </c>
      <c r="HY272">
        <v>0</v>
      </c>
      <c r="HZ272">
        <v>0</v>
      </c>
      <c r="IA272">
        <v>0</v>
      </c>
      <c r="IB272" t="s">
        <v>424</v>
      </c>
      <c r="IC272" t="s">
        <v>425</v>
      </c>
      <c r="ID272" t="s">
        <v>426</v>
      </c>
      <c r="IE272" t="s">
        <v>426</v>
      </c>
      <c r="IF272" t="s">
        <v>426</v>
      </c>
      <c r="IG272" t="s">
        <v>426</v>
      </c>
      <c r="IH272">
        <v>0</v>
      </c>
      <c r="II272">
        <v>100</v>
      </c>
      <c r="IJ272">
        <v>100</v>
      </c>
      <c r="IK272">
        <v>1.979</v>
      </c>
      <c r="IL272">
        <v>0.377</v>
      </c>
      <c r="IM272">
        <v>0.591063205497763</v>
      </c>
      <c r="IN272">
        <v>0.00362635438953289</v>
      </c>
      <c r="IO272">
        <v>-8.50754122937555e-07</v>
      </c>
      <c r="IP272">
        <v>2.87264459290622e-10</v>
      </c>
      <c r="IQ272">
        <v>-0.103101814204982</v>
      </c>
      <c r="IR272">
        <v>-0.017656537129445</v>
      </c>
      <c r="IS272">
        <v>0.00217271289782075</v>
      </c>
      <c r="IT272">
        <v>-2.34727275410467e-05</v>
      </c>
      <c r="IU272">
        <v>4</v>
      </c>
      <c r="IV272">
        <v>2183</v>
      </c>
      <c r="IW272">
        <v>1</v>
      </c>
      <c r="IX272">
        <v>27</v>
      </c>
      <c r="IY272">
        <v>29322736</v>
      </c>
      <c r="IZ272">
        <v>29322736</v>
      </c>
      <c r="JA272">
        <v>0.998535</v>
      </c>
      <c r="JB272">
        <v>2.64404</v>
      </c>
      <c r="JC272">
        <v>1.54785</v>
      </c>
      <c r="JD272">
        <v>2.31323</v>
      </c>
      <c r="JE272">
        <v>1.64673</v>
      </c>
      <c r="JF272">
        <v>2.34009</v>
      </c>
      <c r="JG272">
        <v>34.6463</v>
      </c>
      <c r="JH272">
        <v>24.2101</v>
      </c>
      <c r="JI272">
        <v>18</v>
      </c>
      <c r="JJ272">
        <v>506.126</v>
      </c>
      <c r="JK272">
        <v>396.503</v>
      </c>
      <c r="JL272">
        <v>30.9098</v>
      </c>
      <c r="JM272">
        <v>28.5512</v>
      </c>
      <c r="JN272">
        <v>29.9999</v>
      </c>
      <c r="JO272">
        <v>28.569</v>
      </c>
      <c r="JP272">
        <v>28.5228</v>
      </c>
      <c r="JQ272">
        <v>19.996</v>
      </c>
      <c r="JR272">
        <v>20.452</v>
      </c>
      <c r="JS272">
        <v>53.0695</v>
      </c>
      <c r="JT272">
        <v>30.9039</v>
      </c>
      <c r="JU272">
        <v>420</v>
      </c>
      <c r="JV272">
        <v>23.7533</v>
      </c>
      <c r="JW272">
        <v>96.5857</v>
      </c>
      <c r="JX272">
        <v>94.5481</v>
      </c>
    </row>
    <row r="273" spans="1:284">
      <c r="A273">
        <v>257</v>
      </c>
      <c r="B273">
        <v>1759364160.1</v>
      </c>
      <c r="C273">
        <v>3118</v>
      </c>
      <c r="D273" t="s">
        <v>946</v>
      </c>
      <c r="E273" t="s">
        <v>947</v>
      </c>
      <c r="F273">
        <v>5</v>
      </c>
      <c r="G273" t="s">
        <v>913</v>
      </c>
      <c r="H273" t="s">
        <v>419</v>
      </c>
      <c r="I273">
        <v>1759364157.1</v>
      </c>
      <c r="J273">
        <f>(K273)/1000</f>
        <v>0</v>
      </c>
      <c r="K273">
        <f>1000*DK273*AI273*(DG273-DH273)/(100*CZ273*(1000-AI273*DG273))</f>
        <v>0</v>
      </c>
      <c r="L273">
        <f>DK273*AI273*(DF273-DE273*(1000-AI273*DH273)/(1000-AI273*DG273))/(100*CZ273)</f>
        <v>0</v>
      </c>
      <c r="M273">
        <f>DE273 - IF(AI273&gt;1, L273*CZ273*100.0/(AK273), 0)</f>
        <v>0</v>
      </c>
      <c r="N273">
        <f>((T273-J273/2)*M273-L273)/(T273+J273/2)</f>
        <v>0</v>
      </c>
      <c r="O273">
        <f>N273*(DL273+DM273)/1000.0</f>
        <v>0</v>
      </c>
      <c r="P273">
        <f>(DE273 - IF(AI273&gt;1, L273*CZ273*100.0/(AK273), 0))*(DL273+DM273)/1000.0</f>
        <v>0</v>
      </c>
      <c r="Q273">
        <f>2.0/((1/S273-1/R273)+SIGN(S273)*SQRT((1/S273-1/R273)*(1/S273-1/R273) + 4*DA273/((DA273+1)*(DA273+1))*(2*1/S273*1/R273-1/R273*1/R273)))</f>
        <v>0</v>
      </c>
      <c r="R273">
        <f>IF(LEFT(DB273,1)&lt;&gt;"0",IF(LEFT(DB273,1)="1",3.0,DC273),$D$5+$E$5*(DS273*DL273/($K$5*1000))+$F$5*(DS273*DL273/($K$5*1000))*MAX(MIN(CZ273,$J$5),$I$5)*MAX(MIN(CZ273,$J$5),$I$5)+$G$5*MAX(MIN(CZ273,$J$5),$I$5)*(DS273*DL273/($K$5*1000))+$H$5*(DS273*DL273/($K$5*1000))*(DS273*DL273/($K$5*1000)))</f>
        <v>0</v>
      </c>
      <c r="S273">
        <f>J273*(1000-(1000*0.61365*exp(17.502*W273/(240.97+W273))/(DL273+DM273)+DG273)/2)/(1000*0.61365*exp(17.502*W273/(240.97+W273))/(DL273+DM273)-DG273)</f>
        <v>0</v>
      </c>
      <c r="T273">
        <f>1/((DA273+1)/(Q273/1.6)+1/(R273/1.37)) + DA273/((DA273+1)/(Q273/1.6) + DA273/(R273/1.37))</f>
        <v>0</v>
      </c>
      <c r="U273">
        <f>(CV273*CY273)</f>
        <v>0</v>
      </c>
      <c r="V273">
        <f>(DN273+(U273+2*0.95*5.67E-8*(((DN273+$B$7)+273)^4-(DN273+273)^4)-44100*J273)/(1.84*29.3*R273+8*0.95*5.67E-8*(DN273+273)^3))</f>
        <v>0</v>
      </c>
      <c r="W273">
        <f>($C$7*DO273+$D$7*DP273+$E$7*V273)</f>
        <v>0</v>
      </c>
      <c r="X273">
        <f>0.61365*exp(17.502*W273/(240.97+W273))</f>
        <v>0</v>
      </c>
      <c r="Y273">
        <f>(Z273/AA273*100)</f>
        <v>0</v>
      </c>
      <c r="Z273">
        <f>DG273*(DL273+DM273)/1000</f>
        <v>0</v>
      </c>
      <c r="AA273">
        <f>0.61365*exp(17.502*DN273/(240.97+DN273))</f>
        <v>0</v>
      </c>
      <c r="AB273">
        <f>(X273-DG273*(DL273+DM273)/1000)</f>
        <v>0</v>
      </c>
      <c r="AC273">
        <f>(-J273*44100)</f>
        <v>0</v>
      </c>
      <c r="AD273">
        <f>2*29.3*R273*0.92*(DN273-W273)</f>
        <v>0</v>
      </c>
      <c r="AE273">
        <f>2*0.95*5.67E-8*(((DN273+$B$7)+273)^4-(W273+273)^4)</f>
        <v>0</v>
      </c>
      <c r="AF273">
        <f>U273+AE273+AC273+AD273</f>
        <v>0</v>
      </c>
      <c r="AG273">
        <v>0</v>
      </c>
      <c r="AH273">
        <v>0</v>
      </c>
      <c r="AI273">
        <f>IF(AG273*$H$13&gt;=AK273,1.0,(AK273/(AK273-AG273*$H$13)))</f>
        <v>0</v>
      </c>
      <c r="AJ273">
        <f>(AI273-1)*100</f>
        <v>0</v>
      </c>
      <c r="AK273">
        <f>MAX(0,($B$13+$C$13*DS273)/(1+$D$13*DS273)*DL273/(DN273+273)*$E$13)</f>
        <v>0</v>
      </c>
      <c r="AL273" t="s">
        <v>420</v>
      </c>
      <c r="AM273" t="s">
        <v>420</v>
      </c>
      <c r="AN273">
        <v>0</v>
      </c>
      <c r="AO273">
        <v>0</v>
      </c>
      <c r="AP273">
        <f>1-AN273/AO273</f>
        <v>0</v>
      </c>
      <c r="AQ273">
        <v>0</v>
      </c>
      <c r="AR273" t="s">
        <v>420</v>
      </c>
      <c r="AS273" t="s">
        <v>420</v>
      </c>
      <c r="AT273">
        <v>0</v>
      </c>
      <c r="AU273">
        <v>0</v>
      </c>
      <c r="AV273">
        <f>1-AT273/AU273</f>
        <v>0</v>
      </c>
      <c r="AW273">
        <v>0.5</v>
      </c>
      <c r="AX273">
        <f>CW273</f>
        <v>0</v>
      </c>
      <c r="AY273">
        <f>L273</f>
        <v>0</v>
      </c>
      <c r="AZ273">
        <f>AV273*AW273*AX273</f>
        <v>0</v>
      </c>
      <c r="BA273">
        <f>(AY273-AQ273)/AX273</f>
        <v>0</v>
      </c>
      <c r="BB273">
        <f>(AO273-AU273)/AU273</f>
        <v>0</v>
      </c>
      <c r="BC273">
        <f>AN273/(AP273+AN273/AU273)</f>
        <v>0</v>
      </c>
      <c r="BD273" t="s">
        <v>420</v>
      </c>
      <c r="BE273">
        <v>0</v>
      </c>
      <c r="BF273">
        <f>IF(BE273&lt;&gt;0, BE273, BC273)</f>
        <v>0</v>
      </c>
      <c r="BG273">
        <f>1-BF273/AU273</f>
        <v>0</v>
      </c>
      <c r="BH273">
        <f>(AU273-AT273)/(AU273-BF273)</f>
        <v>0</v>
      </c>
      <c r="BI273">
        <f>(AO273-AU273)/(AO273-BF273)</f>
        <v>0</v>
      </c>
      <c r="BJ273">
        <f>(AU273-AT273)/(AU273-AN273)</f>
        <v>0</v>
      </c>
      <c r="BK273">
        <f>(AO273-AU273)/(AO273-AN273)</f>
        <v>0</v>
      </c>
      <c r="BL273">
        <f>(BH273*BF273/AT273)</f>
        <v>0</v>
      </c>
      <c r="BM273">
        <f>(1-BL273)</f>
        <v>0</v>
      </c>
      <c r="CV273">
        <f>$B$11*DT273+$C$11*DU273+$F$11*EF273*(1-EI273)</f>
        <v>0</v>
      </c>
      <c r="CW273">
        <f>CV273*CX273</f>
        <v>0</v>
      </c>
      <c r="CX273">
        <f>($B$11*$D$9+$C$11*$D$9+$F$11*((ES273+EK273)/MAX(ES273+EK273+ET273, 0.1)*$I$9+ET273/MAX(ES273+EK273+ET273, 0.1)*$J$9))/($B$11+$C$11+$F$11)</f>
        <v>0</v>
      </c>
      <c r="CY273">
        <f>($B$11*$K$9+$C$11*$K$9+$F$11*((ES273+EK273)/MAX(ES273+EK273+ET273, 0.1)*$P$9+ET273/MAX(ES273+EK273+ET273, 0.1)*$Q$9))/($B$11+$C$11+$F$11)</f>
        <v>0</v>
      </c>
      <c r="CZ273">
        <v>2.7</v>
      </c>
      <c r="DA273">
        <v>0.5</v>
      </c>
      <c r="DB273" t="s">
        <v>421</v>
      </c>
      <c r="DC273">
        <v>2</v>
      </c>
      <c r="DD273">
        <v>1759364157.1</v>
      </c>
      <c r="DE273">
        <v>419.989333333333</v>
      </c>
      <c r="DF273">
        <v>419.999333333333</v>
      </c>
      <c r="DG273">
        <v>23.8715</v>
      </c>
      <c r="DH273">
        <v>23.753</v>
      </c>
      <c r="DI273">
        <v>418.010333333333</v>
      </c>
      <c r="DJ273">
        <v>23.4945333333333</v>
      </c>
      <c r="DK273">
        <v>499.926666666667</v>
      </c>
      <c r="DL273">
        <v>90.3296333333333</v>
      </c>
      <c r="DM273">
        <v>0.0339323333333333</v>
      </c>
      <c r="DN273">
        <v>30.2410333333333</v>
      </c>
      <c r="DO273">
        <v>30.0093333333333</v>
      </c>
      <c r="DP273">
        <v>999.9</v>
      </c>
      <c r="DQ273">
        <v>0</v>
      </c>
      <c r="DR273">
        <v>0</v>
      </c>
      <c r="DS273">
        <v>9998.73333333333</v>
      </c>
      <c r="DT273">
        <v>0</v>
      </c>
      <c r="DU273">
        <v>0.386148</v>
      </c>
      <c r="DV273">
        <v>-0.00979614333333333</v>
      </c>
      <c r="DW273">
        <v>430.260333333333</v>
      </c>
      <c r="DX273">
        <v>430.218</v>
      </c>
      <c r="DY273">
        <v>0.118531666666667</v>
      </c>
      <c r="DZ273">
        <v>419.999333333333</v>
      </c>
      <c r="EA273">
        <v>23.753</v>
      </c>
      <c r="EB273">
        <v>2.15630333333333</v>
      </c>
      <c r="EC273">
        <v>2.1456</v>
      </c>
      <c r="ED273">
        <v>18.6413</v>
      </c>
      <c r="EE273">
        <v>18.5618</v>
      </c>
      <c r="EF273">
        <v>0.00500059</v>
      </c>
      <c r="EG273">
        <v>0</v>
      </c>
      <c r="EH273">
        <v>0</v>
      </c>
      <c r="EI273">
        <v>0</v>
      </c>
      <c r="EJ273">
        <v>279</v>
      </c>
      <c r="EK273">
        <v>0.00500059</v>
      </c>
      <c r="EL273">
        <v>-8.8</v>
      </c>
      <c r="EM273">
        <v>-1.2</v>
      </c>
      <c r="EN273">
        <v>35.687</v>
      </c>
      <c r="EO273">
        <v>40.104</v>
      </c>
      <c r="EP273">
        <v>37.437</v>
      </c>
      <c r="EQ273">
        <v>40.5623333333333</v>
      </c>
      <c r="ER273">
        <v>38.5</v>
      </c>
      <c r="ES273">
        <v>0</v>
      </c>
      <c r="ET273">
        <v>0</v>
      </c>
      <c r="EU273">
        <v>0</v>
      </c>
      <c r="EV273">
        <v>1759364161.3</v>
      </c>
      <c r="EW273">
        <v>0</v>
      </c>
      <c r="EX273">
        <v>278.069230769231</v>
      </c>
      <c r="EY273">
        <v>-17.6205129440617</v>
      </c>
      <c r="EZ273">
        <v>-3.50085446475719</v>
      </c>
      <c r="FA273">
        <v>-9.47692307692308</v>
      </c>
      <c r="FB273">
        <v>15</v>
      </c>
      <c r="FC273">
        <v>0</v>
      </c>
      <c r="FD273" t="s">
        <v>422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0.00266521238095238</v>
      </c>
      <c r="FQ273">
        <v>-0.0446253514285714</v>
      </c>
      <c r="FR273">
        <v>0.0416422219654934</v>
      </c>
      <c r="FS273">
        <v>1</v>
      </c>
      <c r="FT273">
        <v>278.214705882353</v>
      </c>
      <c r="FU273">
        <v>-14.4155844144415</v>
      </c>
      <c r="FV273">
        <v>5.76644106538458</v>
      </c>
      <c r="FW273">
        <v>-1</v>
      </c>
      <c r="FX273">
        <v>0.119037333333333</v>
      </c>
      <c r="FY273">
        <v>-0.00745503896103865</v>
      </c>
      <c r="FZ273">
        <v>0.00109114655003386</v>
      </c>
      <c r="GA273">
        <v>1</v>
      </c>
      <c r="GB273">
        <v>2</v>
      </c>
      <c r="GC273">
        <v>2</v>
      </c>
      <c r="GD273" t="s">
        <v>449</v>
      </c>
      <c r="GE273">
        <v>3.1329</v>
      </c>
      <c r="GF273">
        <v>2.7118</v>
      </c>
      <c r="GG273">
        <v>0.0892707</v>
      </c>
      <c r="GH273">
        <v>0.0897291</v>
      </c>
      <c r="GI273">
        <v>0.102308</v>
      </c>
      <c r="GJ273">
        <v>0.102702</v>
      </c>
      <c r="GK273">
        <v>34282.8</v>
      </c>
      <c r="GL273">
        <v>36706</v>
      </c>
      <c r="GM273">
        <v>34059.6</v>
      </c>
      <c r="GN273">
        <v>36512.1</v>
      </c>
      <c r="GO273">
        <v>43181.7</v>
      </c>
      <c r="GP273">
        <v>47031.2</v>
      </c>
      <c r="GQ273">
        <v>53134.2</v>
      </c>
      <c r="GR273">
        <v>58355.9</v>
      </c>
      <c r="GS273">
        <v>1.95208</v>
      </c>
      <c r="GT273">
        <v>1.78052</v>
      </c>
      <c r="GU273">
        <v>0.0938028</v>
      </c>
      <c r="GV273">
        <v>0</v>
      </c>
      <c r="GW273">
        <v>28.4823</v>
      </c>
      <c r="GX273">
        <v>999.9</v>
      </c>
      <c r="GY273">
        <v>57.398</v>
      </c>
      <c r="GZ273">
        <v>30.978</v>
      </c>
      <c r="HA273">
        <v>28.6307</v>
      </c>
      <c r="HB273">
        <v>54.7228</v>
      </c>
      <c r="HC273">
        <v>44.3429</v>
      </c>
      <c r="HD273">
        <v>1</v>
      </c>
      <c r="HE273">
        <v>0.0891362</v>
      </c>
      <c r="HF273">
        <v>-1.42721</v>
      </c>
      <c r="HG273">
        <v>20.1279</v>
      </c>
      <c r="HH273">
        <v>5.19842</v>
      </c>
      <c r="HI273">
        <v>12.0047</v>
      </c>
      <c r="HJ273">
        <v>4.97535</v>
      </c>
      <c r="HK273">
        <v>3.294</v>
      </c>
      <c r="HL273">
        <v>9999</v>
      </c>
      <c r="HM273">
        <v>9999</v>
      </c>
      <c r="HN273">
        <v>999.9</v>
      </c>
      <c r="HO273">
        <v>9999</v>
      </c>
      <c r="HP273">
        <v>1.86325</v>
      </c>
      <c r="HQ273">
        <v>1.86813</v>
      </c>
      <c r="HR273">
        <v>1.86789</v>
      </c>
      <c r="HS273">
        <v>1.86905</v>
      </c>
      <c r="HT273">
        <v>1.86982</v>
      </c>
      <c r="HU273">
        <v>1.86596</v>
      </c>
      <c r="HV273">
        <v>1.86696</v>
      </c>
      <c r="HW273">
        <v>1.86843</v>
      </c>
      <c r="HX273">
        <v>5</v>
      </c>
      <c r="HY273">
        <v>0</v>
      </c>
      <c r="HZ273">
        <v>0</v>
      </c>
      <c r="IA273">
        <v>0</v>
      </c>
      <c r="IB273" t="s">
        <v>424</v>
      </c>
      <c r="IC273" t="s">
        <v>425</v>
      </c>
      <c r="ID273" t="s">
        <v>426</v>
      </c>
      <c r="IE273" t="s">
        <v>426</v>
      </c>
      <c r="IF273" t="s">
        <v>426</v>
      </c>
      <c r="IG273" t="s">
        <v>426</v>
      </c>
      <c r="IH273">
        <v>0</v>
      </c>
      <c r="II273">
        <v>100</v>
      </c>
      <c r="IJ273">
        <v>100</v>
      </c>
      <c r="IK273">
        <v>1.979</v>
      </c>
      <c r="IL273">
        <v>0.3769</v>
      </c>
      <c r="IM273">
        <v>0.591063205497763</v>
      </c>
      <c r="IN273">
        <v>0.00362635438953289</v>
      </c>
      <c r="IO273">
        <v>-8.50754122937555e-07</v>
      </c>
      <c r="IP273">
        <v>2.87264459290622e-10</v>
      </c>
      <c r="IQ273">
        <v>-0.103101814204982</v>
      </c>
      <c r="IR273">
        <v>-0.017656537129445</v>
      </c>
      <c r="IS273">
        <v>0.00217271289782075</v>
      </c>
      <c r="IT273">
        <v>-2.34727275410467e-05</v>
      </c>
      <c r="IU273">
        <v>4</v>
      </c>
      <c r="IV273">
        <v>2183</v>
      </c>
      <c r="IW273">
        <v>1</v>
      </c>
      <c r="IX273">
        <v>27</v>
      </c>
      <c r="IY273">
        <v>29322736</v>
      </c>
      <c r="IZ273">
        <v>29322736</v>
      </c>
      <c r="JA273">
        <v>0.997314</v>
      </c>
      <c r="JB273">
        <v>2.63916</v>
      </c>
      <c r="JC273">
        <v>1.54785</v>
      </c>
      <c r="JD273">
        <v>2.31323</v>
      </c>
      <c r="JE273">
        <v>1.64673</v>
      </c>
      <c r="JF273">
        <v>2.37671</v>
      </c>
      <c r="JG273">
        <v>34.6463</v>
      </c>
      <c r="JH273">
        <v>24.2188</v>
      </c>
      <c r="JI273">
        <v>18</v>
      </c>
      <c r="JJ273">
        <v>506.38</v>
      </c>
      <c r="JK273">
        <v>396.294</v>
      </c>
      <c r="JL273">
        <v>30.9046</v>
      </c>
      <c r="JM273">
        <v>28.55</v>
      </c>
      <c r="JN273">
        <v>29.9999</v>
      </c>
      <c r="JO273">
        <v>28.5678</v>
      </c>
      <c r="JP273">
        <v>28.5222</v>
      </c>
      <c r="JQ273">
        <v>19.9956</v>
      </c>
      <c r="JR273">
        <v>20.452</v>
      </c>
      <c r="JS273">
        <v>53.0695</v>
      </c>
      <c r="JT273">
        <v>30.8949</v>
      </c>
      <c r="JU273">
        <v>420</v>
      </c>
      <c r="JV273">
        <v>23.7533</v>
      </c>
      <c r="JW273">
        <v>96.5858</v>
      </c>
      <c r="JX273">
        <v>94.5484</v>
      </c>
    </row>
    <row r="274" spans="1:284">
      <c r="A274">
        <v>258</v>
      </c>
      <c r="B274">
        <v>1759364162.1</v>
      </c>
      <c r="C274">
        <v>3120</v>
      </c>
      <c r="D274" t="s">
        <v>948</v>
      </c>
      <c r="E274" t="s">
        <v>949</v>
      </c>
      <c r="F274">
        <v>5</v>
      </c>
      <c r="G274" t="s">
        <v>913</v>
      </c>
      <c r="H274" t="s">
        <v>419</v>
      </c>
      <c r="I274">
        <v>1759364159.1</v>
      </c>
      <c r="J274">
        <f>(K274)/1000</f>
        <v>0</v>
      </c>
      <c r="K274">
        <f>1000*DK274*AI274*(DG274-DH274)/(100*CZ274*(1000-AI274*DG274))</f>
        <v>0</v>
      </c>
      <c r="L274">
        <f>DK274*AI274*(DF274-DE274*(1000-AI274*DH274)/(1000-AI274*DG274))/(100*CZ274)</f>
        <v>0</v>
      </c>
      <c r="M274">
        <f>DE274 - IF(AI274&gt;1, L274*CZ274*100.0/(AK274), 0)</f>
        <v>0</v>
      </c>
      <c r="N274">
        <f>((T274-J274/2)*M274-L274)/(T274+J274/2)</f>
        <v>0</v>
      </c>
      <c r="O274">
        <f>N274*(DL274+DM274)/1000.0</f>
        <v>0</v>
      </c>
      <c r="P274">
        <f>(DE274 - IF(AI274&gt;1, L274*CZ274*100.0/(AK274), 0))*(DL274+DM274)/1000.0</f>
        <v>0</v>
      </c>
      <c r="Q274">
        <f>2.0/((1/S274-1/R274)+SIGN(S274)*SQRT((1/S274-1/R274)*(1/S274-1/R274) + 4*DA274/((DA274+1)*(DA274+1))*(2*1/S274*1/R274-1/R274*1/R274)))</f>
        <v>0</v>
      </c>
      <c r="R274">
        <f>IF(LEFT(DB274,1)&lt;&gt;"0",IF(LEFT(DB274,1)="1",3.0,DC274),$D$5+$E$5*(DS274*DL274/($K$5*1000))+$F$5*(DS274*DL274/($K$5*1000))*MAX(MIN(CZ274,$J$5),$I$5)*MAX(MIN(CZ274,$J$5),$I$5)+$G$5*MAX(MIN(CZ274,$J$5),$I$5)*(DS274*DL274/($K$5*1000))+$H$5*(DS274*DL274/($K$5*1000))*(DS274*DL274/($K$5*1000)))</f>
        <v>0</v>
      </c>
      <c r="S274">
        <f>J274*(1000-(1000*0.61365*exp(17.502*W274/(240.97+W274))/(DL274+DM274)+DG274)/2)/(1000*0.61365*exp(17.502*W274/(240.97+W274))/(DL274+DM274)-DG274)</f>
        <v>0</v>
      </c>
      <c r="T274">
        <f>1/((DA274+1)/(Q274/1.6)+1/(R274/1.37)) + DA274/((DA274+1)/(Q274/1.6) + DA274/(R274/1.37))</f>
        <v>0</v>
      </c>
      <c r="U274">
        <f>(CV274*CY274)</f>
        <v>0</v>
      </c>
      <c r="V274">
        <f>(DN274+(U274+2*0.95*5.67E-8*(((DN274+$B$7)+273)^4-(DN274+273)^4)-44100*J274)/(1.84*29.3*R274+8*0.95*5.67E-8*(DN274+273)^3))</f>
        <v>0</v>
      </c>
      <c r="W274">
        <f>($C$7*DO274+$D$7*DP274+$E$7*V274)</f>
        <v>0</v>
      </c>
      <c r="X274">
        <f>0.61365*exp(17.502*W274/(240.97+W274))</f>
        <v>0</v>
      </c>
      <c r="Y274">
        <f>(Z274/AA274*100)</f>
        <v>0</v>
      </c>
      <c r="Z274">
        <f>DG274*(DL274+DM274)/1000</f>
        <v>0</v>
      </c>
      <c r="AA274">
        <f>0.61365*exp(17.502*DN274/(240.97+DN274))</f>
        <v>0</v>
      </c>
      <c r="AB274">
        <f>(X274-DG274*(DL274+DM274)/1000)</f>
        <v>0</v>
      </c>
      <c r="AC274">
        <f>(-J274*44100)</f>
        <v>0</v>
      </c>
      <c r="AD274">
        <f>2*29.3*R274*0.92*(DN274-W274)</f>
        <v>0</v>
      </c>
      <c r="AE274">
        <f>2*0.95*5.67E-8*(((DN274+$B$7)+273)^4-(W274+273)^4)</f>
        <v>0</v>
      </c>
      <c r="AF274">
        <f>U274+AE274+AC274+AD274</f>
        <v>0</v>
      </c>
      <c r="AG274">
        <v>0</v>
      </c>
      <c r="AH274">
        <v>0</v>
      </c>
      <c r="AI274">
        <f>IF(AG274*$H$13&gt;=AK274,1.0,(AK274/(AK274-AG274*$H$13)))</f>
        <v>0</v>
      </c>
      <c r="AJ274">
        <f>(AI274-1)*100</f>
        <v>0</v>
      </c>
      <c r="AK274">
        <f>MAX(0,($B$13+$C$13*DS274)/(1+$D$13*DS274)*DL274/(DN274+273)*$E$13)</f>
        <v>0</v>
      </c>
      <c r="AL274" t="s">
        <v>420</v>
      </c>
      <c r="AM274" t="s">
        <v>420</v>
      </c>
      <c r="AN274">
        <v>0</v>
      </c>
      <c r="AO274">
        <v>0</v>
      </c>
      <c r="AP274">
        <f>1-AN274/AO274</f>
        <v>0</v>
      </c>
      <c r="AQ274">
        <v>0</v>
      </c>
      <c r="AR274" t="s">
        <v>420</v>
      </c>
      <c r="AS274" t="s">
        <v>420</v>
      </c>
      <c r="AT274">
        <v>0</v>
      </c>
      <c r="AU274">
        <v>0</v>
      </c>
      <c r="AV274">
        <f>1-AT274/AU274</f>
        <v>0</v>
      </c>
      <c r="AW274">
        <v>0.5</v>
      </c>
      <c r="AX274">
        <f>CW274</f>
        <v>0</v>
      </c>
      <c r="AY274">
        <f>L274</f>
        <v>0</v>
      </c>
      <c r="AZ274">
        <f>AV274*AW274*AX274</f>
        <v>0</v>
      </c>
      <c r="BA274">
        <f>(AY274-AQ274)/AX274</f>
        <v>0</v>
      </c>
      <c r="BB274">
        <f>(AO274-AU274)/AU274</f>
        <v>0</v>
      </c>
      <c r="BC274">
        <f>AN274/(AP274+AN274/AU274)</f>
        <v>0</v>
      </c>
      <c r="BD274" t="s">
        <v>420</v>
      </c>
      <c r="BE274">
        <v>0</v>
      </c>
      <c r="BF274">
        <f>IF(BE274&lt;&gt;0, BE274, BC274)</f>
        <v>0</v>
      </c>
      <c r="BG274">
        <f>1-BF274/AU274</f>
        <v>0</v>
      </c>
      <c r="BH274">
        <f>(AU274-AT274)/(AU274-BF274)</f>
        <v>0</v>
      </c>
      <c r="BI274">
        <f>(AO274-AU274)/(AO274-BF274)</f>
        <v>0</v>
      </c>
      <c r="BJ274">
        <f>(AU274-AT274)/(AU274-AN274)</f>
        <v>0</v>
      </c>
      <c r="BK274">
        <f>(AO274-AU274)/(AO274-AN274)</f>
        <v>0</v>
      </c>
      <c r="BL274">
        <f>(BH274*BF274/AT274)</f>
        <v>0</v>
      </c>
      <c r="BM274">
        <f>(1-BL274)</f>
        <v>0</v>
      </c>
      <c r="CV274">
        <f>$B$11*DT274+$C$11*DU274+$F$11*EF274*(1-EI274)</f>
        <v>0</v>
      </c>
      <c r="CW274">
        <f>CV274*CX274</f>
        <v>0</v>
      </c>
      <c r="CX274">
        <f>($B$11*$D$9+$C$11*$D$9+$F$11*((ES274+EK274)/MAX(ES274+EK274+ET274, 0.1)*$I$9+ET274/MAX(ES274+EK274+ET274, 0.1)*$J$9))/($B$11+$C$11+$F$11)</f>
        <v>0</v>
      </c>
      <c r="CY274">
        <f>($B$11*$K$9+$C$11*$K$9+$F$11*((ES274+EK274)/MAX(ES274+EK274+ET274, 0.1)*$P$9+ET274/MAX(ES274+EK274+ET274, 0.1)*$Q$9))/($B$11+$C$11+$F$11)</f>
        <v>0</v>
      </c>
      <c r="CZ274">
        <v>2.7</v>
      </c>
      <c r="DA274">
        <v>0.5</v>
      </c>
      <c r="DB274" t="s">
        <v>421</v>
      </c>
      <c r="DC274">
        <v>2</v>
      </c>
      <c r="DD274">
        <v>1759364159.1</v>
      </c>
      <c r="DE274">
        <v>419.985</v>
      </c>
      <c r="DF274">
        <v>419.953666666667</v>
      </c>
      <c r="DG274">
        <v>23.871</v>
      </c>
      <c r="DH274">
        <v>23.7515333333333</v>
      </c>
      <c r="DI274">
        <v>418.006</v>
      </c>
      <c r="DJ274">
        <v>23.4940666666667</v>
      </c>
      <c r="DK274">
        <v>499.983333333333</v>
      </c>
      <c r="DL274">
        <v>90.3299333333333</v>
      </c>
      <c r="DM274">
        <v>0.0336772</v>
      </c>
      <c r="DN274">
        <v>30.2422333333333</v>
      </c>
      <c r="DO274">
        <v>30.0098</v>
      </c>
      <c r="DP274">
        <v>999.9</v>
      </c>
      <c r="DQ274">
        <v>0</v>
      </c>
      <c r="DR274">
        <v>0</v>
      </c>
      <c r="DS274">
        <v>10022.4666666667</v>
      </c>
      <c r="DT274">
        <v>0</v>
      </c>
      <c r="DU274">
        <v>0.386148</v>
      </c>
      <c r="DV274">
        <v>0.03143309</v>
      </c>
      <c r="DW274">
        <v>430.255666666667</v>
      </c>
      <c r="DX274">
        <v>430.170666666667</v>
      </c>
      <c r="DY274">
        <v>0.119488333333333</v>
      </c>
      <c r="DZ274">
        <v>419.953666666667</v>
      </c>
      <c r="EA274">
        <v>23.7515333333333</v>
      </c>
      <c r="EB274">
        <v>2.15626666666667</v>
      </c>
      <c r="EC274">
        <v>2.14547333333333</v>
      </c>
      <c r="ED274">
        <v>18.6410333333333</v>
      </c>
      <c r="EE274">
        <v>18.5608666666667</v>
      </c>
      <c r="EF274">
        <v>0.00500059</v>
      </c>
      <c r="EG274">
        <v>0</v>
      </c>
      <c r="EH274">
        <v>0</v>
      </c>
      <c r="EI274">
        <v>0</v>
      </c>
      <c r="EJ274">
        <v>276.4</v>
      </c>
      <c r="EK274">
        <v>0.00500059</v>
      </c>
      <c r="EL274">
        <v>-9.3</v>
      </c>
      <c r="EM274">
        <v>-1.56666666666667</v>
      </c>
      <c r="EN274">
        <v>35.708</v>
      </c>
      <c r="EO274">
        <v>40.125</v>
      </c>
      <c r="EP274">
        <v>37.458</v>
      </c>
      <c r="EQ274">
        <v>40.6246666666667</v>
      </c>
      <c r="ER274">
        <v>38.5206666666667</v>
      </c>
      <c r="ES274">
        <v>0</v>
      </c>
      <c r="ET274">
        <v>0</v>
      </c>
      <c r="EU274">
        <v>0</v>
      </c>
      <c r="EV274">
        <v>1759364163.1</v>
      </c>
      <c r="EW274">
        <v>0</v>
      </c>
      <c r="EX274">
        <v>277.276</v>
      </c>
      <c r="EY274">
        <v>-38.7538461842713</v>
      </c>
      <c r="EZ274">
        <v>-0.884615343303602</v>
      </c>
      <c r="FA274">
        <v>-9.296</v>
      </c>
      <c r="FB274">
        <v>15</v>
      </c>
      <c r="FC274">
        <v>0</v>
      </c>
      <c r="FD274" t="s">
        <v>422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0.00483486476190476</v>
      </c>
      <c r="FQ274">
        <v>0.0575093587012987</v>
      </c>
      <c r="FR274">
        <v>0.0431511337156395</v>
      </c>
      <c r="FS274">
        <v>1</v>
      </c>
      <c r="FT274">
        <v>278.126470588235</v>
      </c>
      <c r="FU274">
        <v>-6.98395722058072</v>
      </c>
      <c r="FV274">
        <v>5.65723424545585</v>
      </c>
      <c r="FW274">
        <v>-1</v>
      </c>
      <c r="FX274">
        <v>0.118875857142857</v>
      </c>
      <c r="FY274">
        <v>-0.00270389610389593</v>
      </c>
      <c r="FZ274">
        <v>0.000851131867446114</v>
      </c>
      <c r="GA274">
        <v>1</v>
      </c>
      <c r="GB274">
        <v>2</v>
      </c>
      <c r="GC274">
        <v>2</v>
      </c>
      <c r="GD274" t="s">
        <v>449</v>
      </c>
      <c r="GE274">
        <v>3.13294</v>
      </c>
      <c r="GF274">
        <v>2.71175</v>
      </c>
      <c r="GG274">
        <v>0.0892691</v>
      </c>
      <c r="GH274">
        <v>0.0897352</v>
      </c>
      <c r="GI274">
        <v>0.102308</v>
      </c>
      <c r="GJ274">
        <v>0.102699</v>
      </c>
      <c r="GK274">
        <v>34282.9</v>
      </c>
      <c r="GL274">
        <v>36706</v>
      </c>
      <c r="GM274">
        <v>34059.6</v>
      </c>
      <c r="GN274">
        <v>36512.3</v>
      </c>
      <c r="GO274">
        <v>43181.9</v>
      </c>
      <c r="GP274">
        <v>47031.6</v>
      </c>
      <c r="GQ274">
        <v>53134.4</v>
      </c>
      <c r="GR274">
        <v>58356.2</v>
      </c>
      <c r="GS274">
        <v>1.95205</v>
      </c>
      <c r="GT274">
        <v>1.7803</v>
      </c>
      <c r="GU274">
        <v>0.0939518</v>
      </c>
      <c r="GV274">
        <v>0</v>
      </c>
      <c r="GW274">
        <v>28.4831</v>
      </c>
      <c r="GX274">
        <v>999.9</v>
      </c>
      <c r="GY274">
        <v>57.398</v>
      </c>
      <c r="GZ274">
        <v>30.957</v>
      </c>
      <c r="HA274">
        <v>28.5955</v>
      </c>
      <c r="HB274">
        <v>54.8527</v>
      </c>
      <c r="HC274">
        <v>44.4431</v>
      </c>
      <c r="HD274">
        <v>1</v>
      </c>
      <c r="HE274">
        <v>0.0890371</v>
      </c>
      <c r="HF274">
        <v>-1.42178</v>
      </c>
      <c r="HG274">
        <v>20.128</v>
      </c>
      <c r="HH274">
        <v>5.19857</v>
      </c>
      <c r="HI274">
        <v>12.0049</v>
      </c>
      <c r="HJ274">
        <v>4.9755</v>
      </c>
      <c r="HK274">
        <v>3.294</v>
      </c>
      <c r="HL274">
        <v>9999</v>
      </c>
      <c r="HM274">
        <v>9999</v>
      </c>
      <c r="HN274">
        <v>999.9</v>
      </c>
      <c r="HO274">
        <v>9999</v>
      </c>
      <c r="HP274">
        <v>1.86325</v>
      </c>
      <c r="HQ274">
        <v>1.86813</v>
      </c>
      <c r="HR274">
        <v>1.86785</v>
      </c>
      <c r="HS274">
        <v>1.86905</v>
      </c>
      <c r="HT274">
        <v>1.86982</v>
      </c>
      <c r="HU274">
        <v>1.86596</v>
      </c>
      <c r="HV274">
        <v>1.86698</v>
      </c>
      <c r="HW274">
        <v>1.86843</v>
      </c>
      <c r="HX274">
        <v>5</v>
      </c>
      <c r="HY274">
        <v>0</v>
      </c>
      <c r="HZ274">
        <v>0</v>
      </c>
      <c r="IA274">
        <v>0</v>
      </c>
      <c r="IB274" t="s">
        <v>424</v>
      </c>
      <c r="IC274" t="s">
        <v>425</v>
      </c>
      <c r="ID274" t="s">
        <v>426</v>
      </c>
      <c r="IE274" t="s">
        <v>426</v>
      </c>
      <c r="IF274" t="s">
        <v>426</v>
      </c>
      <c r="IG274" t="s">
        <v>426</v>
      </c>
      <c r="IH274">
        <v>0</v>
      </c>
      <c r="II274">
        <v>100</v>
      </c>
      <c r="IJ274">
        <v>100</v>
      </c>
      <c r="IK274">
        <v>1.979</v>
      </c>
      <c r="IL274">
        <v>0.3769</v>
      </c>
      <c r="IM274">
        <v>0.591063205497763</v>
      </c>
      <c r="IN274">
        <v>0.00362635438953289</v>
      </c>
      <c r="IO274">
        <v>-8.50754122937555e-07</v>
      </c>
      <c r="IP274">
        <v>2.87264459290622e-10</v>
      </c>
      <c r="IQ274">
        <v>-0.103101814204982</v>
      </c>
      <c r="IR274">
        <v>-0.017656537129445</v>
      </c>
      <c r="IS274">
        <v>0.00217271289782075</v>
      </c>
      <c r="IT274">
        <v>-2.34727275410467e-05</v>
      </c>
      <c r="IU274">
        <v>4</v>
      </c>
      <c r="IV274">
        <v>2183</v>
      </c>
      <c r="IW274">
        <v>1</v>
      </c>
      <c r="IX274">
        <v>27</v>
      </c>
      <c r="IY274">
        <v>29322736</v>
      </c>
      <c r="IZ274">
        <v>29322736</v>
      </c>
      <c r="JA274">
        <v>0.997314</v>
      </c>
      <c r="JB274">
        <v>2.64771</v>
      </c>
      <c r="JC274">
        <v>1.54785</v>
      </c>
      <c r="JD274">
        <v>2.31323</v>
      </c>
      <c r="JE274">
        <v>1.64551</v>
      </c>
      <c r="JF274">
        <v>2.2522</v>
      </c>
      <c r="JG274">
        <v>34.6463</v>
      </c>
      <c r="JH274">
        <v>24.2101</v>
      </c>
      <c r="JI274">
        <v>18</v>
      </c>
      <c r="JJ274">
        <v>506.353</v>
      </c>
      <c r="JK274">
        <v>396.164</v>
      </c>
      <c r="JL274">
        <v>30.9001</v>
      </c>
      <c r="JM274">
        <v>28.5485</v>
      </c>
      <c r="JN274">
        <v>29.9999</v>
      </c>
      <c r="JO274">
        <v>28.5666</v>
      </c>
      <c r="JP274">
        <v>28.521</v>
      </c>
      <c r="JQ274">
        <v>19.9967</v>
      </c>
      <c r="JR274">
        <v>20.452</v>
      </c>
      <c r="JS274">
        <v>53.0695</v>
      </c>
      <c r="JT274">
        <v>30.8949</v>
      </c>
      <c r="JU274">
        <v>420</v>
      </c>
      <c r="JV274">
        <v>23.7533</v>
      </c>
      <c r="JW274">
        <v>96.586</v>
      </c>
      <c r="JX274">
        <v>94.549</v>
      </c>
    </row>
    <row r="275" spans="1:284">
      <c r="A275">
        <v>259</v>
      </c>
      <c r="B275">
        <v>1759364164.1</v>
      </c>
      <c r="C275">
        <v>3122</v>
      </c>
      <c r="D275" t="s">
        <v>950</v>
      </c>
      <c r="E275" t="s">
        <v>951</v>
      </c>
      <c r="F275">
        <v>5</v>
      </c>
      <c r="G275" t="s">
        <v>913</v>
      </c>
      <c r="H275" t="s">
        <v>419</v>
      </c>
      <c r="I275">
        <v>1759364161.1</v>
      </c>
      <c r="J275">
        <f>(K275)/1000</f>
        <v>0</v>
      </c>
      <c r="K275">
        <f>1000*DK275*AI275*(DG275-DH275)/(100*CZ275*(1000-AI275*DG275))</f>
        <v>0</v>
      </c>
      <c r="L275">
        <f>DK275*AI275*(DF275-DE275*(1000-AI275*DH275)/(1000-AI275*DG275))/(100*CZ275)</f>
        <v>0</v>
      </c>
      <c r="M275">
        <f>DE275 - IF(AI275&gt;1, L275*CZ275*100.0/(AK275), 0)</f>
        <v>0</v>
      </c>
      <c r="N275">
        <f>((T275-J275/2)*M275-L275)/(T275+J275/2)</f>
        <v>0</v>
      </c>
      <c r="O275">
        <f>N275*(DL275+DM275)/1000.0</f>
        <v>0</v>
      </c>
      <c r="P275">
        <f>(DE275 - IF(AI275&gt;1, L275*CZ275*100.0/(AK275), 0))*(DL275+DM275)/1000.0</f>
        <v>0</v>
      </c>
      <c r="Q275">
        <f>2.0/((1/S275-1/R275)+SIGN(S275)*SQRT((1/S275-1/R275)*(1/S275-1/R275) + 4*DA275/((DA275+1)*(DA275+1))*(2*1/S275*1/R275-1/R275*1/R275)))</f>
        <v>0</v>
      </c>
      <c r="R275">
        <f>IF(LEFT(DB275,1)&lt;&gt;"0",IF(LEFT(DB275,1)="1",3.0,DC275),$D$5+$E$5*(DS275*DL275/($K$5*1000))+$F$5*(DS275*DL275/($K$5*1000))*MAX(MIN(CZ275,$J$5),$I$5)*MAX(MIN(CZ275,$J$5),$I$5)+$G$5*MAX(MIN(CZ275,$J$5),$I$5)*(DS275*DL275/($K$5*1000))+$H$5*(DS275*DL275/($K$5*1000))*(DS275*DL275/($K$5*1000)))</f>
        <v>0</v>
      </c>
      <c r="S275">
        <f>J275*(1000-(1000*0.61365*exp(17.502*W275/(240.97+W275))/(DL275+DM275)+DG275)/2)/(1000*0.61365*exp(17.502*W275/(240.97+W275))/(DL275+DM275)-DG275)</f>
        <v>0</v>
      </c>
      <c r="T275">
        <f>1/((DA275+1)/(Q275/1.6)+1/(R275/1.37)) + DA275/((DA275+1)/(Q275/1.6) + DA275/(R275/1.37))</f>
        <v>0</v>
      </c>
      <c r="U275">
        <f>(CV275*CY275)</f>
        <v>0</v>
      </c>
      <c r="V275">
        <f>(DN275+(U275+2*0.95*5.67E-8*(((DN275+$B$7)+273)^4-(DN275+273)^4)-44100*J275)/(1.84*29.3*R275+8*0.95*5.67E-8*(DN275+273)^3))</f>
        <v>0</v>
      </c>
      <c r="W275">
        <f>($C$7*DO275+$D$7*DP275+$E$7*V275)</f>
        <v>0</v>
      </c>
      <c r="X275">
        <f>0.61365*exp(17.502*W275/(240.97+W275))</f>
        <v>0</v>
      </c>
      <c r="Y275">
        <f>(Z275/AA275*100)</f>
        <v>0</v>
      </c>
      <c r="Z275">
        <f>DG275*(DL275+DM275)/1000</f>
        <v>0</v>
      </c>
      <c r="AA275">
        <f>0.61365*exp(17.502*DN275/(240.97+DN275))</f>
        <v>0</v>
      </c>
      <c r="AB275">
        <f>(X275-DG275*(DL275+DM275)/1000)</f>
        <v>0</v>
      </c>
      <c r="AC275">
        <f>(-J275*44100)</f>
        <v>0</v>
      </c>
      <c r="AD275">
        <f>2*29.3*R275*0.92*(DN275-W275)</f>
        <v>0</v>
      </c>
      <c r="AE275">
        <f>2*0.95*5.67E-8*(((DN275+$B$7)+273)^4-(W275+273)^4)</f>
        <v>0</v>
      </c>
      <c r="AF275">
        <f>U275+AE275+AC275+AD275</f>
        <v>0</v>
      </c>
      <c r="AG275">
        <v>0</v>
      </c>
      <c r="AH275">
        <v>0</v>
      </c>
      <c r="AI275">
        <f>IF(AG275*$H$13&gt;=AK275,1.0,(AK275/(AK275-AG275*$H$13)))</f>
        <v>0</v>
      </c>
      <c r="AJ275">
        <f>(AI275-1)*100</f>
        <v>0</v>
      </c>
      <c r="AK275">
        <f>MAX(0,($B$13+$C$13*DS275)/(1+$D$13*DS275)*DL275/(DN275+273)*$E$13)</f>
        <v>0</v>
      </c>
      <c r="AL275" t="s">
        <v>420</v>
      </c>
      <c r="AM275" t="s">
        <v>420</v>
      </c>
      <c r="AN275">
        <v>0</v>
      </c>
      <c r="AO275">
        <v>0</v>
      </c>
      <c r="AP275">
        <f>1-AN275/AO275</f>
        <v>0</v>
      </c>
      <c r="AQ275">
        <v>0</v>
      </c>
      <c r="AR275" t="s">
        <v>420</v>
      </c>
      <c r="AS275" t="s">
        <v>420</v>
      </c>
      <c r="AT275">
        <v>0</v>
      </c>
      <c r="AU275">
        <v>0</v>
      </c>
      <c r="AV275">
        <f>1-AT275/AU275</f>
        <v>0</v>
      </c>
      <c r="AW275">
        <v>0.5</v>
      </c>
      <c r="AX275">
        <f>CW275</f>
        <v>0</v>
      </c>
      <c r="AY275">
        <f>L275</f>
        <v>0</v>
      </c>
      <c r="AZ275">
        <f>AV275*AW275*AX275</f>
        <v>0</v>
      </c>
      <c r="BA275">
        <f>(AY275-AQ275)/AX275</f>
        <v>0</v>
      </c>
      <c r="BB275">
        <f>(AO275-AU275)/AU275</f>
        <v>0</v>
      </c>
      <c r="BC275">
        <f>AN275/(AP275+AN275/AU275)</f>
        <v>0</v>
      </c>
      <c r="BD275" t="s">
        <v>420</v>
      </c>
      <c r="BE275">
        <v>0</v>
      </c>
      <c r="BF275">
        <f>IF(BE275&lt;&gt;0, BE275, BC275)</f>
        <v>0</v>
      </c>
      <c r="BG275">
        <f>1-BF275/AU275</f>
        <v>0</v>
      </c>
      <c r="BH275">
        <f>(AU275-AT275)/(AU275-BF275)</f>
        <v>0</v>
      </c>
      <c r="BI275">
        <f>(AO275-AU275)/(AO275-BF275)</f>
        <v>0</v>
      </c>
      <c r="BJ275">
        <f>(AU275-AT275)/(AU275-AN275)</f>
        <v>0</v>
      </c>
      <c r="BK275">
        <f>(AO275-AU275)/(AO275-AN275)</f>
        <v>0</v>
      </c>
      <c r="BL275">
        <f>(BH275*BF275/AT275)</f>
        <v>0</v>
      </c>
      <c r="BM275">
        <f>(1-BL275)</f>
        <v>0</v>
      </c>
      <c r="CV275">
        <f>$B$11*DT275+$C$11*DU275+$F$11*EF275*(1-EI275)</f>
        <v>0</v>
      </c>
      <c r="CW275">
        <f>CV275*CX275</f>
        <v>0</v>
      </c>
      <c r="CX275">
        <f>($B$11*$D$9+$C$11*$D$9+$F$11*((ES275+EK275)/MAX(ES275+EK275+ET275, 0.1)*$I$9+ET275/MAX(ES275+EK275+ET275, 0.1)*$J$9))/($B$11+$C$11+$F$11)</f>
        <v>0</v>
      </c>
      <c r="CY275">
        <f>($B$11*$K$9+$C$11*$K$9+$F$11*((ES275+EK275)/MAX(ES275+EK275+ET275, 0.1)*$P$9+ET275/MAX(ES275+EK275+ET275, 0.1)*$Q$9))/($B$11+$C$11+$F$11)</f>
        <v>0</v>
      </c>
      <c r="CZ275">
        <v>2.7</v>
      </c>
      <c r="DA275">
        <v>0.5</v>
      </c>
      <c r="DB275" t="s">
        <v>421</v>
      </c>
      <c r="DC275">
        <v>2</v>
      </c>
      <c r="DD275">
        <v>1759364161.1</v>
      </c>
      <c r="DE275">
        <v>419.975333333333</v>
      </c>
      <c r="DF275">
        <v>419.955</v>
      </c>
      <c r="DG275">
        <v>23.8704</v>
      </c>
      <c r="DH275">
        <v>23.7502</v>
      </c>
      <c r="DI275">
        <v>417.996333333333</v>
      </c>
      <c r="DJ275">
        <v>23.4935</v>
      </c>
      <c r="DK275">
        <v>500.069</v>
      </c>
      <c r="DL275">
        <v>90.3305</v>
      </c>
      <c r="DM275">
        <v>0.0335324333333333</v>
      </c>
      <c r="DN275">
        <v>30.243</v>
      </c>
      <c r="DO275">
        <v>30.0119333333333</v>
      </c>
      <c r="DP275">
        <v>999.9</v>
      </c>
      <c r="DQ275">
        <v>0</v>
      </c>
      <c r="DR275">
        <v>0</v>
      </c>
      <c r="DS275">
        <v>10022.4666666667</v>
      </c>
      <c r="DT275">
        <v>0</v>
      </c>
      <c r="DU275">
        <v>0.386148</v>
      </c>
      <c r="DV275">
        <v>0.0202636666666667</v>
      </c>
      <c r="DW275">
        <v>430.245666666667</v>
      </c>
      <c r="DX275">
        <v>430.171666666667</v>
      </c>
      <c r="DY275">
        <v>0.120199666666667</v>
      </c>
      <c r="DZ275">
        <v>419.955</v>
      </c>
      <c r="EA275">
        <v>23.7502</v>
      </c>
      <c r="EB275">
        <v>2.15622666666667</v>
      </c>
      <c r="EC275">
        <v>2.14536666666667</v>
      </c>
      <c r="ED275">
        <v>18.6407333333333</v>
      </c>
      <c r="EE275">
        <v>18.5600666666667</v>
      </c>
      <c r="EF275">
        <v>0.00500059</v>
      </c>
      <c r="EG275">
        <v>0</v>
      </c>
      <c r="EH275">
        <v>0</v>
      </c>
      <c r="EI275">
        <v>0</v>
      </c>
      <c r="EJ275">
        <v>279.766666666667</v>
      </c>
      <c r="EK275">
        <v>0.00500059</v>
      </c>
      <c r="EL275">
        <v>-9.96666666666667</v>
      </c>
      <c r="EM275">
        <v>-1.06666666666667</v>
      </c>
      <c r="EN275">
        <v>35.729</v>
      </c>
      <c r="EO275">
        <v>40.1456666666667</v>
      </c>
      <c r="EP275">
        <v>37.479</v>
      </c>
      <c r="EQ275">
        <v>40.6663333333333</v>
      </c>
      <c r="ER275">
        <v>38.5413333333333</v>
      </c>
      <c r="ES275">
        <v>0</v>
      </c>
      <c r="ET275">
        <v>0</v>
      </c>
      <c r="EU275">
        <v>0</v>
      </c>
      <c r="EV275">
        <v>1759364165.5</v>
      </c>
      <c r="EW275">
        <v>0</v>
      </c>
      <c r="EX275">
        <v>276.508</v>
      </c>
      <c r="EY275">
        <v>-10.5923077993154</v>
      </c>
      <c r="EZ275">
        <v>10.0384616593873</v>
      </c>
      <c r="FA275">
        <v>-8.212</v>
      </c>
      <c r="FB275">
        <v>15</v>
      </c>
      <c r="FC275">
        <v>0</v>
      </c>
      <c r="FD275" t="s">
        <v>422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0.00882249523809524</v>
      </c>
      <c r="FQ275">
        <v>0.0112145415584415</v>
      </c>
      <c r="FR275">
        <v>0.0419265838682765</v>
      </c>
      <c r="FS275">
        <v>1</v>
      </c>
      <c r="FT275">
        <v>277.711764705882</v>
      </c>
      <c r="FU275">
        <v>-20.4614208641319</v>
      </c>
      <c r="FV275">
        <v>6.23188030853696</v>
      </c>
      <c r="FW275">
        <v>-1</v>
      </c>
      <c r="FX275">
        <v>0.118904571428571</v>
      </c>
      <c r="FY275">
        <v>0.00128945454545443</v>
      </c>
      <c r="FZ275">
        <v>0.00089057325419554</v>
      </c>
      <c r="GA275">
        <v>1</v>
      </c>
      <c r="GB275">
        <v>2</v>
      </c>
      <c r="GC275">
        <v>2</v>
      </c>
      <c r="GD275" t="s">
        <v>449</v>
      </c>
      <c r="GE275">
        <v>3.13281</v>
      </c>
      <c r="GF275">
        <v>2.71174</v>
      </c>
      <c r="GG275">
        <v>0.0892711</v>
      </c>
      <c r="GH275">
        <v>0.0897466</v>
      </c>
      <c r="GI275">
        <v>0.102306</v>
      </c>
      <c r="GJ275">
        <v>0.102695</v>
      </c>
      <c r="GK275">
        <v>34282.7</v>
      </c>
      <c r="GL275">
        <v>36705.7</v>
      </c>
      <c r="GM275">
        <v>34059.6</v>
      </c>
      <c r="GN275">
        <v>36512.5</v>
      </c>
      <c r="GO275">
        <v>43181.9</v>
      </c>
      <c r="GP275">
        <v>47031.7</v>
      </c>
      <c r="GQ275">
        <v>53134.3</v>
      </c>
      <c r="GR275">
        <v>58356.2</v>
      </c>
      <c r="GS275">
        <v>1.9519</v>
      </c>
      <c r="GT275">
        <v>1.78025</v>
      </c>
      <c r="GU275">
        <v>0.0938587</v>
      </c>
      <c r="GV275">
        <v>0</v>
      </c>
      <c r="GW275">
        <v>28.4843</v>
      </c>
      <c r="GX275">
        <v>999.9</v>
      </c>
      <c r="GY275">
        <v>57.398</v>
      </c>
      <c r="GZ275">
        <v>30.957</v>
      </c>
      <c r="HA275">
        <v>28.5944</v>
      </c>
      <c r="HB275">
        <v>54.2027</v>
      </c>
      <c r="HC275">
        <v>44.5913</v>
      </c>
      <c r="HD275">
        <v>1</v>
      </c>
      <c r="HE275">
        <v>0.0890269</v>
      </c>
      <c r="HF275">
        <v>-1.42841</v>
      </c>
      <c r="HG275">
        <v>20.128</v>
      </c>
      <c r="HH275">
        <v>5.19857</v>
      </c>
      <c r="HI275">
        <v>12.0049</v>
      </c>
      <c r="HJ275">
        <v>4.9755</v>
      </c>
      <c r="HK275">
        <v>3.294</v>
      </c>
      <c r="HL275">
        <v>9999</v>
      </c>
      <c r="HM275">
        <v>9999</v>
      </c>
      <c r="HN275">
        <v>999.9</v>
      </c>
      <c r="HO275">
        <v>9999</v>
      </c>
      <c r="HP275">
        <v>1.86326</v>
      </c>
      <c r="HQ275">
        <v>1.86813</v>
      </c>
      <c r="HR275">
        <v>1.86788</v>
      </c>
      <c r="HS275">
        <v>1.86906</v>
      </c>
      <c r="HT275">
        <v>1.86981</v>
      </c>
      <c r="HU275">
        <v>1.86594</v>
      </c>
      <c r="HV275">
        <v>1.867</v>
      </c>
      <c r="HW275">
        <v>1.86844</v>
      </c>
      <c r="HX275">
        <v>5</v>
      </c>
      <c r="HY275">
        <v>0</v>
      </c>
      <c r="HZ275">
        <v>0</v>
      </c>
      <c r="IA275">
        <v>0</v>
      </c>
      <c r="IB275" t="s">
        <v>424</v>
      </c>
      <c r="IC275" t="s">
        <v>425</v>
      </c>
      <c r="ID275" t="s">
        <v>426</v>
      </c>
      <c r="IE275" t="s">
        <v>426</v>
      </c>
      <c r="IF275" t="s">
        <v>426</v>
      </c>
      <c r="IG275" t="s">
        <v>426</v>
      </c>
      <c r="IH275">
        <v>0</v>
      </c>
      <c r="II275">
        <v>100</v>
      </c>
      <c r="IJ275">
        <v>100</v>
      </c>
      <c r="IK275">
        <v>1.979</v>
      </c>
      <c r="IL275">
        <v>0.3769</v>
      </c>
      <c r="IM275">
        <v>0.591063205497763</v>
      </c>
      <c r="IN275">
        <v>0.00362635438953289</v>
      </c>
      <c r="IO275">
        <v>-8.50754122937555e-07</v>
      </c>
      <c r="IP275">
        <v>2.87264459290622e-10</v>
      </c>
      <c r="IQ275">
        <v>-0.103101814204982</v>
      </c>
      <c r="IR275">
        <v>-0.017656537129445</v>
      </c>
      <c r="IS275">
        <v>0.00217271289782075</v>
      </c>
      <c r="IT275">
        <v>-2.34727275410467e-05</v>
      </c>
      <c r="IU275">
        <v>4</v>
      </c>
      <c r="IV275">
        <v>2183</v>
      </c>
      <c r="IW275">
        <v>1</v>
      </c>
      <c r="IX275">
        <v>27</v>
      </c>
      <c r="IY275">
        <v>29322736.1</v>
      </c>
      <c r="IZ275">
        <v>29322736.1</v>
      </c>
      <c r="JA275">
        <v>0.998535</v>
      </c>
      <c r="JB275">
        <v>2.64526</v>
      </c>
      <c r="JC275">
        <v>1.54785</v>
      </c>
      <c r="JD275">
        <v>2.31323</v>
      </c>
      <c r="JE275">
        <v>1.64673</v>
      </c>
      <c r="JF275">
        <v>2.34741</v>
      </c>
      <c r="JG275">
        <v>34.6463</v>
      </c>
      <c r="JH275">
        <v>24.2188</v>
      </c>
      <c r="JI275">
        <v>18</v>
      </c>
      <c r="JJ275">
        <v>506.242</v>
      </c>
      <c r="JK275">
        <v>396.124</v>
      </c>
      <c r="JL275">
        <v>30.8953</v>
      </c>
      <c r="JM275">
        <v>28.5469</v>
      </c>
      <c r="JN275">
        <v>29.9999</v>
      </c>
      <c r="JO275">
        <v>28.5654</v>
      </c>
      <c r="JP275">
        <v>28.5192</v>
      </c>
      <c r="JQ275">
        <v>19.995</v>
      </c>
      <c r="JR275">
        <v>20.452</v>
      </c>
      <c r="JS275">
        <v>53.0695</v>
      </c>
      <c r="JT275">
        <v>30.8821</v>
      </c>
      <c r="JU275">
        <v>420</v>
      </c>
      <c r="JV275">
        <v>23.7533</v>
      </c>
      <c r="JW275">
        <v>96.5859</v>
      </c>
      <c r="JX275">
        <v>94.5491</v>
      </c>
    </row>
    <row r="276" spans="1:284">
      <c r="A276">
        <v>260</v>
      </c>
      <c r="B276">
        <v>1759364166.1</v>
      </c>
      <c r="C276">
        <v>3124</v>
      </c>
      <c r="D276" t="s">
        <v>952</v>
      </c>
      <c r="E276" t="s">
        <v>953</v>
      </c>
      <c r="F276">
        <v>5</v>
      </c>
      <c r="G276" t="s">
        <v>913</v>
      </c>
      <c r="H276" t="s">
        <v>419</v>
      </c>
      <c r="I276">
        <v>1759364163.1</v>
      </c>
      <c r="J276">
        <f>(K276)/1000</f>
        <v>0</v>
      </c>
      <c r="K276">
        <f>1000*DK276*AI276*(DG276-DH276)/(100*CZ276*(1000-AI276*DG276))</f>
        <v>0</v>
      </c>
      <c r="L276">
        <f>DK276*AI276*(DF276-DE276*(1000-AI276*DH276)/(1000-AI276*DG276))/(100*CZ276)</f>
        <v>0</v>
      </c>
      <c r="M276">
        <f>DE276 - IF(AI276&gt;1, L276*CZ276*100.0/(AK276), 0)</f>
        <v>0</v>
      </c>
      <c r="N276">
        <f>((T276-J276/2)*M276-L276)/(T276+J276/2)</f>
        <v>0</v>
      </c>
      <c r="O276">
        <f>N276*(DL276+DM276)/1000.0</f>
        <v>0</v>
      </c>
      <c r="P276">
        <f>(DE276 - IF(AI276&gt;1, L276*CZ276*100.0/(AK276), 0))*(DL276+DM276)/1000.0</f>
        <v>0</v>
      </c>
      <c r="Q276">
        <f>2.0/((1/S276-1/R276)+SIGN(S276)*SQRT((1/S276-1/R276)*(1/S276-1/R276) + 4*DA276/((DA276+1)*(DA276+1))*(2*1/S276*1/R276-1/R276*1/R276)))</f>
        <v>0</v>
      </c>
      <c r="R276">
        <f>IF(LEFT(DB276,1)&lt;&gt;"0",IF(LEFT(DB276,1)="1",3.0,DC276),$D$5+$E$5*(DS276*DL276/($K$5*1000))+$F$5*(DS276*DL276/($K$5*1000))*MAX(MIN(CZ276,$J$5),$I$5)*MAX(MIN(CZ276,$J$5),$I$5)+$G$5*MAX(MIN(CZ276,$J$5),$I$5)*(DS276*DL276/($K$5*1000))+$H$5*(DS276*DL276/($K$5*1000))*(DS276*DL276/($K$5*1000)))</f>
        <v>0</v>
      </c>
      <c r="S276">
        <f>J276*(1000-(1000*0.61365*exp(17.502*W276/(240.97+W276))/(DL276+DM276)+DG276)/2)/(1000*0.61365*exp(17.502*W276/(240.97+W276))/(DL276+DM276)-DG276)</f>
        <v>0</v>
      </c>
      <c r="T276">
        <f>1/((DA276+1)/(Q276/1.6)+1/(R276/1.37)) + DA276/((DA276+1)/(Q276/1.6) + DA276/(R276/1.37))</f>
        <v>0</v>
      </c>
      <c r="U276">
        <f>(CV276*CY276)</f>
        <v>0</v>
      </c>
      <c r="V276">
        <f>(DN276+(U276+2*0.95*5.67E-8*(((DN276+$B$7)+273)^4-(DN276+273)^4)-44100*J276)/(1.84*29.3*R276+8*0.95*5.67E-8*(DN276+273)^3))</f>
        <v>0</v>
      </c>
      <c r="W276">
        <f>($C$7*DO276+$D$7*DP276+$E$7*V276)</f>
        <v>0</v>
      </c>
      <c r="X276">
        <f>0.61365*exp(17.502*W276/(240.97+W276))</f>
        <v>0</v>
      </c>
      <c r="Y276">
        <f>(Z276/AA276*100)</f>
        <v>0</v>
      </c>
      <c r="Z276">
        <f>DG276*(DL276+DM276)/1000</f>
        <v>0</v>
      </c>
      <c r="AA276">
        <f>0.61365*exp(17.502*DN276/(240.97+DN276))</f>
        <v>0</v>
      </c>
      <c r="AB276">
        <f>(X276-DG276*(DL276+DM276)/1000)</f>
        <v>0</v>
      </c>
      <c r="AC276">
        <f>(-J276*44100)</f>
        <v>0</v>
      </c>
      <c r="AD276">
        <f>2*29.3*R276*0.92*(DN276-W276)</f>
        <v>0</v>
      </c>
      <c r="AE276">
        <f>2*0.95*5.67E-8*(((DN276+$B$7)+273)^4-(W276+273)^4)</f>
        <v>0</v>
      </c>
      <c r="AF276">
        <f>U276+AE276+AC276+AD276</f>
        <v>0</v>
      </c>
      <c r="AG276">
        <v>0</v>
      </c>
      <c r="AH276">
        <v>0</v>
      </c>
      <c r="AI276">
        <f>IF(AG276*$H$13&gt;=AK276,1.0,(AK276/(AK276-AG276*$H$13)))</f>
        <v>0</v>
      </c>
      <c r="AJ276">
        <f>(AI276-1)*100</f>
        <v>0</v>
      </c>
      <c r="AK276">
        <f>MAX(0,($B$13+$C$13*DS276)/(1+$D$13*DS276)*DL276/(DN276+273)*$E$13)</f>
        <v>0</v>
      </c>
      <c r="AL276" t="s">
        <v>420</v>
      </c>
      <c r="AM276" t="s">
        <v>420</v>
      </c>
      <c r="AN276">
        <v>0</v>
      </c>
      <c r="AO276">
        <v>0</v>
      </c>
      <c r="AP276">
        <f>1-AN276/AO276</f>
        <v>0</v>
      </c>
      <c r="AQ276">
        <v>0</v>
      </c>
      <c r="AR276" t="s">
        <v>420</v>
      </c>
      <c r="AS276" t="s">
        <v>420</v>
      </c>
      <c r="AT276">
        <v>0</v>
      </c>
      <c r="AU276">
        <v>0</v>
      </c>
      <c r="AV276">
        <f>1-AT276/AU276</f>
        <v>0</v>
      </c>
      <c r="AW276">
        <v>0.5</v>
      </c>
      <c r="AX276">
        <f>CW276</f>
        <v>0</v>
      </c>
      <c r="AY276">
        <f>L276</f>
        <v>0</v>
      </c>
      <c r="AZ276">
        <f>AV276*AW276*AX276</f>
        <v>0</v>
      </c>
      <c r="BA276">
        <f>(AY276-AQ276)/AX276</f>
        <v>0</v>
      </c>
      <c r="BB276">
        <f>(AO276-AU276)/AU276</f>
        <v>0</v>
      </c>
      <c r="BC276">
        <f>AN276/(AP276+AN276/AU276)</f>
        <v>0</v>
      </c>
      <c r="BD276" t="s">
        <v>420</v>
      </c>
      <c r="BE276">
        <v>0</v>
      </c>
      <c r="BF276">
        <f>IF(BE276&lt;&gt;0, BE276, BC276)</f>
        <v>0</v>
      </c>
      <c r="BG276">
        <f>1-BF276/AU276</f>
        <v>0</v>
      </c>
      <c r="BH276">
        <f>(AU276-AT276)/(AU276-BF276)</f>
        <v>0</v>
      </c>
      <c r="BI276">
        <f>(AO276-AU276)/(AO276-BF276)</f>
        <v>0</v>
      </c>
      <c r="BJ276">
        <f>(AU276-AT276)/(AU276-AN276)</f>
        <v>0</v>
      </c>
      <c r="BK276">
        <f>(AO276-AU276)/(AO276-AN276)</f>
        <v>0</v>
      </c>
      <c r="BL276">
        <f>(BH276*BF276/AT276)</f>
        <v>0</v>
      </c>
      <c r="BM276">
        <f>(1-BL276)</f>
        <v>0</v>
      </c>
      <c r="CV276">
        <f>$B$11*DT276+$C$11*DU276+$F$11*EF276*(1-EI276)</f>
        <v>0</v>
      </c>
      <c r="CW276">
        <f>CV276*CX276</f>
        <v>0</v>
      </c>
      <c r="CX276">
        <f>($B$11*$D$9+$C$11*$D$9+$F$11*((ES276+EK276)/MAX(ES276+EK276+ET276, 0.1)*$I$9+ET276/MAX(ES276+EK276+ET276, 0.1)*$J$9))/($B$11+$C$11+$F$11)</f>
        <v>0</v>
      </c>
      <c r="CY276">
        <f>($B$11*$K$9+$C$11*$K$9+$F$11*((ES276+EK276)/MAX(ES276+EK276+ET276, 0.1)*$P$9+ET276/MAX(ES276+EK276+ET276, 0.1)*$Q$9))/($B$11+$C$11+$F$11)</f>
        <v>0</v>
      </c>
      <c r="CZ276">
        <v>2.7</v>
      </c>
      <c r="DA276">
        <v>0.5</v>
      </c>
      <c r="DB276" t="s">
        <v>421</v>
      </c>
      <c r="DC276">
        <v>2</v>
      </c>
      <c r="DD276">
        <v>1759364163.1</v>
      </c>
      <c r="DE276">
        <v>419.971666666667</v>
      </c>
      <c r="DF276">
        <v>419.985</v>
      </c>
      <c r="DG276">
        <v>23.8695</v>
      </c>
      <c r="DH276">
        <v>23.7489</v>
      </c>
      <c r="DI276">
        <v>417.992333333333</v>
      </c>
      <c r="DJ276">
        <v>23.4926333333333</v>
      </c>
      <c r="DK276">
        <v>500.092</v>
      </c>
      <c r="DL276">
        <v>90.3315333333333</v>
      </c>
      <c r="DM276">
        <v>0.0335305666666667</v>
      </c>
      <c r="DN276">
        <v>30.2441</v>
      </c>
      <c r="DO276">
        <v>30.0132666666667</v>
      </c>
      <c r="DP276">
        <v>999.9</v>
      </c>
      <c r="DQ276">
        <v>0</v>
      </c>
      <c r="DR276">
        <v>0</v>
      </c>
      <c r="DS276">
        <v>10017.4666666667</v>
      </c>
      <c r="DT276">
        <v>0</v>
      </c>
      <c r="DU276">
        <v>0.386148</v>
      </c>
      <c r="DV276">
        <v>-0.0136108333333333</v>
      </c>
      <c r="DW276">
        <v>430.241333333333</v>
      </c>
      <c r="DX276">
        <v>430.202</v>
      </c>
      <c r="DY276">
        <v>0.120596333333333</v>
      </c>
      <c r="DZ276">
        <v>419.985</v>
      </c>
      <c r="EA276">
        <v>23.7489</v>
      </c>
      <c r="EB276">
        <v>2.15617</v>
      </c>
      <c r="EC276">
        <v>2.14527333333333</v>
      </c>
      <c r="ED276">
        <v>18.6403333333333</v>
      </c>
      <c r="EE276">
        <v>18.5593666666667</v>
      </c>
      <c r="EF276">
        <v>0.00500059</v>
      </c>
      <c r="EG276">
        <v>0</v>
      </c>
      <c r="EH276">
        <v>0</v>
      </c>
      <c r="EI276">
        <v>0</v>
      </c>
      <c r="EJ276">
        <v>282.1</v>
      </c>
      <c r="EK276">
        <v>0.00500059</v>
      </c>
      <c r="EL276">
        <v>-10</v>
      </c>
      <c r="EM276">
        <v>-0.466666666666667</v>
      </c>
      <c r="EN276">
        <v>35.75</v>
      </c>
      <c r="EO276">
        <v>40.1663333333333</v>
      </c>
      <c r="EP276">
        <v>37.5206666666667</v>
      </c>
      <c r="EQ276">
        <v>40.708</v>
      </c>
      <c r="ER276">
        <v>38.562</v>
      </c>
      <c r="ES276">
        <v>0</v>
      </c>
      <c r="ET276">
        <v>0</v>
      </c>
      <c r="EU276">
        <v>0</v>
      </c>
      <c r="EV276">
        <v>1759364167.3</v>
      </c>
      <c r="EW276">
        <v>0</v>
      </c>
      <c r="EX276">
        <v>277.180769230769</v>
      </c>
      <c r="EY276">
        <v>15.0119655980468</v>
      </c>
      <c r="EZ276">
        <v>-7.02222199571555</v>
      </c>
      <c r="FA276">
        <v>-8.46153846153846</v>
      </c>
      <c r="FB276">
        <v>15</v>
      </c>
      <c r="FC276">
        <v>0</v>
      </c>
      <c r="FD276" t="s">
        <v>422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0.00775002380952381</v>
      </c>
      <c r="FQ276">
        <v>-0.142320619480519</v>
      </c>
      <c r="FR276">
        <v>0.043501346884066</v>
      </c>
      <c r="FS276">
        <v>1</v>
      </c>
      <c r="FT276">
        <v>277.917647058823</v>
      </c>
      <c r="FU276">
        <v>-22.3987776424673</v>
      </c>
      <c r="FV276">
        <v>6.43270460858532</v>
      </c>
      <c r="FW276">
        <v>-1</v>
      </c>
      <c r="FX276">
        <v>0.119005761904762</v>
      </c>
      <c r="FY276">
        <v>0.00644353246753271</v>
      </c>
      <c r="FZ276">
        <v>0.00105376535315085</v>
      </c>
      <c r="GA276">
        <v>1</v>
      </c>
      <c r="GB276">
        <v>2</v>
      </c>
      <c r="GC276">
        <v>2</v>
      </c>
      <c r="GD276" t="s">
        <v>449</v>
      </c>
      <c r="GE276">
        <v>3.13299</v>
      </c>
      <c r="GF276">
        <v>2.71164</v>
      </c>
      <c r="GG276">
        <v>0.0892752</v>
      </c>
      <c r="GH276">
        <v>0.0897466</v>
      </c>
      <c r="GI276">
        <v>0.102303</v>
      </c>
      <c r="GJ276">
        <v>0.102693</v>
      </c>
      <c r="GK276">
        <v>34282.5</v>
      </c>
      <c r="GL276">
        <v>36705.8</v>
      </c>
      <c r="GM276">
        <v>34059.5</v>
      </c>
      <c r="GN276">
        <v>36512.5</v>
      </c>
      <c r="GO276">
        <v>43181.8</v>
      </c>
      <c r="GP276">
        <v>47031.8</v>
      </c>
      <c r="GQ276">
        <v>53134.1</v>
      </c>
      <c r="GR276">
        <v>58356.2</v>
      </c>
      <c r="GS276">
        <v>1.952</v>
      </c>
      <c r="GT276">
        <v>1.78032</v>
      </c>
      <c r="GU276">
        <v>0.0938773</v>
      </c>
      <c r="GV276">
        <v>0</v>
      </c>
      <c r="GW276">
        <v>28.4856</v>
      </c>
      <c r="GX276">
        <v>999.9</v>
      </c>
      <c r="GY276">
        <v>57.398</v>
      </c>
      <c r="GZ276">
        <v>30.978</v>
      </c>
      <c r="HA276">
        <v>28.6277</v>
      </c>
      <c r="HB276">
        <v>54.5427</v>
      </c>
      <c r="HC276">
        <v>44.2909</v>
      </c>
      <c r="HD276">
        <v>1</v>
      </c>
      <c r="HE276">
        <v>0.088971</v>
      </c>
      <c r="HF276">
        <v>-1.41498</v>
      </c>
      <c r="HG276">
        <v>20.1281</v>
      </c>
      <c r="HH276">
        <v>5.19842</v>
      </c>
      <c r="HI276">
        <v>12.0044</v>
      </c>
      <c r="HJ276">
        <v>4.97545</v>
      </c>
      <c r="HK276">
        <v>3.294</v>
      </c>
      <c r="HL276">
        <v>9999</v>
      </c>
      <c r="HM276">
        <v>9999</v>
      </c>
      <c r="HN276">
        <v>999.9</v>
      </c>
      <c r="HO276">
        <v>9999</v>
      </c>
      <c r="HP276">
        <v>1.86325</v>
      </c>
      <c r="HQ276">
        <v>1.86813</v>
      </c>
      <c r="HR276">
        <v>1.86788</v>
      </c>
      <c r="HS276">
        <v>1.86906</v>
      </c>
      <c r="HT276">
        <v>1.86981</v>
      </c>
      <c r="HU276">
        <v>1.86593</v>
      </c>
      <c r="HV276">
        <v>1.86698</v>
      </c>
      <c r="HW276">
        <v>1.86844</v>
      </c>
      <c r="HX276">
        <v>5</v>
      </c>
      <c r="HY276">
        <v>0</v>
      </c>
      <c r="HZ276">
        <v>0</v>
      </c>
      <c r="IA276">
        <v>0</v>
      </c>
      <c r="IB276" t="s">
        <v>424</v>
      </c>
      <c r="IC276" t="s">
        <v>425</v>
      </c>
      <c r="ID276" t="s">
        <v>426</v>
      </c>
      <c r="IE276" t="s">
        <v>426</v>
      </c>
      <c r="IF276" t="s">
        <v>426</v>
      </c>
      <c r="IG276" t="s">
        <v>426</v>
      </c>
      <c r="IH276">
        <v>0</v>
      </c>
      <c r="II276">
        <v>100</v>
      </c>
      <c r="IJ276">
        <v>100</v>
      </c>
      <c r="IK276">
        <v>1.979</v>
      </c>
      <c r="IL276">
        <v>0.3768</v>
      </c>
      <c r="IM276">
        <v>0.591063205497763</v>
      </c>
      <c r="IN276">
        <v>0.00362635438953289</v>
      </c>
      <c r="IO276">
        <v>-8.50754122937555e-07</v>
      </c>
      <c r="IP276">
        <v>2.87264459290622e-10</v>
      </c>
      <c r="IQ276">
        <v>-0.103101814204982</v>
      </c>
      <c r="IR276">
        <v>-0.017656537129445</v>
      </c>
      <c r="IS276">
        <v>0.00217271289782075</v>
      </c>
      <c r="IT276">
        <v>-2.34727275410467e-05</v>
      </c>
      <c r="IU276">
        <v>4</v>
      </c>
      <c r="IV276">
        <v>2183</v>
      </c>
      <c r="IW276">
        <v>1</v>
      </c>
      <c r="IX276">
        <v>27</v>
      </c>
      <c r="IY276">
        <v>29322736.1</v>
      </c>
      <c r="IZ276">
        <v>29322736.1</v>
      </c>
      <c r="JA276">
        <v>0.997314</v>
      </c>
      <c r="JB276">
        <v>2.63794</v>
      </c>
      <c r="JC276">
        <v>1.54785</v>
      </c>
      <c r="JD276">
        <v>2.31323</v>
      </c>
      <c r="JE276">
        <v>1.64551</v>
      </c>
      <c r="JF276">
        <v>2.37915</v>
      </c>
      <c r="JG276">
        <v>34.6235</v>
      </c>
      <c r="JH276">
        <v>24.2188</v>
      </c>
      <c r="JI276">
        <v>18</v>
      </c>
      <c r="JJ276">
        <v>506.298</v>
      </c>
      <c r="JK276">
        <v>396.157</v>
      </c>
      <c r="JL276">
        <v>30.8913</v>
      </c>
      <c r="JM276">
        <v>28.5457</v>
      </c>
      <c r="JN276">
        <v>29.9999</v>
      </c>
      <c r="JO276">
        <v>28.5642</v>
      </c>
      <c r="JP276">
        <v>28.518</v>
      </c>
      <c r="JQ276">
        <v>19.9954</v>
      </c>
      <c r="JR276">
        <v>20.452</v>
      </c>
      <c r="JS276">
        <v>53.0695</v>
      </c>
      <c r="JT276">
        <v>30.8821</v>
      </c>
      <c r="JU276">
        <v>420</v>
      </c>
      <c r="JV276">
        <v>23.7533</v>
      </c>
      <c r="JW276">
        <v>96.5855</v>
      </c>
      <c r="JX276">
        <v>94.5491</v>
      </c>
    </row>
    <row r="277" spans="1:284">
      <c r="A277">
        <v>261</v>
      </c>
      <c r="B277">
        <v>1759364168.1</v>
      </c>
      <c r="C277">
        <v>3126</v>
      </c>
      <c r="D277" t="s">
        <v>954</v>
      </c>
      <c r="E277" t="s">
        <v>955</v>
      </c>
      <c r="F277">
        <v>5</v>
      </c>
      <c r="G277" t="s">
        <v>913</v>
      </c>
      <c r="H277" t="s">
        <v>419</v>
      </c>
      <c r="I277">
        <v>1759364165.1</v>
      </c>
      <c r="J277">
        <f>(K277)/1000</f>
        <v>0</v>
      </c>
      <c r="K277">
        <f>1000*DK277*AI277*(DG277-DH277)/(100*CZ277*(1000-AI277*DG277))</f>
        <v>0</v>
      </c>
      <c r="L277">
        <f>DK277*AI277*(DF277-DE277*(1000-AI277*DH277)/(1000-AI277*DG277))/(100*CZ277)</f>
        <v>0</v>
      </c>
      <c r="M277">
        <f>DE277 - IF(AI277&gt;1, L277*CZ277*100.0/(AK277), 0)</f>
        <v>0</v>
      </c>
      <c r="N277">
        <f>((T277-J277/2)*M277-L277)/(T277+J277/2)</f>
        <v>0</v>
      </c>
      <c r="O277">
        <f>N277*(DL277+DM277)/1000.0</f>
        <v>0</v>
      </c>
      <c r="P277">
        <f>(DE277 - IF(AI277&gt;1, L277*CZ277*100.0/(AK277), 0))*(DL277+DM277)/1000.0</f>
        <v>0</v>
      </c>
      <c r="Q277">
        <f>2.0/((1/S277-1/R277)+SIGN(S277)*SQRT((1/S277-1/R277)*(1/S277-1/R277) + 4*DA277/((DA277+1)*(DA277+1))*(2*1/S277*1/R277-1/R277*1/R277)))</f>
        <v>0</v>
      </c>
      <c r="R277">
        <f>IF(LEFT(DB277,1)&lt;&gt;"0",IF(LEFT(DB277,1)="1",3.0,DC277),$D$5+$E$5*(DS277*DL277/($K$5*1000))+$F$5*(DS277*DL277/($K$5*1000))*MAX(MIN(CZ277,$J$5),$I$5)*MAX(MIN(CZ277,$J$5),$I$5)+$G$5*MAX(MIN(CZ277,$J$5),$I$5)*(DS277*DL277/($K$5*1000))+$H$5*(DS277*DL277/($K$5*1000))*(DS277*DL277/($K$5*1000)))</f>
        <v>0</v>
      </c>
      <c r="S277">
        <f>J277*(1000-(1000*0.61365*exp(17.502*W277/(240.97+W277))/(DL277+DM277)+DG277)/2)/(1000*0.61365*exp(17.502*W277/(240.97+W277))/(DL277+DM277)-DG277)</f>
        <v>0</v>
      </c>
      <c r="T277">
        <f>1/((DA277+1)/(Q277/1.6)+1/(R277/1.37)) + DA277/((DA277+1)/(Q277/1.6) + DA277/(R277/1.37))</f>
        <v>0</v>
      </c>
      <c r="U277">
        <f>(CV277*CY277)</f>
        <v>0</v>
      </c>
      <c r="V277">
        <f>(DN277+(U277+2*0.95*5.67E-8*(((DN277+$B$7)+273)^4-(DN277+273)^4)-44100*J277)/(1.84*29.3*R277+8*0.95*5.67E-8*(DN277+273)^3))</f>
        <v>0</v>
      </c>
      <c r="W277">
        <f>($C$7*DO277+$D$7*DP277+$E$7*V277)</f>
        <v>0</v>
      </c>
      <c r="X277">
        <f>0.61365*exp(17.502*W277/(240.97+W277))</f>
        <v>0</v>
      </c>
      <c r="Y277">
        <f>(Z277/AA277*100)</f>
        <v>0</v>
      </c>
      <c r="Z277">
        <f>DG277*(DL277+DM277)/1000</f>
        <v>0</v>
      </c>
      <c r="AA277">
        <f>0.61365*exp(17.502*DN277/(240.97+DN277))</f>
        <v>0</v>
      </c>
      <c r="AB277">
        <f>(X277-DG277*(DL277+DM277)/1000)</f>
        <v>0</v>
      </c>
      <c r="AC277">
        <f>(-J277*44100)</f>
        <v>0</v>
      </c>
      <c r="AD277">
        <f>2*29.3*R277*0.92*(DN277-W277)</f>
        <v>0</v>
      </c>
      <c r="AE277">
        <f>2*0.95*5.67E-8*(((DN277+$B$7)+273)^4-(W277+273)^4)</f>
        <v>0</v>
      </c>
      <c r="AF277">
        <f>U277+AE277+AC277+AD277</f>
        <v>0</v>
      </c>
      <c r="AG277">
        <v>0</v>
      </c>
      <c r="AH277">
        <v>0</v>
      </c>
      <c r="AI277">
        <f>IF(AG277*$H$13&gt;=AK277,1.0,(AK277/(AK277-AG277*$H$13)))</f>
        <v>0</v>
      </c>
      <c r="AJ277">
        <f>(AI277-1)*100</f>
        <v>0</v>
      </c>
      <c r="AK277">
        <f>MAX(0,($B$13+$C$13*DS277)/(1+$D$13*DS277)*DL277/(DN277+273)*$E$13)</f>
        <v>0</v>
      </c>
      <c r="AL277" t="s">
        <v>420</v>
      </c>
      <c r="AM277" t="s">
        <v>420</v>
      </c>
      <c r="AN277">
        <v>0</v>
      </c>
      <c r="AO277">
        <v>0</v>
      </c>
      <c r="AP277">
        <f>1-AN277/AO277</f>
        <v>0</v>
      </c>
      <c r="AQ277">
        <v>0</v>
      </c>
      <c r="AR277" t="s">
        <v>420</v>
      </c>
      <c r="AS277" t="s">
        <v>420</v>
      </c>
      <c r="AT277">
        <v>0</v>
      </c>
      <c r="AU277">
        <v>0</v>
      </c>
      <c r="AV277">
        <f>1-AT277/AU277</f>
        <v>0</v>
      </c>
      <c r="AW277">
        <v>0.5</v>
      </c>
      <c r="AX277">
        <f>CW277</f>
        <v>0</v>
      </c>
      <c r="AY277">
        <f>L277</f>
        <v>0</v>
      </c>
      <c r="AZ277">
        <f>AV277*AW277*AX277</f>
        <v>0</v>
      </c>
      <c r="BA277">
        <f>(AY277-AQ277)/AX277</f>
        <v>0</v>
      </c>
      <c r="BB277">
        <f>(AO277-AU277)/AU277</f>
        <v>0</v>
      </c>
      <c r="BC277">
        <f>AN277/(AP277+AN277/AU277)</f>
        <v>0</v>
      </c>
      <c r="BD277" t="s">
        <v>420</v>
      </c>
      <c r="BE277">
        <v>0</v>
      </c>
      <c r="BF277">
        <f>IF(BE277&lt;&gt;0, BE277, BC277)</f>
        <v>0</v>
      </c>
      <c r="BG277">
        <f>1-BF277/AU277</f>
        <v>0</v>
      </c>
      <c r="BH277">
        <f>(AU277-AT277)/(AU277-BF277)</f>
        <v>0</v>
      </c>
      <c r="BI277">
        <f>(AO277-AU277)/(AO277-BF277)</f>
        <v>0</v>
      </c>
      <c r="BJ277">
        <f>(AU277-AT277)/(AU277-AN277)</f>
        <v>0</v>
      </c>
      <c r="BK277">
        <f>(AO277-AU277)/(AO277-AN277)</f>
        <v>0</v>
      </c>
      <c r="BL277">
        <f>(BH277*BF277/AT277)</f>
        <v>0</v>
      </c>
      <c r="BM277">
        <f>(1-BL277)</f>
        <v>0</v>
      </c>
      <c r="CV277">
        <f>$B$11*DT277+$C$11*DU277+$F$11*EF277*(1-EI277)</f>
        <v>0</v>
      </c>
      <c r="CW277">
        <f>CV277*CX277</f>
        <v>0</v>
      </c>
      <c r="CX277">
        <f>($B$11*$D$9+$C$11*$D$9+$F$11*((ES277+EK277)/MAX(ES277+EK277+ET277, 0.1)*$I$9+ET277/MAX(ES277+EK277+ET277, 0.1)*$J$9))/($B$11+$C$11+$F$11)</f>
        <v>0</v>
      </c>
      <c r="CY277">
        <f>($B$11*$K$9+$C$11*$K$9+$F$11*((ES277+EK277)/MAX(ES277+EK277+ET277, 0.1)*$P$9+ET277/MAX(ES277+EK277+ET277, 0.1)*$Q$9))/($B$11+$C$11+$F$11)</f>
        <v>0</v>
      </c>
      <c r="CZ277">
        <v>2.7</v>
      </c>
      <c r="DA277">
        <v>0.5</v>
      </c>
      <c r="DB277" t="s">
        <v>421</v>
      </c>
      <c r="DC277">
        <v>2</v>
      </c>
      <c r="DD277">
        <v>1759364165.1</v>
      </c>
      <c r="DE277">
        <v>419.971666666667</v>
      </c>
      <c r="DF277">
        <v>420.013</v>
      </c>
      <c r="DG277">
        <v>23.8682666666667</v>
      </c>
      <c r="DH277">
        <v>23.7475666666667</v>
      </c>
      <c r="DI277">
        <v>417.992333333333</v>
      </c>
      <c r="DJ277">
        <v>23.4914333333333</v>
      </c>
      <c r="DK277">
        <v>500.074</v>
      </c>
      <c r="DL277">
        <v>90.3321666666667</v>
      </c>
      <c r="DM277">
        <v>0.0335613666666667</v>
      </c>
      <c r="DN277">
        <v>30.2459333333333</v>
      </c>
      <c r="DO277">
        <v>30.0158</v>
      </c>
      <c r="DP277">
        <v>999.9</v>
      </c>
      <c r="DQ277">
        <v>0</v>
      </c>
      <c r="DR277">
        <v>0</v>
      </c>
      <c r="DS277">
        <v>10013.7333333333</v>
      </c>
      <c r="DT277">
        <v>0</v>
      </c>
      <c r="DU277">
        <v>0.386148</v>
      </c>
      <c r="DV277">
        <v>-0.0413818333333333</v>
      </c>
      <c r="DW277">
        <v>430.241</v>
      </c>
      <c r="DX277">
        <v>430.23</v>
      </c>
      <c r="DY277">
        <v>0.120686</v>
      </c>
      <c r="DZ277">
        <v>420.013</v>
      </c>
      <c r="EA277">
        <v>23.7475666666667</v>
      </c>
      <c r="EB277">
        <v>2.15607333333333</v>
      </c>
      <c r="EC277">
        <v>2.14517</v>
      </c>
      <c r="ED277">
        <v>18.6396</v>
      </c>
      <c r="EE277">
        <v>18.5586</v>
      </c>
      <c r="EF277">
        <v>0.00500059</v>
      </c>
      <c r="EG277">
        <v>0</v>
      </c>
      <c r="EH277">
        <v>0</v>
      </c>
      <c r="EI277">
        <v>0</v>
      </c>
      <c r="EJ277">
        <v>288.266666666667</v>
      </c>
      <c r="EK277">
        <v>0.00500059</v>
      </c>
      <c r="EL277">
        <v>-8.73333333333333</v>
      </c>
      <c r="EM277">
        <v>0.166666666666667</v>
      </c>
      <c r="EN277">
        <v>35.75</v>
      </c>
      <c r="EO277">
        <v>40.208</v>
      </c>
      <c r="EP277">
        <v>37.5413333333333</v>
      </c>
      <c r="EQ277">
        <v>40.7496666666667</v>
      </c>
      <c r="ER277">
        <v>38.583</v>
      </c>
      <c r="ES277">
        <v>0</v>
      </c>
      <c r="ET277">
        <v>0</v>
      </c>
      <c r="EU277">
        <v>0</v>
      </c>
      <c r="EV277">
        <v>1759364169.1</v>
      </c>
      <c r="EW277">
        <v>0</v>
      </c>
      <c r="EX277">
        <v>277.38</v>
      </c>
      <c r="EY277">
        <v>24.1846150043213</v>
      </c>
      <c r="EZ277">
        <v>10.8846155511557</v>
      </c>
      <c r="FA277">
        <v>-8.584</v>
      </c>
      <c r="FB277">
        <v>15</v>
      </c>
      <c r="FC277">
        <v>0</v>
      </c>
      <c r="FD277" t="s">
        <v>422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0.00233532857142857</v>
      </c>
      <c r="FQ277">
        <v>-0.211137354545455</v>
      </c>
      <c r="FR277">
        <v>0.0452188857847131</v>
      </c>
      <c r="FS277">
        <v>1</v>
      </c>
      <c r="FT277">
        <v>278.258823529412</v>
      </c>
      <c r="FU277">
        <v>-8.21695952220545</v>
      </c>
      <c r="FV277">
        <v>6.23505826412981</v>
      </c>
      <c r="FW277">
        <v>-1</v>
      </c>
      <c r="FX277">
        <v>0.119175761904762</v>
      </c>
      <c r="FY277">
        <v>0.00900249350649373</v>
      </c>
      <c r="FZ277">
        <v>0.00115609444764781</v>
      </c>
      <c r="GA277">
        <v>1</v>
      </c>
      <c r="GB277">
        <v>2</v>
      </c>
      <c r="GC277">
        <v>2</v>
      </c>
      <c r="GD277" t="s">
        <v>449</v>
      </c>
      <c r="GE277">
        <v>3.13288</v>
      </c>
      <c r="GF277">
        <v>2.71171</v>
      </c>
      <c r="GG277">
        <v>0.0892722</v>
      </c>
      <c r="GH277">
        <v>0.0897457</v>
      </c>
      <c r="GI277">
        <v>0.1023</v>
      </c>
      <c r="GJ277">
        <v>0.102689</v>
      </c>
      <c r="GK277">
        <v>34282.6</v>
      </c>
      <c r="GL277">
        <v>36705.7</v>
      </c>
      <c r="GM277">
        <v>34059.5</v>
      </c>
      <c r="GN277">
        <v>36512.5</v>
      </c>
      <c r="GO277">
        <v>43182</v>
      </c>
      <c r="GP277">
        <v>47032.2</v>
      </c>
      <c r="GQ277">
        <v>53134.2</v>
      </c>
      <c r="GR277">
        <v>58356.3</v>
      </c>
      <c r="GS277">
        <v>1.95173</v>
      </c>
      <c r="GT277">
        <v>1.78067</v>
      </c>
      <c r="GU277">
        <v>0.0943057</v>
      </c>
      <c r="GV277">
        <v>0</v>
      </c>
      <c r="GW277">
        <v>28.4868</v>
      </c>
      <c r="GX277">
        <v>999.9</v>
      </c>
      <c r="GY277">
        <v>57.398</v>
      </c>
      <c r="GZ277">
        <v>30.957</v>
      </c>
      <c r="HA277">
        <v>28.5955</v>
      </c>
      <c r="HB277">
        <v>54.3427</v>
      </c>
      <c r="HC277">
        <v>44.4792</v>
      </c>
      <c r="HD277">
        <v>1</v>
      </c>
      <c r="HE277">
        <v>0.088938</v>
      </c>
      <c r="HF277">
        <v>-1.40299</v>
      </c>
      <c r="HG277">
        <v>20.1281</v>
      </c>
      <c r="HH277">
        <v>5.19842</v>
      </c>
      <c r="HI277">
        <v>12.0043</v>
      </c>
      <c r="HJ277">
        <v>4.97545</v>
      </c>
      <c r="HK277">
        <v>3.294</v>
      </c>
      <c r="HL277">
        <v>9999</v>
      </c>
      <c r="HM277">
        <v>9999</v>
      </c>
      <c r="HN277">
        <v>999.9</v>
      </c>
      <c r="HO277">
        <v>9999</v>
      </c>
      <c r="HP277">
        <v>1.86325</v>
      </c>
      <c r="HQ277">
        <v>1.86813</v>
      </c>
      <c r="HR277">
        <v>1.86786</v>
      </c>
      <c r="HS277">
        <v>1.86906</v>
      </c>
      <c r="HT277">
        <v>1.86982</v>
      </c>
      <c r="HU277">
        <v>1.86593</v>
      </c>
      <c r="HV277">
        <v>1.86696</v>
      </c>
      <c r="HW277">
        <v>1.86843</v>
      </c>
      <c r="HX277">
        <v>5</v>
      </c>
      <c r="HY277">
        <v>0</v>
      </c>
      <c r="HZ277">
        <v>0</v>
      </c>
      <c r="IA277">
        <v>0</v>
      </c>
      <c r="IB277" t="s">
        <v>424</v>
      </c>
      <c r="IC277" t="s">
        <v>425</v>
      </c>
      <c r="ID277" t="s">
        <v>426</v>
      </c>
      <c r="IE277" t="s">
        <v>426</v>
      </c>
      <c r="IF277" t="s">
        <v>426</v>
      </c>
      <c r="IG277" t="s">
        <v>426</v>
      </c>
      <c r="IH277">
        <v>0</v>
      </c>
      <c r="II277">
        <v>100</v>
      </c>
      <c r="IJ277">
        <v>100</v>
      </c>
      <c r="IK277">
        <v>1.979</v>
      </c>
      <c r="IL277">
        <v>0.3768</v>
      </c>
      <c r="IM277">
        <v>0.591063205497763</v>
      </c>
      <c r="IN277">
        <v>0.00362635438953289</v>
      </c>
      <c r="IO277">
        <v>-8.50754122937555e-07</v>
      </c>
      <c r="IP277">
        <v>2.87264459290622e-10</v>
      </c>
      <c r="IQ277">
        <v>-0.103101814204982</v>
      </c>
      <c r="IR277">
        <v>-0.017656537129445</v>
      </c>
      <c r="IS277">
        <v>0.00217271289782075</v>
      </c>
      <c r="IT277">
        <v>-2.34727275410467e-05</v>
      </c>
      <c r="IU277">
        <v>4</v>
      </c>
      <c r="IV277">
        <v>2183</v>
      </c>
      <c r="IW277">
        <v>1</v>
      </c>
      <c r="IX277">
        <v>27</v>
      </c>
      <c r="IY277">
        <v>29322736.1</v>
      </c>
      <c r="IZ277">
        <v>29322736.1</v>
      </c>
      <c r="JA277">
        <v>0.998535</v>
      </c>
      <c r="JB277">
        <v>2.64771</v>
      </c>
      <c r="JC277">
        <v>1.54785</v>
      </c>
      <c r="JD277">
        <v>2.31323</v>
      </c>
      <c r="JE277">
        <v>1.64673</v>
      </c>
      <c r="JF277">
        <v>2.25952</v>
      </c>
      <c r="JG277">
        <v>34.6463</v>
      </c>
      <c r="JH277">
        <v>24.2101</v>
      </c>
      <c r="JI277">
        <v>18</v>
      </c>
      <c r="JJ277">
        <v>506.105</v>
      </c>
      <c r="JK277">
        <v>396.339</v>
      </c>
      <c r="JL277">
        <v>30.8861</v>
      </c>
      <c r="JM277">
        <v>28.5445</v>
      </c>
      <c r="JN277">
        <v>29.9998</v>
      </c>
      <c r="JO277">
        <v>28.563</v>
      </c>
      <c r="JP277">
        <v>28.5168</v>
      </c>
      <c r="JQ277">
        <v>19.9948</v>
      </c>
      <c r="JR277">
        <v>20.452</v>
      </c>
      <c r="JS277">
        <v>53.0695</v>
      </c>
      <c r="JT277">
        <v>30.8821</v>
      </c>
      <c r="JU277">
        <v>420</v>
      </c>
      <c r="JV277">
        <v>23.7533</v>
      </c>
      <c r="JW277">
        <v>96.5856</v>
      </c>
      <c r="JX277">
        <v>94.5492</v>
      </c>
    </row>
    <row r="278" spans="1:284">
      <c r="A278">
        <v>262</v>
      </c>
      <c r="B278">
        <v>1759364170.1</v>
      </c>
      <c r="C278">
        <v>3128</v>
      </c>
      <c r="D278" t="s">
        <v>956</v>
      </c>
      <c r="E278" t="s">
        <v>957</v>
      </c>
      <c r="F278">
        <v>5</v>
      </c>
      <c r="G278" t="s">
        <v>913</v>
      </c>
      <c r="H278" t="s">
        <v>419</v>
      </c>
      <c r="I278">
        <v>1759364167.1</v>
      </c>
      <c r="J278">
        <f>(K278)/1000</f>
        <v>0</v>
      </c>
      <c r="K278">
        <f>1000*DK278*AI278*(DG278-DH278)/(100*CZ278*(1000-AI278*DG278))</f>
        <v>0</v>
      </c>
      <c r="L278">
        <f>DK278*AI278*(DF278-DE278*(1000-AI278*DH278)/(1000-AI278*DG278))/(100*CZ278)</f>
        <v>0</v>
      </c>
      <c r="M278">
        <f>DE278 - IF(AI278&gt;1, L278*CZ278*100.0/(AK278), 0)</f>
        <v>0</v>
      </c>
      <c r="N278">
        <f>((T278-J278/2)*M278-L278)/(T278+J278/2)</f>
        <v>0</v>
      </c>
      <c r="O278">
        <f>N278*(DL278+DM278)/1000.0</f>
        <v>0</v>
      </c>
      <c r="P278">
        <f>(DE278 - IF(AI278&gt;1, L278*CZ278*100.0/(AK278), 0))*(DL278+DM278)/1000.0</f>
        <v>0</v>
      </c>
      <c r="Q278">
        <f>2.0/((1/S278-1/R278)+SIGN(S278)*SQRT((1/S278-1/R278)*(1/S278-1/R278) + 4*DA278/((DA278+1)*(DA278+1))*(2*1/S278*1/R278-1/R278*1/R278)))</f>
        <v>0</v>
      </c>
      <c r="R278">
        <f>IF(LEFT(DB278,1)&lt;&gt;"0",IF(LEFT(DB278,1)="1",3.0,DC278),$D$5+$E$5*(DS278*DL278/($K$5*1000))+$F$5*(DS278*DL278/($K$5*1000))*MAX(MIN(CZ278,$J$5),$I$5)*MAX(MIN(CZ278,$J$5),$I$5)+$G$5*MAX(MIN(CZ278,$J$5),$I$5)*(DS278*DL278/($K$5*1000))+$H$5*(DS278*DL278/($K$5*1000))*(DS278*DL278/($K$5*1000)))</f>
        <v>0</v>
      </c>
      <c r="S278">
        <f>J278*(1000-(1000*0.61365*exp(17.502*W278/(240.97+W278))/(DL278+DM278)+DG278)/2)/(1000*0.61365*exp(17.502*W278/(240.97+W278))/(DL278+DM278)-DG278)</f>
        <v>0</v>
      </c>
      <c r="T278">
        <f>1/((DA278+1)/(Q278/1.6)+1/(R278/1.37)) + DA278/((DA278+1)/(Q278/1.6) + DA278/(R278/1.37))</f>
        <v>0</v>
      </c>
      <c r="U278">
        <f>(CV278*CY278)</f>
        <v>0</v>
      </c>
      <c r="V278">
        <f>(DN278+(U278+2*0.95*5.67E-8*(((DN278+$B$7)+273)^4-(DN278+273)^4)-44100*J278)/(1.84*29.3*R278+8*0.95*5.67E-8*(DN278+273)^3))</f>
        <v>0</v>
      </c>
      <c r="W278">
        <f>($C$7*DO278+$D$7*DP278+$E$7*V278)</f>
        <v>0</v>
      </c>
      <c r="X278">
        <f>0.61365*exp(17.502*W278/(240.97+W278))</f>
        <v>0</v>
      </c>
      <c r="Y278">
        <f>(Z278/AA278*100)</f>
        <v>0</v>
      </c>
      <c r="Z278">
        <f>DG278*(DL278+DM278)/1000</f>
        <v>0</v>
      </c>
      <c r="AA278">
        <f>0.61365*exp(17.502*DN278/(240.97+DN278))</f>
        <v>0</v>
      </c>
      <c r="AB278">
        <f>(X278-DG278*(DL278+DM278)/1000)</f>
        <v>0</v>
      </c>
      <c r="AC278">
        <f>(-J278*44100)</f>
        <v>0</v>
      </c>
      <c r="AD278">
        <f>2*29.3*R278*0.92*(DN278-W278)</f>
        <v>0</v>
      </c>
      <c r="AE278">
        <f>2*0.95*5.67E-8*(((DN278+$B$7)+273)^4-(W278+273)^4)</f>
        <v>0</v>
      </c>
      <c r="AF278">
        <f>U278+AE278+AC278+AD278</f>
        <v>0</v>
      </c>
      <c r="AG278">
        <v>0</v>
      </c>
      <c r="AH278">
        <v>0</v>
      </c>
      <c r="AI278">
        <f>IF(AG278*$H$13&gt;=AK278,1.0,(AK278/(AK278-AG278*$H$13)))</f>
        <v>0</v>
      </c>
      <c r="AJ278">
        <f>(AI278-1)*100</f>
        <v>0</v>
      </c>
      <c r="AK278">
        <f>MAX(0,($B$13+$C$13*DS278)/(1+$D$13*DS278)*DL278/(DN278+273)*$E$13)</f>
        <v>0</v>
      </c>
      <c r="AL278" t="s">
        <v>420</v>
      </c>
      <c r="AM278" t="s">
        <v>420</v>
      </c>
      <c r="AN278">
        <v>0</v>
      </c>
      <c r="AO278">
        <v>0</v>
      </c>
      <c r="AP278">
        <f>1-AN278/AO278</f>
        <v>0</v>
      </c>
      <c r="AQ278">
        <v>0</v>
      </c>
      <c r="AR278" t="s">
        <v>420</v>
      </c>
      <c r="AS278" t="s">
        <v>420</v>
      </c>
      <c r="AT278">
        <v>0</v>
      </c>
      <c r="AU278">
        <v>0</v>
      </c>
      <c r="AV278">
        <f>1-AT278/AU278</f>
        <v>0</v>
      </c>
      <c r="AW278">
        <v>0.5</v>
      </c>
      <c r="AX278">
        <f>CW278</f>
        <v>0</v>
      </c>
      <c r="AY278">
        <f>L278</f>
        <v>0</v>
      </c>
      <c r="AZ278">
        <f>AV278*AW278*AX278</f>
        <v>0</v>
      </c>
      <c r="BA278">
        <f>(AY278-AQ278)/AX278</f>
        <v>0</v>
      </c>
      <c r="BB278">
        <f>(AO278-AU278)/AU278</f>
        <v>0</v>
      </c>
      <c r="BC278">
        <f>AN278/(AP278+AN278/AU278)</f>
        <v>0</v>
      </c>
      <c r="BD278" t="s">
        <v>420</v>
      </c>
      <c r="BE278">
        <v>0</v>
      </c>
      <c r="BF278">
        <f>IF(BE278&lt;&gt;0, BE278, BC278)</f>
        <v>0</v>
      </c>
      <c r="BG278">
        <f>1-BF278/AU278</f>
        <v>0</v>
      </c>
      <c r="BH278">
        <f>(AU278-AT278)/(AU278-BF278)</f>
        <v>0</v>
      </c>
      <c r="BI278">
        <f>(AO278-AU278)/(AO278-BF278)</f>
        <v>0</v>
      </c>
      <c r="BJ278">
        <f>(AU278-AT278)/(AU278-AN278)</f>
        <v>0</v>
      </c>
      <c r="BK278">
        <f>(AO278-AU278)/(AO278-AN278)</f>
        <v>0</v>
      </c>
      <c r="BL278">
        <f>(BH278*BF278/AT278)</f>
        <v>0</v>
      </c>
      <c r="BM278">
        <f>(1-BL278)</f>
        <v>0</v>
      </c>
      <c r="CV278">
        <f>$B$11*DT278+$C$11*DU278+$F$11*EF278*(1-EI278)</f>
        <v>0</v>
      </c>
      <c r="CW278">
        <f>CV278*CX278</f>
        <v>0</v>
      </c>
      <c r="CX278">
        <f>($B$11*$D$9+$C$11*$D$9+$F$11*((ES278+EK278)/MAX(ES278+EK278+ET278, 0.1)*$I$9+ET278/MAX(ES278+EK278+ET278, 0.1)*$J$9))/($B$11+$C$11+$F$11)</f>
        <v>0</v>
      </c>
      <c r="CY278">
        <f>($B$11*$K$9+$C$11*$K$9+$F$11*((ES278+EK278)/MAX(ES278+EK278+ET278, 0.1)*$P$9+ET278/MAX(ES278+EK278+ET278, 0.1)*$Q$9))/($B$11+$C$11+$F$11)</f>
        <v>0</v>
      </c>
      <c r="CZ278">
        <v>2.7</v>
      </c>
      <c r="DA278">
        <v>0.5</v>
      </c>
      <c r="DB278" t="s">
        <v>421</v>
      </c>
      <c r="DC278">
        <v>2</v>
      </c>
      <c r="DD278">
        <v>1759364167.1</v>
      </c>
      <c r="DE278">
        <v>419.974666666667</v>
      </c>
      <c r="DF278">
        <v>420.03</v>
      </c>
      <c r="DG278">
        <v>23.8669666666667</v>
      </c>
      <c r="DH278">
        <v>23.7460666666667</v>
      </c>
      <c r="DI278">
        <v>417.995</v>
      </c>
      <c r="DJ278">
        <v>23.4902</v>
      </c>
      <c r="DK278">
        <v>500.033666666667</v>
      </c>
      <c r="DL278">
        <v>90.3320666666667</v>
      </c>
      <c r="DM278">
        <v>0.0336603666666667</v>
      </c>
      <c r="DN278">
        <v>30.2476666666667</v>
      </c>
      <c r="DO278">
        <v>30.0190333333333</v>
      </c>
      <c r="DP278">
        <v>999.9</v>
      </c>
      <c r="DQ278">
        <v>0</v>
      </c>
      <c r="DR278">
        <v>0</v>
      </c>
      <c r="DS278">
        <v>10002.9</v>
      </c>
      <c r="DT278">
        <v>0</v>
      </c>
      <c r="DU278">
        <v>0.386148</v>
      </c>
      <c r="DV278">
        <v>-0.0552978666666667</v>
      </c>
      <c r="DW278">
        <v>430.243333333333</v>
      </c>
      <c r="DX278">
        <v>430.246333333333</v>
      </c>
      <c r="DY278">
        <v>0.120894</v>
      </c>
      <c r="DZ278">
        <v>420.03</v>
      </c>
      <c r="EA278">
        <v>23.7460666666667</v>
      </c>
      <c r="EB278">
        <v>2.15595333333333</v>
      </c>
      <c r="EC278">
        <v>2.14503</v>
      </c>
      <c r="ED278">
        <v>18.6387</v>
      </c>
      <c r="EE278">
        <v>18.5575666666667</v>
      </c>
      <c r="EF278">
        <v>0.00500059</v>
      </c>
      <c r="EG278">
        <v>0</v>
      </c>
      <c r="EH278">
        <v>0</v>
      </c>
      <c r="EI278">
        <v>0</v>
      </c>
      <c r="EJ278">
        <v>287.9</v>
      </c>
      <c r="EK278">
        <v>0.00500059</v>
      </c>
      <c r="EL278">
        <v>-10.3666666666667</v>
      </c>
      <c r="EM278">
        <v>-0.533333333333333</v>
      </c>
      <c r="EN278">
        <v>35.7706666666667</v>
      </c>
      <c r="EO278">
        <v>40.229</v>
      </c>
      <c r="EP278">
        <v>37.562</v>
      </c>
      <c r="EQ278">
        <v>40.8123333333333</v>
      </c>
      <c r="ER278">
        <v>38.604</v>
      </c>
      <c r="ES278">
        <v>0</v>
      </c>
      <c r="ET278">
        <v>0</v>
      </c>
      <c r="EU278">
        <v>0</v>
      </c>
      <c r="EV278">
        <v>1759364171.5</v>
      </c>
      <c r="EW278">
        <v>0</v>
      </c>
      <c r="EX278">
        <v>277.704</v>
      </c>
      <c r="EY278">
        <v>23.0846150096105</v>
      </c>
      <c r="EZ278">
        <v>6.65384598556593</v>
      </c>
      <c r="FA278">
        <v>-8.552</v>
      </c>
      <c r="FB278">
        <v>15</v>
      </c>
      <c r="FC278">
        <v>0</v>
      </c>
      <c r="FD278" t="s">
        <v>422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-0.00483921428571429</v>
      </c>
      <c r="FQ278">
        <v>-0.249898624675325</v>
      </c>
      <c r="FR278">
        <v>0.046800009303007</v>
      </c>
      <c r="FS278">
        <v>1</v>
      </c>
      <c r="FT278">
        <v>277.941176470588</v>
      </c>
      <c r="FU278">
        <v>1.45148957737701</v>
      </c>
      <c r="FV278">
        <v>6.42445317641252</v>
      </c>
      <c r="FW278">
        <v>-1</v>
      </c>
      <c r="FX278">
        <v>0.119477619047619</v>
      </c>
      <c r="FY278">
        <v>0.00905844155844143</v>
      </c>
      <c r="FZ278">
        <v>0.00116577611491803</v>
      </c>
      <c r="GA278">
        <v>1</v>
      </c>
      <c r="GB278">
        <v>2</v>
      </c>
      <c r="GC278">
        <v>2</v>
      </c>
      <c r="GD278" t="s">
        <v>449</v>
      </c>
      <c r="GE278">
        <v>3.13274</v>
      </c>
      <c r="GF278">
        <v>2.71177</v>
      </c>
      <c r="GG278">
        <v>0.0892762</v>
      </c>
      <c r="GH278">
        <v>0.0897489</v>
      </c>
      <c r="GI278">
        <v>0.102294</v>
      </c>
      <c r="GJ278">
        <v>0.102681</v>
      </c>
      <c r="GK278">
        <v>34282.6</v>
      </c>
      <c r="GL278">
        <v>36705.7</v>
      </c>
      <c r="GM278">
        <v>34059.6</v>
      </c>
      <c r="GN278">
        <v>36512.5</v>
      </c>
      <c r="GO278">
        <v>43182.3</v>
      </c>
      <c r="GP278">
        <v>47032.7</v>
      </c>
      <c r="GQ278">
        <v>53134.2</v>
      </c>
      <c r="GR278">
        <v>58356.5</v>
      </c>
      <c r="GS278">
        <v>1.95177</v>
      </c>
      <c r="GT278">
        <v>1.7805</v>
      </c>
      <c r="GU278">
        <v>0.094194</v>
      </c>
      <c r="GV278">
        <v>0</v>
      </c>
      <c r="GW278">
        <v>28.488</v>
      </c>
      <c r="GX278">
        <v>999.9</v>
      </c>
      <c r="GY278">
        <v>57.398</v>
      </c>
      <c r="GZ278">
        <v>30.957</v>
      </c>
      <c r="HA278">
        <v>28.594</v>
      </c>
      <c r="HB278">
        <v>54.5327</v>
      </c>
      <c r="HC278">
        <v>44.5633</v>
      </c>
      <c r="HD278">
        <v>1</v>
      </c>
      <c r="HE278">
        <v>0.0887983</v>
      </c>
      <c r="HF278">
        <v>-1.40384</v>
      </c>
      <c r="HG278">
        <v>20.1281</v>
      </c>
      <c r="HH278">
        <v>5.19842</v>
      </c>
      <c r="HI278">
        <v>12.0043</v>
      </c>
      <c r="HJ278">
        <v>4.97545</v>
      </c>
      <c r="HK278">
        <v>3.294</v>
      </c>
      <c r="HL278">
        <v>9999</v>
      </c>
      <c r="HM278">
        <v>9999</v>
      </c>
      <c r="HN278">
        <v>999.9</v>
      </c>
      <c r="HO278">
        <v>9999</v>
      </c>
      <c r="HP278">
        <v>1.86325</v>
      </c>
      <c r="HQ278">
        <v>1.86813</v>
      </c>
      <c r="HR278">
        <v>1.86785</v>
      </c>
      <c r="HS278">
        <v>1.86906</v>
      </c>
      <c r="HT278">
        <v>1.86982</v>
      </c>
      <c r="HU278">
        <v>1.86591</v>
      </c>
      <c r="HV278">
        <v>1.86695</v>
      </c>
      <c r="HW278">
        <v>1.86843</v>
      </c>
      <c r="HX278">
        <v>5</v>
      </c>
      <c r="HY278">
        <v>0</v>
      </c>
      <c r="HZ278">
        <v>0</v>
      </c>
      <c r="IA278">
        <v>0</v>
      </c>
      <c r="IB278" t="s">
        <v>424</v>
      </c>
      <c r="IC278" t="s">
        <v>425</v>
      </c>
      <c r="ID278" t="s">
        <v>426</v>
      </c>
      <c r="IE278" t="s">
        <v>426</v>
      </c>
      <c r="IF278" t="s">
        <v>426</v>
      </c>
      <c r="IG278" t="s">
        <v>426</v>
      </c>
      <c r="IH278">
        <v>0</v>
      </c>
      <c r="II278">
        <v>100</v>
      </c>
      <c r="IJ278">
        <v>100</v>
      </c>
      <c r="IK278">
        <v>1.979</v>
      </c>
      <c r="IL278">
        <v>0.3767</v>
      </c>
      <c r="IM278">
        <v>0.591063205497763</v>
      </c>
      <c r="IN278">
        <v>0.00362635438953289</v>
      </c>
      <c r="IO278">
        <v>-8.50754122937555e-07</v>
      </c>
      <c r="IP278">
        <v>2.87264459290622e-10</v>
      </c>
      <c r="IQ278">
        <v>-0.103101814204982</v>
      </c>
      <c r="IR278">
        <v>-0.017656537129445</v>
      </c>
      <c r="IS278">
        <v>0.00217271289782075</v>
      </c>
      <c r="IT278">
        <v>-2.34727275410467e-05</v>
      </c>
      <c r="IU278">
        <v>4</v>
      </c>
      <c r="IV278">
        <v>2183</v>
      </c>
      <c r="IW278">
        <v>1</v>
      </c>
      <c r="IX278">
        <v>27</v>
      </c>
      <c r="IY278">
        <v>29322736.2</v>
      </c>
      <c r="IZ278">
        <v>29322736.2</v>
      </c>
      <c r="JA278">
        <v>0.997314</v>
      </c>
      <c r="JB278">
        <v>2.64404</v>
      </c>
      <c r="JC278">
        <v>1.54785</v>
      </c>
      <c r="JD278">
        <v>2.31201</v>
      </c>
      <c r="JE278">
        <v>1.64673</v>
      </c>
      <c r="JF278">
        <v>2.37915</v>
      </c>
      <c r="JG278">
        <v>34.6463</v>
      </c>
      <c r="JH278">
        <v>24.2188</v>
      </c>
      <c r="JI278">
        <v>18</v>
      </c>
      <c r="JJ278">
        <v>506.128</v>
      </c>
      <c r="JK278">
        <v>396.236</v>
      </c>
      <c r="JL278">
        <v>30.8803</v>
      </c>
      <c r="JM278">
        <v>28.5432</v>
      </c>
      <c r="JN278">
        <v>29.9998</v>
      </c>
      <c r="JO278">
        <v>28.5618</v>
      </c>
      <c r="JP278">
        <v>28.5156</v>
      </c>
      <c r="JQ278">
        <v>19.9946</v>
      </c>
      <c r="JR278">
        <v>20.452</v>
      </c>
      <c r="JS278">
        <v>53.0695</v>
      </c>
      <c r="JT278">
        <v>30.863</v>
      </c>
      <c r="JU278">
        <v>420</v>
      </c>
      <c r="JV278">
        <v>23.7533</v>
      </c>
      <c r="JW278">
        <v>96.5858</v>
      </c>
      <c r="JX278">
        <v>94.5494</v>
      </c>
    </row>
    <row r="279" spans="1:284">
      <c r="A279">
        <v>263</v>
      </c>
      <c r="B279">
        <v>1759364172.1</v>
      </c>
      <c r="C279">
        <v>3130</v>
      </c>
      <c r="D279" t="s">
        <v>958</v>
      </c>
      <c r="E279" t="s">
        <v>959</v>
      </c>
      <c r="F279">
        <v>5</v>
      </c>
      <c r="G279" t="s">
        <v>913</v>
      </c>
      <c r="H279" t="s">
        <v>419</v>
      </c>
      <c r="I279">
        <v>1759364169.1</v>
      </c>
      <c r="J279">
        <f>(K279)/1000</f>
        <v>0</v>
      </c>
      <c r="K279">
        <f>1000*DK279*AI279*(DG279-DH279)/(100*CZ279*(1000-AI279*DG279))</f>
        <v>0</v>
      </c>
      <c r="L279">
        <f>DK279*AI279*(DF279-DE279*(1000-AI279*DH279)/(1000-AI279*DG279))/(100*CZ279)</f>
        <v>0</v>
      </c>
      <c r="M279">
        <f>DE279 - IF(AI279&gt;1, L279*CZ279*100.0/(AK279), 0)</f>
        <v>0</v>
      </c>
      <c r="N279">
        <f>((T279-J279/2)*M279-L279)/(T279+J279/2)</f>
        <v>0</v>
      </c>
      <c r="O279">
        <f>N279*(DL279+DM279)/1000.0</f>
        <v>0</v>
      </c>
      <c r="P279">
        <f>(DE279 - IF(AI279&gt;1, L279*CZ279*100.0/(AK279), 0))*(DL279+DM279)/1000.0</f>
        <v>0</v>
      </c>
      <c r="Q279">
        <f>2.0/((1/S279-1/R279)+SIGN(S279)*SQRT((1/S279-1/R279)*(1/S279-1/R279) + 4*DA279/((DA279+1)*(DA279+1))*(2*1/S279*1/R279-1/R279*1/R279)))</f>
        <v>0</v>
      </c>
      <c r="R279">
        <f>IF(LEFT(DB279,1)&lt;&gt;"0",IF(LEFT(DB279,1)="1",3.0,DC279),$D$5+$E$5*(DS279*DL279/($K$5*1000))+$F$5*(DS279*DL279/($K$5*1000))*MAX(MIN(CZ279,$J$5),$I$5)*MAX(MIN(CZ279,$J$5),$I$5)+$G$5*MAX(MIN(CZ279,$J$5),$I$5)*(DS279*DL279/($K$5*1000))+$H$5*(DS279*DL279/($K$5*1000))*(DS279*DL279/($K$5*1000)))</f>
        <v>0</v>
      </c>
      <c r="S279">
        <f>J279*(1000-(1000*0.61365*exp(17.502*W279/(240.97+W279))/(DL279+DM279)+DG279)/2)/(1000*0.61365*exp(17.502*W279/(240.97+W279))/(DL279+DM279)-DG279)</f>
        <v>0</v>
      </c>
      <c r="T279">
        <f>1/((DA279+1)/(Q279/1.6)+1/(R279/1.37)) + DA279/((DA279+1)/(Q279/1.6) + DA279/(R279/1.37))</f>
        <v>0</v>
      </c>
      <c r="U279">
        <f>(CV279*CY279)</f>
        <v>0</v>
      </c>
      <c r="V279">
        <f>(DN279+(U279+2*0.95*5.67E-8*(((DN279+$B$7)+273)^4-(DN279+273)^4)-44100*J279)/(1.84*29.3*R279+8*0.95*5.67E-8*(DN279+273)^3))</f>
        <v>0</v>
      </c>
      <c r="W279">
        <f>($C$7*DO279+$D$7*DP279+$E$7*V279)</f>
        <v>0</v>
      </c>
      <c r="X279">
        <f>0.61365*exp(17.502*W279/(240.97+W279))</f>
        <v>0</v>
      </c>
      <c r="Y279">
        <f>(Z279/AA279*100)</f>
        <v>0</v>
      </c>
      <c r="Z279">
        <f>DG279*(DL279+DM279)/1000</f>
        <v>0</v>
      </c>
      <c r="AA279">
        <f>0.61365*exp(17.502*DN279/(240.97+DN279))</f>
        <v>0</v>
      </c>
      <c r="AB279">
        <f>(X279-DG279*(DL279+DM279)/1000)</f>
        <v>0</v>
      </c>
      <c r="AC279">
        <f>(-J279*44100)</f>
        <v>0</v>
      </c>
      <c r="AD279">
        <f>2*29.3*R279*0.92*(DN279-W279)</f>
        <v>0</v>
      </c>
      <c r="AE279">
        <f>2*0.95*5.67E-8*(((DN279+$B$7)+273)^4-(W279+273)^4)</f>
        <v>0</v>
      </c>
      <c r="AF279">
        <f>U279+AE279+AC279+AD279</f>
        <v>0</v>
      </c>
      <c r="AG279">
        <v>0</v>
      </c>
      <c r="AH279">
        <v>0</v>
      </c>
      <c r="AI279">
        <f>IF(AG279*$H$13&gt;=AK279,1.0,(AK279/(AK279-AG279*$H$13)))</f>
        <v>0</v>
      </c>
      <c r="AJ279">
        <f>(AI279-1)*100</f>
        <v>0</v>
      </c>
      <c r="AK279">
        <f>MAX(0,($B$13+$C$13*DS279)/(1+$D$13*DS279)*DL279/(DN279+273)*$E$13)</f>
        <v>0</v>
      </c>
      <c r="AL279" t="s">
        <v>420</v>
      </c>
      <c r="AM279" t="s">
        <v>420</v>
      </c>
      <c r="AN279">
        <v>0</v>
      </c>
      <c r="AO279">
        <v>0</v>
      </c>
      <c r="AP279">
        <f>1-AN279/AO279</f>
        <v>0</v>
      </c>
      <c r="AQ279">
        <v>0</v>
      </c>
      <c r="AR279" t="s">
        <v>420</v>
      </c>
      <c r="AS279" t="s">
        <v>420</v>
      </c>
      <c r="AT279">
        <v>0</v>
      </c>
      <c r="AU279">
        <v>0</v>
      </c>
      <c r="AV279">
        <f>1-AT279/AU279</f>
        <v>0</v>
      </c>
      <c r="AW279">
        <v>0.5</v>
      </c>
      <c r="AX279">
        <f>CW279</f>
        <v>0</v>
      </c>
      <c r="AY279">
        <f>L279</f>
        <v>0</v>
      </c>
      <c r="AZ279">
        <f>AV279*AW279*AX279</f>
        <v>0</v>
      </c>
      <c r="BA279">
        <f>(AY279-AQ279)/AX279</f>
        <v>0</v>
      </c>
      <c r="BB279">
        <f>(AO279-AU279)/AU279</f>
        <v>0</v>
      </c>
      <c r="BC279">
        <f>AN279/(AP279+AN279/AU279)</f>
        <v>0</v>
      </c>
      <c r="BD279" t="s">
        <v>420</v>
      </c>
      <c r="BE279">
        <v>0</v>
      </c>
      <c r="BF279">
        <f>IF(BE279&lt;&gt;0, BE279, BC279)</f>
        <v>0</v>
      </c>
      <c r="BG279">
        <f>1-BF279/AU279</f>
        <v>0</v>
      </c>
      <c r="BH279">
        <f>(AU279-AT279)/(AU279-BF279)</f>
        <v>0</v>
      </c>
      <c r="BI279">
        <f>(AO279-AU279)/(AO279-BF279)</f>
        <v>0</v>
      </c>
      <c r="BJ279">
        <f>(AU279-AT279)/(AU279-AN279)</f>
        <v>0</v>
      </c>
      <c r="BK279">
        <f>(AO279-AU279)/(AO279-AN279)</f>
        <v>0</v>
      </c>
      <c r="BL279">
        <f>(BH279*BF279/AT279)</f>
        <v>0</v>
      </c>
      <c r="BM279">
        <f>(1-BL279)</f>
        <v>0</v>
      </c>
      <c r="CV279">
        <f>$B$11*DT279+$C$11*DU279+$F$11*EF279*(1-EI279)</f>
        <v>0</v>
      </c>
      <c r="CW279">
        <f>CV279*CX279</f>
        <v>0</v>
      </c>
      <c r="CX279">
        <f>($B$11*$D$9+$C$11*$D$9+$F$11*((ES279+EK279)/MAX(ES279+EK279+ET279, 0.1)*$I$9+ET279/MAX(ES279+EK279+ET279, 0.1)*$J$9))/($B$11+$C$11+$F$11)</f>
        <v>0</v>
      </c>
      <c r="CY279">
        <f>($B$11*$K$9+$C$11*$K$9+$F$11*((ES279+EK279)/MAX(ES279+EK279+ET279, 0.1)*$P$9+ET279/MAX(ES279+EK279+ET279, 0.1)*$Q$9))/($B$11+$C$11+$F$11)</f>
        <v>0</v>
      </c>
      <c r="CZ279">
        <v>2.7</v>
      </c>
      <c r="DA279">
        <v>0.5</v>
      </c>
      <c r="DB279" t="s">
        <v>421</v>
      </c>
      <c r="DC279">
        <v>2</v>
      </c>
      <c r="DD279">
        <v>1759364169.1</v>
      </c>
      <c r="DE279">
        <v>419.989</v>
      </c>
      <c r="DF279">
        <v>420.037666666667</v>
      </c>
      <c r="DG279">
        <v>23.8659333333333</v>
      </c>
      <c r="DH279">
        <v>23.7443</v>
      </c>
      <c r="DI279">
        <v>418.009666666667</v>
      </c>
      <c r="DJ279">
        <v>23.4892</v>
      </c>
      <c r="DK279">
        <v>499.994333333333</v>
      </c>
      <c r="DL279">
        <v>90.3313</v>
      </c>
      <c r="DM279">
        <v>0.0336679</v>
      </c>
      <c r="DN279">
        <v>30.2487666666667</v>
      </c>
      <c r="DO279">
        <v>30.0207333333333</v>
      </c>
      <c r="DP279">
        <v>999.9</v>
      </c>
      <c r="DQ279">
        <v>0</v>
      </c>
      <c r="DR279">
        <v>0</v>
      </c>
      <c r="DS279">
        <v>9995.83333333333</v>
      </c>
      <c r="DT279">
        <v>0</v>
      </c>
      <c r="DU279">
        <v>0.386148</v>
      </c>
      <c r="DV279">
        <v>-0.0487467666666667</v>
      </c>
      <c r="DW279">
        <v>430.257666666667</v>
      </c>
      <c r="DX279">
        <v>430.253666666667</v>
      </c>
      <c r="DY279">
        <v>0.121626333333333</v>
      </c>
      <c r="DZ279">
        <v>420.037666666667</v>
      </c>
      <c r="EA279">
        <v>23.7443</v>
      </c>
      <c r="EB279">
        <v>2.15584</v>
      </c>
      <c r="EC279">
        <v>2.14485333333333</v>
      </c>
      <c r="ED279">
        <v>18.6378666666667</v>
      </c>
      <c r="EE279">
        <v>18.5562333333333</v>
      </c>
      <c r="EF279">
        <v>0.00500059</v>
      </c>
      <c r="EG279">
        <v>0</v>
      </c>
      <c r="EH279">
        <v>0</v>
      </c>
      <c r="EI279">
        <v>0</v>
      </c>
      <c r="EJ279">
        <v>286.566666666667</v>
      </c>
      <c r="EK279">
        <v>0.00500059</v>
      </c>
      <c r="EL279">
        <v>-4.46666666666667</v>
      </c>
      <c r="EM279">
        <v>0.166666666666667</v>
      </c>
      <c r="EN279">
        <v>35.7913333333333</v>
      </c>
      <c r="EO279">
        <v>40.2706666666667</v>
      </c>
      <c r="EP279">
        <v>37.583</v>
      </c>
      <c r="EQ279">
        <v>40.8746666666667</v>
      </c>
      <c r="ER279">
        <v>38.625</v>
      </c>
      <c r="ES279">
        <v>0</v>
      </c>
      <c r="ET279">
        <v>0</v>
      </c>
      <c r="EU279">
        <v>0</v>
      </c>
      <c r="EV279">
        <v>1759364173.3</v>
      </c>
      <c r="EW279">
        <v>0</v>
      </c>
      <c r="EX279">
        <v>277.861538461538</v>
      </c>
      <c r="EY279">
        <v>14.7965809458574</v>
      </c>
      <c r="EZ279">
        <v>18.8307689890798</v>
      </c>
      <c r="FA279">
        <v>-7.88461538461539</v>
      </c>
      <c r="FB279">
        <v>15</v>
      </c>
      <c r="FC279">
        <v>0</v>
      </c>
      <c r="FD279" t="s">
        <v>422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-0.0152137380952381</v>
      </c>
      <c r="FQ279">
        <v>-0.221472112987013</v>
      </c>
      <c r="FR279">
        <v>0.0450015128191402</v>
      </c>
      <c r="FS279">
        <v>1</v>
      </c>
      <c r="FT279">
        <v>277.591176470588</v>
      </c>
      <c r="FU279">
        <v>10.1619555274874</v>
      </c>
      <c r="FV279">
        <v>6.28772696454154</v>
      </c>
      <c r="FW279">
        <v>-1</v>
      </c>
      <c r="FX279">
        <v>0.119739095238095</v>
      </c>
      <c r="FY279">
        <v>0.0115054285714287</v>
      </c>
      <c r="FZ279">
        <v>0.00132085783470483</v>
      </c>
      <c r="GA279">
        <v>1</v>
      </c>
      <c r="GB279">
        <v>2</v>
      </c>
      <c r="GC279">
        <v>2</v>
      </c>
      <c r="GD279" t="s">
        <v>449</v>
      </c>
      <c r="GE279">
        <v>3.13294</v>
      </c>
      <c r="GF279">
        <v>2.71155</v>
      </c>
      <c r="GG279">
        <v>0.0892837</v>
      </c>
      <c r="GH279">
        <v>0.0897458</v>
      </c>
      <c r="GI279">
        <v>0.102288</v>
      </c>
      <c r="GJ279">
        <v>0.102675</v>
      </c>
      <c r="GK279">
        <v>34282.5</v>
      </c>
      <c r="GL279">
        <v>36706.1</v>
      </c>
      <c r="GM279">
        <v>34059.8</v>
      </c>
      <c r="GN279">
        <v>36512.8</v>
      </c>
      <c r="GO279">
        <v>43182.7</v>
      </c>
      <c r="GP279">
        <v>47033.2</v>
      </c>
      <c r="GQ279">
        <v>53134.2</v>
      </c>
      <c r="GR279">
        <v>58356.6</v>
      </c>
      <c r="GS279">
        <v>1.952</v>
      </c>
      <c r="GT279">
        <v>1.78048</v>
      </c>
      <c r="GU279">
        <v>0.0937097</v>
      </c>
      <c r="GV279">
        <v>0</v>
      </c>
      <c r="GW279">
        <v>28.4894</v>
      </c>
      <c r="GX279">
        <v>999.9</v>
      </c>
      <c r="GY279">
        <v>57.398</v>
      </c>
      <c r="GZ279">
        <v>30.978</v>
      </c>
      <c r="HA279">
        <v>28.6297</v>
      </c>
      <c r="HB279">
        <v>54.7527</v>
      </c>
      <c r="HC279">
        <v>44.2829</v>
      </c>
      <c r="HD279">
        <v>1</v>
      </c>
      <c r="HE279">
        <v>0.0885036</v>
      </c>
      <c r="HF279">
        <v>-1.37816</v>
      </c>
      <c r="HG279">
        <v>20.1283</v>
      </c>
      <c r="HH279">
        <v>5.19842</v>
      </c>
      <c r="HI279">
        <v>12.0041</v>
      </c>
      <c r="HJ279">
        <v>4.97545</v>
      </c>
      <c r="HK279">
        <v>3.294</v>
      </c>
      <c r="HL279">
        <v>9999</v>
      </c>
      <c r="HM279">
        <v>9999</v>
      </c>
      <c r="HN279">
        <v>999.9</v>
      </c>
      <c r="HO279">
        <v>9999</v>
      </c>
      <c r="HP279">
        <v>1.86325</v>
      </c>
      <c r="HQ279">
        <v>1.86813</v>
      </c>
      <c r="HR279">
        <v>1.86786</v>
      </c>
      <c r="HS279">
        <v>1.86905</v>
      </c>
      <c r="HT279">
        <v>1.86981</v>
      </c>
      <c r="HU279">
        <v>1.86591</v>
      </c>
      <c r="HV279">
        <v>1.86696</v>
      </c>
      <c r="HW279">
        <v>1.86843</v>
      </c>
      <c r="HX279">
        <v>5</v>
      </c>
      <c r="HY279">
        <v>0</v>
      </c>
      <c r="HZ279">
        <v>0</v>
      </c>
      <c r="IA279">
        <v>0</v>
      </c>
      <c r="IB279" t="s">
        <v>424</v>
      </c>
      <c r="IC279" t="s">
        <v>425</v>
      </c>
      <c r="ID279" t="s">
        <v>426</v>
      </c>
      <c r="IE279" t="s">
        <v>426</v>
      </c>
      <c r="IF279" t="s">
        <v>426</v>
      </c>
      <c r="IG279" t="s">
        <v>426</v>
      </c>
      <c r="IH279">
        <v>0</v>
      </c>
      <c r="II279">
        <v>100</v>
      </c>
      <c r="IJ279">
        <v>100</v>
      </c>
      <c r="IK279">
        <v>1.98</v>
      </c>
      <c r="IL279">
        <v>0.3766</v>
      </c>
      <c r="IM279">
        <v>0.591063205497763</v>
      </c>
      <c r="IN279">
        <v>0.00362635438953289</v>
      </c>
      <c r="IO279">
        <v>-8.50754122937555e-07</v>
      </c>
      <c r="IP279">
        <v>2.87264459290622e-10</v>
      </c>
      <c r="IQ279">
        <v>-0.103101814204982</v>
      </c>
      <c r="IR279">
        <v>-0.017656537129445</v>
      </c>
      <c r="IS279">
        <v>0.00217271289782075</v>
      </c>
      <c r="IT279">
        <v>-2.34727275410467e-05</v>
      </c>
      <c r="IU279">
        <v>4</v>
      </c>
      <c r="IV279">
        <v>2183</v>
      </c>
      <c r="IW279">
        <v>1</v>
      </c>
      <c r="IX279">
        <v>27</v>
      </c>
      <c r="IY279">
        <v>29322736.2</v>
      </c>
      <c r="IZ279">
        <v>29322736.2</v>
      </c>
      <c r="JA279">
        <v>0.997314</v>
      </c>
      <c r="JB279">
        <v>2.64038</v>
      </c>
      <c r="JC279">
        <v>1.54785</v>
      </c>
      <c r="JD279">
        <v>2.31323</v>
      </c>
      <c r="JE279">
        <v>1.64551</v>
      </c>
      <c r="JF279">
        <v>2.36206</v>
      </c>
      <c r="JG279">
        <v>34.6463</v>
      </c>
      <c r="JH279">
        <v>24.2188</v>
      </c>
      <c r="JI279">
        <v>18</v>
      </c>
      <c r="JJ279">
        <v>506.267</v>
      </c>
      <c r="JK279">
        <v>396.215</v>
      </c>
      <c r="JL279">
        <v>30.8745</v>
      </c>
      <c r="JM279">
        <v>28.542</v>
      </c>
      <c r="JN279">
        <v>29.9998</v>
      </c>
      <c r="JO279">
        <v>28.5606</v>
      </c>
      <c r="JP279">
        <v>28.5144</v>
      </c>
      <c r="JQ279">
        <v>19.9943</v>
      </c>
      <c r="JR279">
        <v>20.452</v>
      </c>
      <c r="JS279">
        <v>53.0695</v>
      </c>
      <c r="JT279">
        <v>30.863</v>
      </c>
      <c r="JU279">
        <v>420</v>
      </c>
      <c r="JV279">
        <v>23.7533</v>
      </c>
      <c r="JW279">
        <v>96.586</v>
      </c>
      <c r="JX279">
        <v>94.5499</v>
      </c>
    </row>
    <row r="280" spans="1:284">
      <c r="A280">
        <v>264</v>
      </c>
      <c r="B280">
        <v>1759364174.1</v>
      </c>
      <c r="C280">
        <v>3132</v>
      </c>
      <c r="D280" t="s">
        <v>960</v>
      </c>
      <c r="E280" t="s">
        <v>961</v>
      </c>
      <c r="F280">
        <v>5</v>
      </c>
      <c r="G280" t="s">
        <v>913</v>
      </c>
      <c r="H280" t="s">
        <v>419</v>
      </c>
      <c r="I280">
        <v>1759364171.1</v>
      </c>
      <c r="J280">
        <f>(K280)/1000</f>
        <v>0</v>
      </c>
      <c r="K280">
        <f>1000*DK280*AI280*(DG280-DH280)/(100*CZ280*(1000-AI280*DG280))</f>
        <v>0</v>
      </c>
      <c r="L280">
        <f>DK280*AI280*(DF280-DE280*(1000-AI280*DH280)/(1000-AI280*DG280))/(100*CZ280)</f>
        <v>0</v>
      </c>
      <c r="M280">
        <f>DE280 - IF(AI280&gt;1, L280*CZ280*100.0/(AK280), 0)</f>
        <v>0</v>
      </c>
      <c r="N280">
        <f>((T280-J280/2)*M280-L280)/(T280+J280/2)</f>
        <v>0</v>
      </c>
      <c r="O280">
        <f>N280*(DL280+DM280)/1000.0</f>
        <v>0</v>
      </c>
      <c r="P280">
        <f>(DE280 - IF(AI280&gt;1, L280*CZ280*100.0/(AK280), 0))*(DL280+DM280)/1000.0</f>
        <v>0</v>
      </c>
      <c r="Q280">
        <f>2.0/((1/S280-1/R280)+SIGN(S280)*SQRT((1/S280-1/R280)*(1/S280-1/R280) + 4*DA280/((DA280+1)*(DA280+1))*(2*1/S280*1/R280-1/R280*1/R280)))</f>
        <v>0</v>
      </c>
      <c r="R280">
        <f>IF(LEFT(DB280,1)&lt;&gt;"0",IF(LEFT(DB280,1)="1",3.0,DC280),$D$5+$E$5*(DS280*DL280/($K$5*1000))+$F$5*(DS280*DL280/($K$5*1000))*MAX(MIN(CZ280,$J$5),$I$5)*MAX(MIN(CZ280,$J$5),$I$5)+$G$5*MAX(MIN(CZ280,$J$5),$I$5)*(DS280*DL280/($K$5*1000))+$H$5*(DS280*DL280/($K$5*1000))*(DS280*DL280/($K$5*1000)))</f>
        <v>0</v>
      </c>
      <c r="S280">
        <f>J280*(1000-(1000*0.61365*exp(17.502*W280/(240.97+W280))/(DL280+DM280)+DG280)/2)/(1000*0.61365*exp(17.502*W280/(240.97+W280))/(DL280+DM280)-DG280)</f>
        <v>0</v>
      </c>
      <c r="T280">
        <f>1/((DA280+1)/(Q280/1.6)+1/(R280/1.37)) + DA280/((DA280+1)/(Q280/1.6) + DA280/(R280/1.37))</f>
        <v>0</v>
      </c>
      <c r="U280">
        <f>(CV280*CY280)</f>
        <v>0</v>
      </c>
      <c r="V280">
        <f>(DN280+(U280+2*0.95*5.67E-8*(((DN280+$B$7)+273)^4-(DN280+273)^4)-44100*J280)/(1.84*29.3*R280+8*0.95*5.67E-8*(DN280+273)^3))</f>
        <v>0</v>
      </c>
      <c r="W280">
        <f>($C$7*DO280+$D$7*DP280+$E$7*V280)</f>
        <v>0</v>
      </c>
      <c r="X280">
        <f>0.61365*exp(17.502*W280/(240.97+W280))</f>
        <v>0</v>
      </c>
      <c r="Y280">
        <f>(Z280/AA280*100)</f>
        <v>0</v>
      </c>
      <c r="Z280">
        <f>DG280*(DL280+DM280)/1000</f>
        <v>0</v>
      </c>
      <c r="AA280">
        <f>0.61365*exp(17.502*DN280/(240.97+DN280))</f>
        <v>0</v>
      </c>
      <c r="AB280">
        <f>(X280-DG280*(DL280+DM280)/1000)</f>
        <v>0</v>
      </c>
      <c r="AC280">
        <f>(-J280*44100)</f>
        <v>0</v>
      </c>
      <c r="AD280">
        <f>2*29.3*R280*0.92*(DN280-W280)</f>
        <v>0</v>
      </c>
      <c r="AE280">
        <f>2*0.95*5.67E-8*(((DN280+$B$7)+273)^4-(W280+273)^4)</f>
        <v>0</v>
      </c>
      <c r="AF280">
        <f>U280+AE280+AC280+AD280</f>
        <v>0</v>
      </c>
      <c r="AG280">
        <v>0</v>
      </c>
      <c r="AH280">
        <v>0</v>
      </c>
      <c r="AI280">
        <f>IF(AG280*$H$13&gt;=AK280,1.0,(AK280/(AK280-AG280*$H$13)))</f>
        <v>0</v>
      </c>
      <c r="AJ280">
        <f>(AI280-1)*100</f>
        <v>0</v>
      </c>
      <c r="AK280">
        <f>MAX(0,($B$13+$C$13*DS280)/(1+$D$13*DS280)*DL280/(DN280+273)*$E$13)</f>
        <v>0</v>
      </c>
      <c r="AL280" t="s">
        <v>420</v>
      </c>
      <c r="AM280" t="s">
        <v>420</v>
      </c>
      <c r="AN280">
        <v>0</v>
      </c>
      <c r="AO280">
        <v>0</v>
      </c>
      <c r="AP280">
        <f>1-AN280/AO280</f>
        <v>0</v>
      </c>
      <c r="AQ280">
        <v>0</v>
      </c>
      <c r="AR280" t="s">
        <v>420</v>
      </c>
      <c r="AS280" t="s">
        <v>420</v>
      </c>
      <c r="AT280">
        <v>0</v>
      </c>
      <c r="AU280">
        <v>0</v>
      </c>
      <c r="AV280">
        <f>1-AT280/AU280</f>
        <v>0</v>
      </c>
      <c r="AW280">
        <v>0.5</v>
      </c>
      <c r="AX280">
        <f>CW280</f>
        <v>0</v>
      </c>
      <c r="AY280">
        <f>L280</f>
        <v>0</v>
      </c>
      <c r="AZ280">
        <f>AV280*AW280*AX280</f>
        <v>0</v>
      </c>
      <c r="BA280">
        <f>(AY280-AQ280)/AX280</f>
        <v>0</v>
      </c>
      <c r="BB280">
        <f>(AO280-AU280)/AU280</f>
        <v>0</v>
      </c>
      <c r="BC280">
        <f>AN280/(AP280+AN280/AU280)</f>
        <v>0</v>
      </c>
      <c r="BD280" t="s">
        <v>420</v>
      </c>
      <c r="BE280">
        <v>0</v>
      </c>
      <c r="BF280">
        <f>IF(BE280&lt;&gt;0, BE280, BC280)</f>
        <v>0</v>
      </c>
      <c r="BG280">
        <f>1-BF280/AU280</f>
        <v>0</v>
      </c>
      <c r="BH280">
        <f>(AU280-AT280)/(AU280-BF280)</f>
        <v>0</v>
      </c>
      <c r="BI280">
        <f>(AO280-AU280)/(AO280-BF280)</f>
        <v>0</v>
      </c>
      <c r="BJ280">
        <f>(AU280-AT280)/(AU280-AN280)</f>
        <v>0</v>
      </c>
      <c r="BK280">
        <f>(AO280-AU280)/(AO280-AN280)</f>
        <v>0</v>
      </c>
      <c r="BL280">
        <f>(BH280*BF280/AT280)</f>
        <v>0</v>
      </c>
      <c r="BM280">
        <f>(1-BL280)</f>
        <v>0</v>
      </c>
      <c r="CV280">
        <f>$B$11*DT280+$C$11*DU280+$F$11*EF280*(1-EI280)</f>
        <v>0</v>
      </c>
      <c r="CW280">
        <f>CV280*CX280</f>
        <v>0</v>
      </c>
      <c r="CX280">
        <f>($B$11*$D$9+$C$11*$D$9+$F$11*((ES280+EK280)/MAX(ES280+EK280+ET280, 0.1)*$I$9+ET280/MAX(ES280+EK280+ET280, 0.1)*$J$9))/($B$11+$C$11+$F$11)</f>
        <v>0</v>
      </c>
      <c r="CY280">
        <f>($B$11*$K$9+$C$11*$K$9+$F$11*((ES280+EK280)/MAX(ES280+EK280+ET280, 0.1)*$P$9+ET280/MAX(ES280+EK280+ET280, 0.1)*$Q$9))/($B$11+$C$11+$F$11)</f>
        <v>0</v>
      </c>
      <c r="CZ280">
        <v>2.7</v>
      </c>
      <c r="DA280">
        <v>0.5</v>
      </c>
      <c r="DB280" t="s">
        <v>421</v>
      </c>
      <c r="DC280">
        <v>2</v>
      </c>
      <c r="DD280">
        <v>1759364171.1</v>
      </c>
      <c r="DE280">
        <v>420.016666666667</v>
      </c>
      <c r="DF280">
        <v>420.038666666667</v>
      </c>
      <c r="DG280">
        <v>23.8644333333333</v>
      </c>
      <c r="DH280">
        <v>23.7426666666667</v>
      </c>
      <c r="DI280">
        <v>418.037</v>
      </c>
      <c r="DJ280">
        <v>23.4878</v>
      </c>
      <c r="DK280">
        <v>499.976333333333</v>
      </c>
      <c r="DL280">
        <v>90.3305666666667</v>
      </c>
      <c r="DM280">
        <v>0.0337882</v>
      </c>
      <c r="DN280">
        <v>30.249</v>
      </c>
      <c r="DO280">
        <v>30.0207333333333</v>
      </c>
      <c r="DP280">
        <v>999.9</v>
      </c>
      <c r="DQ280">
        <v>0</v>
      </c>
      <c r="DR280">
        <v>0</v>
      </c>
      <c r="DS280">
        <v>9982.08333333333</v>
      </c>
      <c r="DT280">
        <v>0</v>
      </c>
      <c r="DU280">
        <v>0.386148</v>
      </c>
      <c r="DV280">
        <v>-0.0224914666666667</v>
      </c>
      <c r="DW280">
        <v>430.285</v>
      </c>
      <c r="DX280">
        <v>430.254333333333</v>
      </c>
      <c r="DY280">
        <v>0.121773333333333</v>
      </c>
      <c r="DZ280">
        <v>420.038666666667</v>
      </c>
      <c r="EA280">
        <v>23.7426666666667</v>
      </c>
      <c r="EB280">
        <v>2.15569</v>
      </c>
      <c r="EC280">
        <v>2.14469</v>
      </c>
      <c r="ED280">
        <v>18.6367333333333</v>
      </c>
      <c r="EE280">
        <v>18.555</v>
      </c>
      <c r="EF280">
        <v>0.00500059</v>
      </c>
      <c r="EG280">
        <v>0</v>
      </c>
      <c r="EH280">
        <v>0</v>
      </c>
      <c r="EI280">
        <v>0</v>
      </c>
      <c r="EJ280">
        <v>280.466666666667</v>
      </c>
      <c r="EK280">
        <v>0.00500059</v>
      </c>
      <c r="EL280">
        <v>-2.66666666666667</v>
      </c>
      <c r="EM280">
        <v>-9.25185853854297e-18</v>
      </c>
      <c r="EN280">
        <v>35.812</v>
      </c>
      <c r="EO280">
        <v>40.2913333333333</v>
      </c>
      <c r="EP280">
        <v>37.604</v>
      </c>
      <c r="EQ280">
        <v>40.9163333333333</v>
      </c>
      <c r="ER280">
        <v>38.625</v>
      </c>
      <c r="ES280">
        <v>0</v>
      </c>
      <c r="ET280">
        <v>0</v>
      </c>
      <c r="EU280">
        <v>0</v>
      </c>
      <c r="EV280">
        <v>1759364175.1</v>
      </c>
      <c r="EW280">
        <v>0</v>
      </c>
      <c r="EX280">
        <v>277.952</v>
      </c>
      <c r="EY280">
        <v>-6.77692327308937</v>
      </c>
      <c r="EZ280">
        <v>12.3230768005758</v>
      </c>
      <c r="FA280">
        <v>-7.516</v>
      </c>
      <c r="FB280">
        <v>15</v>
      </c>
      <c r="FC280">
        <v>0</v>
      </c>
      <c r="FD280" t="s">
        <v>422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-0.0218520428571429</v>
      </c>
      <c r="FQ280">
        <v>-0.0639918818181818</v>
      </c>
      <c r="FR280">
        <v>0.0380274927457429</v>
      </c>
      <c r="FS280">
        <v>1</v>
      </c>
      <c r="FT280">
        <v>277.623529411765</v>
      </c>
      <c r="FU280">
        <v>8.81283402630365</v>
      </c>
      <c r="FV280">
        <v>6.36650512787452</v>
      </c>
      <c r="FW280">
        <v>-1</v>
      </c>
      <c r="FX280">
        <v>0.120055190476191</v>
      </c>
      <c r="FY280">
        <v>0.0139757922077925</v>
      </c>
      <c r="FZ280">
        <v>0.0015006918918269</v>
      </c>
      <c r="GA280">
        <v>1</v>
      </c>
      <c r="GB280">
        <v>2</v>
      </c>
      <c r="GC280">
        <v>2</v>
      </c>
      <c r="GD280" t="s">
        <v>449</v>
      </c>
      <c r="GE280">
        <v>3.13281</v>
      </c>
      <c r="GF280">
        <v>2.71182</v>
      </c>
      <c r="GG280">
        <v>0.0892841</v>
      </c>
      <c r="GH280">
        <v>0.0897465</v>
      </c>
      <c r="GI280">
        <v>0.102284</v>
      </c>
      <c r="GJ280">
        <v>0.102673</v>
      </c>
      <c r="GK280">
        <v>34282.5</v>
      </c>
      <c r="GL280">
        <v>36706.2</v>
      </c>
      <c r="GM280">
        <v>34059.8</v>
      </c>
      <c r="GN280">
        <v>36512.9</v>
      </c>
      <c r="GO280">
        <v>43183</v>
      </c>
      <c r="GP280">
        <v>47033.4</v>
      </c>
      <c r="GQ280">
        <v>53134.3</v>
      </c>
      <c r="GR280">
        <v>58356.9</v>
      </c>
      <c r="GS280">
        <v>1.95173</v>
      </c>
      <c r="GT280">
        <v>1.78085</v>
      </c>
      <c r="GU280">
        <v>0.0940263</v>
      </c>
      <c r="GV280">
        <v>0</v>
      </c>
      <c r="GW280">
        <v>28.491</v>
      </c>
      <c r="GX280">
        <v>999.9</v>
      </c>
      <c r="GY280">
        <v>57.374</v>
      </c>
      <c r="GZ280">
        <v>30.957</v>
      </c>
      <c r="HA280">
        <v>28.5867</v>
      </c>
      <c r="HB280">
        <v>54.7627</v>
      </c>
      <c r="HC280">
        <v>44.4792</v>
      </c>
      <c r="HD280">
        <v>1</v>
      </c>
      <c r="HE280">
        <v>0.0884096</v>
      </c>
      <c r="HF280">
        <v>-1.37959</v>
      </c>
      <c r="HG280">
        <v>20.1283</v>
      </c>
      <c r="HH280">
        <v>5.19842</v>
      </c>
      <c r="HI280">
        <v>12.0041</v>
      </c>
      <c r="HJ280">
        <v>4.97535</v>
      </c>
      <c r="HK280">
        <v>3.294</v>
      </c>
      <c r="HL280">
        <v>9999</v>
      </c>
      <c r="HM280">
        <v>9999</v>
      </c>
      <c r="HN280">
        <v>999.9</v>
      </c>
      <c r="HO280">
        <v>9999</v>
      </c>
      <c r="HP280">
        <v>1.86325</v>
      </c>
      <c r="HQ280">
        <v>1.86813</v>
      </c>
      <c r="HR280">
        <v>1.86787</v>
      </c>
      <c r="HS280">
        <v>1.86905</v>
      </c>
      <c r="HT280">
        <v>1.86981</v>
      </c>
      <c r="HU280">
        <v>1.86592</v>
      </c>
      <c r="HV280">
        <v>1.86697</v>
      </c>
      <c r="HW280">
        <v>1.86843</v>
      </c>
      <c r="HX280">
        <v>5</v>
      </c>
      <c r="HY280">
        <v>0</v>
      </c>
      <c r="HZ280">
        <v>0</v>
      </c>
      <c r="IA280">
        <v>0</v>
      </c>
      <c r="IB280" t="s">
        <v>424</v>
      </c>
      <c r="IC280" t="s">
        <v>425</v>
      </c>
      <c r="ID280" t="s">
        <v>426</v>
      </c>
      <c r="IE280" t="s">
        <v>426</v>
      </c>
      <c r="IF280" t="s">
        <v>426</v>
      </c>
      <c r="IG280" t="s">
        <v>426</v>
      </c>
      <c r="IH280">
        <v>0</v>
      </c>
      <c r="II280">
        <v>100</v>
      </c>
      <c r="IJ280">
        <v>100</v>
      </c>
      <c r="IK280">
        <v>1.98</v>
      </c>
      <c r="IL280">
        <v>0.3765</v>
      </c>
      <c r="IM280">
        <v>0.591063205497763</v>
      </c>
      <c r="IN280">
        <v>0.00362635438953289</v>
      </c>
      <c r="IO280">
        <v>-8.50754122937555e-07</v>
      </c>
      <c r="IP280">
        <v>2.87264459290622e-10</v>
      </c>
      <c r="IQ280">
        <v>-0.103101814204982</v>
      </c>
      <c r="IR280">
        <v>-0.017656537129445</v>
      </c>
      <c r="IS280">
        <v>0.00217271289782075</v>
      </c>
      <c r="IT280">
        <v>-2.34727275410467e-05</v>
      </c>
      <c r="IU280">
        <v>4</v>
      </c>
      <c r="IV280">
        <v>2183</v>
      </c>
      <c r="IW280">
        <v>1</v>
      </c>
      <c r="IX280">
        <v>27</v>
      </c>
      <c r="IY280">
        <v>29322736.2</v>
      </c>
      <c r="IZ280">
        <v>29322736.2</v>
      </c>
      <c r="JA280">
        <v>0.997314</v>
      </c>
      <c r="JB280">
        <v>2.65259</v>
      </c>
      <c r="JC280">
        <v>1.54785</v>
      </c>
      <c r="JD280">
        <v>2.31323</v>
      </c>
      <c r="JE280">
        <v>1.64551</v>
      </c>
      <c r="JF280">
        <v>2.27173</v>
      </c>
      <c r="JG280">
        <v>34.6463</v>
      </c>
      <c r="JH280">
        <v>24.2101</v>
      </c>
      <c r="JI280">
        <v>18</v>
      </c>
      <c r="JJ280">
        <v>506.074</v>
      </c>
      <c r="JK280">
        <v>396.411</v>
      </c>
      <c r="JL280">
        <v>30.8666</v>
      </c>
      <c r="JM280">
        <v>28.5408</v>
      </c>
      <c r="JN280">
        <v>29.9999</v>
      </c>
      <c r="JO280">
        <v>28.5594</v>
      </c>
      <c r="JP280">
        <v>28.5132</v>
      </c>
      <c r="JQ280">
        <v>19.9925</v>
      </c>
      <c r="JR280">
        <v>20.452</v>
      </c>
      <c r="JS280">
        <v>53.0695</v>
      </c>
      <c r="JT280">
        <v>30.843</v>
      </c>
      <c r="JU280">
        <v>420</v>
      </c>
      <c r="JV280">
        <v>23.7533</v>
      </c>
      <c r="JW280">
        <v>96.5861</v>
      </c>
      <c r="JX280">
        <v>94.5502</v>
      </c>
    </row>
    <row r="281" spans="1:284">
      <c r="A281">
        <v>265</v>
      </c>
      <c r="B281">
        <v>1759364176.1</v>
      </c>
      <c r="C281">
        <v>3134</v>
      </c>
      <c r="D281" t="s">
        <v>962</v>
      </c>
      <c r="E281" t="s">
        <v>963</v>
      </c>
      <c r="F281">
        <v>5</v>
      </c>
      <c r="G281" t="s">
        <v>913</v>
      </c>
      <c r="H281" t="s">
        <v>419</v>
      </c>
      <c r="I281">
        <v>1759364173.1</v>
      </c>
      <c r="J281">
        <f>(K281)/1000</f>
        <v>0</v>
      </c>
      <c r="K281">
        <f>1000*DK281*AI281*(DG281-DH281)/(100*CZ281*(1000-AI281*DG281))</f>
        <v>0</v>
      </c>
      <c r="L281">
        <f>DK281*AI281*(DF281-DE281*(1000-AI281*DH281)/(1000-AI281*DG281))/(100*CZ281)</f>
        <v>0</v>
      </c>
      <c r="M281">
        <f>DE281 - IF(AI281&gt;1, L281*CZ281*100.0/(AK281), 0)</f>
        <v>0</v>
      </c>
      <c r="N281">
        <f>((T281-J281/2)*M281-L281)/(T281+J281/2)</f>
        <v>0</v>
      </c>
      <c r="O281">
        <f>N281*(DL281+DM281)/1000.0</f>
        <v>0</v>
      </c>
      <c r="P281">
        <f>(DE281 - IF(AI281&gt;1, L281*CZ281*100.0/(AK281), 0))*(DL281+DM281)/1000.0</f>
        <v>0</v>
      </c>
      <c r="Q281">
        <f>2.0/((1/S281-1/R281)+SIGN(S281)*SQRT((1/S281-1/R281)*(1/S281-1/R281) + 4*DA281/((DA281+1)*(DA281+1))*(2*1/S281*1/R281-1/R281*1/R281)))</f>
        <v>0</v>
      </c>
      <c r="R281">
        <f>IF(LEFT(DB281,1)&lt;&gt;"0",IF(LEFT(DB281,1)="1",3.0,DC281),$D$5+$E$5*(DS281*DL281/($K$5*1000))+$F$5*(DS281*DL281/($K$5*1000))*MAX(MIN(CZ281,$J$5),$I$5)*MAX(MIN(CZ281,$J$5),$I$5)+$G$5*MAX(MIN(CZ281,$J$5),$I$5)*(DS281*DL281/($K$5*1000))+$H$5*(DS281*DL281/($K$5*1000))*(DS281*DL281/($K$5*1000)))</f>
        <v>0</v>
      </c>
      <c r="S281">
        <f>J281*(1000-(1000*0.61365*exp(17.502*W281/(240.97+W281))/(DL281+DM281)+DG281)/2)/(1000*0.61365*exp(17.502*W281/(240.97+W281))/(DL281+DM281)-DG281)</f>
        <v>0</v>
      </c>
      <c r="T281">
        <f>1/((DA281+1)/(Q281/1.6)+1/(R281/1.37)) + DA281/((DA281+1)/(Q281/1.6) + DA281/(R281/1.37))</f>
        <v>0</v>
      </c>
      <c r="U281">
        <f>(CV281*CY281)</f>
        <v>0</v>
      </c>
      <c r="V281">
        <f>(DN281+(U281+2*0.95*5.67E-8*(((DN281+$B$7)+273)^4-(DN281+273)^4)-44100*J281)/(1.84*29.3*R281+8*0.95*5.67E-8*(DN281+273)^3))</f>
        <v>0</v>
      </c>
      <c r="W281">
        <f>($C$7*DO281+$D$7*DP281+$E$7*V281)</f>
        <v>0</v>
      </c>
      <c r="X281">
        <f>0.61365*exp(17.502*W281/(240.97+W281))</f>
        <v>0</v>
      </c>
      <c r="Y281">
        <f>(Z281/AA281*100)</f>
        <v>0</v>
      </c>
      <c r="Z281">
        <f>DG281*(DL281+DM281)/1000</f>
        <v>0</v>
      </c>
      <c r="AA281">
        <f>0.61365*exp(17.502*DN281/(240.97+DN281))</f>
        <v>0</v>
      </c>
      <c r="AB281">
        <f>(X281-DG281*(DL281+DM281)/1000)</f>
        <v>0</v>
      </c>
      <c r="AC281">
        <f>(-J281*44100)</f>
        <v>0</v>
      </c>
      <c r="AD281">
        <f>2*29.3*R281*0.92*(DN281-W281)</f>
        <v>0</v>
      </c>
      <c r="AE281">
        <f>2*0.95*5.67E-8*(((DN281+$B$7)+273)^4-(W281+273)^4)</f>
        <v>0</v>
      </c>
      <c r="AF281">
        <f>U281+AE281+AC281+AD281</f>
        <v>0</v>
      </c>
      <c r="AG281">
        <v>0</v>
      </c>
      <c r="AH281">
        <v>0</v>
      </c>
      <c r="AI281">
        <f>IF(AG281*$H$13&gt;=AK281,1.0,(AK281/(AK281-AG281*$H$13)))</f>
        <v>0</v>
      </c>
      <c r="AJ281">
        <f>(AI281-1)*100</f>
        <v>0</v>
      </c>
      <c r="AK281">
        <f>MAX(0,($B$13+$C$13*DS281)/(1+$D$13*DS281)*DL281/(DN281+273)*$E$13)</f>
        <v>0</v>
      </c>
      <c r="AL281" t="s">
        <v>420</v>
      </c>
      <c r="AM281" t="s">
        <v>420</v>
      </c>
      <c r="AN281">
        <v>0</v>
      </c>
      <c r="AO281">
        <v>0</v>
      </c>
      <c r="AP281">
        <f>1-AN281/AO281</f>
        <v>0</v>
      </c>
      <c r="AQ281">
        <v>0</v>
      </c>
      <c r="AR281" t="s">
        <v>420</v>
      </c>
      <c r="AS281" t="s">
        <v>420</v>
      </c>
      <c r="AT281">
        <v>0</v>
      </c>
      <c r="AU281">
        <v>0</v>
      </c>
      <c r="AV281">
        <f>1-AT281/AU281</f>
        <v>0</v>
      </c>
      <c r="AW281">
        <v>0.5</v>
      </c>
      <c r="AX281">
        <f>CW281</f>
        <v>0</v>
      </c>
      <c r="AY281">
        <f>L281</f>
        <v>0</v>
      </c>
      <c r="AZ281">
        <f>AV281*AW281*AX281</f>
        <v>0</v>
      </c>
      <c r="BA281">
        <f>(AY281-AQ281)/AX281</f>
        <v>0</v>
      </c>
      <c r="BB281">
        <f>(AO281-AU281)/AU281</f>
        <v>0</v>
      </c>
      <c r="BC281">
        <f>AN281/(AP281+AN281/AU281)</f>
        <v>0</v>
      </c>
      <c r="BD281" t="s">
        <v>420</v>
      </c>
      <c r="BE281">
        <v>0</v>
      </c>
      <c r="BF281">
        <f>IF(BE281&lt;&gt;0, BE281, BC281)</f>
        <v>0</v>
      </c>
      <c r="BG281">
        <f>1-BF281/AU281</f>
        <v>0</v>
      </c>
      <c r="BH281">
        <f>(AU281-AT281)/(AU281-BF281)</f>
        <v>0</v>
      </c>
      <c r="BI281">
        <f>(AO281-AU281)/(AO281-BF281)</f>
        <v>0</v>
      </c>
      <c r="BJ281">
        <f>(AU281-AT281)/(AU281-AN281)</f>
        <v>0</v>
      </c>
      <c r="BK281">
        <f>(AO281-AU281)/(AO281-AN281)</f>
        <v>0</v>
      </c>
      <c r="BL281">
        <f>(BH281*BF281/AT281)</f>
        <v>0</v>
      </c>
      <c r="BM281">
        <f>(1-BL281)</f>
        <v>0</v>
      </c>
      <c r="CV281">
        <f>$B$11*DT281+$C$11*DU281+$F$11*EF281*(1-EI281)</f>
        <v>0</v>
      </c>
      <c r="CW281">
        <f>CV281*CX281</f>
        <v>0</v>
      </c>
      <c r="CX281">
        <f>($B$11*$D$9+$C$11*$D$9+$F$11*((ES281+EK281)/MAX(ES281+EK281+ET281, 0.1)*$I$9+ET281/MAX(ES281+EK281+ET281, 0.1)*$J$9))/($B$11+$C$11+$F$11)</f>
        <v>0</v>
      </c>
      <c r="CY281">
        <f>($B$11*$K$9+$C$11*$K$9+$F$11*((ES281+EK281)/MAX(ES281+EK281+ET281, 0.1)*$P$9+ET281/MAX(ES281+EK281+ET281, 0.1)*$Q$9))/($B$11+$C$11+$F$11)</f>
        <v>0</v>
      </c>
      <c r="CZ281">
        <v>2.7</v>
      </c>
      <c r="DA281">
        <v>0.5</v>
      </c>
      <c r="DB281" t="s">
        <v>421</v>
      </c>
      <c r="DC281">
        <v>2</v>
      </c>
      <c r="DD281">
        <v>1759364173.1</v>
      </c>
      <c r="DE281">
        <v>420.035</v>
      </c>
      <c r="DF281">
        <v>420.036</v>
      </c>
      <c r="DG281">
        <v>23.8627666666667</v>
      </c>
      <c r="DH281">
        <v>23.7412333333333</v>
      </c>
      <c r="DI281">
        <v>418.055666666667</v>
      </c>
      <c r="DJ281">
        <v>23.4862</v>
      </c>
      <c r="DK281">
        <v>499.974</v>
      </c>
      <c r="DL281">
        <v>90.3298</v>
      </c>
      <c r="DM281">
        <v>0.0339523</v>
      </c>
      <c r="DN281">
        <v>30.2494333333333</v>
      </c>
      <c r="DO281">
        <v>30.0206666666667</v>
      </c>
      <c r="DP281">
        <v>999.9</v>
      </c>
      <c r="DQ281">
        <v>0</v>
      </c>
      <c r="DR281">
        <v>0</v>
      </c>
      <c r="DS281">
        <v>9972.91666666667</v>
      </c>
      <c r="DT281">
        <v>0</v>
      </c>
      <c r="DU281">
        <v>0.386148</v>
      </c>
      <c r="DV281">
        <v>-0.0011495</v>
      </c>
      <c r="DW281">
        <v>430.303333333333</v>
      </c>
      <c r="DX281">
        <v>430.251</v>
      </c>
      <c r="DY281">
        <v>0.121550333333333</v>
      </c>
      <c r="DZ281">
        <v>420.036</v>
      </c>
      <c r="EA281">
        <v>23.7412333333333</v>
      </c>
      <c r="EB281">
        <v>2.15552333333333</v>
      </c>
      <c r="EC281">
        <v>2.14454333333333</v>
      </c>
      <c r="ED281">
        <v>18.6355</v>
      </c>
      <c r="EE281">
        <v>18.5539</v>
      </c>
      <c r="EF281">
        <v>0.00500059</v>
      </c>
      <c r="EG281">
        <v>0</v>
      </c>
      <c r="EH281">
        <v>0</v>
      </c>
      <c r="EI281">
        <v>0</v>
      </c>
      <c r="EJ281">
        <v>276.433333333333</v>
      </c>
      <c r="EK281">
        <v>0.00500059</v>
      </c>
      <c r="EL281">
        <v>-3.13333333333333</v>
      </c>
      <c r="EM281">
        <v>-0.1</v>
      </c>
      <c r="EN281">
        <v>35.812</v>
      </c>
      <c r="EO281">
        <v>40.333</v>
      </c>
      <c r="EP281">
        <v>37.625</v>
      </c>
      <c r="EQ281">
        <v>40.958</v>
      </c>
      <c r="ER281">
        <v>38.6456666666667</v>
      </c>
      <c r="ES281">
        <v>0</v>
      </c>
      <c r="ET281">
        <v>0</v>
      </c>
      <c r="EU281">
        <v>0</v>
      </c>
      <c r="EV281">
        <v>1759364177.5</v>
      </c>
      <c r="EW281">
        <v>0</v>
      </c>
      <c r="EX281">
        <v>277.396</v>
      </c>
      <c r="EY281">
        <v>-15.0230771938264</v>
      </c>
      <c r="EZ281">
        <v>-14.5615384659353</v>
      </c>
      <c r="FA281">
        <v>-7.316</v>
      </c>
      <c r="FB281">
        <v>15</v>
      </c>
      <c r="FC281">
        <v>0</v>
      </c>
      <c r="FD281" t="s">
        <v>422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-0.0180736757142857</v>
      </c>
      <c r="FQ281">
        <v>0.0127603114285714</v>
      </c>
      <c r="FR281">
        <v>0.0395232862147645</v>
      </c>
      <c r="FS281">
        <v>1</v>
      </c>
      <c r="FT281">
        <v>277.273529411765</v>
      </c>
      <c r="FU281">
        <v>5.79831911912954</v>
      </c>
      <c r="FV281">
        <v>6.32401160952209</v>
      </c>
      <c r="FW281">
        <v>-1</v>
      </c>
      <c r="FX281">
        <v>0.120293333333333</v>
      </c>
      <c r="FY281">
        <v>0.012183194805195</v>
      </c>
      <c r="FZ281">
        <v>0.00140980901554695</v>
      </c>
      <c r="GA281">
        <v>1</v>
      </c>
      <c r="GB281">
        <v>2</v>
      </c>
      <c r="GC281">
        <v>2</v>
      </c>
      <c r="GD281" t="s">
        <v>449</v>
      </c>
      <c r="GE281">
        <v>3.13262</v>
      </c>
      <c r="GF281">
        <v>2.71204</v>
      </c>
      <c r="GG281">
        <v>0.0892791</v>
      </c>
      <c r="GH281">
        <v>0.0897457</v>
      </c>
      <c r="GI281">
        <v>0.102279</v>
      </c>
      <c r="GJ281">
        <v>0.102665</v>
      </c>
      <c r="GK281">
        <v>34282.7</v>
      </c>
      <c r="GL281">
        <v>36706.3</v>
      </c>
      <c r="GM281">
        <v>34059.8</v>
      </c>
      <c r="GN281">
        <v>36513</v>
      </c>
      <c r="GO281">
        <v>43183.2</v>
      </c>
      <c r="GP281">
        <v>47034.1</v>
      </c>
      <c r="GQ281">
        <v>53134.3</v>
      </c>
      <c r="GR281">
        <v>58357.1</v>
      </c>
      <c r="GS281">
        <v>1.95173</v>
      </c>
      <c r="GT281">
        <v>1.78075</v>
      </c>
      <c r="GU281">
        <v>0.0938587</v>
      </c>
      <c r="GV281">
        <v>0</v>
      </c>
      <c r="GW281">
        <v>28.4929</v>
      </c>
      <c r="GX281">
        <v>999.9</v>
      </c>
      <c r="GY281">
        <v>57.374</v>
      </c>
      <c r="GZ281">
        <v>30.978</v>
      </c>
      <c r="HA281">
        <v>28.6185</v>
      </c>
      <c r="HB281">
        <v>54.7727</v>
      </c>
      <c r="HC281">
        <v>44.6715</v>
      </c>
      <c r="HD281">
        <v>1</v>
      </c>
      <c r="HE281">
        <v>0.0884223</v>
      </c>
      <c r="HF281">
        <v>-1.36011</v>
      </c>
      <c r="HG281">
        <v>20.1285</v>
      </c>
      <c r="HH281">
        <v>5.19842</v>
      </c>
      <c r="HI281">
        <v>12.0041</v>
      </c>
      <c r="HJ281">
        <v>4.9754</v>
      </c>
      <c r="HK281">
        <v>3.294</v>
      </c>
      <c r="HL281">
        <v>9999</v>
      </c>
      <c r="HM281">
        <v>9999</v>
      </c>
      <c r="HN281">
        <v>999.9</v>
      </c>
      <c r="HO281">
        <v>9999</v>
      </c>
      <c r="HP281">
        <v>1.86325</v>
      </c>
      <c r="HQ281">
        <v>1.86813</v>
      </c>
      <c r="HR281">
        <v>1.86788</v>
      </c>
      <c r="HS281">
        <v>1.86905</v>
      </c>
      <c r="HT281">
        <v>1.86981</v>
      </c>
      <c r="HU281">
        <v>1.86592</v>
      </c>
      <c r="HV281">
        <v>1.86698</v>
      </c>
      <c r="HW281">
        <v>1.86844</v>
      </c>
      <c r="HX281">
        <v>5</v>
      </c>
      <c r="HY281">
        <v>0</v>
      </c>
      <c r="HZ281">
        <v>0</v>
      </c>
      <c r="IA281">
        <v>0</v>
      </c>
      <c r="IB281" t="s">
        <v>424</v>
      </c>
      <c r="IC281" t="s">
        <v>425</v>
      </c>
      <c r="ID281" t="s">
        <v>426</v>
      </c>
      <c r="IE281" t="s">
        <v>426</v>
      </c>
      <c r="IF281" t="s">
        <v>426</v>
      </c>
      <c r="IG281" t="s">
        <v>426</v>
      </c>
      <c r="IH281">
        <v>0</v>
      </c>
      <c r="II281">
        <v>100</v>
      </c>
      <c r="IJ281">
        <v>100</v>
      </c>
      <c r="IK281">
        <v>1.979</v>
      </c>
      <c r="IL281">
        <v>0.3765</v>
      </c>
      <c r="IM281">
        <v>0.591063205497763</v>
      </c>
      <c r="IN281">
        <v>0.00362635438953289</v>
      </c>
      <c r="IO281">
        <v>-8.50754122937555e-07</v>
      </c>
      <c r="IP281">
        <v>2.87264459290622e-10</v>
      </c>
      <c r="IQ281">
        <v>-0.103101814204982</v>
      </c>
      <c r="IR281">
        <v>-0.017656537129445</v>
      </c>
      <c r="IS281">
        <v>0.00217271289782075</v>
      </c>
      <c r="IT281">
        <v>-2.34727275410467e-05</v>
      </c>
      <c r="IU281">
        <v>4</v>
      </c>
      <c r="IV281">
        <v>2183</v>
      </c>
      <c r="IW281">
        <v>1</v>
      </c>
      <c r="IX281">
        <v>27</v>
      </c>
      <c r="IY281">
        <v>29322736.3</v>
      </c>
      <c r="IZ281">
        <v>29322736.3</v>
      </c>
      <c r="JA281">
        <v>0.997314</v>
      </c>
      <c r="JB281">
        <v>2.6416</v>
      </c>
      <c r="JC281">
        <v>1.54785</v>
      </c>
      <c r="JD281">
        <v>2.31323</v>
      </c>
      <c r="JE281">
        <v>1.64673</v>
      </c>
      <c r="JF281">
        <v>2.35474</v>
      </c>
      <c r="JG281">
        <v>34.6463</v>
      </c>
      <c r="JH281">
        <v>24.2188</v>
      </c>
      <c r="JI281">
        <v>18</v>
      </c>
      <c r="JJ281">
        <v>506.057</v>
      </c>
      <c r="JK281">
        <v>396.348</v>
      </c>
      <c r="JL281">
        <v>30.8592</v>
      </c>
      <c r="JM281">
        <v>28.5396</v>
      </c>
      <c r="JN281">
        <v>29.9999</v>
      </c>
      <c r="JO281">
        <v>28.5575</v>
      </c>
      <c r="JP281">
        <v>28.512</v>
      </c>
      <c r="JQ281">
        <v>19.9931</v>
      </c>
      <c r="JR281">
        <v>20.452</v>
      </c>
      <c r="JS281">
        <v>53.0695</v>
      </c>
      <c r="JT281">
        <v>30.843</v>
      </c>
      <c r="JU281">
        <v>420</v>
      </c>
      <c r="JV281">
        <v>23.7533</v>
      </c>
      <c r="JW281">
        <v>96.5861</v>
      </c>
      <c r="JX281">
        <v>94.5506</v>
      </c>
    </row>
    <row r="282" spans="1:284">
      <c r="A282">
        <v>266</v>
      </c>
      <c r="B282">
        <v>1759364178.1</v>
      </c>
      <c r="C282">
        <v>3136</v>
      </c>
      <c r="D282" t="s">
        <v>964</v>
      </c>
      <c r="E282" t="s">
        <v>965</v>
      </c>
      <c r="F282">
        <v>5</v>
      </c>
      <c r="G282" t="s">
        <v>913</v>
      </c>
      <c r="H282" t="s">
        <v>419</v>
      </c>
      <c r="I282">
        <v>1759364175.1</v>
      </c>
      <c r="J282">
        <f>(K282)/1000</f>
        <v>0</v>
      </c>
      <c r="K282">
        <f>1000*DK282*AI282*(DG282-DH282)/(100*CZ282*(1000-AI282*DG282))</f>
        <v>0</v>
      </c>
      <c r="L282">
        <f>DK282*AI282*(DF282-DE282*(1000-AI282*DH282)/(1000-AI282*DG282))/(100*CZ282)</f>
        <v>0</v>
      </c>
      <c r="M282">
        <f>DE282 - IF(AI282&gt;1, L282*CZ282*100.0/(AK282), 0)</f>
        <v>0</v>
      </c>
      <c r="N282">
        <f>((T282-J282/2)*M282-L282)/(T282+J282/2)</f>
        <v>0</v>
      </c>
      <c r="O282">
        <f>N282*(DL282+DM282)/1000.0</f>
        <v>0</v>
      </c>
      <c r="P282">
        <f>(DE282 - IF(AI282&gt;1, L282*CZ282*100.0/(AK282), 0))*(DL282+DM282)/1000.0</f>
        <v>0</v>
      </c>
      <c r="Q282">
        <f>2.0/((1/S282-1/R282)+SIGN(S282)*SQRT((1/S282-1/R282)*(1/S282-1/R282) + 4*DA282/((DA282+1)*(DA282+1))*(2*1/S282*1/R282-1/R282*1/R282)))</f>
        <v>0</v>
      </c>
      <c r="R282">
        <f>IF(LEFT(DB282,1)&lt;&gt;"0",IF(LEFT(DB282,1)="1",3.0,DC282),$D$5+$E$5*(DS282*DL282/($K$5*1000))+$F$5*(DS282*DL282/($K$5*1000))*MAX(MIN(CZ282,$J$5),$I$5)*MAX(MIN(CZ282,$J$5),$I$5)+$G$5*MAX(MIN(CZ282,$J$5),$I$5)*(DS282*DL282/($K$5*1000))+$H$5*(DS282*DL282/($K$5*1000))*(DS282*DL282/($K$5*1000)))</f>
        <v>0</v>
      </c>
      <c r="S282">
        <f>J282*(1000-(1000*0.61365*exp(17.502*W282/(240.97+W282))/(DL282+DM282)+DG282)/2)/(1000*0.61365*exp(17.502*W282/(240.97+W282))/(DL282+DM282)-DG282)</f>
        <v>0</v>
      </c>
      <c r="T282">
        <f>1/((DA282+1)/(Q282/1.6)+1/(R282/1.37)) + DA282/((DA282+1)/(Q282/1.6) + DA282/(R282/1.37))</f>
        <v>0</v>
      </c>
      <c r="U282">
        <f>(CV282*CY282)</f>
        <v>0</v>
      </c>
      <c r="V282">
        <f>(DN282+(U282+2*0.95*5.67E-8*(((DN282+$B$7)+273)^4-(DN282+273)^4)-44100*J282)/(1.84*29.3*R282+8*0.95*5.67E-8*(DN282+273)^3))</f>
        <v>0</v>
      </c>
      <c r="W282">
        <f>($C$7*DO282+$D$7*DP282+$E$7*V282)</f>
        <v>0</v>
      </c>
      <c r="X282">
        <f>0.61365*exp(17.502*W282/(240.97+W282))</f>
        <v>0</v>
      </c>
      <c r="Y282">
        <f>(Z282/AA282*100)</f>
        <v>0</v>
      </c>
      <c r="Z282">
        <f>DG282*(DL282+DM282)/1000</f>
        <v>0</v>
      </c>
      <c r="AA282">
        <f>0.61365*exp(17.502*DN282/(240.97+DN282))</f>
        <v>0</v>
      </c>
      <c r="AB282">
        <f>(X282-DG282*(DL282+DM282)/1000)</f>
        <v>0</v>
      </c>
      <c r="AC282">
        <f>(-J282*44100)</f>
        <v>0</v>
      </c>
      <c r="AD282">
        <f>2*29.3*R282*0.92*(DN282-W282)</f>
        <v>0</v>
      </c>
      <c r="AE282">
        <f>2*0.95*5.67E-8*(((DN282+$B$7)+273)^4-(W282+273)^4)</f>
        <v>0</v>
      </c>
      <c r="AF282">
        <f>U282+AE282+AC282+AD282</f>
        <v>0</v>
      </c>
      <c r="AG282">
        <v>0</v>
      </c>
      <c r="AH282">
        <v>0</v>
      </c>
      <c r="AI282">
        <f>IF(AG282*$H$13&gt;=AK282,1.0,(AK282/(AK282-AG282*$H$13)))</f>
        <v>0</v>
      </c>
      <c r="AJ282">
        <f>(AI282-1)*100</f>
        <v>0</v>
      </c>
      <c r="AK282">
        <f>MAX(0,($B$13+$C$13*DS282)/(1+$D$13*DS282)*DL282/(DN282+273)*$E$13)</f>
        <v>0</v>
      </c>
      <c r="AL282" t="s">
        <v>420</v>
      </c>
      <c r="AM282" t="s">
        <v>420</v>
      </c>
      <c r="AN282">
        <v>0</v>
      </c>
      <c r="AO282">
        <v>0</v>
      </c>
      <c r="AP282">
        <f>1-AN282/AO282</f>
        <v>0</v>
      </c>
      <c r="AQ282">
        <v>0</v>
      </c>
      <c r="AR282" t="s">
        <v>420</v>
      </c>
      <c r="AS282" t="s">
        <v>420</v>
      </c>
      <c r="AT282">
        <v>0</v>
      </c>
      <c r="AU282">
        <v>0</v>
      </c>
      <c r="AV282">
        <f>1-AT282/AU282</f>
        <v>0</v>
      </c>
      <c r="AW282">
        <v>0.5</v>
      </c>
      <c r="AX282">
        <f>CW282</f>
        <v>0</v>
      </c>
      <c r="AY282">
        <f>L282</f>
        <v>0</v>
      </c>
      <c r="AZ282">
        <f>AV282*AW282*AX282</f>
        <v>0</v>
      </c>
      <c r="BA282">
        <f>(AY282-AQ282)/AX282</f>
        <v>0</v>
      </c>
      <c r="BB282">
        <f>(AO282-AU282)/AU282</f>
        <v>0</v>
      </c>
      <c r="BC282">
        <f>AN282/(AP282+AN282/AU282)</f>
        <v>0</v>
      </c>
      <c r="BD282" t="s">
        <v>420</v>
      </c>
      <c r="BE282">
        <v>0</v>
      </c>
      <c r="BF282">
        <f>IF(BE282&lt;&gt;0, BE282, BC282)</f>
        <v>0</v>
      </c>
      <c r="BG282">
        <f>1-BF282/AU282</f>
        <v>0</v>
      </c>
      <c r="BH282">
        <f>(AU282-AT282)/(AU282-BF282)</f>
        <v>0</v>
      </c>
      <c r="BI282">
        <f>(AO282-AU282)/(AO282-BF282)</f>
        <v>0</v>
      </c>
      <c r="BJ282">
        <f>(AU282-AT282)/(AU282-AN282)</f>
        <v>0</v>
      </c>
      <c r="BK282">
        <f>(AO282-AU282)/(AO282-AN282)</f>
        <v>0</v>
      </c>
      <c r="BL282">
        <f>(BH282*BF282/AT282)</f>
        <v>0</v>
      </c>
      <c r="BM282">
        <f>(1-BL282)</f>
        <v>0</v>
      </c>
      <c r="CV282">
        <f>$B$11*DT282+$C$11*DU282+$F$11*EF282*(1-EI282)</f>
        <v>0</v>
      </c>
      <c r="CW282">
        <f>CV282*CX282</f>
        <v>0</v>
      </c>
      <c r="CX282">
        <f>($B$11*$D$9+$C$11*$D$9+$F$11*((ES282+EK282)/MAX(ES282+EK282+ET282, 0.1)*$I$9+ET282/MAX(ES282+EK282+ET282, 0.1)*$J$9))/($B$11+$C$11+$F$11)</f>
        <v>0</v>
      </c>
      <c r="CY282">
        <f>($B$11*$K$9+$C$11*$K$9+$F$11*((ES282+EK282)/MAX(ES282+EK282+ET282, 0.1)*$P$9+ET282/MAX(ES282+EK282+ET282, 0.1)*$Q$9))/($B$11+$C$11+$F$11)</f>
        <v>0</v>
      </c>
      <c r="CZ282">
        <v>2.7</v>
      </c>
      <c r="DA282">
        <v>0.5</v>
      </c>
      <c r="DB282" t="s">
        <v>421</v>
      </c>
      <c r="DC282">
        <v>2</v>
      </c>
      <c r="DD282">
        <v>1759364175.1</v>
      </c>
      <c r="DE282">
        <v>420.043333333333</v>
      </c>
      <c r="DF282">
        <v>420.036</v>
      </c>
      <c r="DG282">
        <v>23.861</v>
      </c>
      <c r="DH282">
        <v>23.7399333333333</v>
      </c>
      <c r="DI282">
        <v>418.064</v>
      </c>
      <c r="DJ282">
        <v>23.4845</v>
      </c>
      <c r="DK282">
        <v>499.958333333333</v>
      </c>
      <c r="DL282">
        <v>90.3288666666667</v>
      </c>
      <c r="DM282">
        <v>0.0340258333333333</v>
      </c>
      <c r="DN282">
        <v>30.2504</v>
      </c>
      <c r="DO282">
        <v>30.0196666666667</v>
      </c>
      <c r="DP282">
        <v>999.9</v>
      </c>
      <c r="DQ282">
        <v>0</v>
      </c>
      <c r="DR282">
        <v>0</v>
      </c>
      <c r="DS282">
        <v>9976.65</v>
      </c>
      <c r="DT282">
        <v>0</v>
      </c>
      <c r="DU282">
        <v>0.386148</v>
      </c>
      <c r="DV282">
        <v>0.00721232333333333</v>
      </c>
      <c r="DW282">
        <v>430.311</v>
      </c>
      <c r="DX282">
        <v>430.250333333333</v>
      </c>
      <c r="DY282">
        <v>0.121084333333333</v>
      </c>
      <c r="DZ282">
        <v>420.036</v>
      </c>
      <c r="EA282">
        <v>23.7399333333333</v>
      </c>
      <c r="EB282">
        <v>2.15534333333333</v>
      </c>
      <c r="EC282">
        <v>2.14440333333333</v>
      </c>
      <c r="ED282">
        <v>18.6341333333333</v>
      </c>
      <c r="EE282">
        <v>18.5528666666667</v>
      </c>
      <c r="EF282">
        <v>0.00500059</v>
      </c>
      <c r="EG282">
        <v>0</v>
      </c>
      <c r="EH282">
        <v>0</v>
      </c>
      <c r="EI282">
        <v>0</v>
      </c>
      <c r="EJ282">
        <v>276.9</v>
      </c>
      <c r="EK282">
        <v>0.00500059</v>
      </c>
      <c r="EL282">
        <v>-4.16666666666667</v>
      </c>
      <c r="EM282">
        <v>0.4</v>
      </c>
      <c r="EN282">
        <v>35.812</v>
      </c>
      <c r="EO282">
        <v>40.354</v>
      </c>
      <c r="EP282">
        <v>37.6456666666667</v>
      </c>
      <c r="EQ282">
        <v>40.9996666666667</v>
      </c>
      <c r="ER282">
        <v>38.6663333333333</v>
      </c>
      <c r="ES282">
        <v>0</v>
      </c>
      <c r="ET282">
        <v>0</v>
      </c>
      <c r="EU282">
        <v>0</v>
      </c>
      <c r="EV282">
        <v>1759364179.3</v>
      </c>
      <c r="EW282">
        <v>0</v>
      </c>
      <c r="EX282">
        <v>278.234615384615</v>
      </c>
      <c r="EY282">
        <v>-20.8649578044588</v>
      </c>
      <c r="EZ282">
        <v>-9.94529922654733</v>
      </c>
      <c r="FA282">
        <v>-7.86538461538462</v>
      </c>
      <c r="FB282">
        <v>15</v>
      </c>
      <c r="FC282">
        <v>0</v>
      </c>
      <c r="FD282" t="s">
        <v>422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-0.0125252904761905</v>
      </c>
      <c r="FQ282">
        <v>-0.0504253161038962</v>
      </c>
      <c r="FR282">
        <v>0.0357938694363306</v>
      </c>
      <c r="FS282">
        <v>1</v>
      </c>
      <c r="FT282">
        <v>276.991176470588</v>
      </c>
      <c r="FU282">
        <v>0.591290885612995</v>
      </c>
      <c r="FV282">
        <v>6.2613364316282</v>
      </c>
      <c r="FW282">
        <v>-1</v>
      </c>
      <c r="FX282">
        <v>0.120666904761905</v>
      </c>
      <c r="FY282">
        <v>0.00915412987012978</v>
      </c>
      <c r="FZ282">
        <v>0.00114131168919015</v>
      </c>
      <c r="GA282">
        <v>1</v>
      </c>
      <c r="GB282">
        <v>2</v>
      </c>
      <c r="GC282">
        <v>2</v>
      </c>
      <c r="GD282" t="s">
        <v>449</v>
      </c>
      <c r="GE282">
        <v>3.13285</v>
      </c>
      <c r="GF282">
        <v>2.71178</v>
      </c>
      <c r="GG282">
        <v>0.0892801</v>
      </c>
      <c r="GH282">
        <v>0.0897418</v>
      </c>
      <c r="GI282">
        <v>0.102272</v>
      </c>
      <c r="GJ282">
        <v>0.10266</v>
      </c>
      <c r="GK282">
        <v>34282.8</v>
      </c>
      <c r="GL282">
        <v>36706.7</v>
      </c>
      <c r="GM282">
        <v>34060</v>
      </c>
      <c r="GN282">
        <v>36513.2</v>
      </c>
      <c r="GO282">
        <v>43183.5</v>
      </c>
      <c r="GP282">
        <v>47034.6</v>
      </c>
      <c r="GQ282">
        <v>53134.2</v>
      </c>
      <c r="GR282">
        <v>58357.5</v>
      </c>
      <c r="GS282">
        <v>1.95192</v>
      </c>
      <c r="GT282">
        <v>1.78062</v>
      </c>
      <c r="GU282">
        <v>0.0932626</v>
      </c>
      <c r="GV282">
        <v>0</v>
      </c>
      <c r="GW282">
        <v>28.4941</v>
      </c>
      <c r="GX282">
        <v>999.9</v>
      </c>
      <c r="GY282">
        <v>57.374</v>
      </c>
      <c r="GZ282">
        <v>30.957</v>
      </c>
      <c r="HA282">
        <v>28.5837</v>
      </c>
      <c r="HB282">
        <v>54.7227</v>
      </c>
      <c r="HC282">
        <v>44.359</v>
      </c>
      <c r="HD282">
        <v>1</v>
      </c>
      <c r="HE282">
        <v>0.088341</v>
      </c>
      <c r="HF282">
        <v>-1.34462</v>
      </c>
      <c r="HG282">
        <v>20.1286</v>
      </c>
      <c r="HH282">
        <v>5.19842</v>
      </c>
      <c r="HI282">
        <v>12.0044</v>
      </c>
      <c r="HJ282">
        <v>4.97545</v>
      </c>
      <c r="HK282">
        <v>3.294</v>
      </c>
      <c r="HL282">
        <v>9999</v>
      </c>
      <c r="HM282">
        <v>9999</v>
      </c>
      <c r="HN282">
        <v>999.9</v>
      </c>
      <c r="HO282">
        <v>9999</v>
      </c>
      <c r="HP282">
        <v>1.86325</v>
      </c>
      <c r="HQ282">
        <v>1.86813</v>
      </c>
      <c r="HR282">
        <v>1.86789</v>
      </c>
      <c r="HS282">
        <v>1.86905</v>
      </c>
      <c r="HT282">
        <v>1.86981</v>
      </c>
      <c r="HU282">
        <v>1.86594</v>
      </c>
      <c r="HV282">
        <v>1.86699</v>
      </c>
      <c r="HW282">
        <v>1.86843</v>
      </c>
      <c r="HX282">
        <v>5</v>
      </c>
      <c r="HY282">
        <v>0</v>
      </c>
      <c r="HZ282">
        <v>0</v>
      </c>
      <c r="IA282">
        <v>0</v>
      </c>
      <c r="IB282" t="s">
        <v>424</v>
      </c>
      <c r="IC282" t="s">
        <v>425</v>
      </c>
      <c r="ID282" t="s">
        <v>426</v>
      </c>
      <c r="IE282" t="s">
        <v>426</v>
      </c>
      <c r="IF282" t="s">
        <v>426</v>
      </c>
      <c r="IG282" t="s">
        <v>426</v>
      </c>
      <c r="IH282">
        <v>0</v>
      </c>
      <c r="II282">
        <v>100</v>
      </c>
      <c r="IJ282">
        <v>100</v>
      </c>
      <c r="IK282">
        <v>1.979</v>
      </c>
      <c r="IL282">
        <v>0.3764</v>
      </c>
      <c r="IM282">
        <v>0.591063205497763</v>
      </c>
      <c r="IN282">
        <v>0.00362635438953289</v>
      </c>
      <c r="IO282">
        <v>-8.50754122937555e-07</v>
      </c>
      <c r="IP282">
        <v>2.87264459290622e-10</v>
      </c>
      <c r="IQ282">
        <v>-0.103101814204982</v>
      </c>
      <c r="IR282">
        <v>-0.017656537129445</v>
      </c>
      <c r="IS282">
        <v>0.00217271289782075</v>
      </c>
      <c r="IT282">
        <v>-2.34727275410467e-05</v>
      </c>
      <c r="IU282">
        <v>4</v>
      </c>
      <c r="IV282">
        <v>2183</v>
      </c>
      <c r="IW282">
        <v>1</v>
      </c>
      <c r="IX282">
        <v>27</v>
      </c>
      <c r="IY282">
        <v>29322736.3</v>
      </c>
      <c r="IZ282">
        <v>29322736.3</v>
      </c>
      <c r="JA282">
        <v>0.997314</v>
      </c>
      <c r="JB282">
        <v>2.63672</v>
      </c>
      <c r="JC282">
        <v>1.54785</v>
      </c>
      <c r="JD282">
        <v>2.31445</v>
      </c>
      <c r="JE282">
        <v>1.64551</v>
      </c>
      <c r="JF282">
        <v>2.37549</v>
      </c>
      <c r="JG282">
        <v>34.6463</v>
      </c>
      <c r="JH282">
        <v>24.2188</v>
      </c>
      <c r="JI282">
        <v>18</v>
      </c>
      <c r="JJ282">
        <v>506.179</v>
      </c>
      <c r="JK282">
        <v>396.272</v>
      </c>
      <c r="JL282">
        <v>30.85</v>
      </c>
      <c r="JM282">
        <v>28.5378</v>
      </c>
      <c r="JN282">
        <v>29.9998</v>
      </c>
      <c r="JO282">
        <v>28.5563</v>
      </c>
      <c r="JP282">
        <v>28.5108</v>
      </c>
      <c r="JQ282">
        <v>19.9933</v>
      </c>
      <c r="JR282">
        <v>20.452</v>
      </c>
      <c r="JS282">
        <v>53.0695</v>
      </c>
      <c r="JT282">
        <v>30.843</v>
      </c>
      <c r="JU282">
        <v>420</v>
      </c>
      <c r="JV282">
        <v>23.7533</v>
      </c>
      <c r="JW282">
        <v>96.5863</v>
      </c>
      <c r="JX282">
        <v>94.5511</v>
      </c>
    </row>
    <row r="283" spans="1:284">
      <c r="A283">
        <v>267</v>
      </c>
      <c r="B283">
        <v>1759364180.1</v>
      </c>
      <c r="C283">
        <v>3138</v>
      </c>
      <c r="D283" t="s">
        <v>966</v>
      </c>
      <c r="E283" t="s">
        <v>967</v>
      </c>
      <c r="F283">
        <v>5</v>
      </c>
      <c r="G283" t="s">
        <v>913</v>
      </c>
      <c r="H283" t="s">
        <v>419</v>
      </c>
      <c r="I283">
        <v>1759364177.1</v>
      </c>
      <c r="J283">
        <f>(K283)/1000</f>
        <v>0</v>
      </c>
      <c r="K283">
        <f>1000*DK283*AI283*(DG283-DH283)/(100*CZ283*(1000-AI283*DG283))</f>
        <v>0</v>
      </c>
      <c r="L283">
        <f>DK283*AI283*(DF283-DE283*(1000-AI283*DH283)/(1000-AI283*DG283))/(100*CZ283)</f>
        <v>0</v>
      </c>
      <c r="M283">
        <f>DE283 - IF(AI283&gt;1, L283*CZ283*100.0/(AK283), 0)</f>
        <v>0</v>
      </c>
      <c r="N283">
        <f>((T283-J283/2)*M283-L283)/(T283+J283/2)</f>
        <v>0</v>
      </c>
      <c r="O283">
        <f>N283*(DL283+DM283)/1000.0</f>
        <v>0</v>
      </c>
      <c r="P283">
        <f>(DE283 - IF(AI283&gt;1, L283*CZ283*100.0/(AK283), 0))*(DL283+DM283)/1000.0</f>
        <v>0</v>
      </c>
      <c r="Q283">
        <f>2.0/((1/S283-1/R283)+SIGN(S283)*SQRT((1/S283-1/R283)*(1/S283-1/R283) + 4*DA283/((DA283+1)*(DA283+1))*(2*1/S283*1/R283-1/R283*1/R283)))</f>
        <v>0</v>
      </c>
      <c r="R283">
        <f>IF(LEFT(DB283,1)&lt;&gt;"0",IF(LEFT(DB283,1)="1",3.0,DC283),$D$5+$E$5*(DS283*DL283/($K$5*1000))+$F$5*(DS283*DL283/($K$5*1000))*MAX(MIN(CZ283,$J$5),$I$5)*MAX(MIN(CZ283,$J$5),$I$5)+$G$5*MAX(MIN(CZ283,$J$5),$I$5)*(DS283*DL283/($K$5*1000))+$H$5*(DS283*DL283/($K$5*1000))*(DS283*DL283/($K$5*1000)))</f>
        <v>0</v>
      </c>
      <c r="S283">
        <f>J283*(1000-(1000*0.61365*exp(17.502*W283/(240.97+W283))/(DL283+DM283)+DG283)/2)/(1000*0.61365*exp(17.502*W283/(240.97+W283))/(DL283+DM283)-DG283)</f>
        <v>0</v>
      </c>
      <c r="T283">
        <f>1/((DA283+1)/(Q283/1.6)+1/(R283/1.37)) + DA283/((DA283+1)/(Q283/1.6) + DA283/(R283/1.37))</f>
        <v>0</v>
      </c>
      <c r="U283">
        <f>(CV283*CY283)</f>
        <v>0</v>
      </c>
      <c r="V283">
        <f>(DN283+(U283+2*0.95*5.67E-8*(((DN283+$B$7)+273)^4-(DN283+273)^4)-44100*J283)/(1.84*29.3*R283+8*0.95*5.67E-8*(DN283+273)^3))</f>
        <v>0</v>
      </c>
      <c r="W283">
        <f>($C$7*DO283+$D$7*DP283+$E$7*V283)</f>
        <v>0</v>
      </c>
      <c r="X283">
        <f>0.61365*exp(17.502*W283/(240.97+W283))</f>
        <v>0</v>
      </c>
      <c r="Y283">
        <f>(Z283/AA283*100)</f>
        <v>0</v>
      </c>
      <c r="Z283">
        <f>DG283*(DL283+DM283)/1000</f>
        <v>0</v>
      </c>
      <c r="AA283">
        <f>0.61365*exp(17.502*DN283/(240.97+DN283))</f>
        <v>0</v>
      </c>
      <c r="AB283">
        <f>(X283-DG283*(DL283+DM283)/1000)</f>
        <v>0</v>
      </c>
      <c r="AC283">
        <f>(-J283*44100)</f>
        <v>0</v>
      </c>
      <c r="AD283">
        <f>2*29.3*R283*0.92*(DN283-W283)</f>
        <v>0</v>
      </c>
      <c r="AE283">
        <f>2*0.95*5.67E-8*(((DN283+$B$7)+273)^4-(W283+273)^4)</f>
        <v>0</v>
      </c>
      <c r="AF283">
        <f>U283+AE283+AC283+AD283</f>
        <v>0</v>
      </c>
      <c r="AG283">
        <v>0</v>
      </c>
      <c r="AH283">
        <v>0</v>
      </c>
      <c r="AI283">
        <f>IF(AG283*$H$13&gt;=AK283,1.0,(AK283/(AK283-AG283*$H$13)))</f>
        <v>0</v>
      </c>
      <c r="AJ283">
        <f>(AI283-1)*100</f>
        <v>0</v>
      </c>
      <c r="AK283">
        <f>MAX(0,($B$13+$C$13*DS283)/(1+$D$13*DS283)*DL283/(DN283+273)*$E$13)</f>
        <v>0</v>
      </c>
      <c r="AL283" t="s">
        <v>420</v>
      </c>
      <c r="AM283" t="s">
        <v>420</v>
      </c>
      <c r="AN283">
        <v>0</v>
      </c>
      <c r="AO283">
        <v>0</v>
      </c>
      <c r="AP283">
        <f>1-AN283/AO283</f>
        <v>0</v>
      </c>
      <c r="AQ283">
        <v>0</v>
      </c>
      <c r="AR283" t="s">
        <v>420</v>
      </c>
      <c r="AS283" t="s">
        <v>420</v>
      </c>
      <c r="AT283">
        <v>0</v>
      </c>
      <c r="AU283">
        <v>0</v>
      </c>
      <c r="AV283">
        <f>1-AT283/AU283</f>
        <v>0</v>
      </c>
      <c r="AW283">
        <v>0.5</v>
      </c>
      <c r="AX283">
        <f>CW283</f>
        <v>0</v>
      </c>
      <c r="AY283">
        <f>L283</f>
        <v>0</v>
      </c>
      <c r="AZ283">
        <f>AV283*AW283*AX283</f>
        <v>0</v>
      </c>
      <c r="BA283">
        <f>(AY283-AQ283)/AX283</f>
        <v>0</v>
      </c>
      <c r="BB283">
        <f>(AO283-AU283)/AU283</f>
        <v>0</v>
      </c>
      <c r="BC283">
        <f>AN283/(AP283+AN283/AU283)</f>
        <v>0</v>
      </c>
      <c r="BD283" t="s">
        <v>420</v>
      </c>
      <c r="BE283">
        <v>0</v>
      </c>
      <c r="BF283">
        <f>IF(BE283&lt;&gt;0, BE283, BC283)</f>
        <v>0</v>
      </c>
      <c r="BG283">
        <f>1-BF283/AU283</f>
        <v>0</v>
      </c>
      <c r="BH283">
        <f>(AU283-AT283)/(AU283-BF283)</f>
        <v>0</v>
      </c>
      <c r="BI283">
        <f>(AO283-AU283)/(AO283-BF283)</f>
        <v>0</v>
      </c>
      <c r="BJ283">
        <f>(AU283-AT283)/(AU283-AN283)</f>
        <v>0</v>
      </c>
      <c r="BK283">
        <f>(AO283-AU283)/(AO283-AN283)</f>
        <v>0</v>
      </c>
      <c r="BL283">
        <f>(BH283*BF283/AT283)</f>
        <v>0</v>
      </c>
      <c r="BM283">
        <f>(1-BL283)</f>
        <v>0</v>
      </c>
      <c r="CV283">
        <f>$B$11*DT283+$C$11*DU283+$F$11*EF283*(1-EI283)</f>
        <v>0</v>
      </c>
      <c r="CW283">
        <f>CV283*CX283</f>
        <v>0</v>
      </c>
      <c r="CX283">
        <f>($B$11*$D$9+$C$11*$D$9+$F$11*((ES283+EK283)/MAX(ES283+EK283+ET283, 0.1)*$I$9+ET283/MAX(ES283+EK283+ET283, 0.1)*$J$9))/($B$11+$C$11+$F$11)</f>
        <v>0</v>
      </c>
      <c r="CY283">
        <f>($B$11*$K$9+$C$11*$K$9+$F$11*((ES283+EK283)/MAX(ES283+EK283+ET283, 0.1)*$P$9+ET283/MAX(ES283+EK283+ET283, 0.1)*$Q$9))/($B$11+$C$11+$F$11)</f>
        <v>0</v>
      </c>
      <c r="CZ283">
        <v>2.7</v>
      </c>
      <c r="DA283">
        <v>0.5</v>
      </c>
      <c r="DB283" t="s">
        <v>421</v>
      </c>
      <c r="DC283">
        <v>2</v>
      </c>
      <c r="DD283">
        <v>1759364177.1</v>
      </c>
      <c r="DE283">
        <v>420.032333333333</v>
      </c>
      <c r="DF283">
        <v>420.017666666667</v>
      </c>
      <c r="DG283">
        <v>23.8595</v>
      </c>
      <c r="DH283">
        <v>23.7380333333333</v>
      </c>
      <c r="DI283">
        <v>418.053</v>
      </c>
      <c r="DJ283">
        <v>23.4830333333333</v>
      </c>
      <c r="DK283">
        <v>499.957666666667</v>
      </c>
      <c r="DL283">
        <v>90.3289</v>
      </c>
      <c r="DM283">
        <v>0.0338870666666667</v>
      </c>
      <c r="DN283">
        <v>30.2512666666667</v>
      </c>
      <c r="DO283">
        <v>30.0188666666667</v>
      </c>
      <c r="DP283">
        <v>999.9</v>
      </c>
      <c r="DQ283">
        <v>0</v>
      </c>
      <c r="DR283">
        <v>0</v>
      </c>
      <c r="DS283">
        <v>9994.56666666667</v>
      </c>
      <c r="DT283">
        <v>0</v>
      </c>
      <c r="DU283">
        <v>0.386148</v>
      </c>
      <c r="DV283">
        <v>0.0144653233333333</v>
      </c>
      <c r="DW283">
        <v>430.299</v>
      </c>
      <c r="DX283">
        <v>430.230666666667</v>
      </c>
      <c r="DY283">
        <v>0.121499</v>
      </c>
      <c r="DZ283">
        <v>420.017666666667</v>
      </c>
      <c r="EA283">
        <v>23.7380333333333</v>
      </c>
      <c r="EB283">
        <v>2.15520666666667</v>
      </c>
      <c r="EC283">
        <v>2.14422666666667</v>
      </c>
      <c r="ED283">
        <v>18.6331333333333</v>
      </c>
      <c r="EE283">
        <v>18.5515666666667</v>
      </c>
      <c r="EF283">
        <v>0.00500059</v>
      </c>
      <c r="EG283">
        <v>0</v>
      </c>
      <c r="EH283">
        <v>0</v>
      </c>
      <c r="EI283">
        <v>0</v>
      </c>
      <c r="EJ283">
        <v>278.966666666667</v>
      </c>
      <c r="EK283">
        <v>0.00500059</v>
      </c>
      <c r="EL283">
        <v>-8.5</v>
      </c>
      <c r="EM283">
        <v>-0.433333333333333</v>
      </c>
      <c r="EN283">
        <v>35.833</v>
      </c>
      <c r="EO283">
        <v>40.3956666666667</v>
      </c>
      <c r="EP283">
        <v>37.6663333333333</v>
      </c>
      <c r="EQ283">
        <v>41.0413333333333</v>
      </c>
      <c r="ER283">
        <v>38.687</v>
      </c>
      <c r="ES283">
        <v>0</v>
      </c>
      <c r="ET283">
        <v>0</v>
      </c>
      <c r="EU283">
        <v>0</v>
      </c>
      <c r="EV283">
        <v>1759364181.1</v>
      </c>
      <c r="EW283">
        <v>0</v>
      </c>
      <c r="EX283">
        <v>278.392</v>
      </c>
      <c r="EY283">
        <v>-2.64615442033352</v>
      </c>
      <c r="EZ283">
        <v>-18.4615385711546</v>
      </c>
      <c r="FA283">
        <v>-8.504</v>
      </c>
      <c r="FB283">
        <v>15</v>
      </c>
      <c r="FC283">
        <v>0</v>
      </c>
      <c r="FD283" t="s">
        <v>422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-0.0102728</v>
      </c>
      <c r="FQ283">
        <v>-0.0282005914285714</v>
      </c>
      <c r="FR283">
        <v>0.0356225809370075</v>
      </c>
      <c r="FS283">
        <v>1</v>
      </c>
      <c r="FT283">
        <v>277.720588235294</v>
      </c>
      <c r="FU283">
        <v>-3.67456088166655</v>
      </c>
      <c r="FV283">
        <v>6.11511047525451</v>
      </c>
      <c r="FW283">
        <v>-1</v>
      </c>
      <c r="FX283">
        <v>0.120970904761905</v>
      </c>
      <c r="FY283">
        <v>0.0060974025974026</v>
      </c>
      <c r="FZ283">
        <v>0.000843742225629757</v>
      </c>
      <c r="GA283">
        <v>1</v>
      </c>
      <c r="GB283">
        <v>2</v>
      </c>
      <c r="GC283">
        <v>2</v>
      </c>
      <c r="GD283" t="s">
        <v>449</v>
      </c>
      <c r="GE283">
        <v>3.13301</v>
      </c>
      <c r="GF283">
        <v>2.71162</v>
      </c>
      <c r="GG283">
        <v>0.0892778</v>
      </c>
      <c r="GH283">
        <v>0.0897361</v>
      </c>
      <c r="GI283">
        <v>0.102269</v>
      </c>
      <c r="GJ283">
        <v>0.10266</v>
      </c>
      <c r="GK283">
        <v>34283</v>
      </c>
      <c r="GL283">
        <v>36706.9</v>
      </c>
      <c r="GM283">
        <v>34060</v>
      </c>
      <c r="GN283">
        <v>36513.2</v>
      </c>
      <c r="GO283">
        <v>43183.7</v>
      </c>
      <c r="GP283">
        <v>47034.8</v>
      </c>
      <c r="GQ283">
        <v>53134.4</v>
      </c>
      <c r="GR283">
        <v>58357.6</v>
      </c>
      <c r="GS283">
        <v>1.95215</v>
      </c>
      <c r="GT283">
        <v>1.78043</v>
      </c>
      <c r="GU283">
        <v>0.0933744</v>
      </c>
      <c r="GV283">
        <v>0</v>
      </c>
      <c r="GW283">
        <v>28.4953</v>
      </c>
      <c r="GX283">
        <v>999.9</v>
      </c>
      <c r="GY283">
        <v>57.374</v>
      </c>
      <c r="GZ283">
        <v>30.957</v>
      </c>
      <c r="HA283">
        <v>28.5845</v>
      </c>
      <c r="HB283">
        <v>54.5827</v>
      </c>
      <c r="HC283">
        <v>44.4071</v>
      </c>
      <c r="HD283">
        <v>1</v>
      </c>
      <c r="HE283">
        <v>0.0882622</v>
      </c>
      <c r="HF283">
        <v>-1.36071</v>
      </c>
      <c r="HG283">
        <v>20.1285</v>
      </c>
      <c r="HH283">
        <v>5.19842</v>
      </c>
      <c r="HI283">
        <v>12.0047</v>
      </c>
      <c r="HJ283">
        <v>4.9754</v>
      </c>
      <c r="HK283">
        <v>3.294</v>
      </c>
      <c r="HL283">
        <v>9999</v>
      </c>
      <c r="HM283">
        <v>9999</v>
      </c>
      <c r="HN283">
        <v>999.9</v>
      </c>
      <c r="HO283">
        <v>9999</v>
      </c>
      <c r="HP283">
        <v>1.86325</v>
      </c>
      <c r="HQ283">
        <v>1.86813</v>
      </c>
      <c r="HR283">
        <v>1.86789</v>
      </c>
      <c r="HS283">
        <v>1.86906</v>
      </c>
      <c r="HT283">
        <v>1.86983</v>
      </c>
      <c r="HU283">
        <v>1.86594</v>
      </c>
      <c r="HV283">
        <v>1.867</v>
      </c>
      <c r="HW283">
        <v>1.86843</v>
      </c>
      <c r="HX283">
        <v>5</v>
      </c>
      <c r="HY283">
        <v>0</v>
      </c>
      <c r="HZ283">
        <v>0</v>
      </c>
      <c r="IA283">
        <v>0</v>
      </c>
      <c r="IB283" t="s">
        <v>424</v>
      </c>
      <c r="IC283" t="s">
        <v>425</v>
      </c>
      <c r="ID283" t="s">
        <v>426</v>
      </c>
      <c r="IE283" t="s">
        <v>426</v>
      </c>
      <c r="IF283" t="s">
        <v>426</v>
      </c>
      <c r="IG283" t="s">
        <v>426</v>
      </c>
      <c r="IH283">
        <v>0</v>
      </c>
      <c r="II283">
        <v>100</v>
      </c>
      <c r="IJ283">
        <v>100</v>
      </c>
      <c r="IK283">
        <v>1.979</v>
      </c>
      <c r="IL283">
        <v>0.3763</v>
      </c>
      <c r="IM283">
        <v>0.591063205497763</v>
      </c>
      <c r="IN283">
        <v>0.00362635438953289</v>
      </c>
      <c r="IO283">
        <v>-8.50754122937555e-07</v>
      </c>
      <c r="IP283">
        <v>2.87264459290622e-10</v>
      </c>
      <c r="IQ283">
        <v>-0.103101814204982</v>
      </c>
      <c r="IR283">
        <v>-0.017656537129445</v>
      </c>
      <c r="IS283">
        <v>0.00217271289782075</v>
      </c>
      <c r="IT283">
        <v>-2.34727275410467e-05</v>
      </c>
      <c r="IU283">
        <v>4</v>
      </c>
      <c r="IV283">
        <v>2183</v>
      </c>
      <c r="IW283">
        <v>1</v>
      </c>
      <c r="IX283">
        <v>27</v>
      </c>
      <c r="IY283">
        <v>29322736.3</v>
      </c>
      <c r="IZ283">
        <v>29322736.3</v>
      </c>
      <c r="JA283">
        <v>0.997314</v>
      </c>
      <c r="JB283">
        <v>2.65381</v>
      </c>
      <c r="JC283">
        <v>1.54785</v>
      </c>
      <c r="JD283">
        <v>2.31323</v>
      </c>
      <c r="JE283">
        <v>1.64673</v>
      </c>
      <c r="JF283">
        <v>2.23755</v>
      </c>
      <c r="JG283">
        <v>34.6463</v>
      </c>
      <c r="JH283">
        <v>24.2101</v>
      </c>
      <c r="JI283">
        <v>18</v>
      </c>
      <c r="JJ283">
        <v>506.317</v>
      </c>
      <c r="JK283">
        <v>396.155</v>
      </c>
      <c r="JL283">
        <v>30.8406</v>
      </c>
      <c r="JM283">
        <v>28.5366</v>
      </c>
      <c r="JN283">
        <v>29.9998</v>
      </c>
      <c r="JO283">
        <v>28.5551</v>
      </c>
      <c r="JP283">
        <v>28.5095</v>
      </c>
      <c r="JQ283">
        <v>19.9947</v>
      </c>
      <c r="JR283">
        <v>20.452</v>
      </c>
      <c r="JS283">
        <v>53.0695</v>
      </c>
      <c r="JT283">
        <v>30.8245</v>
      </c>
      <c r="JU283">
        <v>420</v>
      </c>
      <c r="JV283">
        <v>23.7533</v>
      </c>
      <c r="JW283">
        <v>96.5864</v>
      </c>
      <c r="JX283">
        <v>94.5512</v>
      </c>
    </row>
    <row r="284" spans="1:284">
      <c r="A284">
        <v>268</v>
      </c>
      <c r="B284">
        <v>1759364182.1</v>
      </c>
      <c r="C284">
        <v>3140</v>
      </c>
      <c r="D284" t="s">
        <v>968</v>
      </c>
      <c r="E284" t="s">
        <v>969</v>
      </c>
      <c r="F284">
        <v>5</v>
      </c>
      <c r="G284" t="s">
        <v>913</v>
      </c>
      <c r="H284" t="s">
        <v>419</v>
      </c>
      <c r="I284">
        <v>1759364179.1</v>
      </c>
      <c r="J284">
        <f>(K284)/1000</f>
        <v>0</v>
      </c>
      <c r="K284">
        <f>1000*DK284*AI284*(DG284-DH284)/(100*CZ284*(1000-AI284*DG284))</f>
        <v>0</v>
      </c>
      <c r="L284">
        <f>DK284*AI284*(DF284-DE284*(1000-AI284*DH284)/(1000-AI284*DG284))/(100*CZ284)</f>
        <v>0</v>
      </c>
      <c r="M284">
        <f>DE284 - IF(AI284&gt;1, L284*CZ284*100.0/(AK284), 0)</f>
        <v>0</v>
      </c>
      <c r="N284">
        <f>((T284-J284/2)*M284-L284)/(T284+J284/2)</f>
        <v>0</v>
      </c>
      <c r="O284">
        <f>N284*(DL284+DM284)/1000.0</f>
        <v>0</v>
      </c>
      <c r="P284">
        <f>(DE284 - IF(AI284&gt;1, L284*CZ284*100.0/(AK284), 0))*(DL284+DM284)/1000.0</f>
        <v>0</v>
      </c>
      <c r="Q284">
        <f>2.0/((1/S284-1/R284)+SIGN(S284)*SQRT((1/S284-1/R284)*(1/S284-1/R284) + 4*DA284/((DA284+1)*(DA284+1))*(2*1/S284*1/R284-1/R284*1/R284)))</f>
        <v>0</v>
      </c>
      <c r="R284">
        <f>IF(LEFT(DB284,1)&lt;&gt;"0",IF(LEFT(DB284,1)="1",3.0,DC284),$D$5+$E$5*(DS284*DL284/($K$5*1000))+$F$5*(DS284*DL284/($K$5*1000))*MAX(MIN(CZ284,$J$5),$I$5)*MAX(MIN(CZ284,$J$5),$I$5)+$G$5*MAX(MIN(CZ284,$J$5),$I$5)*(DS284*DL284/($K$5*1000))+$H$5*(DS284*DL284/($K$5*1000))*(DS284*DL284/($K$5*1000)))</f>
        <v>0</v>
      </c>
      <c r="S284">
        <f>J284*(1000-(1000*0.61365*exp(17.502*W284/(240.97+W284))/(DL284+DM284)+DG284)/2)/(1000*0.61365*exp(17.502*W284/(240.97+W284))/(DL284+DM284)-DG284)</f>
        <v>0</v>
      </c>
      <c r="T284">
        <f>1/((DA284+1)/(Q284/1.6)+1/(R284/1.37)) + DA284/((DA284+1)/(Q284/1.6) + DA284/(R284/1.37))</f>
        <v>0</v>
      </c>
      <c r="U284">
        <f>(CV284*CY284)</f>
        <v>0</v>
      </c>
      <c r="V284">
        <f>(DN284+(U284+2*0.95*5.67E-8*(((DN284+$B$7)+273)^4-(DN284+273)^4)-44100*J284)/(1.84*29.3*R284+8*0.95*5.67E-8*(DN284+273)^3))</f>
        <v>0</v>
      </c>
      <c r="W284">
        <f>($C$7*DO284+$D$7*DP284+$E$7*V284)</f>
        <v>0</v>
      </c>
      <c r="X284">
        <f>0.61365*exp(17.502*W284/(240.97+W284))</f>
        <v>0</v>
      </c>
      <c r="Y284">
        <f>(Z284/AA284*100)</f>
        <v>0</v>
      </c>
      <c r="Z284">
        <f>DG284*(DL284+DM284)/1000</f>
        <v>0</v>
      </c>
      <c r="AA284">
        <f>0.61365*exp(17.502*DN284/(240.97+DN284))</f>
        <v>0</v>
      </c>
      <c r="AB284">
        <f>(X284-DG284*(DL284+DM284)/1000)</f>
        <v>0</v>
      </c>
      <c r="AC284">
        <f>(-J284*44100)</f>
        <v>0</v>
      </c>
      <c r="AD284">
        <f>2*29.3*R284*0.92*(DN284-W284)</f>
        <v>0</v>
      </c>
      <c r="AE284">
        <f>2*0.95*5.67E-8*(((DN284+$B$7)+273)^4-(W284+273)^4)</f>
        <v>0</v>
      </c>
      <c r="AF284">
        <f>U284+AE284+AC284+AD284</f>
        <v>0</v>
      </c>
      <c r="AG284">
        <v>0</v>
      </c>
      <c r="AH284">
        <v>0</v>
      </c>
      <c r="AI284">
        <f>IF(AG284*$H$13&gt;=AK284,1.0,(AK284/(AK284-AG284*$H$13)))</f>
        <v>0</v>
      </c>
      <c r="AJ284">
        <f>(AI284-1)*100</f>
        <v>0</v>
      </c>
      <c r="AK284">
        <f>MAX(0,($B$13+$C$13*DS284)/(1+$D$13*DS284)*DL284/(DN284+273)*$E$13)</f>
        <v>0</v>
      </c>
      <c r="AL284" t="s">
        <v>420</v>
      </c>
      <c r="AM284" t="s">
        <v>420</v>
      </c>
      <c r="AN284">
        <v>0</v>
      </c>
      <c r="AO284">
        <v>0</v>
      </c>
      <c r="AP284">
        <f>1-AN284/AO284</f>
        <v>0</v>
      </c>
      <c r="AQ284">
        <v>0</v>
      </c>
      <c r="AR284" t="s">
        <v>420</v>
      </c>
      <c r="AS284" t="s">
        <v>420</v>
      </c>
      <c r="AT284">
        <v>0</v>
      </c>
      <c r="AU284">
        <v>0</v>
      </c>
      <c r="AV284">
        <f>1-AT284/AU284</f>
        <v>0</v>
      </c>
      <c r="AW284">
        <v>0.5</v>
      </c>
      <c r="AX284">
        <f>CW284</f>
        <v>0</v>
      </c>
      <c r="AY284">
        <f>L284</f>
        <v>0</v>
      </c>
      <c r="AZ284">
        <f>AV284*AW284*AX284</f>
        <v>0</v>
      </c>
      <c r="BA284">
        <f>(AY284-AQ284)/AX284</f>
        <v>0</v>
      </c>
      <c r="BB284">
        <f>(AO284-AU284)/AU284</f>
        <v>0</v>
      </c>
      <c r="BC284">
        <f>AN284/(AP284+AN284/AU284)</f>
        <v>0</v>
      </c>
      <c r="BD284" t="s">
        <v>420</v>
      </c>
      <c r="BE284">
        <v>0</v>
      </c>
      <c r="BF284">
        <f>IF(BE284&lt;&gt;0, BE284, BC284)</f>
        <v>0</v>
      </c>
      <c r="BG284">
        <f>1-BF284/AU284</f>
        <v>0</v>
      </c>
      <c r="BH284">
        <f>(AU284-AT284)/(AU284-BF284)</f>
        <v>0</v>
      </c>
      <c r="BI284">
        <f>(AO284-AU284)/(AO284-BF284)</f>
        <v>0</v>
      </c>
      <c r="BJ284">
        <f>(AU284-AT284)/(AU284-AN284)</f>
        <v>0</v>
      </c>
      <c r="BK284">
        <f>(AO284-AU284)/(AO284-AN284)</f>
        <v>0</v>
      </c>
      <c r="BL284">
        <f>(BH284*BF284/AT284)</f>
        <v>0</v>
      </c>
      <c r="BM284">
        <f>(1-BL284)</f>
        <v>0</v>
      </c>
      <c r="CV284">
        <f>$B$11*DT284+$C$11*DU284+$F$11*EF284*(1-EI284)</f>
        <v>0</v>
      </c>
      <c r="CW284">
        <f>CV284*CX284</f>
        <v>0</v>
      </c>
      <c r="CX284">
        <f>($B$11*$D$9+$C$11*$D$9+$F$11*((ES284+EK284)/MAX(ES284+EK284+ET284, 0.1)*$I$9+ET284/MAX(ES284+EK284+ET284, 0.1)*$J$9))/($B$11+$C$11+$F$11)</f>
        <v>0</v>
      </c>
      <c r="CY284">
        <f>($B$11*$K$9+$C$11*$K$9+$F$11*((ES284+EK284)/MAX(ES284+EK284+ET284, 0.1)*$P$9+ET284/MAX(ES284+EK284+ET284, 0.1)*$Q$9))/($B$11+$C$11+$F$11)</f>
        <v>0</v>
      </c>
      <c r="CZ284">
        <v>2.7</v>
      </c>
      <c r="DA284">
        <v>0.5</v>
      </c>
      <c r="DB284" t="s">
        <v>421</v>
      </c>
      <c r="DC284">
        <v>2</v>
      </c>
      <c r="DD284">
        <v>1759364179.1</v>
      </c>
      <c r="DE284">
        <v>420.01</v>
      </c>
      <c r="DF284">
        <v>419.976666666667</v>
      </c>
      <c r="DG284">
        <v>23.8576666666667</v>
      </c>
      <c r="DH284">
        <v>23.7362666666667</v>
      </c>
      <c r="DI284">
        <v>418.030333333333</v>
      </c>
      <c r="DJ284">
        <v>23.4813</v>
      </c>
      <c r="DK284">
        <v>500.006333333333</v>
      </c>
      <c r="DL284">
        <v>90.33</v>
      </c>
      <c r="DM284">
        <v>0.0336231333333333</v>
      </c>
      <c r="DN284">
        <v>30.2516</v>
      </c>
      <c r="DO284">
        <v>30.0171</v>
      </c>
      <c r="DP284">
        <v>999.9</v>
      </c>
      <c r="DQ284">
        <v>0</v>
      </c>
      <c r="DR284">
        <v>0</v>
      </c>
      <c r="DS284">
        <v>10010.8166666667</v>
      </c>
      <c r="DT284">
        <v>0</v>
      </c>
      <c r="DU284">
        <v>0.386148</v>
      </c>
      <c r="DV284">
        <v>0.0328674233333333</v>
      </c>
      <c r="DW284">
        <v>430.275</v>
      </c>
      <c r="DX284">
        <v>430.188</v>
      </c>
      <c r="DY284">
        <v>0.121436666666667</v>
      </c>
      <c r="DZ284">
        <v>419.976666666667</v>
      </c>
      <c r="EA284">
        <v>23.7362666666667</v>
      </c>
      <c r="EB284">
        <v>2.15506666666667</v>
      </c>
      <c r="EC284">
        <v>2.14409333333333</v>
      </c>
      <c r="ED284">
        <v>18.6321</v>
      </c>
      <c r="EE284">
        <v>18.5505666666667</v>
      </c>
      <c r="EF284">
        <v>0.00500059</v>
      </c>
      <c r="EG284">
        <v>0</v>
      </c>
      <c r="EH284">
        <v>0</v>
      </c>
      <c r="EI284">
        <v>0</v>
      </c>
      <c r="EJ284">
        <v>277.333333333333</v>
      </c>
      <c r="EK284">
        <v>0.00500059</v>
      </c>
      <c r="EL284">
        <v>-5.73333333333333</v>
      </c>
      <c r="EM284">
        <v>0.0666666666666667</v>
      </c>
      <c r="EN284">
        <v>35.854</v>
      </c>
      <c r="EO284">
        <v>40.4163333333333</v>
      </c>
      <c r="EP284">
        <v>37.687</v>
      </c>
      <c r="EQ284">
        <v>41.083</v>
      </c>
      <c r="ER284">
        <v>38.687</v>
      </c>
      <c r="ES284">
        <v>0</v>
      </c>
      <c r="ET284">
        <v>0</v>
      </c>
      <c r="EU284">
        <v>0</v>
      </c>
      <c r="EV284">
        <v>1759364183.5</v>
      </c>
      <c r="EW284">
        <v>0</v>
      </c>
      <c r="EX284">
        <v>276.768</v>
      </c>
      <c r="EY284">
        <v>-12.5615388455732</v>
      </c>
      <c r="EZ284">
        <v>6.35384623468279</v>
      </c>
      <c r="FA284">
        <v>-7.324</v>
      </c>
      <c r="FB284">
        <v>15</v>
      </c>
      <c r="FC284">
        <v>0</v>
      </c>
      <c r="FD284" t="s">
        <v>422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-0.00906808571428571</v>
      </c>
      <c r="FQ284">
        <v>0.132290135844156</v>
      </c>
      <c r="FR284">
        <v>0.0368817485294958</v>
      </c>
      <c r="FS284">
        <v>1</v>
      </c>
      <c r="FT284">
        <v>278.017647058824</v>
      </c>
      <c r="FU284">
        <v>5.15508000996265</v>
      </c>
      <c r="FV284">
        <v>6.3901335063028</v>
      </c>
      <c r="FW284">
        <v>-1</v>
      </c>
      <c r="FX284">
        <v>0.121143333333333</v>
      </c>
      <c r="FY284">
        <v>0.00373987012987016</v>
      </c>
      <c r="FZ284">
        <v>0.000736023895402299</v>
      </c>
      <c r="GA284">
        <v>1</v>
      </c>
      <c r="GB284">
        <v>2</v>
      </c>
      <c r="GC284">
        <v>2</v>
      </c>
      <c r="GD284" t="s">
        <v>449</v>
      </c>
      <c r="GE284">
        <v>3.13283</v>
      </c>
      <c r="GF284">
        <v>2.71154</v>
      </c>
      <c r="GG284">
        <v>0.0892742</v>
      </c>
      <c r="GH284">
        <v>0.0897273</v>
      </c>
      <c r="GI284">
        <v>0.102267</v>
      </c>
      <c r="GJ284">
        <v>0.102659</v>
      </c>
      <c r="GK284">
        <v>34283.1</v>
      </c>
      <c r="GL284">
        <v>36707.4</v>
      </c>
      <c r="GM284">
        <v>34060</v>
      </c>
      <c r="GN284">
        <v>36513.4</v>
      </c>
      <c r="GO284">
        <v>43184</v>
      </c>
      <c r="GP284">
        <v>47035.1</v>
      </c>
      <c r="GQ284">
        <v>53134.7</v>
      </c>
      <c r="GR284">
        <v>58358</v>
      </c>
      <c r="GS284">
        <v>1.9522</v>
      </c>
      <c r="GT284">
        <v>1.78043</v>
      </c>
      <c r="GU284">
        <v>0.0933558</v>
      </c>
      <c r="GV284">
        <v>0</v>
      </c>
      <c r="GW284">
        <v>28.4965</v>
      </c>
      <c r="GX284">
        <v>999.9</v>
      </c>
      <c r="GY284">
        <v>57.374</v>
      </c>
      <c r="GZ284">
        <v>30.978</v>
      </c>
      <c r="HA284">
        <v>28.6201</v>
      </c>
      <c r="HB284">
        <v>54.5327</v>
      </c>
      <c r="HC284">
        <v>44.6314</v>
      </c>
      <c r="HD284">
        <v>1</v>
      </c>
      <c r="HE284">
        <v>0.0880666</v>
      </c>
      <c r="HF284">
        <v>-1.34739</v>
      </c>
      <c r="HG284">
        <v>20.1284</v>
      </c>
      <c r="HH284">
        <v>5.19812</v>
      </c>
      <c r="HI284">
        <v>12.0046</v>
      </c>
      <c r="HJ284">
        <v>4.97535</v>
      </c>
      <c r="HK284">
        <v>3.294</v>
      </c>
      <c r="HL284">
        <v>9999</v>
      </c>
      <c r="HM284">
        <v>9999</v>
      </c>
      <c r="HN284">
        <v>999.9</v>
      </c>
      <c r="HO284">
        <v>9999</v>
      </c>
      <c r="HP284">
        <v>1.86325</v>
      </c>
      <c r="HQ284">
        <v>1.86813</v>
      </c>
      <c r="HR284">
        <v>1.86789</v>
      </c>
      <c r="HS284">
        <v>1.86905</v>
      </c>
      <c r="HT284">
        <v>1.86983</v>
      </c>
      <c r="HU284">
        <v>1.8659</v>
      </c>
      <c r="HV284">
        <v>1.867</v>
      </c>
      <c r="HW284">
        <v>1.86841</v>
      </c>
      <c r="HX284">
        <v>5</v>
      </c>
      <c r="HY284">
        <v>0</v>
      </c>
      <c r="HZ284">
        <v>0</v>
      </c>
      <c r="IA284">
        <v>0</v>
      </c>
      <c r="IB284" t="s">
        <v>424</v>
      </c>
      <c r="IC284" t="s">
        <v>425</v>
      </c>
      <c r="ID284" t="s">
        <v>426</v>
      </c>
      <c r="IE284" t="s">
        <v>426</v>
      </c>
      <c r="IF284" t="s">
        <v>426</v>
      </c>
      <c r="IG284" t="s">
        <v>426</v>
      </c>
      <c r="IH284">
        <v>0</v>
      </c>
      <c r="II284">
        <v>100</v>
      </c>
      <c r="IJ284">
        <v>100</v>
      </c>
      <c r="IK284">
        <v>1.979</v>
      </c>
      <c r="IL284">
        <v>0.3763</v>
      </c>
      <c r="IM284">
        <v>0.591063205497763</v>
      </c>
      <c r="IN284">
        <v>0.00362635438953289</v>
      </c>
      <c r="IO284">
        <v>-8.50754122937555e-07</v>
      </c>
      <c r="IP284">
        <v>2.87264459290622e-10</v>
      </c>
      <c r="IQ284">
        <v>-0.103101814204982</v>
      </c>
      <c r="IR284">
        <v>-0.017656537129445</v>
      </c>
      <c r="IS284">
        <v>0.00217271289782075</v>
      </c>
      <c r="IT284">
        <v>-2.34727275410467e-05</v>
      </c>
      <c r="IU284">
        <v>4</v>
      </c>
      <c r="IV284">
        <v>2183</v>
      </c>
      <c r="IW284">
        <v>1</v>
      </c>
      <c r="IX284">
        <v>27</v>
      </c>
      <c r="IY284">
        <v>29322736.4</v>
      </c>
      <c r="IZ284">
        <v>29322736.4</v>
      </c>
      <c r="JA284">
        <v>0.998535</v>
      </c>
      <c r="JB284">
        <v>2.64648</v>
      </c>
      <c r="JC284">
        <v>1.54785</v>
      </c>
      <c r="JD284">
        <v>2.31323</v>
      </c>
      <c r="JE284">
        <v>1.64551</v>
      </c>
      <c r="JF284">
        <v>2.34863</v>
      </c>
      <c r="JG284">
        <v>34.6463</v>
      </c>
      <c r="JH284">
        <v>24.2188</v>
      </c>
      <c r="JI284">
        <v>18</v>
      </c>
      <c r="JJ284">
        <v>506.34</v>
      </c>
      <c r="JK284">
        <v>396.147</v>
      </c>
      <c r="JL284">
        <v>30.8331</v>
      </c>
      <c r="JM284">
        <v>28.5353</v>
      </c>
      <c r="JN284">
        <v>29.9998</v>
      </c>
      <c r="JO284">
        <v>28.5539</v>
      </c>
      <c r="JP284">
        <v>28.5083</v>
      </c>
      <c r="JQ284">
        <v>19.9971</v>
      </c>
      <c r="JR284">
        <v>20.452</v>
      </c>
      <c r="JS284">
        <v>53.0695</v>
      </c>
      <c r="JT284">
        <v>30.8245</v>
      </c>
      <c r="JU284">
        <v>420</v>
      </c>
      <c r="JV284">
        <v>23.7533</v>
      </c>
      <c r="JW284">
        <v>96.5868</v>
      </c>
      <c r="JX284">
        <v>94.5518</v>
      </c>
    </row>
    <row r="285" spans="1:284">
      <c r="A285">
        <v>269</v>
      </c>
      <c r="B285">
        <v>1759364184.1</v>
      </c>
      <c r="C285">
        <v>3142</v>
      </c>
      <c r="D285" t="s">
        <v>970</v>
      </c>
      <c r="E285" t="s">
        <v>971</v>
      </c>
      <c r="F285">
        <v>5</v>
      </c>
      <c r="G285" t="s">
        <v>913</v>
      </c>
      <c r="H285" t="s">
        <v>419</v>
      </c>
      <c r="I285">
        <v>1759364181.1</v>
      </c>
      <c r="J285">
        <f>(K285)/1000</f>
        <v>0</v>
      </c>
      <c r="K285">
        <f>1000*DK285*AI285*(DG285-DH285)/(100*CZ285*(1000-AI285*DG285))</f>
        <v>0</v>
      </c>
      <c r="L285">
        <f>DK285*AI285*(DF285-DE285*(1000-AI285*DH285)/(1000-AI285*DG285))/(100*CZ285)</f>
        <v>0</v>
      </c>
      <c r="M285">
        <f>DE285 - IF(AI285&gt;1, L285*CZ285*100.0/(AK285), 0)</f>
        <v>0</v>
      </c>
      <c r="N285">
        <f>((T285-J285/2)*M285-L285)/(T285+J285/2)</f>
        <v>0</v>
      </c>
      <c r="O285">
        <f>N285*(DL285+DM285)/1000.0</f>
        <v>0</v>
      </c>
      <c r="P285">
        <f>(DE285 - IF(AI285&gt;1, L285*CZ285*100.0/(AK285), 0))*(DL285+DM285)/1000.0</f>
        <v>0</v>
      </c>
      <c r="Q285">
        <f>2.0/((1/S285-1/R285)+SIGN(S285)*SQRT((1/S285-1/R285)*(1/S285-1/R285) + 4*DA285/((DA285+1)*(DA285+1))*(2*1/S285*1/R285-1/R285*1/R285)))</f>
        <v>0</v>
      </c>
      <c r="R285">
        <f>IF(LEFT(DB285,1)&lt;&gt;"0",IF(LEFT(DB285,1)="1",3.0,DC285),$D$5+$E$5*(DS285*DL285/($K$5*1000))+$F$5*(DS285*DL285/($K$5*1000))*MAX(MIN(CZ285,$J$5),$I$5)*MAX(MIN(CZ285,$J$5),$I$5)+$G$5*MAX(MIN(CZ285,$J$5),$I$5)*(DS285*DL285/($K$5*1000))+$H$5*(DS285*DL285/($K$5*1000))*(DS285*DL285/($K$5*1000)))</f>
        <v>0</v>
      </c>
      <c r="S285">
        <f>J285*(1000-(1000*0.61365*exp(17.502*W285/(240.97+W285))/(DL285+DM285)+DG285)/2)/(1000*0.61365*exp(17.502*W285/(240.97+W285))/(DL285+DM285)-DG285)</f>
        <v>0</v>
      </c>
      <c r="T285">
        <f>1/((DA285+1)/(Q285/1.6)+1/(R285/1.37)) + DA285/((DA285+1)/(Q285/1.6) + DA285/(R285/1.37))</f>
        <v>0</v>
      </c>
      <c r="U285">
        <f>(CV285*CY285)</f>
        <v>0</v>
      </c>
      <c r="V285">
        <f>(DN285+(U285+2*0.95*5.67E-8*(((DN285+$B$7)+273)^4-(DN285+273)^4)-44100*J285)/(1.84*29.3*R285+8*0.95*5.67E-8*(DN285+273)^3))</f>
        <v>0</v>
      </c>
      <c r="W285">
        <f>($C$7*DO285+$D$7*DP285+$E$7*V285)</f>
        <v>0</v>
      </c>
      <c r="X285">
        <f>0.61365*exp(17.502*W285/(240.97+W285))</f>
        <v>0</v>
      </c>
      <c r="Y285">
        <f>(Z285/AA285*100)</f>
        <v>0</v>
      </c>
      <c r="Z285">
        <f>DG285*(DL285+DM285)/1000</f>
        <v>0</v>
      </c>
      <c r="AA285">
        <f>0.61365*exp(17.502*DN285/(240.97+DN285))</f>
        <v>0</v>
      </c>
      <c r="AB285">
        <f>(X285-DG285*(DL285+DM285)/1000)</f>
        <v>0</v>
      </c>
      <c r="AC285">
        <f>(-J285*44100)</f>
        <v>0</v>
      </c>
      <c r="AD285">
        <f>2*29.3*R285*0.92*(DN285-W285)</f>
        <v>0</v>
      </c>
      <c r="AE285">
        <f>2*0.95*5.67E-8*(((DN285+$B$7)+273)^4-(W285+273)^4)</f>
        <v>0</v>
      </c>
      <c r="AF285">
        <f>U285+AE285+AC285+AD285</f>
        <v>0</v>
      </c>
      <c r="AG285">
        <v>0</v>
      </c>
      <c r="AH285">
        <v>0</v>
      </c>
      <c r="AI285">
        <f>IF(AG285*$H$13&gt;=AK285,1.0,(AK285/(AK285-AG285*$H$13)))</f>
        <v>0</v>
      </c>
      <c r="AJ285">
        <f>(AI285-1)*100</f>
        <v>0</v>
      </c>
      <c r="AK285">
        <f>MAX(0,($B$13+$C$13*DS285)/(1+$D$13*DS285)*DL285/(DN285+273)*$E$13)</f>
        <v>0</v>
      </c>
      <c r="AL285" t="s">
        <v>420</v>
      </c>
      <c r="AM285" t="s">
        <v>420</v>
      </c>
      <c r="AN285">
        <v>0</v>
      </c>
      <c r="AO285">
        <v>0</v>
      </c>
      <c r="AP285">
        <f>1-AN285/AO285</f>
        <v>0</v>
      </c>
      <c r="AQ285">
        <v>0</v>
      </c>
      <c r="AR285" t="s">
        <v>420</v>
      </c>
      <c r="AS285" t="s">
        <v>420</v>
      </c>
      <c r="AT285">
        <v>0</v>
      </c>
      <c r="AU285">
        <v>0</v>
      </c>
      <c r="AV285">
        <f>1-AT285/AU285</f>
        <v>0</v>
      </c>
      <c r="AW285">
        <v>0.5</v>
      </c>
      <c r="AX285">
        <f>CW285</f>
        <v>0</v>
      </c>
      <c r="AY285">
        <f>L285</f>
        <v>0</v>
      </c>
      <c r="AZ285">
        <f>AV285*AW285*AX285</f>
        <v>0</v>
      </c>
      <c r="BA285">
        <f>(AY285-AQ285)/AX285</f>
        <v>0</v>
      </c>
      <c r="BB285">
        <f>(AO285-AU285)/AU285</f>
        <v>0</v>
      </c>
      <c r="BC285">
        <f>AN285/(AP285+AN285/AU285)</f>
        <v>0</v>
      </c>
      <c r="BD285" t="s">
        <v>420</v>
      </c>
      <c r="BE285">
        <v>0</v>
      </c>
      <c r="BF285">
        <f>IF(BE285&lt;&gt;0, BE285, BC285)</f>
        <v>0</v>
      </c>
      <c r="BG285">
        <f>1-BF285/AU285</f>
        <v>0</v>
      </c>
      <c r="BH285">
        <f>(AU285-AT285)/(AU285-BF285)</f>
        <v>0</v>
      </c>
      <c r="BI285">
        <f>(AO285-AU285)/(AO285-BF285)</f>
        <v>0</v>
      </c>
      <c r="BJ285">
        <f>(AU285-AT285)/(AU285-AN285)</f>
        <v>0</v>
      </c>
      <c r="BK285">
        <f>(AO285-AU285)/(AO285-AN285)</f>
        <v>0</v>
      </c>
      <c r="BL285">
        <f>(BH285*BF285/AT285)</f>
        <v>0</v>
      </c>
      <c r="BM285">
        <f>(1-BL285)</f>
        <v>0</v>
      </c>
      <c r="CV285">
        <f>$B$11*DT285+$C$11*DU285+$F$11*EF285*(1-EI285)</f>
        <v>0</v>
      </c>
      <c r="CW285">
        <f>CV285*CX285</f>
        <v>0</v>
      </c>
      <c r="CX285">
        <f>($B$11*$D$9+$C$11*$D$9+$F$11*((ES285+EK285)/MAX(ES285+EK285+ET285, 0.1)*$I$9+ET285/MAX(ES285+EK285+ET285, 0.1)*$J$9))/($B$11+$C$11+$F$11)</f>
        <v>0</v>
      </c>
      <c r="CY285">
        <f>($B$11*$K$9+$C$11*$K$9+$F$11*((ES285+EK285)/MAX(ES285+EK285+ET285, 0.1)*$P$9+ET285/MAX(ES285+EK285+ET285, 0.1)*$Q$9))/($B$11+$C$11+$F$11)</f>
        <v>0</v>
      </c>
      <c r="CZ285">
        <v>2.7</v>
      </c>
      <c r="DA285">
        <v>0.5</v>
      </c>
      <c r="DB285" t="s">
        <v>421</v>
      </c>
      <c r="DC285">
        <v>2</v>
      </c>
      <c r="DD285">
        <v>1759364181.1</v>
      </c>
      <c r="DE285">
        <v>419.989666666667</v>
      </c>
      <c r="DF285">
        <v>419.938666666667</v>
      </c>
      <c r="DG285">
        <v>23.8556333333333</v>
      </c>
      <c r="DH285">
        <v>23.7353</v>
      </c>
      <c r="DI285">
        <v>418.009666666667</v>
      </c>
      <c r="DJ285">
        <v>23.4793666666667</v>
      </c>
      <c r="DK285">
        <v>500.058</v>
      </c>
      <c r="DL285">
        <v>90.3313333333333</v>
      </c>
      <c r="DM285">
        <v>0.0334744666666667</v>
      </c>
      <c r="DN285">
        <v>30.2511666666667</v>
      </c>
      <c r="DO285">
        <v>30.0167</v>
      </c>
      <c r="DP285">
        <v>999.9</v>
      </c>
      <c r="DQ285">
        <v>0</v>
      </c>
      <c r="DR285">
        <v>0</v>
      </c>
      <c r="DS285">
        <v>10011.6833333333</v>
      </c>
      <c r="DT285">
        <v>0</v>
      </c>
      <c r="DU285">
        <v>0.386148</v>
      </c>
      <c r="DV285">
        <v>0.0504862333333333</v>
      </c>
      <c r="DW285">
        <v>430.253</v>
      </c>
      <c r="DX285">
        <v>430.148666666667</v>
      </c>
      <c r="DY285">
        <v>0.120350666666667</v>
      </c>
      <c r="DZ285">
        <v>419.938666666667</v>
      </c>
      <c r="EA285">
        <v>23.7353</v>
      </c>
      <c r="EB285">
        <v>2.15491333333333</v>
      </c>
      <c r="EC285">
        <v>2.14404</v>
      </c>
      <c r="ED285">
        <v>18.6309666666667</v>
      </c>
      <c r="EE285">
        <v>18.5501666666667</v>
      </c>
      <c r="EF285">
        <v>0.00500059</v>
      </c>
      <c r="EG285">
        <v>0</v>
      </c>
      <c r="EH285">
        <v>0</v>
      </c>
      <c r="EI285">
        <v>0</v>
      </c>
      <c r="EJ285">
        <v>277.8</v>
      </c>
      <c r="EK285">
        <v>0.00500059</v>
      </c>
      <c r="EL285">
        <v>-9.8</v>
      </c>
      <c r="EM285">
        <v>-1.4</v>
      </c>
      <c r="EN285">
        <v>35.875</v>
      </c>
      <c r="EO285">
        <v>40.458</v>
      </c>
      <c r="EP285">
        <v>37.687</v>
      </c>
      <c r="EQ285">
        <v>41.104</v>
      </c>
      <c r="ER285">
        <v>38.708</v>
      </c>
      <c r="ES285">
        <v>0</v>
      </c>
      <c r="ET285">
        <v>0</v>
      </c>
      <c r="EU285">
        <v>0</v>
      </c>
      <c r="EV285">
        <v>1759364185.3</v>
      </c>
      <c r="EW285">
        <v>0</v>
      </c>
      <c r="EX285">
        <v>277.288461538462</v>
      </c>
      <c r="EY285">
        <v>10.1162387588011</v>
      </c>
      <c r="EZ285">
        <v>-13.6923074457903</v>
      </c>
      <c r="FA285">
        <v>-7.51153846153846</v>
      </c>
      <c r="FB285">
        <v>15</v>
      </c>
      <c r="FC285">
        <v>0</v>
      </c>
      <c r="FD285" t="s">
        <v>422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-0.0066310380952381</v>
      </c>
      <c r="FQ285">
        <v>0.323464107272727</v>
      </c>
      <c r="FR285">
        <v>0.0406431972631373</v>
      </c>
      <c r="FS285">
        <v>1</v>
      </c>
      <c r="FT285">
        <v>277.802941176471</v>
      </c>
      <c r="FU285">
        <v>-17.7891523144239</v>
      </c>
      <c r="FV285">
        <v>6.25015224728061</v>
      </c>
      <c r="FW285">
        <v>-1</v>
      </c>
      <c r="FX285">
        <v>0.121186619047619</v>
      </c>
      <c r="FY285">
        <v>0.000399818181818334</v>
      </c>
      <c r="FZ285">
        <v>0.000680402575244313</v>
      </c>
      <c r="GA285">
        <v>1</v>
      </c>
      <c r="GB285">
        <v>2</v>
      </c>
      <c r="GC285">
        <v>2</v>
      </c>
      <c r="GD285" t="s">
        <v>449</v>
      </c>
      <c r="GE285">
        <v>3.13295</v>
      </c>
      <c r="GF285">
        <v>2.71151</v>
      </c>
      <c r="GG285">
        <v>0.0892783</v>
      </c>
      <c r="GH285">
        <v>0.0897372</v>
      </c>
      <c r="GI285">
        <v>0.10226</v>
      </c>
      <c r="GJ285">
        <v>0.102657</v>
      </c>
      <c r="GK285">
        <v>34283.2</v>
      </c>
      <c r="GL285">
        <v>36707.4</v>
      </c>
      <c r="GM285">
        <v>34060.2</v>
      </c>
      <c r="GN285">
        <v>36513.7</v>
      </c>
      <c r="GO285">
        <v>43184.4</v>
      </c>
      <c r="GP285">
        <v>47035.5</v>
      </c>
      <c r="GQ285">
        <v>53134.7</v>
      </c>
      <c r="GR285">
        <v>58358.3</v>
      </c>
      <c r="GS285">
        <v>1.95212</v>
      </c>
      <c r="GT285">
        <v>1.7804</v>
      </c>
      <c r="GU285">
        <v>0.0932813</v>
      </c>
      <c r="GV285">
        <v>0</v>
      </c>
      <c r="GW285">
        <v>28.4977</v>
      </c>
      <c r="GX285">
        <v>999.9</v>
      </c>
      <c r="GY285">
        <v>57.374</v>
      </c>
      <c r="GZ285">
        <v>30.978</v>
      </c>
      <c r="HA285">
        <v>28.6198</v>
      </c>
      <c r="HB285">
        <v>54.8127</v>
      </c>
      <c r="HC285">
        <v>44.2548</v>
      </c>
      <c r="HD285">
        <v>1</v>
      </c>
      <c r="HE285">
        <v>0.087815</v>
      </c>
      <c r="HF285">
        <v>-1.35912</v>
      </c>
      <c r="HG285">
        <v>20.1283</v>
      </c>
      <c r="HH285">
        <v>5.19812</v>
      </c>
      <c r="HI285">
        <v>12.0041</v>
      </c>
      <c r="HJ285">
        <v>4.97545</v>
      </c>
      <c r="HK285">
        <v>3.294</v>
      </c>
      <c r="HL285">
        <v>9999</v>
      </c>
      <c r="HM285">
        <v>9999</v>
      </c>
      <c r="HN285">
        <v>999.9</v>
      </c>
      <c r="HO285">
        <v>9999</v>
      </c>
      <c r="HP285">
        <v>1.86325</v>
      </c>
      <c r="HQ285">
        <v>1.86813</v>
      </c>
      <c r="HR285">
        <v>1.8679</v>
      </c>
      <c r="HS285">
        <v>1.86905</v>
      </c>
      <c r="HT285">
        <v>1.86981</v>
      </c>
      <c r="HU285">
        <v>1.86588</v>
      </c>
      <c r="HV285">
        <v>1.86698</v>
      </c>
      <c r="HW285">
        <v>1.86841</v>
      </c>
      <c r="HX285">
        <v>5</v>
      </c>
      <c r="HY285">
        <v>0</v>
      </c>
      <c r="HZ285">
        <v>0</v>
      </c>
      <c r="IA285">
        <v>0</v>
      </c>
      <c r="IB285" t="s">
        <v>424</v>
      </c>
      <c r="IC285" t="s">
        <v>425</v>
      </c>
      <c r="ID285" t="s">
        <v>426</v>
      </c>
      <c r="IE285" t="s">
        <v>426</v>
      </c>
      <c r="IF285" t="s">
        <v>426</v>
      </c>
      <c r="IG285" t="s">
        <v>426</v>
      </c>
      <c r="IH285">
        <v>0</v>
      </c>
      <c r="II285">
        <v>100</v>
      </c>
      <c r="IJ285">
        <v>100</v>
      </c>
      <c r="IK285">
        <v>1.979</v>
      </c>
      <c r="IL285">
        <v>0.3761</v>
      </c>
      <c r="IM285">
        <v>0.591063205497763</v>
      </c>
      <c r="IN285">
        <v>0.00362635438953289</v>
      </c>
      <c r="IO285">
        <v>-8.50754122937555e-07</v>
      </c>
      <c r="IP285">
        <v>2.87264459290622e-10</v>
      </c>
      <c r="IQ285">
        <v>-0.103101814204982</v>
      </c>
      <c r="IR285">
        <v>-0.017656537129445</v>
      </c>
      <c r="IS285">
        <v>0.00217271289782075</v>
      </c>
      <c r="IT285">
        <v>-2.34727275410467e-05</v>
      </c>
      <c r="IU285">
        <v>4</v>
      </c>
      <c r="IV285">
        <v>2183</v>
      </c>
      <c r="IW285">
        <v>1</v>
      </c>
      <c r="IX285">
        <v>27</v>
      </c>
      <c r="IY285">
        <v>29322736.4</v>
      </c>
      <c r="IZ285">
        <v>29322736.4</v>
      </c>
      <c r="JA285">
        <v>0.997314</v>
      </c>
      <c r="JB285">
        <v>2.6416</v>
      </c>
      <c r="JC285">
        <v>1.54785</v>
      </c>
      <c r="JD285">
        <v>2.31323</v>
      </c>
      <c r="JE285">
        <v>1.64673</v>
      </c>
      <c r="JF285">
        <v>2.34741</v>
      </c>
      <c r="JG285">
        <v>34.6463</v>
      </c>
      <c r="JH285">
        <v>24.2188</v>
      </c>
      <c r="JI285">
        <v>18</v>
      </c>
      <c r="JJ285">
        <v>506.28</v>
      </c>
      <c r="JK285">
        <v>396.121</v>
      </c>
      <c r="JL285">
        <v>30.8245</v>
      </c>
      <c r="JM285">
        <v>28.5338</v>
      </c>
      <c r="JN285">
        <v>29.9998</v>
      </c>
      <c r="JO285">
        <v>28.5527</v>
      </c>
      <c r="JP285">
        <v>28.5066</v>
      </c>
      <c r="JQ285">
        <v>19.9954</v>
      </c>
      <c r="JR285">
        <v>20.452</v>
      </c>
      <c r="JS285">
        <v>53.0695</v>
      </c>
      <c r="JT285">
        <v>30.8074</v>
      </c>
      <c r="JU285">
        <v>420</v>
      </c>
      <c r="JV285">
        <v>23.7533</v>
      </c>
      <c r="JW285">
        <v>96.5871</v>
      </c>
      <c r="JX285">
        <v>94.5525</v>
      </c>
    </row>
    <row r="286" spans="1:284">
      <c r="A286">
        <v>270</v>
      </c>
      <c r="B286">
        <v>1759364489.1</v>
      </c>
      <c r="C286">
        <v>3447</v>
      </c>
      <c r="D286" t="s">
        <v>972</v>
      </c>
      <c r="E286" t="s">
        <v>973</v>
      </c>
      <c r="F286">
        <v>5</v>
      </c>
      <c r="G286" t="s">
        <v>974</v>
      </c>
      <c r="H286" t="s">
        <v>419</v>
      </c>
      <c r="I286">
        <v>1759364485.6</v>
      </c>
      <c r="J286">
        <f>(K286)/1000</f>
        <v>0</v>
      </c>
      <c r="K286">
        <f>1000*DK286*AI286*(DG286-DH286)/(100*CZ286*(1000-AI286*DG286))</f>
        <v>0</v>
      </c>
      <c r="L286">
        <f>DK286*AI286*(DF286-DE286*(1000-AI286*DH286)/(1000-AI286*DG286))/(100*CZ286)</f>
        <v>0</v>
      </c>
      <c r="M286">
        <f>DE286 - IF(AI286&gt;1, L286*CZ286*100.0/(AK286), 0)</f>
        <v>0</v>
      </c>
      <c r="N286">
        <f>((T286-J286/2)*M286-L286)/(T286+J286/2)</f>
        <v>0</v>
      </c>
      <c r="O286">
        <f>N286*(DL286+DM286)/1000.0</f>
        <v>0</v>
      </c>
      <c r="P286">
        <f>(DE286 - IF(AI286&gt;1, L286*CZ286*100.0/(AK286), 0))*(DL286+DM286)/1000.0</f>
        <v>0</v>
      </c>
      <c r="Q286">
        <f>2.0/((1/S286-1/R286)+SIGN(S286)*SQRT((1/S286-1/R286)*(1/S286-1/R286) + 4*DA286/((DA286+1)*(DA286+1))*(2*1/S286*1/R286-1/R286*1/R286)))</f>
        <v>0</v>
      </c>
      <c r="R286">
        <f>IF(LEFT(DB286,1)&lt;&gt;"0",IF(LEFT(DB286,1)="1",3.0,DC286),$D$5+$E$5*(DS286*DL286/($K$5*1000))+$F$5*(DS286*DL286/($K$5*1000))*MAX(MIN(CZ286,$J$5),$I$5)*MAX(MIN(CZ286,$J$5),$I$5)+$G$5*MAX(MIN(CZ286,$J$5),$I$5)*(DS286*DL286/($K$5*1000))+$H$5*(DS286*DL286/($K$5*1000))*(DS286*DL286/($K$5*1000)))</f>
        <v>0</v>
      </c>
      <c r="S286">
        <f>J286*(1000-(1000*0.61365*exp(17.502*W286/(240.97+W286))/(DL286+DM286)+DG286)/2)/(1000*0.61365*exp(17.502*W286/(240.97+W286))/(DL286+DM286)-DG286)</f>
        <v>0</v>
      </c>
      <c r="T286">
        <f>1/((DA286+1)/(Q286/1.6)+1/(R286/1.37)) + DA286/((DA286+1)/(Q286/1.6) + DA286/(R286/1.37))</f>
        <v>0</v>
      </c>
      <c r="U286">
        <f>(CV286*CY286)</f>
        <v>0</v>
      </c>
      <c r="V286">
        <f>(DN286+(U286+2*0.95*5.67E-8*(((DN286+$B$7)+273)^4-(DN286+273)^4)-44100*J286)/(1.84*29.3*R286+8*0.95*5.67E-8*(DN286+273)^3))</f>
        <v>0</v>
      </c>
      <c r="W286">
        <f>($C$7*DO286+$D$7*DP286+$E$7*V286)</f>
        <v>0</v>
      </c>
      <c r="X286">
        <f>0.61365*exp(17.502*W286/(240.97+W286))</f>
        <v>0</v>
      </c>
      <c r="Y286">
        <f>(Z286/AA286*100)</f>
        <v>0</v>
      </c>
      <c r="Z286">
        <f>DG286*(DL286+DM286)/1000</f>
        <v>0</v>
      </c>
      <c r="AA286">
        <f>0.61365*exp(17.502*DN286/(240.97+DN286))</f>
        <v>0</v>
      </c>
      <c r="AB286">
        <f>(X286-DG286*(DL286+DM286)/1000)</f>
        <v>0</v>
      </c>
      <c r="AC286">
        <f>(-J286*44100)</f>
        <v>0</v>
      </c>
      <c r="AD286">
        <f>2*29.3*R286*0.92*(DN286-W286)</f>
        <v>0</v>
      </c>
      <c r="AE286">
        <f>2*0.95*5.67E-8*(((DN286+$B$7)+273)^4-(W286+273)^4)</f>
        <v>0</v>
      </c>
      <c r="AF286">
        <f>U286+AE286+AC286+AD286</f>
        <v>0</v>
      </c>
      <c r="AG286">
        <v>7</v>
      </c>
      <c r="AH286">
        <v>1</v>
      </c>
      <c r="AI286">
        <f>IF(AG286*$H$13&gt;=AK286,1.0,(AK286/(AK286-AG286*$H$13)))</f>
        <v>0</v>
      </c>
      <c r="AJ286">
        <f>(AI286-1)*100</f>
        <v>0</v>
      </c>
      <c r="AK286">
        <f>MAX(0,($B$13+$C$13*DS286)/(1+$D$13*DS286)*DL286/(DN286+273)*$E$13)</f>
        <v>0</v>
      </c>
      <c r="AL286" t="s">
        <v>420</v>
      </c>
      <c r="AM286" t="s">
        <v>420</v>
      </c>
      <c r="AN286">
        <v>0</v>
      </c>
      <c r="AO286">
        <v>0</v>
      </c>
      <c r="AP286">
        <f>1-AN286/AO286</f>
        <v>0</v>
      </c>
      <c r="AQ286">
        <v>0</v>
      </c>
      <c r="AR286" t="s">
        <v>420</v>
      </c>
      <c r="AS286" t="s">
        <v>420</v>
      </c>
      <c r="AT286">
        <v>0</v>
      </c>
      <c r="AU286">
        <v>0</v>
      </c>
      <c r="AV286">
        <f>1-AT286/AU286</f>
        <v>0</v>
      </c>
      <c r="AW286">
        <v>0.5</v>
      </c>
      <c r="AX286">
        <f>CW286</f>
        <v>0</v>
      </c>
      <c r="AY286">
        <f>L286</f>
        <v>0</v>
      </c>
      <c r="AZ286">
        <f>AV286*AW286*AX286</f>
        <v>0</v>
      </c>
      <c r="BA286">
        <f>(AY286-AQ286)/AX286</f>
        <v>0</v>
      </c>
      <c r="BB286">
        <f>(AO286-AU286)/AU286</f>
        <v>0</v>
      </c>
      <c r="BC286">
        <f>AN286/(AP286+AN286/AU286)</f>
        <v>0</v>
      </c>
      <c r="BD286" t="s">
        <v>420</v>
      </c>
      <c r="BE286">
        <v>0</v>
      </c>
      <c r="BF286">
        <f>IF(BE286&lt;&gt;0, BE286, BC286)</f>
        <v>0</v>
      </c>
      <c r="BG286">
        <f>1-BF286/AU286</f>
        <v>0</v>
      </c>
      <c r="BH286">
        <f>(AU286-AT286)/(AU286-BF286)</f>
        <v>0</v>
      </c>
      <c r="BI286">
        <f>(AO286-AU286)/(AO286-BF286)</f>
        <v>0</v>
      </c>
      <c r="BJ286">
        <f>(AU286-AT286)/(AU286-AN286)</f>
        <v>0</v>
      </c>
      <c r="BK286">
        <f>(AO286-AU286)/(AO286-AN286)</f>
        <v>0</v>
      </c>
      <c r="BL286">
        <f>(BH286*BF286/AT286)</f>
        <v>0</v>
      </c>
      <c r="BM286">
        <f>(1-BL286)</f>
        <v>0</v>
      </c>
      <c r="CV286">
        <f>$B$11*DT286+$C$11*DU286+$F$11*EF286*(1-EI286)</f>
        <v>0</v>
      </c>
      <c r="CW286">
        <f>CV286*CX286</f>
        <v>0</v>
      </c>
      <c r="CX286">
        <f>($B$11*$D$9+$C$11*$D$9+$F$11*((ES286+EK286)/MAX(ES286+EK286+ET286, 0.1)*$I$9+ET286/MAX(ES286+EK286+ET286, 0.1)*$J$9))/($B$11+$C$11+$F$11)</f>
        <v>0</v>
      </c>
      <c r="CY286">
        <f>($B$11*$K$9+$C$11*$K$9+$F$11*((ES286+EK286)/MAX(ES286+EK286+ET286, 0.1)*$P$9+ET286/MAX(ES286+EK286+ET286, 0.1)*$Q$9))/($B$11+$C$11+$F$11)</f>
        <v>0</v>
      </c>
      <c r="CZ286">
        <v>3.21</v>
      </c>
      <c r="DA286">
        <v>0.5</v>
      </c>
      <c r="DB286" t="s">
        <v>421</v>
      </c>
      <c r="DC286">
        <v>2</v>
      </c>
      <c r="DD286">
        <v>1759364485.6</v>
      </c>
      <c r="DE286">
        <v>420.246666666667</v>
      </c>
      <c r="DF286">
        <v>419.9815</v>
      </c>
      <c r="DG286">
        <v>23.9929666666667</v>
      </c>
      <c r="DH286">
        <v>23.9486333333333</v>
      </c>
      <c r="DI286">
        <v>418.2665</v>
      </c>
      <c r="DJ286">
        <v>23.6107</v>
      </c>
      <c r="DK286">
        <v>500.018666666667</v>
      </c>
      <c r="DL286">
        <v>90.3298833333333</v>
      </c>
      <c r="DM286">
        <v>0.0323713166666667</v>
      </c>
      <c r="DN286">
        <v>30.2327166666667</v>
      </c>
      <c r="DO286">
        <v>29.9965166666667</v>
      </c>
      <c r="DP286">
        <v>999.9</v>
      </c>
      <c r="DQ286">
        <v>0</v>
      </c>
      <c r="DR286">
        <v>0</v>
      </c>
      <c r="DS286">
        <v>10010.6416666667</v>
      </c>
      <c r="DT286">
        <v>0</v>
      </c>
      <c r="DU286">
        <v>0.330984</v>
      </c>
      <c r="DV286">
        <v>0.264862166666667</v>
      </c>
      <c r="DW286">
        <v>430.577333333333</v>
      </c>
      <c r="DX286">
        <v>430.286333333333</v>
      </c>
      <c r="DY286">
        <v>0.0443341</v>
      </c>
      <c r="DZ286">
        <v>419.9815</v>
      </c>
      <c r="EA286">
        <v>23.9486333333333</v>
      </c>
      <c r="EB286">
        <v>2.16728333333333</v>
      </c>
      <c r="EC286">
        <v>2.16327833333333</v>
      </c>
      <c r="ED286">
        <v>18.7225</v>
      </c>
      <c r="EE286">
        <v>18.6929</v>
      </c>
      <c r="EF286">
        <v>0.00500059</v>
      </c>
      <c r="EG286">
        <v>0</v>
      </c>
      <c r="EH286">
        <v>0</v>
      </c>
      <c r="EI286">
        <v>0</v>
      </c>
      <c r="EJ286">
        <v>324.85</v>
      </c>
      <c r="EK286">
        <v>0.00500059</v>
      </c>
      <c r="EL286">
        <v>-7.48333333333333</v>
      </c>
      <c r="EM286">
        <v>-0.633333333333333</v>
      </c>
      <c r="EN286">
        <v>35.354</v>
      </c>
      <c r="EO286">
        <v>38.9893333333333</v>
      </c>
      <c r="EP286">
        <v>36.8956666666667</v>
      </c>
      <c r="EQ286">
        <v>38.9685</v>
      </c>
      <c r="ER286">
        <v>37.9163333333333</v>
      </c>
      <c r="ES286">
        <v>0</v>
      </c>
      <c r="ET286">
        <v>0</v>
      </c>
      <c r="EU286">
        <v>0</v>
      </c>
      <c r="EV286">
        <v>1759364490.1</v>
      </c>
      <c r="EW286">
        <v>0</v>
      </c>
      <c r="EX286">
        <v>327.165384615385</v>
      </c>
      <c r="EY286">
        <v>-24.283760803144</v>
      </c>
      <c r="EZ286">
        <v>29.1999998985088</v>
      </c>
      <c r="FA286">
        <v>-12.5884615384615</v>
      </c>
      <c r="FB286">
        <v>15</v>
      </c>
      <c r="FC286">
        <v>0</v>
      </c>
      <c r="FD286" t="s">
        <v>422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0.27002715</v>
      </c>
      <c r="FQ286">
        <v>-0.0693884661654131</v>
      </c>
      <c r="FR286">
        <v>0.0249241676717097</v>
      </c>
      <c r="FS286">
        <v>1</v>
      </c>
      <c r="FT286">
        <v>327.602941176471</v>
      </c>
      <c r="FU286">
        <v>-5.77387316959618</v>
      </c>
      <c r="FV286">
        <v>6.23413210592997</v>
      </c>
      <c r="FW286">
        <v>-1</v>
      </c>
      <c r="FX286">
        <v>0.068737985</v>
      </c>
      <c r="FY286">
        <v>-0.0897101458646618</v>
      </c>
      <c r="FZ286">
        <v>0.0148300891942117</v>
      </c>
      <c r="GA286">
        <v>1</v>
      </c>
      <c r="GB286">
        <v>2</v>
      </c>
      <c r="GC286">
        <v>2</v>
      </c>
      <c r="GD286" t="s">
        <v>449</v>
      </c>
      <c r="GE286">
        <v>3.13295</v>
      </c>
      <c r="GF286">
        <v>2.71019</v>
      </c>
      <c r="GG286">
        <v>0.0893537</v>
      </c>
      <c r="GH286">
        <v>0.0897755</v>
      </c>
      <c r="GI286">
        <v>0.102768</v>
      </c>
      <c r="GJ286">
        <v>0.103473</v>
      </c>
      <c r="GK286">
        <v>34285.8</v>
      </c>
      <c r="GL286">
        <v>36713.4</v>
      </c>
      <c r="GM286">
        <v>34064.9</v>
      </c>
      <c r="GN286">
        <v>36520.5</v>
      </c>
      <c r="GO286">
        <v>43163.4</v>
      </c>
      <c r="GP286">
        <v>46999.6</v>
      </c>
      <c r="GQ286">
        <v>53140.4</v>
      </c>
      <c r="GR286">
        <v>58368.2</v>
      </c>
      <c r="GS286">
        <v>1.93715</v>
      </c>
      <c r="GT286">
        <v>1.78253</v>
      </c>
      <c r="GU286">
        <v>0.0936538</v>
      </c>
      <c r="GV286">
        <v>0</v>
      </c>
      <c r="GW286">
        <v>28.4596</v>
      </c>
      <c r="GX286">
        <v>999.9</v>
      </c>
      <c r="GY286">
        <v>57.301</v>
      </c>
      <c r="GZ286">
        <v>30.957</v>
      </c>
      <c r="HA286">
        <v>28.5484</v>
      </c>
      <c r="HB286">
        <v>54.6427</v>
      </c>
      <c r="HC286">
        <v>44.5673</v>
      </c>
      <c r="HD286">
        <v>1</v>
      </c>
      <c r="HE286">
        <v>0.0799085</v>
      </c>
      <c r="HF286">
        <v>-1.5283</v>
      </c>
      <c r="HG286">
        <v>20.1273</v>
      </c>
      <c r="HH286">
        <v>5.19797</v>
      </c>
      <c r="HI286">
        <v>12.0041</v>
      </c>
      <c r="HJ286">
        <v>4.97525</v>
      </c>
      <c r="HK286">
        <v>3.294</v>
      </c>
      <c r="HL286">
        <v>9999</v>
      </c>
      <c r="HM286">
        <v>9999</v>
      </c>
      <c r="HN286">
        <v>999.9</v>
      </c>
      <c r="HO286">
        <v>9999</v>
      </c>
      <c r="HP286">
        <v>1.86325</v>
      </c>
      <c r="HQ286">
        <v>1.86813</v>
      </c>
      <c r="HR286">
        <v>1.86787</v>
      </c>
      <c r="HS286">
        <v>1.86905</v>
      </c>
      <c r="HT286">
        <v>1.86981</v>
      </c>
      <c r="HU286">
        <v>1.86593</v>
      </c>
      <c r="HV286">
        <v>1.86696</v>
      </c>
      <c r="HW286">
        <v>1.86842</v>
      </c>
      <c r="HX286">
        <v>5</v>
      </c>
      <c r="HY286">
        <v>0</v>
      </c>
      <c r="HZ286">
        <v>0</v>
      </c>
      <c r="IA286">
        <v>0</v>
      </c>
      <c r="IB286" t="s">
        <v>424</v>
      </c>
      <c r="IC286" t="s">
        <v>425</v>
      </c>
      <c r="ID286" t="s">
        <v>426</v>
      </c>
      <c r="IE286" t="s">
        <v>426</v>
      </c>
      <c r="IF286" t="s">
        <v>426</v>
      </c>
      <c r="IG286" t="s">
        <v>426</v>
      </c>
      <c r="IH286">
        <v>0</v>
      </c>
      <c r="II286">
        <v>100</v>
      </c>
      <c r="IJ286">
        <v>100</v>
      </c>
      <c r="IK286">
        <v>1.98</v>
      </c>
      <c r="IL286">
        <v>0.383</v>
      </c>
      <c r="IM286">
        <v>0.591063205497763</v>
      </c>
      <c r="IN286">
        <v>0.00362635438953289</v>
      </c>
      <c r="IO286">
        <v>-8.50754122937555e-07</v>
      </c>
      <c r="IP286">
        <v>2.87264459290622e-10</v>
      </c>
      <c r="IQ286">
        <v>-0.103101814204982</v>
      </c>
      <c r="IR286">
        <v>-0.017656537129445</v>
      </c>
      <c r="IS286">
        <v>0.00217271289782075</v>
      </c>
      <c r="IT286">
        <v>-2.34727275410467e-05</v>
      </c>
      <c r="IU286">
        <v>4</v>
      </c>
      <c r="IV286">
        <v>2183</v>
      </c>
      <c r="IW286">
        <v>1</v>
      </c>
      <c r="IX286">
        <v>27</v>
      </c>
      <c r="IY286">
        <v>29322741.5</v>
      </c>
      <c r="IZ286">
        <v>29322741.5</v>
      </c>
      <c r="JA286">
        <v>0.998535</v>
      </c>
      <c r="JB286">
        <v>2.64282</v>
      </c>
      <c r="JC286">
        <v>1.54785</v>
      </c>
      <c r="JD286">
        <v>2.31201</v>
      </c>
      <c r="JE286">
        <v>1.64673</v>
      </c>
      <c r="JF286">
        <v>2.37305</v>
      </c>
      <c r="JG286">
        <v>34.6235</v>
      </c>
      <c r="JH286">
        <v>24.2188</v>
      </c>
      <c r="JI286">
        <v>18</v>
      </c>
      <c r="JJ286">
        <v>495.211</v>
      </c>
      <c r="JK286">
        <v>396.322</v>
      </c>
      <c r="JL286">
        <v>31.0051</v>
      </c>
      <c r="JM286">
        <v>28.405</v>
      </c>
      <c r="JN286">
        <v>29.9999</v>
      </c>
      <c r="JO286">
        <v>28.4112</v>
      </c>
      <c r="JP286">
        <v>28.3642</v>
      </c>
      <c r="JQ286">
        <v>20.0019</v>
      </c>
      <c r="JR286">
        <v>19.2706</v>
      </c>
      <c r="JS286">
        <v>54.0145</v>
      </c>
      <c r="JT286">
        <v>30.9935</v>
      </c>
      <c r="JU286">
        <v>420</v>
      </c>
      <c r="JV286">
        <v>23.9573</v>
      </c>
      <c r="JW286">
        <v>96.5985</v>
      </c>
      <c r="JX286">
        <v>94.569</v>
      </c>
    </row>
    <row r="287" spans="1:284">
      <c r="A287">
        <v>271</v>
      </c>
      <c r="B287">
        <v>1759364491.1</v>
      </c>
      <c r="C287">
        <v>3449</v>
      </c>
      <c r="D287" t="s">
        <v>975</v>
      </c>
      <c r="E287" t="s">
        <v>976</v>
      </c>
      <c r="F287">
        <v>5</v>
      </c>
      <c r="G287" t="s">
        <v>974</v>
      </c>
      <c r="H287" t="s">
        <v>419</v>
      </c>
      <c r="I287">
        <v>1759364487.85</v>
      </c>
      <c r="J287">
        <f>(K287)/1000</f>
        <v>0</v>
      </c>
      <c r="K287">
        <f>1000*DK287*AI287*(DG287-DH287)/(100*CZ287*(1000-AI287*DG287))</f>
        <v>0</v>
      </c>
      <c r="L287">
        <f>DK287*AI287*(DF287-DE287*(1000-AI287*DH287)/(1000-AI287*DG287))/(100*CZ287)</f>
        <v>0</v>
      </c>
      <c r="M287">
        <f>DE287 - IF(AI287&gt;1, L287*CZ287*100.0/(AK287), 0)</f>
        <v>0</v>
      </c>
      <c r="N287">
        <f>((T287-J287/2)*M287-L287)/(T287+J287/2)</f>
        <v>0</v>
      </c>
      <c r="O287">
        <f>N287*(DL287+DM287)/1000.0</f>
        <v>0</v>
      </c>
      <c r="P287">
        <f>(DE287 - IF(AI287&gt;1, L287*CZ287*100.0/(AK287), 0))*(DL287+DM287)/1000.0</f>
        <v>0</v>
      </c>
      <c r="Q287">
        <f>2.0/((1/S287-1/R287)+SIGN(S287)*SQRT((1/S287-1/R287)*(1/S287-1/R287) + 4*DA287/((DA287+1)*(DA287+1))*(2*1/S287*1/R287-1/R287*1/R287)))</f>
        <v>0</v>
      </c>
      <c r="R287">
        <f>IF(LEFT(DB287,1)&lt;&gt;"0",IF(LEFT(DB287,1)="1",3.0,DC287),$D$5+$E$5*(DS287*DL287/($K$5*1000))+$F$5*(DS287*DL287/($K$5*1000))*MAX(MIN(CZ287,$J$5),$I$5)*MAX(MIN(CZ287,$J$5),$I$5)+$G$5*MAX(MIN(CZ287,$J$5),$I$5)*(DS287*DL287/($K$5*1000))+$H$5*(DS287*DL287/($K$5*1000))*(DS287*DL287/($K$5*1000)))</f>
        <v>0</v>
      </c>
      <c r="S287">
        <f>J287*(1000-(1000*0.61365*exp(17.502*W287/(240.97+W287))/(DL287+DM287)+DG287)/2)/(1000*0.61365*exp(17.502*W287/(240.97+W287))/(DL287+DM287)-DG287)</f>
        <v>0</v>
      </c>
      <c r="T287">
        <f>1/((DA287+1)/(Q287/1.6)+1/(R287/1.37)) + DA287/((DA287+1)/(Q287/1.6) + DA287/(R287/1.37))</f>
        <v>0</v>
      </c>
      <c r="U287">
        <f>(CV287*CY287)</f>
        <v>0</v>
      </c>
      <c r="V287">
        <f>(DN287+(U287+2*0.95*5.67E-8*(((DN287+$B$7)+273)^4-(DN287+273)^4)-44100*J287)/(1.84*29.3*R287+8*0.95*5.67E-8*(DN287+273)^3))</f>
        <v>0</v>
      </c>
      <c r="W287">
        <f>($C$7*DO287+$D$7*DP287+$E$7*V287)</f>
        <v>0</v>
      </c>
      <c r="X287">
        <f>0.61365*exp(17.502*W287/(240.97+W287))</f>
        <v>0</v>
      </c>
      <c r="Y287">
        <f>(Z287/AA287*100)</f>
        <v>0</v>
      </c>
      <c r="Z287">
        <f>DG287*(DL287+DM287)/1000</f>
        <v>0</v>
      </c>
      <c r="AA287">
        <f>0.61365*exp(17.502*DN287/(240.97+DN287))</f>
        <v>0</v>
      </c>
      <c r="AB287">
        <f>(X287-DG287*(DL287+DM287)/1000)</f>
        <v>0</v>
      </c>
      <c r="AC287">
        <f>(-J287*44100)</f>
        <v>0</v>
      </c>
      <c r="AD287">
        <f>2*29.3*R287*0.92*(DN287-W287)</f>
        <v>0</v>
      </c>
      <c r="AE287">
        <f>2*0.95*5.67E-8*(((DN287+$B$7)+273)^4-(W287+273)^4)</f>
        <v>0</v>
      </c>
      <c r="AF287">
        <f>U287+AE287+AC287+AD287</f>
        <v>0</v>
      </c>
      <c r="AG287">
        <v>7</v>
      </c>
      <c r="AH287">
        <v>1</v>
      </c>
      <c r="AI287">
        <f>IF(AG287*$H$13&gt;=AK287,1.0,(AK287/(AK287-AG287*$H$13)))</f>
        <v>0</v>
      </c>
      <c r="AJ287">
        <f>(AI287-1)*100</f>
        <v>0</v>
      </c>
      <c r="AK287">
        <f>MAX(0,($B$13+$C$13*DS287)/(1+$D$13*DS287)*DL287/(DN287+273)*$E$13)</f>
        <v>0</v>
      </c>
      <c r="AL287" t="s">
        <v>420</v>
      </c>
      <c r="AM287" t="s">
        <v>420</v>
      </c>
      <c r="AN287">
        <v>0</v>
      </c>
      <c r="AO287">
        <v>0</v>
      </c>
      <c r="AP287">
        <f>1-AN287/AO287</f>
        <v>0</v>
      </c>
      <c r="AQ287">
        <v>0</v>
      </c>
      <c r="AR287" t="s">
        <v>420</v>
      </c>
      <c r="AS287" t="s">
        <v>420</v>
      </c>
      <c r="AT287">
        <v>0</v>
      </c>
      <c r="AU287">
        <v>0</v>
      </c>
      <c r="AV287">
        <f>1-AT287/AU287</f>
        <v>0</v>
      </c>
      <c r="AW287">
        <v>0.5</v>
      </c>
      <c r="AX287">
        <f>CW287</f>
        <v>0</v>
      </c>
      <c r="AY287">
        <f>L287</f>
        <v>0</v>
      </c>
      <c r="AZ287">
        <f>AV287*AW287*AX287</f>
        <v>0</v>
      </c>
      <c r="BA287">
        <f>(AY287-AQ287)/AX287</f>
        <v>0</v>
      </c>
      <c r="BB287">
        <f>(AO287-AU287)/AU287</f>
        <v>0</v>
      </c>
      <c r="BC287">
        <f>AN287/(AP287+AN287/AU287)</f>
        <v>0</v>
      </c>
      <c r="BD287" t="s">
        <v>420</v>
      </c>
      <c r="BE287">
        <v>0</v>
      </c>
      <c r="BF287">
        <f>IF(BE287&lt;&gt;0, BE287, BC287)</f>
        <v>0</v>
      </c>
      <c r="BG287">
        <f>1-BF287/AU287</f>
        <v>0</v>
      </c>
      <c r="BH287">
        <f>(AU287-AT287)/(AU287-BF287)</f>
        <v>0</v>
      </c>
      <c r="BI287">
        <f>(AO287-AU287)/(AO287-BF287)</f>
        <v>0</v>
      </c>
      <c r="BJ287">
        <f>(AU287-AT287)/(AU287-AN287)</f>
        <v>0</v>
      </c>
      <c r="BK287">
        <f>(AO287-AU287)/(AO287-AN287)</f>
        <v>0</v>
      </c>
      <c r="BL287">
        <f>(BH287*BF287/AT287)</f>
        <v>0</v>
      </c>
      <c r="BM287">
        <f>(1-BL287)</f>
        <v>0</v>
      </c>
      <c r="CV287">
        <f>$B$11*DT287+$C$11*DU287+$F$11*EF287*(1-EI287)</f>
        <v>0</v>
      </c>
      <c r="CW287">
        <f>CV287*CX287</f>
        <v>0</v>
      </c>
      <c r="CX287">
        <f>($B$11*$D$9+$C$11*$D$9+$F$11*((ES287+EK287)/MAX(ES287+EK287+ET287, 0.1)*$I$9+ET287/MAX(ES287+EK287+ET287, 0.1)*$J$9))/($B$11+$C$11+$F$11)</f>
        <v>0</v>
      </c>
      <c r="CY287">
        <f>($B$11*$K$9+$C$11*$K$9+$F$11*((ES287+EK287)/MAX(ES287+EK287+ET287, 0.1)*$P$9+ET287/MAX(ES287+EK287+ET287, 0.1)*$Q$9))/($B$11+$C$11+$F$11)</f>
        <v>0</v>
      </c>
      <c r="CZ287">
        <v>3.21</v>
      </c>
      <c r="DA287">
        <v>0.5</v>
      </c>
      <c r="DB287" t="s">
        <v>421</v>
      </c>
      <c r="DC287">
        <v>2</v>
      </c>
      <c r="DD287">
        <v>1759364487.85</v>
      </c>
      <c r="DE287">
        <v>420.25075</v>
      </c>
      <c r="DF287">
        <v>419.979</v>
      </c>
      <c r="DG287">
        <v>24.0028</v>
      </c>
      <c r="DH287">
        <v>23.978</v>
      </c>
      <c r="DI287">
        <v>418.27075</v>
      </c>
      <c r="DJ287">
        <v>23.620125</v>
      </c>
      <c r="DK287">
        <v>500.064</v>
      </c>
      <c r="DL287">
        <v>90.3298</v>
      </c>
      <c r="DM287">
        <v>0.032192225</v>
      </c>
      <c r="DN287">
        <v>30.234175</v>
      </c>
      <c r="DO287">
        <v>29.9901</v>
      </c>
      <c r="DP287">
        <v>999.9</v>
      </c>
      <c r="DQ287">
        <v>0</v>
      </c>
      <c r="DR287">
        <v>0</v>
      </c>
      <c r="DS287">
        <v>10010.625</v>
      </c>
      <c r="DT287">
        <v>0</v>
      </c>
      <c r="DU287">
        <v>0.330984</v>
      </c>
      <c r="DV287">
        <v>0.271599</v>
      </c>
      <c r="DW287">
        <v>430.586</v>
      </c>
      <c r="DX287">
        <v>430.2965</v>
      </c>
      <c r="DY287">
        <v>0.024819375</v>
      </c>
      <c r="DZ287">
        <v>419.979</v>
      </c>
      <c r="EA287">
        <v>23.978</v>
      </c>
      <c r="EB287">
        <v>2.16817</v>
      </c>
      <c r="EC287">
        <v>2.16593</v>
      </c>
      <c r="ED287">
        <v>18.72905</v>
      </c>
      <c r="EE287">
        <v>18.712475</v>
      </c>
      <c r="EF287">
        <v>0.00500059</v>
      </c>
      <c r="EG287">
        <v>0</v>
      </c>
      <c r="EH287">
        <v>0</v>
      </c>
      <c r="EI287">
        <v>0</v>
      </c>
      <c r="EJ287">
        <v>323.05</v>
      </c>
      <c r="EK287">
        <v>0.00500059</v>
      </c>
      <c r="EL287">
        <v>-10.125</v>
      </c>
      <c r="EM287">
        <v>-1</v>
      </c>
      <c r="EN287">
        <v>35.375</v>
      </c>
      <c r="EO287">
        <v>39.04675</v>
      </c>
      <c r="EP287">
        <v>36.9215</v>
      </c>
      <c r="EQ287">
        <v>39.04675</v>
      </c>
      <c r="ER287">
        <v>37.95275</v>
      </c>
      <c r="ES287">
        <v>0</v>
      </c>
      <c r="ET287">
        <v>0</v>
      </c>
      <c r="EU287">
        <v>0</v>
      </c>
      <c r="EV287">
        <v>1759364492.5</v>
      </c>
      <c r="EW287">
        <v>0</v>
      </c>
      <c r="EX287">
        <v>328.053846153846</v>
      </c>
      <c r="EY287">
        <v>-35.3504272000389</v>
      </c>
      <c r="EZ287">
        <v>34.5538457572864</v>
      </c>
      <c r="FA287">
        <v>-13.1269230769231</v>
      </c>
      <c r="FB287">
        <v>15</v>
      </c>
      <c r="FC287">
        <v>0</v>
      </c>
      <c r="FD287" t="s">
        <v>422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0.2710724</v>
      </c>
      <c r="FQ287">
        <v>-0.0675425864661649</v>
      </c>
      <c r="FR287">
        <v>0.0243358946669318</v>
      </c>
      <c r="FS287">
        <v>1</v>
      </c>
      <c r="FT287">
        <v>327.408823529412</v>
      </c>
      <c r="FU287">
        <v>-12.9182581922498</v>
      </c>
      <c r="FV287">
        <v>6.07760438713357</v>
      </c>
      <c r="FW287">
        <v>-1</v>
      </c>
      <c r="FX287">
        <v>0.06336661</v>
      </c>
      <c r="FY287">
        <v>-0.160665157894737</v>
      </c>
      <c r="FZ287">
        <v>0.0207668548656483</v>
      </c>
      <c r="GA287">
        <v>0</v>
      </c>
      <c r="GB287">
        <v>1</v>
      </c>
      <c r="GC287">
        <v>2</v>
      </c>
      <c r="GD287" t="s">
        <v>423</v>
      </c>
      <c r="GE287">
        <v>3.13295</v>
      </c>
      <c r="GF287">
        <v>2.71021</v>
      </c>
      <c r="GG287">
        <v>0.0893564</v>
      </c>
      <c r="GH287">
        <v>0.0897749</v>
      </c>
      <c r="GI287">
        <v>0.102805</v>
      </c>
      <c r="GJ287">
        <v>0.103486</v>
      </c>
      <c r="GK287">
        <v>34285.7</v>
      </c>
      <c r="GL287">
        <v>36713.5</v>
      </c>
      <c r="GM287">
        <v>34064.9</v>
      </c>
      <c r="GN287">
        <v>36520.6</v>
      </c>
      <c r="GO287">
        <v>43161.4</v>
      </c>
      <c r="GP287">
        <v>46999</v>
      </c>
      <c r="GQ287">
        <v>53140.3</v>
      </c>
      <c r="GR287">
        <v>58368.2</v>
      </c>
      <c r="GS287">
        <v>1.93695</v>
      </c>
      <c r="GT287">
        <v>1.7829</v>
      </c>
      <c r="GU287">
        <v>0.0940077</v>
      </c>
      <c r="GV287">
        <v>0</v>
      </c>
      <c r="GW287">
        <v>28.4582</v>
      </c>
      <c r="GX287">
        <v>999.9</v>
      </c>
      <c r="GY287">
        <v>57.301</v>
      </c>
      <c r="GZ287">
        <v>30.957</v>
      </c>
      <c r="HA287">
        <v>28.5477</v>
      </c>
      <c r="HB287">
        <v>54.6827</v>
      </c>
      <c r="HC287">
        <v>44.2548</v>
      </c>
      <c r="HD287">
        <v>1</v>
      </c>
      <c r="HE287">
        <v>0.0798679</v>
      </c>
      <c r="HF287">
        <v>-1.51767</v>
      </c>
      <c r="HG287">
        <v>20.1275</v>
      </c>
      <c r="HH287">
        <v>5.19827</v>
      </c>
      <c r="HI287">
        <v>12.0041</v>
      </c>
      <c r="HJ287">
        <v>4.97545</v>
      </c>
      <c r="HK287">
        <v>3.294</v>
      </c>
      <c r="HL287">
        <v>9999</v>
      </c>
      <c r="HM287">
        <v>9999</v>
      </c>
      <c r="HN287">
        <v>999.9</v>
      </c>
      <c r="HO287">
        <v>9999</v>
      </c>
      <c r="HP287">
        <v>1.86325</v>
      </c>
      <c r="HQ287">
        <v>1.86813</v>
      </c>
      <c r="HR287">
        <v>1.86786</v>
      </c>
      <c r="HS287">
        <v>1.86905</v>
      </c>
      <c r="HT287">
        <v>1.86982</v>
      </c>
      <c r="HU287">
        <v>1.86594</v>
      </c>
      <c r="HV287">
        <v>1.86698</v>
      </c>
      <c r="HW287">
        <v>1.86843</v>
      </c>
      <c r="HX287">
        <v>5</v>
      </c>
      <c r="HY287">
        <v>0</v>
      </c>
      <c r="HZ287">
        <v>0</v>
      </c>
      <c r="IA287">
        <v>0</v>
      </c>
      <c r="IB287" t="s">
        <v>424</v>
      </c>
      <c r="IC287" t="s">
        <v>425</v>
      </c>
      <c r="ID287" t="s">
        <v>426</v>
      </c>
      <c r="IE287" t="s">
        <v>426</v>
      </c>
      <c r="IF287" t="s">
        <v>426</v>
      </c>
      <c r="IG287" t="s">
        <v>426</v>
      </c>
      <c r="IH287">
        <v>0</v>
      </c>
      <c r="II287">
        <v>100</v>
      </c>
      <c r="IJ287">
        <v>100</v>
      </c>
      <c r="IK287">
        <v>1.98</v>
      </c>
      <c r="IL287">
        <v>0.3835</v>
      </c>
      <c r="IM287">
        <v>0.591063205497763</v>
      </c>
      <c r="IN287">
        <v>0.00362635438953289</v>
      </c>
      <c r="IO287">
        <v>-8.50754122937555e-07</v>
      </c>
      <c r="IP287">
        <v>2.87264459290622e-10</v>
      </c>
      <c r="IQ287">
        <v>-0.103101814204982</v>
      </c>
      <c r="IR287">
        <v>-0.017656537129445</v>
      </c>
      <c r="IS287">
        <v>0.00217271289782075</v>
      </c>
      <c r="IT287">
        <v>-2.34727275410467e-05</v>
      </c>
      <c r="IU287">
        <v>4</v>
      </c>
      <c r="IV287">
        <v>2183</v>
      </c>
      <c r="IW287">
        <v>1</v>
      </c>
      <c r="IX287">
        <v>27</v>
      </c>
      <c r="IY287">
        <v>29322741.5</v>
      </c>
      <c r="IZ287">
        <v>29322741.5</v>
      </c>
      <c r="JA287">
        <v>0.998535</v>
      </c>
      <c r="JB287">
        <v>2.64893</v>
      </c>
      <c r="JC287">
        <v>1.54785</v>
      </c>
      <c r="JD287">
        <v>2.31323</v>
      </c>
      <c r="JE287">
        <v>1.64673</v>
      </c>
      <c r="JF287">
        <v>2.2644</v>
      </c>
      <c r="JG287">
        <v>34.6235</v>
      </c>
      <c r="JH287">
        <v>24.2101</v>
      </c>
      <c r="JI287">
        <v>18</v>
      </c>
      <c r="JJ287">
        <v>495.081</v>
      </c>
      <c r="JK287">
        <v>396.526</v>
      </c>
      <c r="JL287">
        <v>31.004</v>
      </c>
      <c r="JM287">
        <v>28.405</v>
      </c>
      <c r="JN287">
        <v>30</v>
      </c>
      <c r="JO287">
        <v>28.4112</v>
      </c>
      <c r="JP287">
        <v>28.3642</v>
      </c>
      <c r="JQ287">
        <v>20.0034</v>
      </c>
      <c r="JR287">
        <v>19.2706</v>
      </c>
      <c r="JS287">
        <v>54.0145</v>
      </c>
      <c r="JT287">
        <v>30.9935</v>
      </c>
      <c r="JU287">
        <v>420</v>
      </c>
      <c r="JV287">
        <v>23.9477</v>
      </c>
      <c r="JW287">
        <v>96.5985</v>
      </c>
      <c r="JX287">
        <v>94.5691</v>
      </c>
    </row>
    <row r="288" spans="1:284">
      <c r="A288">
        <v>272</v>
      </c>
      <c r="B288">
        <v>1759364493.1</v>
      </c>
      <c r="C288">
        <v>3451</v>
      </c>
      <c r="D288" t="s">
        <v>977</v>
      </c>
      <c r="E288" t="s">
        <v>978</v>
      </c>
      <c r="F288">
        <v>5</v>
      </c>
      <c r="G288" t="s">
        <v>974</v>
      </c>
      <c r="H288" t="s">
        <v>419</v>
      </c>
      <c r="I288">
        <v>1759364490.1</v>
      </c>
      <c r="J288">
        <f>(K288)/1000</f>
        <v>0</v>
      </c>
      <c r="K288">
        <f>1000*DK288*AI288*(DG288-DH288)/(100*CZ288*(1000-AI288*DG288))</f>
        <v>0</v>
      </c>
      <c r="L288">
        <f>DK288*AI288*(DF288-DE288*(1000-AI288*DH288)/(1000-AI288*DG288))/(100*CZ288)</f>
        <v>0</v>
      </c>
      <c r="M288">
        <f>DE288 - IF(AI288&gt;1, L288*CZ288*100.0/(AK288), 0)</f>
        <v>0</v>
      </c>
      <c r="N288">
        <f>((T288-J288/2)*M288-L288)/(T288+J288/2)</f>
        <v>0</v>
      </c>
      <c r="O288">
        <f>N288*(DL288+DM288)/1000.0</f>
        <v>0</v>
      </c>
      <c r="P288">
        <f>(DE288 - IF(AI288&gt;1, L288*CZ288*100.0/(AK288), 0))*(DL288+DM288)/1000.0</f>
        <v>0</v>
      </c>
      <c r="Q288">
        <f>2.0/((1/S288-1/R288)+SIGN(S288)*SQRT((1/S288-1/R288)*(1/S288-1/R288) + 4*DA288/((DA288+1)*(DA288+1))*(2*1/S288*1/R288-1/R288*1/R288)))</f>
        <v>0</v>
      </c>
      <c r="R288">
        <f>IF(LEFT(DB288,1)&lt;&gt;"0",IF(LEFT(DB288,1)="1",3.0,DC288),$D$5+$E$5*(DS288*DL288/($K$5*1000))+$F$5*(DS288*DL288/($K$5*1000))*MAX(MIN(CZ288,$J$5),$I$5)*MAX(MIN(CZ288,$J$5),$I$5)+$G$5*MAX(MIN(CZ288,$J$5),$I$5)*(DS288*DL288/($K$5*1000))+$H$5*(DS288*DL288/($K$5*1000))*(DS288*DL288/($K$5*1000)))</f>
        <v>0</v>
      </c>
      <c r="S288">
        <f>J288*(1000-(1000*0.61365*exp(17.502*W288/(240.97+W288))/(DL288+DM288)+DG288)/2)/(1000*0.61365*exp(17.502*W288/(240.97+W288))/(DL288+DM288)-DG288)</f>
        <v>0</v>
      </c>
      <c r="T288">
        <f>1/((DA288+1)/(Q288/1.6)+1/(R288/1.37)) + DA288/((DA288+1)/(Q288/1.6) + DA288/(R288/1.37))</f>
        <v>0</v>
      </c>
      <c r="U288">
        <f>(CV288*CY288)</f>
        <v>0</v>
      </c>
      <c r="V288">
        <f>(DN288+(U288+2*0.95*5.67E-8*(((DN288+$B$7)+273)^4-(DN288+273)^4)-44100*J288)/(1.84*29.3*R288+8*0.95*5.67E-8*(DN288+273)^3))</f>
        <v>0</v>
      </c>
      <c r="W288">
        <f>($C$7*DO288+$D$7*DP288+$E$7*V288)</f>
        <v>0</v>
      </c>
      <c r="X288">
        <f>0.61365*exp(17.502*W288/(240.97+W288))</f>
        <v>0</v>
      </c>
      <c r="Y288">
        <f>(Z288/AA288*100)</f>
        <v>0</v>
      </c>
      <c r="Z288">
        <f>DG288*(DL288+DM288)/1000</f>
        <v>0</v>
      </c>
      <c r="AA288">
        <f>0.61365*exp(17.502*DN288/(240.97+DN288))</f>
        <v>0</v>
      </c>
      <c r="AB288">
        <f>(X288-DG288*(DL288+DM288)/1000)</f>
        <v>0</v>
      </c>
      <c r="AC288">
        <f>(-J288*44100)</f>
        <v>0</v>
      </c>
      <c r="AD288">
        <f>2*29.3*R288*0.92*(DN288-W288)</f>
        <v>0</v>
      </c>
      <c r="AE288">
        <f>2*0.95*5.67E-8*(((DN288+$B$7)+273)^4-(W288+273)^4)</f>
        <v>0</v>
      </c>
      <c r="AF288">
        <f>U288+AE288+AC288+AD288</f>
        <v>0</v>
      </c>
      <c r="AG288">
        <v>7</v>
      </c>
      <c r="AH288">
        <v>1</v>
      </c>
      <c r="AI288">
        <f>IF(AG288*$H$13&gt;=AK288,1.0,(AK288/(AK288-AG288*$H$13)))</f>
        <v>0</v>
      </c>
      <c r="AJ288">
        <f>(AI288-1)*100</f>
        <v>0</v>
      </c>
      <c r="AK288">
        <f>MAX(0,($B$13+$C$13*DS288)/(1+$D$13*DS288)*DL288/(DN288+273)*$E$13)</f>
        <v>0</v>
      </c>
      <c r="AL288" t="s">
        <v>420</v>
      </c>
      <c r="AM288" t="s">
        <v>420</v>
      </c>
      <c r="AN288">
        <v>0</v>
      </c>
      <c r="AO288">
        <v>0</v>
      </c>
      <c r="AP288">
        <f>1-AN288/AO288</f>
        <v>0</v>
      </c>
      <c r="AQ288">
        <v>0</v>
      </c>
      <c r="AR288" t="s">
        <v>420</v>
      </c>
      <c r="AS288" t="s">
        <v>420</v>
      </c>
      <c r="AT288">
        <v>0</v>
      </c>
      <c r="AU288">
        <v>0</v>
      </c>
      <c r="AV288">
        <f>1-AT288/AU288</f>
        <v>0</v>
      </c>
      <c r="AW288">
        <v>0.5</v>
      </c>
      <c r="AX288">
        <f>CW288</f>
        <v>0</v>
      </c>
      <c r="AY288">
        <f>L288</f>
        <v>0</v>
      </c>
      <c r="AZ288">
        <f>AV288*AW288*AX288</f>
        <v>0</v>
      </c>
      <c r="BA288">
        <f>(AY288-AQ288)/AX288</f>
        <v>0</v>
      </c>
      <c r="BB288">
        <f>(AO288-AU288)/AU288</f>
        <v>0</v>
      </c>
      <c r="BC288">
        <f>AN288/(AP288+AN288/AU288)</f>
        <v>0</v>
      </c>
      <c r="BD288" t="s">
        <v>420</v>
      </c>
      <c r="BE288">
        <v>0</v>
      </c>
      <c r="BF288">
        <f>IF(BE288&lt;&gt;0, BE288, BC288)</f>
        <v>0</v>
      </c>
      <c r="BG288">
        <f>1-BF288/AU288</f>
        <v>0</v>
      </c>
      <c r="BH288">
        <f>(AU288-AT288)/(AU288-BF288)</f>
        <v>0</v>
      </c>
      <c r="BI288">
        <f>(AO288-AU288)/(AO288-BF288)</f>
        <v>0</v>
      </c>
      <c r="BJ288">
        <f>(AU288-AT288)/(AU288-AN288)</f>
        <v>0</v>
      </c>
      <c r="BK288">
        <f>(AO288-AU288)/(AO288-AN288)</f>
        <v>0</v>
      </c>
      <c r="BL288">
        <f>(BH288*BF288/AT288)</f>
        <v>0</v>
      </c>
      <c r="BM288">
        <f>(1-BL288)</f>
        <v>0</v>
      </c>
      <c r="CV288">
        <f>$B$11*DT288+$C$11*DU288+$F$11*EF288*(1-EI288)</f>
        <v>0</v>
      </c>
      <c r="CW288">
        <f>CV288*CX288</f>
        <v>0</v>
      </c>
      <c r="CX288">
        <f>($B$11*$D$9+$C$11*$D$9+$F$11*((ES288+EK288)/MAX(ES288+EK288+ET288, 0.1)*$I$9+ET288/MAX(ES288+EK288+ET288, 0.1)*$J$9))/($B$11+$C$11+$F$11)</f>
        <v>0</v>
      </c>
      <c r="CY288">
        <f>($B$11*$K$9+$C$11*$K$9+$F$11*((ES288+EK288)/MAX(ES288+EK288+ET288, 0.1)*$P$9+ET288/MAX(ES288+EK288+ET288, 0.1)*$Q$9))/($B$11+$C$11+$F$11)</f>
        <v>0</v>
      </c>
      <c r="CZ288">
        <v>3.21</v>
      </c>
      <c r="DA288">
        <v>0.5</v>
      </c>
      <c r="DB288" t="s">
        <v>421</v>
      </c>
      <c r="DC288">
        <v>2</v>
      </c>
      <c r="DD288">
        <v>1759364490.1</v>
      </c>
      <c r="DE288">
        <v>420.260333333333</v>
      </c>
      <c r="DF288">
        <v>419.991</v>
      </c>
      <c r="DG288">
        <v>24.0160333333333</v>
      </c>
      <c r="DH288">
        <v>23.9911666666667</v>
      </c>
      <c r="DI288">
        <v>418.280333333333</v>
      </c>
      <c r="DJ288">
        <v>23.6327333333333</v>
      </c>
      <c r="DK288">
        <v>500.044333333333</v>
      </c>
      <c r="DL288">
        <v>90.3306</v>
      </c>
      <c r="DM288">
        <v>0.0321892333333333</v>
      </c>
      <c r="DN288">
        <v>30.2355</v>
      </c>
      <c r="DO288">
        <v>29.9886333333333</v>
      </c>
      <c r="DP288">
        <v>999.9</v>
      </c>
      <c r="DQ288">
        <v>0</v>
      </c>
      <c r="DR288">
        <v>0</v>
      </c>
      <c r="DS288">
        <v>10001.4666666667</v>
      </c>
      <c r="DT288">
        <v>0</v>
      </c>
      <c r="DU288">
        <v>0.330984</v>
      </c>
      <c r="DV288">
        <v>0.269419666666667</v>
      </c>
      <c r="DW288">
        <v>430.602</v>
      </c>
      <c r="DX288">
        <v>430.314666666667</v>
      </c>
      <c r="DY288">
        <v>0.0248591</v>
      </c>
      <c r="DZ288">
        <v>419.991</v>
      </c>
      <c r="EA288">
        <v>23.9911666666667</v>
      </c>
      <c r="EB288">
        <v>2.16938333333333</v>
      </c>
      <c r="EC288">
        <v>2.16714</v>
      </c>
      <c r="ED288">
        <v>18.7379666666667</v>
      </c>
      <c r="EE288">
        <v>18.7214</v>
      </c>
      <c r="EF288">
        <v>0.00500059</v>
      </c>
      <c r="EG288">
        <v>0</v>
      </c>
      <c r="EH288">
        <v>0</v>
      </c>
      <c r="EI288">
        <v>0</v>
      </c>
      <c r="EJ288">
        <v>319.566666666667</v>
      </c>
      <c r="EK288">
        <v>0.00500059</v>
      </c>
      <c r="EL288">
        <v>-2.4</v>
      </c>
      <c r="EM288">
        <v>0.133333333333333</v>
      </c>
      <c r="EN288">
        <v>35.3956666666667</v>
      </c>
      <c r="EO288">
        <v>39.104</v>
      </c>
      <c r="EP288">
        <v>36.958</v>
      </c>
      <c r="EQ288">
        <v>39.1246666666667</v>
      </c>
      <c r="ER288">
        <v>37.979</v>
      </c>
      <c r="ES288">
        <v>0</v>
      </c>
      <c r="ET288">
        <v>0</v>
      </c>
      <c r="EU288">
        <v>0</v>
      </c>
      <c r="EV288">
        <v>1759364494.3</v>
      </c>
      <c r="EW288">
        <v>0</v>
      </c>
      <c r="EX288">
        <v>326.132</v>
      </c>
      <c r="EY288">
        <v>-14.2846150565898</v>
      </c>
      <c r="EZ288">
        <v>42.5076918715321</v>
      </c>
      <c r="FA288">
        <v>-10.972</v>
      </c>
      <c r="FB288">
        <v>15</v>
      </c>
      <c r="FC288">
        <v>0</v>
      </c>
      <c r="FD288" t="s">
        <v>422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0.26735235</v>
      </c>
      <c r="FQ288">
        <v>0.0475140902255634</v>
      </c>
      <c r="FR288">
        <v>0.0190546144759609</v>
      </c>
      <c r="FS288">
        <v>1</v>
      </c>
      <c r="FT288">
        <v>327.876470588235</v>
      </c>
      <c r="FU288">
        <v>-15.5049656033123</v>
      </c>
      <c r="FV288">
        <v>6.15094726437603</v>
      </c>
      <c r="FW288">
        <v>-1</v>
      </c>
      <c r="FX288">
        <v>0.058593845</v>
      </c>
      <c r="FY288">
        <v>-0.201377733834586</v>
      </c>
      <c r="FZ288">
        <v>0.0232369279821252</v>
      </c>
      <c r="GA288">
        <v>0</v>
      </c>
      <c r="GB288">
        <v>1</v>
      </c>
      <c r="GC288">
        <v>2</v>
      </c>
      <c r="GD288" t="s">
        <v>423</v>
      </c>
      <c r="GE288">
        <v>3.133</v>
      </c>
      <c r="GF288">
        <v>2.71015</v>
      </c>
      <c r="GG288">
        <v>0.0893575</v>
      </c>
      <c r="GH288">
        <v>0.0897798</v>
      </c>
      <c r="GI288">
        <v>0.102835</v>
      </c>
      <c r="GJ288">
        <v>0.10349</v>
      </c>
      <c r="GK288">
        <v>34285.8</v>
      </c>
      <c r="GL288">
        <v>36713.2</v>
      </c>
      <c r="GM288">
        <v>34065.1</v>
      </c>
      <c r="GN288">
        <v>36520.5</v>
      </c>
      <c r="GO288">
        <v>43160.1</v>
      </c>
      <c r="GP288">
        <v>46998.6</v>
      </c>
      <c r="GQ288">
        <v>53140.4</v>
      </c>
      <c r="GR288">
        <v>58367.9</v>
      </c>
      <c r="GS288">
        <v>1.93695</v>
      </c>
      <c r="GT288">
        <v>1.78293</v>
      </c>
      <c r="GU288">
        <v>0.094343</v>
      </c>
      <c r="GV288">
        <v>0</v>
      </c>
      <c r="GW288">
        <v>28.4566</v>
      </c>
      <c r="GX288">
        <v>999.9</v>
      </c>
      <c r="GY288">
        <v>57.301</v>
      </c>
      <c r="GZ288">
        <v>30.978</v>
      </c>
      <c r="HA288">
        <v>28.5802</v>
      </c>
      <c r="HB288">
        <v>54.6927</v>
      </c>
      <c r="HC288">
        <v>44.4151</v>
      </c>
      <c r="HD288">
        <v>1</v>
      </c>
      <c r="HE288">
        <v>0.0796113</v>
      </c>
      <c r="HF288">
        <v>-1.51178</v>
      </c>
      <c r="HG288">
        <v>20.1275</v>
      </c>
      <c r="HH288">
        <v>5.19857</v>
      </c>
      <c r="HI288">
        <v>12.004</v>
      </c>
      <c r="HJ288">
        <v>4.97545</v>
      </c>
      <c r="HK288">
        <v>3.294</v>
      </c>
      <c r="HL288">
        <v>9999</v>
      </c>
      <c r="HM288">
        <v>9999</v>
      </c>
      <c r="HN288">
        <v>999.9</v>
      </c>
      <c r="HO288">
        <v>9999</v>
      </c>
      <c r="HP288">
        <v>1.86325</v>
      </c>
      <c r="HQ288">
        <v>1.86813</v>
      </c>
      <c r="HR288">
        <v>1.86786</v>
      </c>
      <c r="HS288">
        <v>1.86905</v>
      </c>
      <c r="HT288">
        <v>1.86982</v>
      </c>
      <c r="HU288">
        <v>1.86592</v>
      </c>
      <c r="HV288">
        <v>1.86696</v>
      </c>
      <c r="HW288">
        <v>1.86844</v>
      </c>
      <c r="HX288">
        <v>5</v>
      </c>
      <c r="HY288">
        <v>0</v>
      </c>
      <c r="HZ288">
        <v>0</v>
      </c>
      <c r="IA288">
        <v>0</v>
      </c>
      <c r="IB288" t="s">
        <v>424</v>
      </c>
      <c r="IC288" t="s">
        <v>425</v>
      </c>
      <c r="ID288" t="s">
        <v>426</v>
      </c>
      <c r="IE288" t="s">
        <v>426</v>
      </c>
      <c r="IF288" t="s">
        <v>426</v>
      </c>
      <c r="IG288" t="s">
        <v>426</v>
      </c>
      <c r="IH288">
        <v>0</v>
      </c>
      <c r="II288">
        <v>100</v>
      </c>
      <c r="IJ288">
        <v>100</v>
      </c>
      <c r="IK288">
        <v>1.98</v>
      </c>
      <c r="IL288">
        <v>0.384</v>
      </c>
      <c r="IM288">
        <v>0.591063205497763</v>
      </c>
      <c r="IN288">
        <v>0.00362635438953289</v>
      </c>
      <c r="IO288">
        <v>-8.50754122937555e-07</v>
      </c>
      <c r="IP288">
        <v>2.87264459290622e-10</v>
      </c>
      <c r="IQ288">
        <v>-0.103101814204982</v>
      </c>
      <c r="IR288">
        <v>-0.017656537129445</v>
      </c>
      <c r="IS288">
        <v>0.00217271289782075</v>
      </c>
      <c r="IT288">
        <v>-2.34727275410467e-05</v>
      </c>
      <c r="IU288">
        <v>4</v>
      </c>
      <c r="IV288">
        <v>2183</v>
      </c>
      <c r="IW288">
        <v>1</v>
      </c>
      <c r="IX288">
        <v>27</v>
      </c>
      <c r="IY288">
        <v>29322741.6</v>
      </c>
      <c r="IZ288">
        <v>29322741.6</v>
      </c>
      <c r="JA288">
        <v>0.998535</v>
      </c>
      <c r="JB288">
        <v>2.64893</v>
      </c>
      <c r="JC288">
        <v>1.54785</v>
      </c>
      <c r="JD288">
        <v>2.31201</v>
      </c>
      <c r="JE288">
        <v>1.64673</v>
      </c>
      <c r="JF288">
        <v>2.33154</v>
      </c>
      <c r="JG288">
        <v>34.6235</v>
      </c>
      <c r="JH288">
        <v>24.2101</v>
      </c>
      <c r="JI288">
        <v>18</v>
      </c>
      <c r="JJ288">
        <v>495.075</v>
      </c>
      <c r="JK288">
        <v>396.539</v>
      </c>
      <c r="JL288">
        <v>31.0034</v>
      </c>
      <c r="JM288">
        <v>28.405</v>
      </c>
      <c r="JN288">
        <v>30</v>
      </c>
      <c r="JO288">
        <v>28.4105</v>
      </c>
      <c r="JP288">
        <v>28.3642</v>
      </c>
      <c r="JQ288">
        <v>20.0018</v>
      </c>
      <c r="JR288">
        <v>19.2706</v>
      </c>
      <c r="JS288">
        <v>54.0145</v>
      </c>
      <c r="JT288">
        <v>30.9935</v>
      </c>
      <c r="JU288">
        <v>420</v>
      </c>
      <c r="JV288">
        <v>23.9363</v>
      </c>
      <c r="JW288">
        <v>96.5987</v>
      </c>
      <c r="JX288">
        <v>94.5687</v>
      </c>
    </row>
    <row r="289" spans="1:284">
      <c r="A289">
        <v>273</v>
      </c>
      <c r="B289">
        <v>1759364495.1</v>
      </c>
      <c r="C289">
        <v>3453</v>
      </c>
      <c r="D289" t="s">
        <v>979</v>
      </c>
      <c r="E289" t="s">
        <v>980</v>
      </c>
      <c r="F289">
        <v>5</v>
      </c>
      <c r="G289" t="s">
        <v>974</v>
      </c>
      <c r="H289" t="s">
        <v>419</v>
      </c>
      <c r="I289">
        <v>1759364492.1</v>
      </c>
      <c r="J289">
        <f>(K289)/1000</f>
        <v>0</v>
      </c>
      <c r="K289">
        <f>1000*DK289*AI289*(DG289-DH289)/(100*CZ289*(1000-AI289*DG289))</f>
        <v>0</v>
      </c>
      <c r="L289">
        <f>DK289*AI289*(DF289-DE289*(1000-AI289*DH289)/(1000-AI289*DG289))/(100*CZ289)</f>
        <v>0</v>
      </c>
      <c r="M289">
        <f>DE289 - IF(AI289&gt;1, L289*CZ289*100.0/(AK289), 0)</f>
        <v>0</v>
      </c>
      <c r="N289">
        <f>((T289-J289/2)*M289-L289)/(T289+J289/2)</f>
        <v>0</v>
      </c>
      <c r="O289">
        <f>N289*(DL289+DM289)/1000.0</f>
        <v>0</v>
      </c>
      <c r="P289">
        <f>(DE289 - IF(AI289&gt;1, L289*CZ289*100.0/(AK289), 0))*(DL289+DM289)/1000.0</f>
        <v>0</v>
      </c>
      <c r="Q289">
        <f>2.0/((1/S289-1/R289)+SIGN(S289)*SQRT((1/S289-1/R289)*(1/S289-1/R289) + 4*DA289/((DA289+1)*(DA289+1))*(2*1/S289*1/R289-1/R289*1/R289)))</f>
        <v>0</v>
      </c>
      <c r="R289">
        <f>IF(LEFT(DB289,1)&lt;&gt;"0",IF(LEFT(DB289,1)="1",3.0,DC289),$D$5+$E$5*(DS289*DL289/($K$5*1000))+$F$5*(DS289*DL289/($K$5*1000))*MAX(MIN(CZ289,$J$5),$I$5)*MAX(MIN(CZ289,$J$5),$I$5)+$G$5*MAX(MIN(CZ289,$J$5),$I$5)*(DS289*DL289/($K$5*1000))+$H$5*(DS289*DL289/($K$5*1000))*(DS289*DL289/($K$5*1000)))</f>
        <v>0</v>
      </c>
      <c r="S289">
        <f>J289*(1000-(1000*0.61365*exp(17.502*W289/(240.97+W289))/(DL289+DM289)+DG289)/2)/(1000*0.61365*exp(17.502*W289/(240.97+W289))/(DL289+DM289)-DG289)</f>
        <v>0</v>
      </c>
      <c r="T289">
        <f>1/((DA289+1)/(Q289/1.6)+1/(R289/1.37)) + DA289/((DA289+1)/(Q289/1.6) + DA289/(R289/1.37))</f>
        <v>0</v>
      </c>
      <c r="U289">
        <f>(CV289*CY289)</f>
        <v>0</v>
      </c>
      <c r="V289">
        <f>(DN289+(U289+2*0.95*5.67E-8*(((DN289+$B$7)+273)^4-(DN289+273)^4)-44100*J289)/(1.84*29.3*R289+8*0.95*5.67E-8*(DN289+273)^3))</f>
        <v>0</v>
      </c>
      <c r="W289">
        <f>($C$7*DO289+$D$7*DP289+$E$7*V289)</f>
        <v>0</v>
      </c>
      <c r="X289">
        <f>0.61365*exp(17.502*W289/(240.97+W289))</f>
        <v>0</v>
      </c>
      <c r="Y289">
        <f>(Z289/AA289*100)</f>
        <v>0</v>
      </c>
      <c r="Z289">
        <f>DG289*(DL289+DM289)/1000</f>
        <v>0</v>
      </c>
      <c r="AA289">
        <f>0.61365*exp(17.502*DN289/(240.97+DN289))</f>
        <v>0</v>
      </c>
      <c r="AB289">
        <f>(X289-DG289*(DL289+DM289)/1000)</f>
        <v>0</v>
      </c>
      <c r="AC289">
        <f>(-J289*44100)</f>
        <v>0</v>
      </c>
      <c r="AD289">
        <f>2*29.3*R289*0.92*(DN289-W289)</f>
        <v>0</v>
      </c>
      <c r="AE289">
        <f>2*0.95*5.67E-8*(((DN289+$B$7)+273)^4-(W289+273)^4)</f>
        <v>0</v>
      </c>
      <c r="AF289">
        <f>U289+AE289+AC289+AD289</f>
        <v>0</v>
      </c>
      <c r="AG289">
        <v>7</v>
      </c>
      <c r="AH289">
        <v>1</v>
      </c>
      <c r="AI289">
        <f>IF(AG289*$H$13&gt;=AK289,1.0,(AK289/(AK289-AG289*$H$13)))</f>
        <v>0</v>
      </c>
      <c r="AJ289">
        <f>(AI289-1)*100</f>
        <v>0</v>
      </c>
      <c r="AK289">
        <f>MAX(0,($B$13+$C$13*DS289)/(1+$D$13*DS289)*DL289/(DN289+273)*$E$13)</f>
        <v>0</v>
      </c>
      <c r="AL289" t="s">
        <v>420</v>
      </c>
      <c r="AM289" t="s">
        <v>420</v>
      </c>
      <c r="AN289">
        <v>0</v>
      </c>
      <c r="AO289">
        <v>0</v>
      </c>
      <c r="AP289">
        <f>1-AN289/AO289</f>
        <v>0</v>
      </c>
      <c r="AQ289">
        <v>0</v>
      </c>
      <c r="AR289" t="s">
        <v>420</v>
      </c>
      <c r="AS289" t="s">
        <v>420</v>
      </c>
      <c r="AT289">
        <v>0</v>
      </c>
      <c r="AU289">
        <v>0</v>
      </c>
      <c r="AV289">
        <f>1-AT289/AU289</f>
        <v>0</v>
      </c>
      <c r="AW289">
        <v>0.5</v>
      </c>
      <c r="AX289">
        <f>CW289</f>
        <v>0</v>
      </c>
      <c r="AY289">
        <f>L289</f>
        <v>0</v>
      </c>
      <c r="AZ289">
        <f>AV289*AW289*AX289</f>
        <v>0</v>
      </c>
      <c r="BA289">
        <f>(AY289-AQ289)/AX289</f>
        <v>0</v>
      </c>
      <c r="BB289">
        <f>(AO289-AU289)/AU289</f>
        <v>0</v>
      </c>
      <c r="BC289">
        <f>AN289/(AP289+AN289/AU289)</f>
        <v>0</v>
      </c>
      <c r="BD289" t="s">
        <v>420</v>
      </c>
      <c r="BE289">
        <v>0</v>
      </c>
      <c r="BF289">
        <f>IF(BE289&lt;&gt;0, BE289, BC289)</f>
        <v>0</v>
      </c>
      <c r="BG289">
        <f>1-BF289/AU289</f>
        <v>0</v>
      </c>
      <c r="BH289">
        <f>(AU289-AT289)/(AU289-BF289)</f>
        <v>0</v>
      </c>
      <c r="BI289">
        <f>(AO289-AU289)/(AO289-BF289)</f>
        <v>0</v>
      </c>
      <c r="BJ289">
        <f>(AU289-AT289)/(AU289-AN289)</f>
        <v>0</v>
      </c>
      <c r="BK289">
        <f>(AO289-AU289)/(AO289-AN289)</f>
        <v>0</v>
      </c>
      <c r="BL289">
        <f>(BH289*BF289/AT289)</f>
        <v>0</v>
      </c>
      <c r="BM289">
        <f>(1-BL289)</f>
        <v>0</v>
      </c>
      <c r="CV289">
        <f>$B$11*DT289+$C$11*DU289+$F$11*EF289*(1-EI289)</f>
        <v>0</v>
      </c>
      <c r="CW289">
        <f>CV289*CX289</f>
        <v>0</v>
      </c>
      <c r="CX289">
        <f>($B$11*$D$9+$C$11*$D$9+$F$11*((ES289+EK289)/MAX(ES289+EK289+ET289, 0.1)*$I$9+ET289/MAX(ES289+EK289+ET289, 0.1)*$J$9))/($B$11+$C$11+$F$11)</f>
        <v>0</v>
      </c>
      <c r="CY289">
        <f>($B$11*$K$9+$C$11*$K$9+$F$11*((ES289+EK289)/MAX(ES289+EK289+ET289, 0.1)*$P$9+ET289/MAX(ES289+EK289+ET289, 0.1)*$Q$9))/($B$11+$C$11+$F$11)</f>
        <v>0</v>
      </c>
      <c r="CZ289">
        <v>3.21</v>
      </c>
      <c r="DA289">
        <v>0.5</v>
      </c>
      <c r="DB289" t="s">
        <v>421</v>
      </c>
      <c r="DC289">
        <v>2</v>
      </c>
      <c r="DD289">
        <v>1759364492.1</v>
      </c>
      <c r="DE289">
        <v>420.267333333333</v>
      </c>
      <c r="DF289">
        <v>420.007</v>
      </c>
      <c r="DG289">
        <v>24.0270333333333</v>
      </c>
      <c r="DH289">
        <v>23.9948</v>
      </c>
      <c r="DI289">
        <v>418.287333333333</v>
      </c>
      <c r="DJ289">
        <v>23.6432666666667</v>
      </c>
      <c r="DK289">
        <v>500.028333333333</v>
      </c>
      <c r="DL289">
        <v>90.3311</v>
      </c>
      <c r="DM289">
        <v>0.0320271</v>
      </c>
      <c r="DN289">
        <v>30.2370333333333</v>
      </c>
      <c r="DO289">
        <v>29.9918333333333</v>
      </c>
      <c r="DP289">
        <v>999.9</v>
      </c>
      <c r="DQ289">
        <v>0</v>
      </c>
      <c r="DR289">
        <v>0</v>
      </c>
      <c r="DS289">
        <v>10012.9</v>
      </c>
      <c r="DT289">
        <v>0</v>
      </c>
      <c r="DU289">
        <v>0.330984</v>
      </c>
      <c r="DV289">
        <v>0.260640666666667</v>
      </c>
      <c r="DW289">
        <v>430.614</v>
      </c>
      <c r="DX289">
        <v>430.332333333333</v>
      </c>
      <c r="DY289">
        <v>0.0322494333333333</v>
      </c>
      <c r="DZ289">
        <v>420.007</v>
      </c>
      <c r="EA289">
        <v>23.9948</v>
      </c>
      <c r="EB289">
        <v>2.17038666666667</v>
      </c>
      <c r="EC289">
        <v>2.16747666666667</v>
      </c>
      <c r="ED289">
        <v>18.7453666666667</v>
      </c>
      <c r="EE289">
        <v>18.7239</v>
      </c>
      <c r="EF289">
        <v>0.00500059</v>
      </c>
      <c r="EG289">
        <v>0</v>
      </c>
      <c r="EH289">
        <v>0</v>
      </c>
      <c r="EI289">
        <v>0</v>
      </c>
      <c r="EJ289">
        <v>320.433333333333</v>
      </c>
      <c r="EK289">
        <v>0.00500059</v>
      </c>
      <c r="EL289">
        <v>-1.7</v>
      </c>
      <c r="EM289">
        <v>0.233333333333333</v>
      </c>
      <c r="EN289">
        <v>35.4163333333333</v>
      </c>
      <c r="EO289">
        <v>39.1456666666667</v>
      </c>
      <c r="EP289">
        <v>36.979</v>
      </c>
      <c r="EQ289">
        <v>39.1873333333333</v>
      </c>
      <c r="ER289">
        <v>38</v>
      </c>
      <c r="ES289">
        <v>0</v>
      </c>
      <c r="ET289">
        <v>0</v>
      </c>
      <c r="EU289">
        <v>0</v>
      </c>
      <c r="EV289">
        <v>1759364496.1</v>
      </c>
      <c r="EW289">
        <v>0</v>
      </c>
      <c r="EX289">
        <v>326.123076923077</v>
      </c>
      <c r="EY289">
        <v>-4.17777748952359</v>
      </c>
      <c r="EZ289">
        <v>22.6427346703361</v>
      </c>
      <c r="FA289">
        <v>-10.3653846153846</v>
      </c>
      <c r="FB289">
        <v>15</v>
      </c>
      <c r="FC289">
        <v>0</v>
      </c>
      <c r="FD289" t="s">
        <v>422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0.2653336</v>
      </c>
      <c r="FQ289">
        <v>0.0674975639097745</v>
      </c>
      <c r="FR289">
        <v>0.0178406763504078</v>
      </c>
      <c r="FS289">
        <v>1</v>
      </c>
      <c r="FT289">
        <v>326.994117647059</v>
      </c>
      <c r="FU289">
        <v>-13.9465240183016</v>
      </c>
      <c r="FV289">
        <v>6.40716240654209</v>
      </c>
      <c r="FW289">
        <v>-1</v>
      </c>
      <c r="FX289">
        <v>0.05471096</v>
      </c>
      <c r="FY289">
        <v>-0.211941311278196</v>
      </c>
      <c r="FZ289">
        <v>0.023741104269271</v>
      </c>
      <c r="GA289">
        <v>0</v>
      </c>
      <c r="GB289">
        <v>1</v>
      </c>
      <c r="GC289">
        <v>2</v>
      </c>
      <c r="GD289" t="s">
        <v>423</v>
      </c>
      <c r="GE289">
        <v>3.13302</v>
      </c>
      <c r="GF289">
        <v>2.71005</v>
      </c>
      <c r="GG289">
        <v>0.0893564</v>
      </c>
      <c r="GH289">
        <v>0.0897853</v>
      </c>
      <c r="GI289">
        <v>0.102862</v>
      </c>
      <c r="GJ289">
        <v>0.103491</v>
      </c>
      <c r="GK289">
        <v>34285.8</v>
      </c>
      <c r="GL289">
        <v>36712.9</v>
      </c>
      <c r="GM289">
        <v>34065.1</v>
      </c>
      <c r="GN289">
        <v>36520.4</v>
      </c>
      <c r="GO289">
        <v>43159</v>
      </c>
      <c r="GP289">
        <v>46998.4</v>
      </c>
      <c r="GQ289">
        <v>53140.6</v>
      </c>
      <c r="GR289">
        <v>58367.8</v>
      </c>
      <c r="GS289">
        <v>1.93683</v>
      </c>
      <c r="GT289">
        <v>1.78265</v>
      </c>
      <c r="GU289">
        <v>0.0945665</v>
      </c>
      <c r="GV289">
        <v>0</v>
      </c>
      <c r="GW289">
        <v>28.4554</v>
      </c>
      <c r="GX289">
        <v>999.9</v>
      </c>
      <c r="GY289">
        <v>57.301</v>
      </c>
      <c r="GZ289">
        <v>30.957</v>
      </c>
      <c r="HA289">
        <v>28.5463</v>
      </c>
      <c r="HB289">
        <v>54.6128</v>
      </c>
      <c r="HC289">
        <v>44.399</v>
      </c>
      <c r="HD289">
        <v>1</v>
      </c>
      <c r="HE289">
        <v>0.07969</v>
      </c>
      <c r="HF289">
        <v>-1.50309</v>
      </c>
      <c r="HG289">
        <v>20.1276</v>
      </c>
      <c r="HH289">
        <v>5.19857</v>
      </c>
      <c r="HI289">
        <v>12.004</v>
      </c>
      <c r="HJ289">
        <v>4.9754</v>
      </c>
      <c r="HK289">
        <v>3.294</v>
      </c>
      <c r="HL289">
        <v>9999</v>
      </c>
      <c r="HM289">
        <v>9999</v>
      </c>
      <c r="HN289">
        <v>999.9</v>
      </c>
      <c r="HO289">
        <v>9999</v>
      </c>
      <c r="HP289">
        <v>1.86325</v>
      </c>
      <c r="HQ289">
        <v>1.86813</v>
      </c>
      <c r="HR289">
        <v>1.86786</v>
      </c>
      <c r="HS289">
        <v>1.86905</v>
      </c>
      <c r="HT289">
        <v>1.86982</v>
      </c>
      <c r="HU289">
        <v>1.86593</v>
      </c>
      <c r="HV289">
        <v>1.86695</v>
      </c>
      <c r="HW289">
        <v>1.86844</v>
      </c>
      <c r="HX289">
        <v>5</v>
      </c>
      <c r="HY289">
        <v>0</v>
      </c>
      <c r="HZ289">
        <v>0</v>
      </c>
      <c r="IA289">
        <v>0</v>
      </c>
      <c r="IB289" t="s">
        <v>424</v>
      </c>
      <c r="IC289" t="s">
        <v>425</v>
      </c>
      <c r="ID289" t="s">
        <v>426</v>
      </c>
      <c r="IE289" t="s">
        <v>426</v>
      </c>
      <c r="IF289" t="s">
        <v>426</v>
      </c>
      <c r="IG289" t="s">
        <v>426</v>
      </c>
      <c r="IH289">
        <v>0</v>
      </c>
      <c r="II289">
        <v>100</v>
      </c>
      <c r="IJ289">
        <v>100</v>
      </c>
      <c r="IK289">
        <v>1.98</v>
      </c>
      <c r="IL289">
        <v>0.3844</v>
      </c>
      <c r="IM289">
        <v>0.591063205497763</v>
      </c>
      <c r="IN289">
        <v>0.00362635438953289</v>
      </c>
      <c r="IO289">
        <v>-8.50754122937555e-07</v>
      </c>
      <c r="IP289">
        <v>2.87264459290622e-10</v>
      </c>
      <c r="IQ289">
        <v>-0.103101814204982</v>
      </c>
      <c r="IR289">
        <v>-0.017656537129445</v>
      </c>
      <c r="IS289">
        <v>0.00217271289782075</v>
      </c>
      <c r="IT289">
        <v>-2.34727275410467e-05</v>
      </c>
      <c r="IU289">
        <v>4</v>
      </c>
      <c r="IV289">
        <v>2183</v>
      </c>
      <c r="IW289">
        <v>1</v>
      </c>
      <c r="IX289">
        <v>27</v>
      </c>
      <c r="IY289">
        <v>29322741.6</v>
      </c>
      <c r="IZ289">
        <v>29322741.6</v>
      </c>
      <c r="JA289">
        <v>0.998535</v>
      </c>
      <c r="JB289">
        <v>2.63428</v>
      </c>
      <c r="JC289">
        <v>1.54785</v>
      </c>
      <c r="JD289">
        <v>2.31323</v>
      </c>
      <c r="JE289">
        <v>1.64551</v>
      </c>
      <c r="JF289">
        <v>2.38037</v>
      </c>
      <c r="JG289">
        <v>34.6235</v>
      </c>
      <c r="JH289">
        <v>24.2188</v>
      </c>
      <c r="JI289">
        <v>18</v>
      </c>
      <c r="JJ289">
        <v>494.983</v>
      </c>
      <c r="JK289">
        <v>396.39</v>
      </c>
      <c r="JL289">
        <v>31.003</v>
      </c>
      <c r="JM289">
        <v>28.405</v>
      </c>
      <c r="JN289">
        <v>30.0002</v>
      </c>
      <c r="JO289">
        <v>28.4093</v>
      </c>
      <c r="JP289">
        <v>28.3642</v>
      </c>
      <c r="JQ289">
        <v>20.0009</v>
      </c>
      <c r="JR289">
        <v>19.2706</v>
      </c>
      <c r="JS289">
        <v>54.0145</v>
      </c>
      <c r="JT289">
        <v>30.9992</v>
      </c>
      <c r="JU289">
        <v>420</v>
      </c>
      <c r="JV289">
        <v>23.9291</v>
      </c>
      <c r="JW289">
        <v>96.599</v>
      </c>
      <c r="JX289">
        <v>94.5685</v>
      </c>
    </row>
    <row r="290" spans="1:284">
      <c r="A290">
        <v>274</v>
      </c>
      <c r="B290">
        <v>1759364497.1</v>
      </c>
      <c r="C290">
        <v>3455</v>
      </c>
      <c r="D290" t="s">
        <v>981</v>
      </c>
      <c r="E290" t="s">
        <v>982</v>
      </c>
      <c r="F290">
        <v>5</v>
      </c>
      <c r="G290" t="s">
        <v>974</v>
      </c>
      <c r="H290" t="s">
        <v>419</v>
      </c>
      <c r="I290">
        <v>1759364494.1</v>
      </c>
      <c r="J290">
        <f>(K290)/1000</f>
        <v>0</v>
      </c>
      <c r="K290">
        <f>1000*DK290*AI290*(DG290-DH290)/(100*CZ290*(1000-AI290*DG290))</f>
        <v>0</v>
      </c>
      <c r="L290">
        <f>DK290*AI290*(DF290-DE290*(1000-AI290*DH290)/(1000-AI290*DG290))/(100*CZ290)</f>
        <v>0</v>
      </c>
      <c r="M290">
        <f>DE290 - IF(AI290&gt;1, L290*CZ290*100.0/(AK290), 0)</f>
        <v>0</v>
      </c>
      <c r="N290">
        <f>((T290-J290/2)*M290-L290)/(T290+J290/2)</f>
        <v>0</v>
      </c>
      <c r="O290">
        <f>N290*(DL290+DM290)/1000.0</f>
        <v>0</v>
      </c>
      <c r="P290">
        <f>(DE290 - IF(AI290&gt;1, L290*CZ290*100.0/(AK290), 0))*(DL290+DM290)/1000.0</f>
        <v>0</v>
      </c>
      <c r="Q290">
        <f>2.0/((1/S290-1/R290)+SIGN(S290)*SQRT((1/S290-1/R290)*(1/S290-1/R290) + 4*DA290/((DA290+1)*(DA290+1))*(2*1/S290*1/R290-1/R290*1/R290)))</f>
        <v>0</v>
      </c>
      <c r="R290">
        <f>IF(LEFT(DB290,1)&lt;&gt;"0",IF(LEFT(DB290,1)="1",3.0,DC290),$D$5+$E$5*(DS290*DL290/($K$5*1000))+$F$5*(DS290*DL290/($K$5*1000))*MAX(MIN(CZ290,$J$5),$I$5)*MAX(MIN(CZ290,$J$5),$I$5)+$G$5*MAX(MIN(CZ290,$J$5),$I$5)*(DS290*DL290/($K$5*1000))+$H$5*(DS290*DL290/($K$5*1000))*(DS290*DL290/($K$5*1000)))</f>
        <v>0</v>
      </c>
      <c r="S290">
        <f>J290*(1000-(1000*0.61365*exp(17.502*W290/(240.97+W290))/(DL290+DM290)+DG290)/2)/(1000*0.61365*exp(17.502*W290/(240.97+W290))/(DL290+DM290)-DG290)</f>
        <v>0</v>
      </c>
      <c r="T290">
        <f>1/((DA290+1)/(Q290/1.6)+1/(R290/1.37)) + DA290/((DA290+1)/(Q290/1.6) + DA290/(R290/1.37))</f>
        <v>0</v>
      </c>
      <c r="U290">
        <f>(CV290*CY290)</f>
        <v>0</v>
      </c>
      <c r="V290">
        <f>(DN290+(U290+2*0.95*5.67E-8*(((DN290+$B$7)+273)^4-(DN290+273)^4)-44100*J290)/(1.84*29.3*R290+8*0.95*5.67E-8*(DN290+273)^3))</f>
        <v>0</v>
      </c>
      <c r="W290">
        <f>($C$7*DO290+$D$7*DP290+$E$7*V290)</f>
        <v>0</v>
      </c>
      <c r="X290">
        <f>0.61365*exp(17.502*W290/(240.97+W290))</f>
        <v>0</v>
      </c>
      <c r="Y290">
        <f>(Z290/AA290*100)</f>
        <v>0</v>
      </c>
      <c r="Z290">
        <f>DG290*(DL290+DM290)/1000</f>
        <v>0</v>
      </c>
      <c r="AA290">
        <f>0.61365*exp(17.502*DN290/(240.97+DN290))</f>
        <v>0</v>
      </c>
      <c r="AB290">
        <f>(X290-DG290*(DL290+DM290)/1000)</f>
        <v>0</v>
      </c>
      <c r="AC290">
        <f>(-J290*44100)</f>
        <v>0</v>
      </c>
      <c r="AD290">
        <f>2*29.3*R290*0.92*(DN290-W290)</f>
        <v>0</v>
      </c>
      <c r="AE290">
        <f>2*0.95*5.67E-8*(((DN290+$B$7)+273)^4-(W290+273)^4)</f>
        <v>0</v>
      </c>
      <c r="AF290">
        <f>U290+AE290+AC290+AD290</f>
        <v>0</v>
      </c>
      <c r="AG290">
        <v>7</v>
      </c>
      <c r="AH290">
        <v>1</v>
      </c>
      <c r="AI290">
        <f>IF(AG290*$H$13&gt;=AK290,1.0,(AK290/(AK290-AG290*$H$13)))</f>
        <v>0</v>
      </c>
      <c r="AJ290">
        <f>(AI290-1)*100</f>
        <v>0</v>
      </c>
      <c r="AK290">
        <f>MAX(0,($B$13+$C$13*DS290)/(1+$D$13*DS290)*DL290/(DN290+273)*$E$13)</f>
        <v>0</v>
      </c>
      <c r="AL290" t="s">
        <v>420</v>
      </c>
      <c r="AM290" t="s">
        <v>420</v>
      </c>
      <c r="AN290">
        <v>0</v>
      </c>
      <c r="AO290">
        <v>0</v>
      </c>
      <c r="AP290">
        <f>1-AN290/AO290</f>
        <v>0</v>
      </c>
      <c r="AQ290">
        <v>0</v>
      </c>
      <c r="AR290" t="s">
        <v>420</v>
      </c>
      <c r="AS290" t="s">
        <v>420</v>
      </c>
      <c r="AT290">
        <v>0</v>
      </c>
      <c r="AU290">
        <v>0</v>
      </c>
      <c r="AV290">
        <f>1-AT290/AU290</f>
        <v>0</v>
      </c>
      <c r="AW290">
        <v>0.5</v>
      </c>
      <c r="AX290">
        <f>CW290</f>
        <v>0</v>
      </c>
      <c r="AY290">
        <f>L290</f>
        <v>0</v>
      </c>
      <c r="AZ290">
        <f>AV290*AW290*AX290</f>
        <v>0</v>
      </c>
      <c r="BA290">
        <f>(AY290-AQ290)/AX290</f>
        <v>0</v>
      </c>
      <c r="BB290">
        <f>(AO290-AU290)/AU290</f>
        <v>0</v>
      </c>
      <c r="BC290">
        <f>AN290/(AP290+AN290/AU290)</f>
        <v>0</v>
      </c>
      <c r="BD290" t="s">
        <v>420</v>
      </c>
      <c r="BE290">
        <v>0</v>
      </c>
      <c r="BF290">
        <f>IF(BE290&lt;&gt;0, BE290, BC290)</f>
        <v>0</v>
      </c>
      <c r="BG290">
        <f>1-BF290/AU290</f>
        <v>0</v>
      </c>
      <c r="BH290">
        <f>(AU290-AT290)/(AU290-BF290)</f>
        <v>0</v>
      </c>
      <c r="BI290">
        <f>(AO290-AU290)/(AO290-BF290)</f>
        <v>0</v>
      </c>
      <c r="BJ290">
        <f>(AU290-AT290)/(AU290-AN290)</f>
        <v>0</v>
      </c>
      <c r="BK290">
        <f>(AO290-AU290)/(AO290-AN290)</f>
        <v>0</v>
      </c>
      <c r="BL290">
        <f>(BH290*BF290/AT290)</f>
        <v>0</v>
      </c>
      <c r="BM290">
        <f>(1-BL290)</f>
        <v>0</v>
      </c>
      <c r="CV290">
        <f>$B$11*DT290+$C$11*DU290+$F$11*EF290*(1-EI290)</f>
        <v>0</v>
      </c>
      <c r="CW290">
        <f>CV290*CX290</f>
        <v>0</v>
      </c>
      <c r="CX290">
        <f>($B$11*$D$9+$C$11*$D$9+$F$11*((ES290+EK290)/MAX(ES290+EK290+ET290, 0.1)*$I$9+ET290/MAX(ES290+EK290+ET290, 0.1)*$J$9))/($B$11+$C$11+$F$11)</f>
        <v>0</v>
      </c>
      <c r="CY290">
        <f>($B$11*$K$9+$C$11*$K$9+$F$11*((ES290+EK290)/MAX(ES290+EK290+ET290, 0.1)*$P$9+ET290/MAX(ES290+EK290+ET290, 0.1)*$Q$9))/($B$11+$C$11+$F$11)</f>
        <v>0</v>
      </c>
      <c r="CZ290">
        <v>3.21</v>
      </c>
      <c r="DA290">
        <v>0.5</v>
      </c>
      <c r="DB290" t="s">
        <v>421</v>
      </c>
      <c r="DC290">
        <v>2</v>
      </c>
      <c r="DD290">
        <v>1759364494.1</v>
      </c>
      <c r="DE290">
        <v>420.274666666667</v>
      </c>
      <c r="DF290">
        <v>420.018333333333</v>
      </c>
      <c r="DG290">
        <v>24.0367666666667</v>
      </c>
      <c r="DH290">
        <v>23.9959333333333</v>
      </c>
      <c r="DI290">
        <v>418.294666666667</v>
      </c>
      <c r="DJ290">
        <v>23.6525666666667</v>
      </c>
      <c r="DK290">
        <v>500.065333333333</v>
      </c>
      <c r="DL290">
        <v>90.3307333333333</v>
      </c>
      <c r="DM290">
        <v>0.0318809</v>
      </c>
      <c r="DN290">
        <v>30.2384333333333</v>
      </c>
      <c r="DO290">
        <v>29.9947333333333</v>
      </c>
      <c r="DP290">
        <v>999.9</v>
      </c>
      <c r="DQ290">
        <v>0</v>
      </c>
      <c r="DR290">
        <v>0</v>
      </c>
      <c r="DS290">
        <v>10022.9</v>
      </c>
      <c r="DT290">
        <v>0</v>
      </c>
      <c r="DU290">
        <v>0.330984</v>
      </c>
      <c r="DV290">
        <v>0.256815666666667</v>
      </c>
      <c r="DW290">
        <v>430.626</v>
      </c>
      <c r="DX290">
        <v>430.344666666667</v>
      </c>
      <c r="DY290">
        <v>0.0408325333333333</v>
      </c>
      <c r="DZ290">
        <v>420.018333333333</v>
      </c>
      <c r="EA290">
        <v>23.9959333333333</v>
      </c>
      <c r="EB290">
        <v>2.17125666666667</v>
      </c>
      <c r="EC290">
        <v>2.16757</v>
      </c>
      <c r="ED290">
        <v>18.7518</v>
      </c>
      <c r="EE290">
        <v>18.7246</v>
      </c>
      <c r="EF290">
        <v>0.00500059</v>
      </c>
      <c r="EG290">
        <v>0</v>
      </c>
      <c r="EH290">
        <v>0</v>
      </c>
      <c r="EI290">
        <v>0</v>
      </c>
      <c r="EJ290">
        <v>324.433333333333</v>
      </c>
      <c r="EK290">
        <v>0.00500059</v>
      </c>
      <c r="EL290">
        <v>-9.56666666666667</v>
      </c>
      <c r="EM290">
        <v>-0.5</v>
      </c>
      <c r="EN290">
        <v>35.437</v>
      </c>
      <c r="EO290">
        <v>39.1873333333333</v>
      </c>
      <c r="EP290">
        <v>37</v>
      </c>
      <c r="EQ290">
        <v>39.2496666666667</v>
      </c>
      <c r="ER290">
        <v>38.0206666666667</v>
      </c>
      <c r="ES290">
        <v>0</v>
      </c>
      <c r="ET290">
        <v>0</v>
      </c>
      <c r="EU290">
        <v>0</v>
      </c>
      <c r="EV290">
        <v>1759364498.5</v>
      </c>
      <c r="EW290">
        <v>0</v>
      </c>
      <c r="EX290">
        <v>326.446153846154</v>
      </c>
      <c r="EY290">
        <v>24.5743591667941</v>
      </c>
      <c r="EZ290">
        <v>-17.8529914088318</v>
      </c>
      <c r="FA290">
        <v>-10.4307692307692</v>
      </c>
      <c r="FB290">
        <v>15</v>
      </c>
      <c r="FC290">
        <v>0</v>
      </c>
      <c r="FD290" t="s">
        <v>422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0.26664585</v>
      </c>
      <c r="FQ290">
        <v>-0.0493959248120295</v>
      </c>
      <c r="FR290">
        <v>0.0156616767374218</v>
      </c>
      <c r="FS290">
        <v>1</v>
      </c>
      <c r="FT290">
        <v>327.376470588235</v>
      </c>
      <c r="FU290">
        <v>-19.0832695780143</v>
      </c>
      <c r="FV290">
        <v>6.28874151927027</v>
      </c>
      <c r="FW290">
        <v>-1</v>
      </c>
      <c r="FX290">
        <v>0.051617145</v>
      </c>
      <c r="FY290">
        <v>-0.192212603007519</v>
      </c>
      <c r="FZ290">
        <v>0.0230271570692406</v>
      </c>
      <c r="GA290">
        <v>0</v>
      </c>
      <c r="GB290">
        <v>1</v>
      </c>
      <c r="GC290">
        <v>2</v>
      </c>
      <c r="GD290" t="s">
        <v>423</v>
      </c>
      <c r="GE290">
        <v>3.13308</v>
      </c>
      <c r="GF290">
        <v>2.71008</v>
      </c>
      <c r="GG290">
        <v>0.0893564</v>
      </c>
      <c r="GH290">
        <v>0.0897784</v>
      </c>
      <c r="GI290">
        <v>0.102883</v>
      </c>
      <c r="GJ290">
        <v>0.10349</v>
      </c>
      <c r="GK290">
        <v>34285.7</v>
      </c>
      <c r="GL290">
        <v>36713.2</v>
      </c>
      <c r="GM290">
        <v>34065</v>
      </c>
      <c r="GN290">
        <v>36520.4</v>
      </c>
      <c r="GO290">
        <v>43157.8</v>
      </c>
      <c r="GP290">
        <v>46998.6</v>
      </c>
      <c r="GQ290">
        <v>53140.5</v>
      </c>
      <c r="GR290">
        <v>58368</v>
      </c>
      <c r="GS290">
        <v>1.93705</v>
      </c>
      <c r="GT290">
        <v>1.78272</v>
      </c>
      <c r="GU290">
        <v>0.0945479</v>
      </c>
      <c r="GV290">
        <v>0</v>
      </c>
      <c r="GW290">
        <v>28.4542</v>
      </c>
      <c r="GX290">
        <v>999.9</v>
      </c>
      <c r="GY290">
        <v>57.301</v>
      </c>
      <c r="GZ290">
        <v>30.957</v>
      </c>
      <c r="HA290">
        <v>28.549</v>
      </c>
      <c r="HB290">
        <v>54.4728</v>
      </c>
      <c r="HC290">
        <v>44.1787</v>
      </c>
      <c r="HD290">
        <v>1</v>
      </c>
      <c r="HE290">
        <v>0.080033</v>
      </c>
      <c r="HF290">
        <v>-1.50683</v>
      </c>
      <c r="HG290">
        <v>20.1276</v>
      </c>
      <c r="HH290">
        <v>5.19842</v>
      </c>
      <c r="HI290">
        <v>12.004</v>
      </c>
      <c r="HJ290">
        <v>4.97545</v>
      </c>
      <c r="HK290">
        <v>3.294</v>
      </c>
      <c r="HL290">
        <v>9999</v>
      </c>
      <c r="HM290">
        <v>9999</v>
      </c>
      <c r="HN290">
        <v>999.9</v>
      </c>
      <c r="HO290">
        <v>9999</v>
      </c>
      <c r="HP290">
        <v>1.86325</v>
      </c>
      <c r="HQ290">
        <v>1.86813</v>
      </c>
      <c r="HR290">
        <v>1.86786</v>
      </c>
      <c r="HS290">
        <v>1.86905</v>
      </c>
      <c r="HT290">
        <v>1.86982</v>
      </c>
      <c r="HU290">
        <v>1.86593</v>
      </c>
      <c r="HV290">
        <v>1.86694</v>
      </c>
      <c r="HW290">
        <v>1.86844</v>
      </c>
      <c r="HX290">
        <v>5</v>
      </c>
      <c r="HY290">
        <v>0</v>
      </c>
      <c r="HZ290">
        <v>0</v>
      </c>
      <c r="IA290">
        <v>0</v>
      </c>
      <c r="IB290" t="s">
        <v>424</v>
      </c>
      <c r="IC290" t="s">
        <v>425</v>
      </c>
      <c r="ID290" t="s">
        <v>426</v>
      </c>
      <c r="IE290" t="s">
        <v>426</v>
      </c>
      <c r="IF290" t="s">
        <v>426</v>
      </c>
      <c r="IG290" t="s">
        <v>426</v>
      </c>
      <c r="IH290">
        <v>0</v>
      </c>
      <c r="II290">
        <v>100</v>
      </c>
      <c r="IJ290">
        <v>100</v>
      </c>
      <c r="IK290">
        <v>1.981</v>
      </c>
      <c r="IL290">
        <v>0.3847</v>
      </c>
      <c r="IM290">
        <v>0.591063205497763</v>
      </c>
      <c r="IN290">
        <v>0.00362635438953289</v>
      </c>
      <c r="IO290">
        <v>-8.50754122937555e-07</v>
      </c>
      <c r="IP290">
        <v>2.87264459290622e-10</v>
      </c>
      <c r="IQ290">
        <v>-0.103101814204982</v>
      </c>
      <c r="IR290">
        <v>-0.017656537129445</v>
      </c>
      <c r="IS290">
        <v>0.00217271289782075</v>
      </c>
      <c r="IT290">
        <v>-2.34727275410467e-05</v>
      </c>
      <c r="IU290">
        <v>4</v>
      </c>
      <c r="IV290">
        <v>2183</v>
      </c>
      <c r="IW290">
        <v>1</v>
      </c>
      <c r="IX290">
        <v>27</v>
      </c>
      <c r="IY290">
        <v>29322741.6</v>
      </c>
      <c r="IZ290">
        <v>29322741.6</v>
      </c>
      <c r="JA290">
        <v>0.998535</v>
      </c>
      <c r="JB290">
        <v>2.65137</v>
      </c>
      <c r="JC290">
        <v>1.54785</v>
      </c>
      <c r="JD290">
        <v>2.31323</v>
      </c>
      <c r="JE290">
        <v>1.64551</v>
      </c>
      <c r="JF290">
        <v>2.29248</v>
      </c>
      <c r="JG290">
        <v>34.6235</v>
      </c>
      <c r="JH290">
        <v>24.2101</v>
      </c>
      <c r="JI290">
        <v>18</v>
      </c>
      <c r="JJ290">
        <v>495.125</v>
      </c>
      <c r="JK290">
        <v>396.431</v>
      </c>
      <c r="JL290">
        <v>31.0026</v>
      </c>
      <c r="JM290">
        <v>28.405</v>
      </c>
      <c r="JN290">
        <v>30.0002</v>
      </c>
      <c r="JO290">
        <v>28.4088</v>
      </c>
      <c r="JP290">
        <v>28.3642</v>
      </c>
      <c r="JQ290">
        <v>20.0016</v>
      </c>
      <c r="JR290">
        <v>19.2706</v>
      </c>
      <c r="JS290">
        <v>54.0145</v>
      </c>
      <c r="JT290">
        <v>30.9992</v>
      </c>
      <c r="JU290">
        <v>420</v>
      </c>
      <c r="JV290">
        <v>23.9181</v>
      </c>
      <c r="JW290">
        <v>96.5987</v>
      </c>
      <c r="JX290">
        <v>94.5688</v>
      </c>
    </row>
    <row r="291" spans="1:284">
      <c r="A291">
        <v>275</v>
      </c>
      <c r="B291">
        <v>1759364499.1</v>
      </c>
      <c r="C291">
        <v>3457</v>
      </c>
      <c r="D291" t="s">
        <v>983</v>
      </c>
      <c r="E291" t="s">
        <v>984</v>
      </c>
      <c r="F291">
        <v>5</v>
      </c>
      <c r="G291" t="s">
        <v>974</v>
      </c>
      <c r="H291" t="s">
        <v>419</v>
      </c>
      <c r="I291">
        <v>1759364496.1</v>
      </c>
      <c r="J291">
        <f>(K291)/1000</f>
        <v>0</v>
      </c>
      <c r="K291">
        <f>1000*DK291*AI291*(DG291-DH291)/(100*CZ291*(1000-AI291*DG291))</f>
        <v>0</v>
      </c>
      <c r="L291">
        <f>DK291*AI291*(DF291-DE291*(1000-AI291*DH291)/(1000-AI291*DG291))/(100*CZ291)</f>
        <v>0</v>
      </c>
      <c r="M291">
        <f>DE291 - IF(AI291&gt;1, L291*CZ291*100.0/(AK291), 0)</f>
        <v>0</v>
      </c>
      <c r="N291">
        <f>((T291-J291/2)*M291-L291)/(T291+J291/2)</f>
        <v>0</v>
      </c>
      <c r="O291">
        <f>N291*(DL291+DM291)/1000.0</f>
        <v>0</v>
      </c>
      <c r="P291">
        <f>(DE291 - IF(AI291&gt;1, L291*CZ291*100.0/(AK291), 0))*(DL291+DM291)/1000.0</f>
        <v>0</v>
      </c>
      <c r="Q291">
        <f>2.0/((1/S291-1/R291)+SIGN(S291)*SQRT((1/S291-1/R291)*(1/S291-1/R291) + 4*DA291/((DA291+1)*(DA291+1))*(2*1/S291*1/R291-1/R291*1/R291)))</f>
        <v>0</v>
      </c>
      <c r="R291">
        <f>IF(LEFT(DB291,1)&lt;&gt;"0",IF(LEFT(DB291,1)="1",3.0,DC291),$D$5+$E$5*(DS291*DL291/($K$5*1000))+$F$5*(DS291*DL291/($K$5*1000))*MAX(MIN(CZ291,$J$5),$I$5)*MAX(MIN(CZ291,$J$5),$I$5)+$G$5*MAX(MIN(CZ291,$J$5),$I$5)*(DS291*DL291/($K$5*1000))+$H$5*(DS291*DL291/($K$5*1000))*(DS291*DL291/($K$5*1000)))</f>
        <v>0</v>
      </c>
      <c r="S291">
        <f>J291*(1000-(1000*0.61365*exp(17.502*W291/(240.97+W291))/(DL291+DM291)+DG291)/2)/(1000*0.61365*exp(17.502*W291/(240.97+W291))/(DL291+DM291)-DG291)</f>
        <v>0</v>
      </c>
      <c r="T291">
        <f>1/((DA291+1)/(Q291/1.6)+1/(R291/1.37)) + DA291/((DA291+1)/(Q291/1.6) + DA291/(R291/1.37))</f>
        <v>0</v>
      </c>
      <c r="U291">
        <f>(CV291*CY291)</f>
        <v>0</v>
      </c>
      <c r="V291">
        <f>(DN291+(U291+2*0.95*5.67E-8*(((DN291+$B$7)+273)^4-(DN291+273)^4)-44100*J291)/(1.84*29.3*R291+8*0.95*5.67E-8*(DN291+273)^3))</f>
        <v>0</v>
      </c>
      <c r="W291">
        <f>($C$7*DO291+$D$7*DP291+$E$7*V291)</f>
        <v>0</v>
      </c>
      <c r="X291">
        <f>0.61365*exp(17.502*W291/(240.97+W291))</f>
        <v>0</v>
      </c>
      <c r="Y291">
        <f>(Z291/AA291*100)</f>
        <v>0</v>
      </c>
      <c r="Z291">
        <f>DG291*(DL291+DM291)/1000</f>
        <v>0</v>
      </c>
      <c r="AA291">
        <f>0.61365*exp(17.502*DN291/(240.97+DN291))</f>
        <v>0</v>
      </c>
      <c r="AB291">
        <f>(X291-DG291*(DL291+DM291)/1000)</f>
        <v>0</v>
      </c>
      <c r="AC291">
        <f>(-J291*44100)</f>
        <v>0</v>
      </c>
      <c r="AD291">
        <f>2*29.3*R291*0.92*(DN291-W291)</f>
        <v>0</v>
      </c>
      <c r="AE291">
        <f>2*0.95*5.67E-8*(((DN291+$B$7)+273)^4-(W291+273)^4)</f>
        <v>0</v>
      </c>
      <c r="AF291">
        <f>U291+AE291+AC291+AD291</f>
        <v>0</v>
      </c>
      <c r="AG291">
        <v>7</v>
      </c>
      <c r="AH291">
        <v>1</v>
      </c>
      <c r="AI291">
        <f>IF(AG291*$H$13&gt;=AK291,1.0,(AK291/(AK291-AG291*$H$13)))</f>
        <v>0</v>
      </c>
      <c r="AJ291">
        <f>(AI291-1)*100</f>
        <v>0</v>
      </c>
      <c r="AK291">
        <f>MAX(0,($B$13+$C$13*DS291)/(1+$D$13*DS291)*DL291/(DN291+273)*$E$13)</f>
        <v>0</v>
      </c>
      <c r="AL291" t="s">
        <v>420</v>
      </c>
      <c r="AM291" t="s">
        <v>420</v>
      </c>
      <c r="AN291">
        <v>0</v>
      </c>
      <c r="AO291">
        <v>0</v>
      </c>
      <c r="AP291">
        <f>1-AN291/AO291</f>
        <v>0</v>
      </c>
      <c r="AQ291">
        <v>0</v>
      </c>
      <c r="AR291" t="s">
        <v>420</v>
      </c>
      <c r="AS291" t="s">
        <v>420</v>
      </c>
      <c r="AT291">
        <v>0</v>
      </c>
      <c r="AU291">
        <v>0</v>
      </c>
      <c r="AV291">
        <f>1-AT291/AU291</f>
        <v>0</v>
      </c>
      <c r="AW291">
        <v>0.5</v>
      </c>
      <c r="AX291">
        <f>CW291</f>
        <v>0</v>
      </c>
      <c r="AY291">
        <f>L291</f>
        <v>0</v>
      </c>
      <c r="AZ291">
        <f>AV291*AW291*AX291</f>
        <v>0</v>
      </c>
      <c r="BA291">
        <f>(AY291-AQ291)/AX291</f>
        <v>0</v>
      </c>
      <c r="BB291">
        <f>(AO291-AU291)/AU291</f>
        <v>0</v>
      </c>
      <c r="BC291">
        <f>AN291/(AP291+AN291/AU291)</f>
        <v>0</v>
      </c>
      <c r="BD291" t="s">
        <v>420</v>
      </c>
      <c r="BE291">
        <v>0</v>
      </c>
      <c r="BF291">
        <f>IF(BE291&lt;&gt;0, BE291, BC291)</f>
        <v>0</v>
      </c>
      <c r="BG291">
        <f>1-BF291/AU291</f>
        <v>0</v>
      </c>
      <c r="BH291">
        <f>(AU291-AT291)/(AU291-BF291)</f>
        <v>0</v>
      </c>
      <c r="BI291">
        <f>(AO291-AU291)/(AO291-BF291)</f>
        <v>0</v>
      </c>
      <c r="BJ291">
        <f>(AU291-AT291)/(AU291-AN291)</f>
        <v>0</v>
      </c>
      <c r="BK291">
        <f>(AO291-AU291)/(AO291-AN291)</f>
        <v>0</v>
      </c>
      <c r="BL291">
        <f>(BH291*BF291/AT291)</f>
        <v>0</v>
      </c>
      <c r="BM291">
        <f>(1-BL291)</f>
        <v>0</v>
      </c>
      <c r="CV291">
        <f>$B$11*DT291+$C$11*DU291+$F$11*EF291*(1-EI291)</f>
        <v>0</v>
      </c>
      <c r="CW291">
        <f>CV291*CX291</f>
        <v>0</v>
      </c>
      <c r="CX291">
        <f>($B$11*$D$9+$C$11*$D$9+$F$11*((ES291+EK291)/MAX(ES291+EK291+ET291, 0.1)*$I$9+ET291/MAX(ES291+EK291+ET291, 0.1)*$J$9))/($B$11+$C$11+$F$11)</f>
        <v>0</v>
      </c>
      <c r="CY291">
        <f>($B$11*$K$9+$C$11*$K$9+$F$11*((ES291+EK291)/MAX(ES291+EK291+ET291, 0.1)*$P$9+ET291/MAX(ES291+EK291+ET291, 0.1)*$Q$9))/($B$11+$C$11+$F$11)</f>
        <v>0</v>
      </c>
      <c r="CZ291">
        <v>3.21</v>
      </c>
      <c r="DA291">
        <v>0.5</v>
      </c>
      <c r="DB291" t="s">
        <v>421</v>
      </c>
      <c r="DC291">
        <v>2</v>
      </c>
      <c r="DD291">
        <v>1759364496.1</v>
      </c>
      <c r="DE291">
        <v>420.283666666667</v>
      </c>
      <c r="DF291">
        <v>420</v>
      </c>
      <c r="DG291">
        <v>24.0452666666667</v>
      </c>
      <c r="DH291">
        <v>23.9964</v>
      </c>
      <c r="DI291">
        <v>418.303666666667</v>
      </c>
      <c r="DJ291">
        <v>23.6607</v>
      </c>
      <c r="DK291">
        <v>500.064666666667</v>
      </c>
      <c r="DL291">
        <v>90.3298</v>
      </c>
      <c r="DM291">
        <v>0.0319656333333333</v>
      </c>
      <c r="DN291">
        <v>30.2395</v>
      </c>
      <c r="DO291">
        <v>29.9951333333333</v>
      </c>
      <c r="DP291">
        <v>999.9</v>
      </c>
      <c r="DQ291">
        <v>0</v>
      </c>
      <c r="DR291">
        <v>0</v>
      </c>
      <c r="DS291">
        <v>10011.45</v>
      </c>
      <c r="DT291">
        <v>0</v>
      </c>
      <c r="DU291">
        <v>0.330984</v>
      </c>
      <c r="DV291">
        <v>0.284159333333333</v>
      </c>
      <c r="DW291">
        <v>430.639</v>
      </c>
      <c r="DX291">
        <v>430.326</v>
      </c>
      <c r="DY291">
        <v>0.0488624666666667</v>
      </c>
      <c r="DZ291">
        <v>420</v>
      </c>
      <c r="EA291">
        <v>23.9964</v>
      </c>
      <c r="EB291">
        <v>2.172</v>
      </c>
      <c r="EC291">
        <v>2.16759</v>
      </c>
      <c r="ED291">
        <v>18.7573</v>
      </c>
      <c r="EE291">
        <v>18.7247666666667</v>
      </c>
      <c r="EF291">
        <v>0.00500059</v>
      </c>
      <c r="EG291">
        <v>0</v>
      </c>
      <c r="EH291">
        <v>0</v>
      </c>
      <c r="EI291">
        <v>0</v>
      </c>
      <c r="EJ291">
        <v>329.533333333333</v>
      </c>
      <c r="EK291">
        <v>0.00500059</v>
      </c>
      <c r="EL291">
        <v>-14.8333333333333</v>
      </c>
      <c r="EM291">
        <v>-1.13333333333333</v>
      </c>
      <c r="EN291">
        <v>35.437</v>
      </c>
      <c r="EO291">
        <v>39.2496666666667</v>
      </c>
      <c r="EP291">
        <v>37.0206666666667</v>
      </c>
      <c r="EQ291">
        <v>39.3123333333333</v>
      </c>
      <c r="ER291">
        <v>38.0413333333333</v>
      </c>
      <c r="ES291">
        <v>0</v>
      </c>
      <c r="ET291">
        <v>0</v>
      </c>
      <c r="EU291">
        <v>0</v>
      </c>
      <c r="EV291">
        <v>1759364500.3</v>
      </c>
      <c r="EW291">
        <v>0</v>
      </c>
      <c r="EX291">
        <v>326.8</v>
      </c>
      <c r="EY291">
        <v>32.8000004560525</v>
      </c>
      <c r="EZ291">
        <v>-36.2461539606136</v>
      </c>
      <c r="FA291">
        <v>-11.08</v>
      </c>
      <c r="FB291">
        <v>15</v>
      </c>
      <c r="FC291">
        <v>0</v>
      </c>
      <c r="FD291" t="s">
        <v>422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0.26681825</v>
      </c>
      <c r="FQ291">
        <v>-0.0631318646616548</v>
      </c>
      <c r="FR291">
        <v>0.0156425070429104</v>
      </c>
      <c r="FS291">
        <v>1</v>
      </c>
      <c r="FT291">
        <v>327.244117647059</v>
      </c>
      <c r="FU291">
        <v>-0.371275604030466</v>
      </c>
      <c r="FV291">
        <v>5.84083954362679</v>
      </c>
      <c r="FW291">
        <v>-1</v>
      </c>
      <c r="FX291">
        <v>0.04902611</v>
      </c>
      <c r="FY291">
        <v>-0.143530276691729</v>
      </c>
      <c r="FZ291">
        <v>0.0214628216713204</v>
      </c>
      <c r="GA291">
        <v>0</v>
      </c>
      <c r="GB291">
        <v>1</v>
      </c>
      <c r="GC291">
        <v>2</v>
      </c>
      <c r="GD291" t="s">
        <v>423</v>
      </c>
      <c r="GE291">
        <v>3.13284</v>
      </c>
      <c r="GF291">
        <v>2.71023</v>
      </c>
      <c r="GG291">
        <v>0.0893593</v>
      </c>
      <c r="GH291">
        <v>0.0897655</v>
      </c>
      <c r="GI291">
        <v>0.102899</v>
      </c>
      <c r="GJ291">
        <v>0.103488</v>
      </c>
      <c r="GK291">
        <v>34285.6</v>
      </c>
      <c r="GL291">
        <v>36713.8</v>
      </c>
      <c r="GM291">
        <v>34064.9</v>
      </c>
      <c r="GN291">
        <v>36520.5</v>
      </c>
      <c r="GO291">
        <v>43156.9</v>
      </c>
      <c r="GP291">
        <v>46998.7</v>
      </c>
      <c r="GQ291">
        <v>53140.3</v>
      </c>
      <c r="GR291">
        <v>58368.1</v>
      </c>
      <c r="GS291">
        <v>1.93705</v>
      </c>
      <c r="GT291">
        <v>1.78297</v>
      </c>
      <c r="GU291">
        <v>0.0946224</v>
      </c>
      <c r="GV291">
        <v>0</v>
      </c>
      <c r="GW291">
        <v>28.4531</v>
      </c>
      <c r="GX291">
        <v>999.9</v>
      </c>
      <c r="GY291">
        <v>57.301</v>
      </c>
      <c r="GZ291">
        <v>30.978</v>
      </c>
      <c r="HA291">
        <v>28.5798</v>
      </c>
      <c r="HB291">
        <v>54.7228</v>
      </c>
      <c r="HC291">
        <v>44.4912</v>
      </c>
      <c r="HD291">
        <v>1</v>
      </c>
      <c r="HE291">
        <v>0.0800102</v>
      </c>
      <c r="HF291">
        <v>-1.50327</v>
      </c>
      <c r="HG291">
        <v>20.1276</v>
      </c>
      <c r="HH291">
        <v>5.19842</v>
      </c>
      <c r="HI291">
        <v>12.004</v>
      </c>
      <c r="HJ291">
        <v>4.9756</v>
      </c>
      <c r="HK291">
        <v>3.294</v>
      </c>
      <c r="HL291">
        <v>9999</v>
      </c>
      <c r="HM291">
        <v>9999</v>
      </c>
      <c r="HN291">
        <v>999.9</v>
      </c>
      <c r="HO291">
        <v>9999</v>
      </c>
      <c r="HP291">
        <v>1.86325</v>
      </c>
      <c r="HQ291">
        <v>1.86813</v>
      </c>
      <c r="HR291">
        <v>1.86785</v>
      </c>
      <c r="HS291">
        <v>1.86905</v>
      </c>
      <c r="HT291">
        <v>1.86981</v>
      </c>
      <c r="HU291">
        <v>1.86591</v>
      </c>
      <c r="HV291">
        <v>1.86694</v>
      </c>
      <c r="HW291">
        <v>1.86844</v>
      </c>
      <c r="HX291">
        <v>5</v>
      </c>
      <c r="HY291">
        <v>0</v>
      </c>
      <c r="HZ291">
        <v>0</v>
      </c>
      <c r="IA291">
        <v>0</v>
      </c>
      <c r="IB291" t="s">
        <v>424</v>
      </c>
      <c r="IC291" t="s">
        <v>425</v>
      </c>
      <c r="ID291" t="s">
        <v>426</v>
      </c>
      <c r="IE291" t="s">
        <v>426</v>
      </c>
      <c r="IF291" t="s">
        <v>426</v>
      </c>
      <c r="IG291" t="s">
        <v>426</v>
      </c>
      <c r="IH291">
        <v>0</v>
      </c>
      <c r="II291">
        <v>100</v>
      </c>
      <c r="IJ291">
        <v>100</v>
      </c>
      <c r="IK291">
        <v>1.98</v>
      </c>
      <c r="IL291">
        <v>0.3849</v>
      </c>
      <c r="IM291">
        <v>0.591063205497763</v>
      </c>
      <c r="IN291">
        <v>0.00362635438953289</v>
      </c>
      <c r="IO291">
        <v>-8.50754122937555e-07</v>
      </c>
      <c r="IP291">
        <v>2.87264459290622e-10</v>
      </c>
      <c r="IQ291">
        <v>-0.103101814204982</v>
      </c>
      <c r="IR291">
        <v>-0.017656537129445</v>
      </c>
      <c r="IS291">
        <v>0.00217271289782075</v>
      </c>
      <c r="IT291">
        <v>-2.34727275410467e-05</v>
      </c>
      <c r="IU291">
        <v>4</v>
      </c>
      <c r="IV291">
        <v>2183</v>
      </c>
      <c r="IW291">
        <v>1</v>
      </c>
      <c r="IX291">
        <v>27</v>
      </c>
      <c r="IY291">
        <v>29322741.7</v>
      </c>
      <c r="IZ291">
        <v>29322741.7</v>
      </c>
      <c r="JA291">
        <v>0.998535</v>
      </c>
      <c r="JB291">
        <v>2.63916</v>
      </c>
      <c r="JC291">
        <v>1.54785</v>
      </c>
      <c r="JD291">
        <v>2.31323</v>
      </c>
      <c r="JE291">
        <v>1.64673</v>
      </c>
      <c r="JF291">
        <v>2.36816</v>
      </c>
      <c r="JG291">
        <v>34.6235</v>
      </c>
      <c r="JH291">
        <v>24.2188</v>
      </c>
      <c r="JI291">
        <v>18</v>
      </c>
      <c r="JJ291">
        <v>495.125</v>
      </c>
      <c r="JK291">
        <v>396.559</v>
      </c>
      <c r="JL291">
        <v>31.0033</v>
      </c>
      <c r="JM291">
        <v>28.405</v>
      </c>
      <c r="JN291">
        <v>30.0001</v>
      </c>
      <c r="JO291">
        <v>28.4088</v>
      </c>
      <c r="JP291">
        <v>28.363</v>
      </c>
      <c r="JQ291">
        <v>20.0035</v>
      </c>
      <c r="JR291">
        <v>19.2706</v>
      </c>
      <c r="JS291">
        <v>54.0145</v>
      </c>
      <c r="JT291">
        <v>31.0028</v>
      </c>
      <c r="JU291">
        <v>420</v>
      </c>
      <c r="JV291">
        <v>23.9088</v>
      </c>
      <c r="JW291">
        <v>96.5985</v>
      </c>
      <c r="JX291">
        <v>94.5689</v>
      </c>
    </row>
    <row r="292" spans="1:284">
      <c r="A292">
        <v>276</v>
      </c>
      <c r="B292">
        <v>1759364502.1</v>
      </c>
      <c r="C292">
        <v>3460</v>
      </c>
      <c r="D292" t="s">
        <v>985</v>
      </c>
      <c r="E292" t="s">
        <v>986</v>
      </c>
      <c r="F292">
        <v>5</v>
      </c>
      <c r="G292" t="s">
        <v>974</v>
      </c>
      <c r="H292" t="s">
        <v>419</v>
      </c>
      <c r="I292">
        <v>1759364498.85</v>
      </c>
      <c r="J292">
        <f>(K292)/1000</f>
        <v>0</v>
      </c>
      <c r="K292">
        <f>1000*DK292*AI292*(DG292-DH292)/(100*CZ292*(1000-AI292*DG292))</f>
        <v>0</v>
      </c>
      <c r="L292">
        <f>DK292*AI292*(DF292-DE292*(1000-AI292*DH292)/(1000-AI292*DG292))/(100*CZ292)</f>
        <v>0</v>
      </c>
      <c r="M292">
        <f>DE292 - IF(AI292&gt;1, L292*CZ292*100.0/(AK292), 0)</f>
        <v>0</v>
      </c>
      <c r="N292">
        <f>((T292-J292/2)*M292-L292)/(T292+J292/2)</f>
        <v>0</v>
      </c>
      <c r="O292">
        <f>N292*(DL292+DM292)/1000.0</f>
        <v>0</v>
      </c>
      <c r="P292">
        <f>(DE292 - IF(AI292&gt;1, L292*CZ292*100.0/(AK292), 0))*(DL292+DM292)/1000.0</f>
        <v>0</v>
      </c>
      <c r="Q292">
        <f>2.0/((1/S292-1/R292)+SIGN(S292)*SQRT((1/S292-1/R292)*(1/S292-1/R292) + 4*DA292/((DA292+1)*(DA292+1))*(2*1/S292*1/R292-1/R292*1/R292)))</f>
        <v>0</v>
      </c>
      <c r="R292">
        <f>IF(LEFT(DB292,1)&lt;&gt;"0",IF(LEFT(DB292,1)="1",3.0,DC292),$D$5+$E$5*(DS292*DL292/($K$5*1000))+$F$5*(DS292*DL292/($K$5*1000))*MAX(MIN(CZ292,$J$5),$I$5)*MAX(MIN(CZ292,$J$5),$I$5)+$G$5*MAX(MIN(CZ292,$J$5),$I$5)*(DS292*DL292/($K$5*1000))+$H$5*(DS292*DL292/($K$5*1000))*(DS292*DL292/($K$5*1000)))</f>
        <v>0</v>
      </c>
      <c r="S292">
        <f>J292*(1000-(1000*0.61365*exp(17.502*W292/(240.97+W292))/(DL292+DM292)+DG292)/2)/(1000*0.61365*exp(17.502*W292/(240.97+W292))/(DL292+DM292)-DG292)</f>
        <v>0</v>
      </c>
      <c r="T292">
        <f>1/((DA292+1)/(Q292/1.6)+1/(R292/1.37)) + DA292/((DA292+1)/(Q292/1.6) + DA292/(R292/1.37))</f>
        <v>0</v>
      </c>
      <c r="U292">
        <f>(CV292*CY292)</f>
        <v>0</v>
      </c>
      <c r="V292">
        <f>(DN292+(U292+2*0.95*5.67E-8*(((DN292+$B$7)+273)^4-(DN292+273)^4)-44100*J292)/(1.84*29.3*R292+8*0.95*5.67E-8*(DN292+273)^3))</f>
        <v>0</v>
      </c>
      <c r="W292">
        <f>($C$7*DO292+$D$7*DP292+$E$7*V292)</f>
        <v>0</v>
      </c>
      <c r="X292">
        <f>0.61365*exp(17.502*W292/(240.97+W292))</f>
        <v>0</v>
      </c>
      <c r="Y292">
        <f>(Z292/AA292*100)</f>
        <v>0</v>
      </c>
      <c r="Z292">
        <f>DG292*(DL292+DM292)/1000</f>
        <v>0</v>
      </c>
      <c r="AA292">
        <f>0.61365*exp(17.502*DN292/(240.97+DN292))</f>
        <v>0</v>
      </c>
      <c r="AB292">
        <f>(X292-DG292*(DL292+DM292)/1000)</f>
        <v>0</v>
      </c>
      <c r="AC292">
        <f>(-J292*44100)</f>
        <v>0</v>
      </c>
      <c r="AD292">
        <f>2*29.3*R292*0.92*(DN292-W292)</f>
        <v>0</v>
      </c>
      <c r="AE292">
        <f>2*0.95*5.67E-8*(((DN292+$B$7)+273)^4-(W292+273)^4)</f>
        <v>0</v>
      </c>
      <c r="AF292">
        <f>U292+AE292+AC292+AD292</f>
        <v>0</v>
      </c>
      <c r="AG292">
        <v>7</v>
      </c>
      <c r="AH292">
        <v>1</v>
      </c>
      <c r="AI292">
        <f>IF(AG292*$H$13&gt;=AK292,1.0,(AK292/(AK292-AG292*$H$13)))</f>
        <v>0</v>
      </c>
      <c r="AJ292">
        <f>(AI292-1)*100</f>
        <v>0</v>
      </c>
      <c r="AK292">
        <f>MAX(0,($B$13+$C$13*DS292)/(1+$D$13*DS292)*DL292/(DN292+273)*$E$13)</f>
        <v>0</v>
      </c>
      <c r="AL292" t="s">
        <v>420</v>
      </c>
      <c r="AM292" t="s">
        <v>420</v>
      </c>
      <c r="AN292">
        <v>0</v>
      </c>
      <c r="AO292">
        <v>0</v>
      </c>
      <c r="AP292">
        <f>1-AN292/AO292</f>
        <v>0</v>
      </c>
      <c r="AQ292">
        <v>0</v>
      </c>
      <c r="AR292" t="s">
        <v>420</v>
      </c>
      <c r="AS292" t="s">
        <v>420</v>
      </c>
      <c r="AT292">
        <v>0</v>
      </c>
      <c r="AU292">
        <v>0</v>
      </c>
      <c r="AV292">
        <f>1-AT292/AU292</f>
        <v>0</v>
      </c>
      <c r="AW292">
        <v>0.5</v>
      </c>
      <c r="AX292">
        <f>CW292</f>
        <v>0</v>
      </c>
      <c r="AY292">
        <f>L292</f>
        <v>0</v>
      </c>
      <c r="AZ292">
        <f>AV292*AW292*AX292</f>
        <v>0</v>
      </c>
      <c r="BA292">
        <f>(AY292-AQ292)/AX292</f>
        <v>0</v>
      </c>
      <c r="BB292">
        <f>(AO292-AU292)/AU292</f>
        <v>0</v>
      </c>
      <c r="BC292">
        <f>AN292/(AP292+AN292/AU292)</f>
        <v>0</v>
      </c>
      <c r="BD292" t="s">
        <v>420</v>
      </c>
      <c r="BE292">
        <v>0</v>
      </c>
      <c r="BF292">
        <f>IF(BE292&lt;&gt;0, BE292, BC292)</f>
        <v>0</v>
      </c>
      <c r="BG292">
        <f>1-BF292/AU292</f>
        <v>0</v>
      </c>
      <c r="BH292">
        <f>(AU292-AT292)/(AU292-BF292)</f>
        <v>0</v>
      </c>
      <c r="BI292">
        <f>(AO292-AU292)/(AO292-BF292)</f>
        <v>0</v>
      </c>
      <c r="BJ292">
        <f>(AU292-AT292)/(AU292-AN292)</f>
        <v>0</v>
      </c>
      <c r="BK292">
        <f>(AO292-AU292)/(AO292-AN292)</f>
        <v>0</v>
      </c>
      <c r="BL292">
        <f>(BH292*BF292/AT292)</f>
        <v>0</v>
      </c>
      <c r="BM292">
        <f>(1-BL292)</f>
        <v>0</v>
      </c>
      <c r="CV292">
        <f>$B$11*DT292+$C$11*DU292+$F$11*EF292*(1-EI292)</f>
        <v>0</v>
      </c>
      <c r="CW292">
        <f>CV292*CX292</f>
        <v>0</v>
      </c>
      <c r="CX292">
        <f>($B$11*$D$9+$C$11*$D$9+$F$11*((ES292+EK292)/MAX(ES292+EK292+ET292, 0.1)*$I$9+ET292/MAX(ES292+EK292+ET292, 0.1)*$J$9))/($B$11+$C$11+$F$11)</f>
        <v>0</v>
      </c>
      <c r="CY292">
        <f>($B$11*$K$9+$C$11*$K$9+$F$11*((ES292+EK292)/MAX(ES292+EK292+ET292, 0.1)*$P$9+ET292/MAX(ES292+EK292+ET292, 0.1)*$Q$9))/($B$11+$C$11+$F$11)</f>
        <v>0</v>
      </c>
      <c r="CZ292">
        <v>3.21</v>
      </c>
      <c r="DA292">
        <v>0.5</v>
      </c>
      <c r="DB292" t="s">
        <v>421</v>
      </c>
      <c r="DC292">
        <v>2</v>
      </c>
      <c r="DD292">
        <v>1759364498.85</v>
      </c>
      <c r="DE292">
        <v>420.2875</v>
      </c>
      <c r="DF292">
        <v>419.976</v>
      </c>
      <c r="DG292">
        <v>24.052625</v>
      </c>
      <c r="DH292">
        <v>23.9963</v>
      </c>
      <c r="DI292">
        <v>418.3075</v>
      </c>
      <c r="DJ292">
        <v>23.667725</v>
      </c>
      <c r="DK292">
        <v>499.99575</v>
      </c>
      <c r="DL292">
        <v>90.329125</v>
      </c>
      <c r="DM292">
        <v>0.032352975</v>
      </c>
      <c r="DN292">
        <v>30.24015</v>
      </c>
      <c r="DO292">
        <v>29.99605</v>
      </c>
      <c r="DP292">
        <v>999.9</v>
      </c>
      <c r="DQ292">
        <v>0</v>
      </c>
      <c r="DR292">
        <v>0</v>
      </c>
      <c r="DS292">
        <v>9977.8125</v>
      </c>
      <c r="DT292">
        <v>0</v>
      </c>
      <c r="DU292">
        <v>0.330984</v>
      </c>
      <c r="DV292">
        <v>0.31178275</v>
      </c>
      <c r="DW292">
        <v>430.64625</v>
      </c>
      <c r="DX292">
        <v>430.30175</v>
      </c>
      <c r="DY292">
        <v>0.056303975</v>
      </c>
      <c r="DZ292">
        <v>419.976</v>
      </c>
      <c r="EA292">
        <v>23.9963</v>
      </c>
      <c r="EB292">
        <v>2.1726525</v>
      </c>
      <c r="EC292">
        <v>2.1675675</v>
      </c>
      <c r="ED292">
        <v>18.762075</v>
      </c>
      <c r="EE292">
        <v>18.724575</v>
      </c>
      <c r="EF292">
        <v>0.00500059</v>
      </c>
      <c r="EG292">
        <v>0</v>
      </c>
      <c r="EH292">
        <v>0</v>
      </c>
      <c r="EI292">
        <v>0</v>
      </c>
      <c r="EJ292">
        <v>329.35</v>
      </c>
      <c r="EK292">
        <v>0.00500059</v>
      </c>
      <c r="EL292">
        <v>-16.475</v>
      </c>
      <c r="EM292">
        <v>-1.525</v>
      </c>
      <c r="EN292">
        <v>35.45275</v>
      </c>
      <c r="EO292">
        <v>39.31225</v>
      </c>
      <c r="EP292">
        <v>37.0465</v>
      </c>
      <c r="EQ292">
        <v>39.39025</v>
      </c>
      <c r="ER292">
        <v>38.0935</v>
      </c>
      <c r="ES292">
        <v>0</v>
      </c>
      <c r="ET292">
        <v>0</v>
      </c>
      <c r="EU292">
        <v>0</v>
      </c>
      <c r="EV292">
        <v>1759364503.3</v>
      </c>
      <c r="EW292">
        <v>0</v>
      </c>
      <c r="EX292">
        <v>327.615384615385</v>
      </c>
      <c r="EY292">
        <v>13.0529918011963</v>
      </c>
      <c r="EZ292">
        <v>-26.0752136584494</v>
      </c>
      <c r="FA292">
        <v>-11.7961538461538</v>
      </c>
      <c r="FB292">
        <v>15</v>
      </c>
      <c r="FC292">
        <v>0</v>
      </c>
      <c r="FD292" t="s">
        <v>422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0.27354125</v>
      </c>
      <c r="FQ292">
        <v>0.10773739849624</v>
      </c>
      <c r="FR292">
        <v>0.0299385901386071</v>
      </c>
      <c r="FS292">
        <v>1</v>
      </c>
      <c r="FT292">
        <v>326.779411764706</v>
      </c>
      <c r="FU292">
        <v>14.2872422787771</v>
      </c>
      <c r="FV292">
        <v>5.34381332294176</v>
      </c>
      <c r="FW292">
        <v>-1</v>
      </c>
      <c r="FX292">
        <v>0.04694614</v>
      </c>
      <c r="FY292">
        <v>-0.0731339909774437</v>
      </c>
      <c r="FZ292">
        <v>0.019487634938427</v>
      </c>
      <c r="GA292">
        <v>1</v>
      </c>
      <c r="GB292">
        <v>2</v>
      </c>
      <c r="GC292">
        <v>2</v>
      </c>
      <c r="GD292" t="s">
        <v>449</v>
      </c>
      <c r="GE292">
        <v>3.13292</v>
      </c>
      <c r="GF292">
        <v>2.71035</v>
      </c>
      <c r="GG292">
        <v>0.0893553</v>
      </c>
      <c r="GH292">
        <v>0.0897807</v>
      </c>
      <c r="GI292">
        <v>0.102909</v>
      </c>
      <c r="GJ292">
        <v>0.103489</v>
      </c>
      <c r="GK292">
        <v>34285.7</v>
      </c>
      <c r="GL292">
        <v>36713.4</v>
      </c>
      <c r="GM292">
        <v>34064.9</v>
      </c>
      <c r="GN292">
        <v>36520.7</v>
      </c>
      <c r="GO292">
        <v>43156.4</v>
      </c>
      <c r="GP292">
        <v>46998.6</v>
      </c>
      <c r="GQ292">
        <v>53140.4</v>
      </c>
      <c r="GR292">
        <v>58367.9</v>
      </c>
      <c r="GS292">
        <v>1.93675</v>
      </c>
      <c r="GT292">
        <v>1.78293</v>
      </c>
      <c r="GU292">
        <v>0.0947528</v>
      </c>
      <c r="GV292">
        <v>0</v>
      </c>
      <c r="GW292">
        <v>28.4531</v>
      </c>
      <c r="GX292">
        <v>999.9</v>
      </c>
      <c r="GY292">
        <v>57.301</v>
      </c>
      <c r="GZ292">
        <v>30.978</v>
      </c>
      <c r="HA292">
        <v>28.5837</v>
      </c>
      <c r="HB292">
        <v>54.6028</v>
      </c>
      <c r="HC292">
        <v>44.2147</v>
      </c>
      <c r="HD292">
        <v>1</v>
      </c>
      <c r="HE292">
        <v>0.0796748</v>
      </c>
      <c r="HF292">
        <v>-1.50281</v>
      </c>
      <c r="HG292">
        <v>20.1275</v>
      </c>
      <c r="HH292">
        <v>5.19812</v>
      </c>
      <c r="HI292">
        <v>12.004</v>
      </c>
      <c r="HJ292">
        <v>4.9756</v>
      </c>
      <c r="HK292">
        <v>3.294</v>
      </c>
      <c r="HL292">
        <v>9999</v>
      </c>
      <c r="HM292">
        <v>9999</v>
      </c>
      <c r="HN292">
        <v>999.9</v>
      </c>
      <c r="HO292">
        <v>9999</v>
      </c>
      <c r="HP292">
        <v>1.86325</v>
      </c>
      <c r="HQ292">
        <v>1.86813</v>
      </c>
      <c r="HR292">
        <v>1.86787</v>
      </c>
      <c r="HS292">
        <v>1.86905</v>
      </c>
      <c r="HT292">
        <v>1.86981</v>
      </c>
      <c r="HU292">
        <v>1.86591</v>
      </c>
      <c r="HV292">
        <v>1.86695</v>
      </c>
      <c r="HW292">
        <v>1.86843</v>
      </c>
      <c r="HX292">
        <v>5</v>
      </c>
      <c r="HY292">
        <v>0</v>
      </c>
      <c r="HZ292">
        <v>0</v>
      </c>
      <c r="IA292">
        <v>0</v>
      </c>
      <c r="IB292" t="s">
        <v>424</v>
      </c>
      <c r="IC292" t="s">
        <v>425</v>
      </c>
      <c r="ID292" t="s">
        <v>426</v>
      </c>
      <c r="IE292" t="s">
        <v>426</v>
      </c>
      <c r="IF292" t="s">
        <v>426</v>
      </c>
      <c r="IG292" t="s">
        <v>426</v>
      </c>
      <c r="IH292">
        <v>0</v>
      </c>
      <c r="II292">
        <v>100</v>
      </c>
      <c r="IJ292">
        <v>100</v>
      </c>
      <c r="IK292">
        <v>1.98</v>
      </c>
      <c r="IL292">
        <v>0.3851</v>
      </c>
      <c r="IM292">
        <v>0.591063205497763</v>
      </c>
      <c r="IN292">
        <v>0.00362635438953289</v>
      </c>
      <c r="IO292">
        <v>-8.50754122937555e-07</v>
      </c>
      <c r="IP292">
        <v>2.87264459290622e-10</v>
      </c>
      <c r="IQ292">
        <v>-0.103101814204982</v>
      </c>
      <c r="IR292">
        <v>-0.017656537129445</v>
      </c>
      <c r="IS292">
        <v>0.00217271289782075</v>
      </c>
      <c r="IT292">
        <v>-2.34727275410467e-05</v>
      </c>
      <c r="IU292">
        <v>4</v>
      </c>
      <c r="IV292">
        <v>2183</v>
      </c>
      <c r="IW292">
        <v>1</v>
      </c>
      <c r="IX292">
        <v>27</v>
      </c>
      <c r="IY292">
        <v>29322741.7</v>
      </c>
      <c r="IZ292">
        <v>29322741.7</v>
      </c>
      <c r="JA292">
        <v>0.998535</v>
      </c>
      <c r="JB292">
        <v>2.65259</v>
      </c>
      <c r="JC292">
        <v>1.54785</v>
      </c>
      <c r="JD292">
        <v>2.31323</v>
      </c>
      <c r="JE292">
        <v>1.64673</v>
      </c>
      <c r="JF292">
        <v>2.25098</v>
      </c>
      <c r="JG292">
        <v>34.6235</v>
      </c>
      <c r="JH292">
        <v>24.2101</v>
      </c>
      <c r="JI292">
        <v>18</v>
      </c>
      <c r="JJ292">
        <v>494.93</v>
      </c>
      <c r="JK292">
        <v>396.523</v>
      </c>
      <c r="JL292">
        <v>31.004</v>
      </c>
      <c r="JM292">
        <v>28.405</v>
      </c>
      <c r="JN292">
        <v>30</v>
      </c>
      <c r="JO292">
        <v>28.4088</v>
      </c>
      <c r="JP292">
        <v>28.3618</v>
      </c>
      <c r="JQ292">
        <v>20.0018</v>
      </c>
      <c r="JR292">
        <v>19.2706</v>
      </c>
      <c r="JS292">
        <v>54.0145</v>
      </c>
      <c r="JT292">
        <v>31.0028</v>
      </c>
      <c r="JU292">
        <v>420</v>
      </c>
      <c r="JV292">
        <v>23.8974</v>
      </c>
      <c r="JW292">
        <v>96.5986</v>
      </c>
      <c r="JX292">
        <v>94.5689</v>
      </c>
    </row>
    <row r="293" spans="1:284">
      <c r="A293">
        <v>277</v>
      </c>
      <c r="B293">
        <v>1759364504.1</v>
      </c>
      <c r="C293">
        <v>3462</v>
      </c>
      <c r="D293" t="s">
        <v>987</v>
      </c>
      <c r="E293" t="s">
        <v>988</v>
      </c>
      <c r="F293">
        <v>5</v>
      </c>
      <c r="G293" t="s">
        <v>974</v>
      </c>
      <c r="H293" t="s">
        <v>419</v>
      </c>
      <c r="I293">
        <v>1759364501.43333</v>
      </c>
      <c r="J293">
        <f>(K293)/1000</f>
        <v>0</v>
      </c>
      <c r="K293">
        <f>1000*DK293*AI293*(DG293-DH293)/(100*CZ293*(1000-AI293*DG293))</f>
        <v>0</v>
      </c>
      <c r="L293">
        <f>DK293*AI293*(DF293-DE293*(1000-AI293*DH293)/(1000-AI293*DG293))/(100*CZ293)</f>
        <v>0</v>
      </c>
      <c r="M293">
        <f>DE293 - IF(AI293&gt;1, L293*CZ293*100.0/(AK293), 0)</f>
        <v>0</v>
      </c>
      <c r="N293">
        <f>((T293-J293/2)*M293-L293)/(T293+J293/2)</f>
        <v>0</v>
      </c>
      <c r="O293">
        <f>N293*(DL293+DM293)/1000.0</f>
        <v>0</v>
      </c>
      <c r="P293">
        <f>(DE293 - IF(AI293&gt;1, L293*CZ293*100.0/(AK293), 0))*(DL293+DM293)/1000.0</f>
        <v>0</v>
      </c>
      <c r="Q293">
        <f>2.0/((1/S293-1/R293)+SIGN(S293)*SQRT((1/S293-1/R293)*(1/S293-1/R293) + 4*DA293/((DA293+1)*(DA293+1))*(2*1/S293*1/R293-1/R293*1/R293)))</f>
        <v>0</v>
      </c>
      <c r="R293">
        <f>IF(LEFT(DB293,1)&lt;&gt;"0",IF(LEFT(DB293,1)="1",3.0,DC293),$D$5+$E$5*(DS293*DL293/($K$5*1000))+$F$5*(DS293*DL293/($K$5*1000))*MAX(MIN(CZ293,$J$5),$I$5)*MAX(MIN(CZ293,$J$5),$I$5)+$G$5*MAX(MIN(CZ293,$J$5),$I$5)*(DS293*DL293/($K$5*1000))+$H$5*(DS293*DL293/($K$5*1000))*(DS293*DL293/($K$5*1000)))</f>
        <v>0</v>
      </c>
      <c r="S293">
        <f>J293*(1000-(1000*0.61365*exp(17.502*W293/(240.97+W293))/(DL293+DM293)+DG293)/2)/(1000*0.61365*exp(17.502*W293/(240.97+W293))/(DL293+DM293)-DG293)</f>
        <v>0</v>
      </c>
      <c r="T293">
        <f>1/((DA293+1)/(Q293/1.6)+1/(R293/1.37)) + DA293/((DA293+1)/(Q293/1.6) + DA293/(R293/1.37))</f>
        <v>0</v>
      </c>
      <c r="U293">
        <f>(CV293*CY293)</f>
        <v>0</v>
      </c>
      <c r="V293">
        <f>(DN293+(U293+2*0.95*5.67E-8*(((DN293+$B$7)+273)^4-(DN293+273)^4)-44100*J293)/(1.84*29.3*R293+8*0.95*5.67E-8*(DN293+273)^3))</f>
        <v>0</v>
      </c>
      <c r="W293">
        <f>($C$7*DO293+$D$7*DP293+$E$7*V293)</f>
        <v>0</v>
      </c>
      <c r="X293">
        <f>0.61365*exp(17.502*W293/(240.97+W293))</f>
        <v>0</v>
      </c>
      <c r="Y293">
        <f>(Z293/AA293*100)</f>
        <v>0</v>
      </c>
      <c r="Z293">
        <f>DG293*(DL293+DM293)/1000</f>
        <v>0</v>
      </c>
      <c r="AA293">
        <f>0.61365*exp(17.502*DN293/(240.97+DN293))</f>
        <v>0</v>
      </c>
      <c r="AB293">
        <f>(X293-DG293*(DL293+DM293)/1000)</f>
        <v>0</v>
      </c>
      <c r="AC293">
        <f>(-J293*44100)</f>
        <v>0</v>
      </c>
      <c r="AD293">
        <f>2*29.3*R293*0.92*(DN293-W293)</f>
        <v>0</v>
      </c>
      <c r="AE293">
        <f>2*0.95*5.67E-8*(((DN293+$B$7)+273)^4-(W293+273)^4)</f>
        <v>0</v>
      </c>
      <c r="AF293">
        <f>U293+AE293+AC293+AD293</f>
        <v>0</v>
      </c>
      <c r="AG293">
        <v>7</v>
      </c>
      <c r="AH293">
        <v>1</v>
      </c>
      <c r="AI293">
        <f>IF(AG293*$H$13&gt;=AK293,1.0,(AK293/(AK293-AG293*$H$13)))</f>
        <v>0</v>
      </c>
      <c r="AJ293">
        <f>(AI293-1)*100</f>
        <v>0</v>
      </c>
      <c r="AK293">
        <f>MAX(0,($B$13+$C$13*DS293)/(1+$D$13*DS293)*DL293/(DN293+273)*$E$13)</f>
        <v>0</v>
      </c>
      <c r="AL293" t="s">
        <v>420</v>
      </c>
      <c r="AM293" t="s">
        <v>420</v>
      </c>
      <c r="AN293">
        <v>0</v>
      </c>
      <c r="AO293">
        <v>0</v>
      </c>
      <c r="AP293">
        <f>1-AN293/AO293</f>
        <v>0</v>
      </c>
      <c r="AQ293">
        <v>0</v>
      </c>
      <c r="AR293" t="s">
        <v>420</v>
      </c>
      <c r="AS293" t="s">
        <v>420</v>
      </c>
      <c r="AT293">
        <v>0</v>
      </c>
      <c r="AU293">
        <v>0</v>
      </c>
      <c r="AV293">
        <f>1-AT293/AU293</f>
        <v>0</v>
      </c>
      <c r="AW293">
        <v>0.5</v>
      </c>
      <c r="AX293">
        <f>CW293</f>
        <v>0</v>
      </c>
      <c r="AY293">
        <f>L293</f>
        <v>0</v>
      </c>
      <c r="AZ293">
        <f>AV293*AW293*AX293</f>
        <v>0</v>
      </c>
      <c r="BA293">
        <f>(AY293-AQ293)/AX293</f>
        <v>0</v>
      </c>
      <c r="BB293">
        <f>(AO293-AU293)/AU293</f>
        <v>0</v>
      </c>
      <c r="BC293">
        <f>AN293/(AP293+AN293/AU293)</f>
        <v>0</v>
      </c>
      <c r="BD293" t="s">
        <v>420</v>
      </c>
      <c r="BE293">
        <v>0</v>
      </c>
      <c r="BF293">
        <f>IF(BE293&lt;&gt;0, BE293, BC293)</f>
        <v>0</v>
      </c>
      <c r="BG293">
        <f>1-BF293/AU293</f>
        <v>0</v>
      </c>
      <c r="BH293">
        <f>(AU293-AT293)/(AU293-BF293)</f>
        <v>0</v>
      </c>
      <c r="BI293">
        <f>(AO293-AU293)/(AO293-BF293)</f>
        <v>0</v>
      </c>
      <c r="BJ293">
        <f>(AU293-AT293)/(AU293-AN293)</f>
        <v>0</v>
      </c>
      <c r="BK293">
        <f>(AO293-AU293)/(AO293-AN293)</f>
        <v>0</v>
      </c>
      <c r="BL293">
        <f>(BH293*BF293/AT293)</f>
        <v>0</v>
      </c>
      <c r="BM293">
        <f>(1-BL293)</f>
        <v>0</v>
      </c>
      <c r="CV293">
        <f>$B$11*DT293+$C$11*DU293+$F$11*EF293*(1-EI293)</f>
        <v>0</v>
      </c>
      <c r="CW293">
        <f>CV293*CX293</f>
        <v>0</v>
      </c>
      <c r="CX293">
        <f>($B$11*$D$9+$C$11*$D$9+$F$11*((ES293+EK293)/MAX(ES293+EK293+ET293, 0.1)*$I$9+ET293/MAX(ES293+EK293+ET293, 0.1)*$J$9))/($B$11+$C$11+$F$11)</f>
        <v>0</v>
      </c>
      <c r="CY293">
        <f>($B$11*$K$9+$C$11*$K$9+$F$11*((ES293+EK293)/MAX(ES293+EK293+ET293, 0.1)*$P$9+ET293/MAX(ES293+EK293+ET293, 0.1)*$Q$9))/($B$11+$C$11+$F$11)</f>
        <v>0</v>
      </c>
      <c r="CZ293">
        <v>3.21</v>
      </c>
      <c r="DA293">
        <v>0.5</v>
      </c>
      <c r="DB293" t="s">
        <v>421</v>
      </c>
      <c r="DC293">
        <v>2</v>
      </c>
      <c r="DD293">
        <v>1759364501.43333</v>
      </c>
      <c r="DE293">
        <v>420.279333333333</v>
      </c>
      <c r="DF293">
        <v>419.984666666667</v>
      </c>
      <c r="DG293">
        <v>24.0569</v>
      </c>
      <c r="DH293">
        <v>23.9959666666667</v>
      </c>
      <c r="DI293">
        <v>418.299333333333</v>
      </c>
      <c r="DJ293">
        <v>23.6718</v>
      </c>
      <c r="DK293">
        <v>499.945</v>
      </c>
      <c r="DL293">
        <v>90.3292666666667</v>
      </c>
      <c r="DM293">
        <v>0.0326213666666667</v>
      </c>
      <c r="DN293">
        <v>30.2408333333333</v>
      </c>
      <c r="DO293">
        <v>29.9978333333333</v>
      </c>
      <c r="DP293">
        <v>999.9</v>
      </c>
      <c r="DQ293">
        <v>0</v>
      </c>
      <c r="DR293">
        <v>0</v>
      </c>
      <c r="DS293">
        <v>9966.25</v>
      </c>
      <c r="DT293">
        <v>0</v>
      </c>
      <c r="DU293">
        <v>0.330984</v>
      </c>
      <c r="DV293">
        <v>0.294555666666667</v>
      </c>
      <c r="DW293">
        <v>430.639666666667</v>
      </c>
      <c r="DX293">
        <v>430.310666666667</v>
      </c>
      <c r="DY293">
        <v>0.0609137</v>
      </c>
      <c r="DZ293">
        <v>419.984666666667</v>
      </c>
      <c r="EA293">
        <v>23.9959666666667</v>
      </c>
      <c r="EB293">
        <v>2.17304333333333</v>
      </c>
      <c r="EC293">
        <v>2.16754</v>
      </c>
      <c r="ED293">
        <v>18.7649333333333</v>
      </c>
      <c r="EE293">
        <v>18.7243666666667</v>
      </c>
      <c r="EF293">
        <v>0.00500059</v>
      </c>
      <c r="EG293">
        <v>0</v>
      </c>
      <c r="EH293">
        <v>0</v>
      </c>
      <c r="EI293">
        <v>0</v>
      </c>
      <c r="EJ293">
        <v>328.333333333333</v>
      </c>
      <c r="EK293">
        <v>0.00500059</v>
      </c>
      <c r="EL293">
        <v>-12.5</v>
      </c>
      <c r="EM293">
        <v>-0.9</v>
      </c>
      <c r="EN293">
        <v>35.479</v>
      </c>
      <c r="EO293">
        <v>39.354</v>
      </c>
      <c r="EP293">
        <v>37.083</v>
      </c>
      <c r="EQ293">
        <v>39.458</v>
      </c>
      <c r="ER293">
        <v>38.125</v>
      </c>
      <c r="ES293">
        <v>0</v>
      </c>
      <c r="ET293">
        <v>0</v>
      </c>
      <c r="EU293">
        <v>0</v>
      </c>
      <c r="EV293">
        <v>1759364505.1</v>
      </c>
      <c r="EW293">
        <v>0</v>
      </c>
      <c r="EX293">
        <v>327.584</v>
      </c>
      <c r="EY293">
        <v>-8.56153796624355</v>
      </c>
      <c r="EZ293">
        <v>-26.3615389773832</v>
      </c>
      <c r="FA293">
        <v>-12.872</v>
      </c>
      <c r="FB293">
        <v>15</v>
      </c>
      <c r="FC293">
        <v>0</v>
      </c>
      <c r="FD293" t="s">
        <v>422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0.276493619047619</v>
      </c>
      <c r="FQ293">
        <v>0.152683870129871</v>
      </c>
      <c r="FR293">
        <v>0.0340993427495328</v>
      </c>
      <c r="FS293">
        <v>1</v>
      </c>
      <c r="FT293">
        <v>326.844117647059</v>
      </c>
      <c r="FU293">
        <v>15.7631781366252</v>
      </c>
      <c r="FV293">
        <v>4.87913873646657</v>
      </c>
      <c r="FW293">
        <v>-1</v>
      </c>
      <c r="FX293">
        <v>0.0460475666666667</v>
      </c>
      <c r="FY293">
        <v>0.0189889636363637</v>
      </c>
      <c r="FZ293">
        <v>0.0174022441901238</v>
      </c>
      <c r="GA293">
        <v>1</v>
      </c>
      <c r="GB293">
        <v>2</v>
      </c>
      <c r="GC293">
        <v>2</v>
      </c>
      <c r="GD293" t="s">
        <v>449</v>
      </c>
      <c r="GE293">
        <v>3.13288</v>
      </c>
      <c r="GF293">
        <v>2.71057</v>
      </c>
      <c r="GG293">
        <v>0.0893548</v>
      </c>
      <c r="GH293">
        <v>0.0897829</v>
      </c>
      <c r="GI293">
        <v>0.102919</v>
      </c>
      <c r="GJ293">
        <v>0.103487</v>
      </c>
      <c r="GK293">
        <v>34285.8</v>
      </c>
      <c r="GL293">
        <v>36713</v>
      </c>
      <c r="GM293">
        <v>34065</v>
      </c>
      <c r="GN293">
        <v>36520.4</v>
      </c>
      <c r="GO293">
        <v>43155.9</v>
      </c>
      <c r="GP293">
        <v>46998.6</v>
      </c>
      <c r="GQ293">
        <v>53140.4</v>
      </c>
      <c r="GR293">
        <v>58367.8</v>
      </c>
      <c r="GS293">
        <v>1.93665</v>
      </c>
      <c r="GT293">
        <v>1.7829</v>
      </c>
      <c r="GU293">
        <v>0.0951253</v>
      </c>
      <c r="GV293">
        <v>0</v>
      </c>
      <c r="GW293">
        <v>28.4523</v>
      </c>
      <c r="GX293">
        <v>999.9</v>
      </c>
      <c r="GY293">
        <v>57.301</v>
      </c>
      <c r="GZ293">
        <v>30.957</v>
      </c>
      <c r="HA293">
        <v>28.5457</v>
      </c>
      <c r="HB293">
        <v>54.9128</v>
      </c>
      <c r="HC293">
        <v>44.4191</v>
      </c>
      <c r="HD293">
        <v>1</v>
      </c>
      <c r="HE293">
        <v>0.0795986</v>
      </c>
      <c r="HF293">
        <v>-1.50052</v>
      </c>
      <c r="HG293">
        <v>20.1274</v>
      </c>
      <c r="HH293">
        <v>5.19827</v>
      </c>
      <c r="HI293">
        <v>12.004</v>
      </c>
      <c r="HJ293">
        <v>4.97565</v>
      </c>
      <c r="HK293">
        <v>3.294</v>
      </c>
      <c r="HL293">
        <v>9999</v>
      </c>
      <c r="HM293">
        <v>9999</v>
      </c>
      <c r="HN293">
        <v>999.9</v>
      </c>
      <c r="HO293">
        <v>9999</v>
      </c>
      <c r="HP293">
        <v>1.86327</v>
      </c>
      <c r="HQ293">
        <v>1.86813</v>
      </c>
      <c r="HR293">
        <v>1.86786</v>
      </c>
      <c r="HS293">
        <v>1.86905</v>
      </c>
      <c r="HT293">
        <v>1.86982</v>
      </c>
      <c r="HU293">
        <v>1.86591</v>
      </c>
      <c r="HV293">
        <v>1.86695</v>
      </c>
      <c r="HW293">
        <v>1.86843</v>
      </c>
      <c r="HX293">
        <v>5</v>
      </c>
      <c r="HY293">
        <v>0</v>
      </c>
      <c r="HZ293">
        <v>0</v>
      </c>
      <c r="IA293">
        <v>0</v>
      </c>
      <c r="IB293" t="s">
        <v>424</v>
      </c>
      <c r="IC293" t="s">
        <v>425</v>
      </c>
      <c r="ID293" t="s">
        <v>426</v>
      </c>
      <c r="IE293" t="s">
        <v>426</v>
      </c>
      <c r="IF293" t="s">
        <v>426</v>
      </c>
      <c r="IG293" t="s">
        <v>426</v>
      </c>
      <c r="IH293">
        <v>0</v>
      </c>
      <c r="II293">
        <v>100</v>
      </c>
      <c r="IJ293">
        <v>100</v>
      </c>
      <c r="IK293">
        <v>1.98</v>
      </c>
      <c r="IL293">
        <v>0.3853</v>
      </c>
      <c r="IM293">
        <v>0.591063205497763</v>
      </c>
      <c r="IN293">
        <v>0.00362635438953289</v>
      </c>
      <c r="IO293">
        <v>-8.50754122937555e-07</v>
      </c>
      <c r="IP293">
        <v>2.87264459290622e-10</v>
      </c>
      <c r="IQ293">
        <v>-0.103101814204982</v>
      </c>
      <c r="IR293">
        <v>-0.017656537129445</v>
      </c>
      <c r="IS293">
        <v>0.00217271289782075</v>
      </c>
      <c r="IT293">
        <v>-2.34727275410467e-05</v>
      </c>
      <c r="IU293">
        <v>4</v>
      </c>
      <c r="IV293">
        <v>2183</v>
      </c>
      <c r="IW293">
        <v>1</v>
      </c>
      <c r="IX293">
        <v>27</v>
      </c>
      <c r="IY293">
        <v>29322741.7</v>
      </c>
      <c r="IZ293">
        <v>29322741.7</v>
      </c>
      <c r="JA293">
        <v>0.998535</v>
      </c>
      <c r="JB293">
        <v>2.64282</v>
      </c>
      <c r="JC293">
        <v>1.54785</v>
      </c>
      <c r="JD293">
        <v>2.31323</v>
      </c>
      <c r="JE293">
        <v>1.64673</v>
      </c>
      <c r="JF293">
        <v>2.33276</v>
      </c>
      <c r="JG293">
        <v>34.6235</v>
      </c>
      <c r="JH293">
        <v>24.2101</v>
      </c>
      <c r="JI293">
        <v>18</v>
      </c>
      <c r="JJ293">
        <v>494.864</v>
      </c>
      <c r="JK293">
        <v>396.51</v>
      </c>
      <c r="JL293">
        <v>31.0046</v>
      </c>
      <c r="JM293">
        <v>28.405</v>
      </c>
      <c r="JN293">
        <v>30.0001</v>
      </c>
      <c r="JO293">
        <v>28.4088</v>
      </c>
      <c r="JP293">
        <v>28.3618</v>
      </c>
      <c r="JQ293">
        <v>20.0022</v>
      </c>
      <c r="JR293">
        <v>19.5717</v>
      </c>
      <c r="JS293">
        <v>54.0145</v>
      </c>
      <c r="JT293">
        <v>31.0038</v>
      </c>
      <c r="JU293">
        <v>420</v>
      </c>
      <c r="JV293">
        <v>23.8873</v>
      </c>
      <c r="JW293">
        <v>96.5986</v>
      </c>
      <c r="JX293">
        <v>94.5685</v>
      </c>
    </row>
    <row r="294" spans="1:284">
      <c r="A294">
        <v>278</v>
      </c>
      <c r="B294">
        <v>1759364506.1</v>
      </c>
      <c r="C294">
        <v>3464</v>
      </c>
      <c r="D294" t="s">
        <v>989</v>
      </c>
      <c r="E294" t="s">
        <v>990</v>
      </c>
      <c r="F294">
        <v>5</v>
      </c>
      <c r="G294" t="s">
        <v>974</v>
      </c>
      <c r="H294" t="s">
        <v>419</v>
      </c>
      <c r="I294">
        <v>1759364502.35</v>
      </c>
      <c r="J294">
        <f>(K294)/1000</f>
        <v>0</v>
      </c>
      <c r="K294">
        <f>1000*DK294*AI294*(DG294-DH294)/(100*CZ294*(1000-AI294*DG294))</f>
        <v>0</v>
      </c>
      <c r="L294">
        <f>DK294*AI294*(DF294-DE294*(1000-AI294*DH294)/(1000-AI294*DG294))/(100*CZ294)</f>
        <v>0</v>
      </c>
      <c r="M294">
        <f>DE294 - IF(AI294&gt;1, L294*CZ294*100.0/(AK294), 0)</f>
        <v>0</v>
      </c>
      <c r="N294">
        <f>((T294-J294/2)*M294-L294)/(T294+J294/2)</f>
        <v>0</v>
      </c>
      <c r="O294">
        <f>N294*(DL294+DM294)/1000.0</f>
        <v>0</v>
      </c>
      <c r="P294">
        <f>(DE294 - IF(AI294&gt;1, L294*CZ294*100.0/(AK294), 0))*(DL294+DM294)/1000.0</f>
        <v>0</v>
      </c>
      <c r="Q294">
        <f>2.0/((1/S294-1/R294)+SIGN(S294)*SQRT((1/S294-1/R294)*(1/S294-1/R294) + 4*DA294/((DA294+1)*(DA294+1))*(2*1/S294*1/R294-1/R294*1/R294)))</f>
        <v>0</v>
      </c>
      <c r="R294">
        <f>IF(LEFT(DB294,1)&lt;&gt;"0",IF(LEFT(DB294,1)="1",3.0,DC294),$D$5+$E$5*(DS294*DL294/($K$5*1000))+$F$5*(DS294*DL294/($K$5*1000))*MAX(MIN(CZ294,$J$5),$I$5)*MAX(MIN(CZ294,$J$5),$I$5)+$G$5*MAX(MIN(CZ294,$J$5),$I$5)*(DS294*DL294/($K$5*1000))+$H$5*(DS294*DL294/($K$5*1000))*(DS294*DL294/($K$5*1000)))</f>
        <v>0</v>
      </c>
      <c r="S294">
        <f>J294*(1000-(1000*0.61365*exp(17.502*W294/(240.97+W294))/(DL294+DM294)+DG294)/2)/(1000*0.61365*exp(17.502*W294/(240.97+W294))/(DL294+DM294)-DG294)</f>
        <v>0</v>
      </c>
      <c r="T294">
        <f>1/((DA294+1)/(Q294/1.6)+1/(R294/1.37)) + DA294/((DA294+1)/(Q294/1.6) + DA294/(R294/1.37))</f>
        <v>0</v>
      </c>
      <c r="U294">
        <f>(CV294*CY294)</f>
        <v>0</v>
      </c>
      <c r="V294">
        <f>(DN294+(U294+2*0.95*5.67E-8*(((DN294+$B$7)+273)^4-(DN294+273)^4)-44100*J294)/(1.84*29.3*R294+8*0.95*5.67E-8*(DN294+273)^3))</f>
        <v>0</v>
      </c>
      <c r="W294">
        <f>($C$7*DO294+$D$7*DP294+$E$7*V294)</f>
        <v>0</v>
      </c>
      <c r="X294">
        <f>0.61365*exp(17.502*W294/(240.97+W294))</f>
        <v>0</v>
      </c>
      <c r="Y294">
        <f>(Z294/AA294*100)</f>
        <v>0</v>
      </c>
      <c r="Z294">
        <f>DG294*(DL294+DM294)/1000</f>
        <v>0</v>
      </c>
      <c r="AA294">
        <f>0.61365*exp(17.502*DN294/(240.97+DN294))</f>
        <v>0</v>
      </c>
      <c r="AB294">
        <f>(X294-DG294*(DL294+DM294)/1000)</f>
        <v>0</v>
      </c>
      <c r="AC294">
        <f>(-J294*44100)</f>
        <v>0</v>
      </c>
      <c r="AD294">
        <f>2*29.3*R294*0.92*(DN294-W294)</f>
        <v>0</v>
      </c>
      <c r="AE294">
        <f>2*0.95*5.67E-8*(((DN294+$B$7)+273)^4-(W294+273)^4)</f>
        <v>0</v>
      </c>
      <c r="AF294">
        <f>U294+AE294+AC294+AD294</f>
        <v>0</v>
      </c>
      <c r="AG294">
        <v>7</v>
      </c>
      <c r="AH294">
        <v>1</v>
      </c>
      <c r="AI294">
        <f>IF(AG294*$H$13&gt;=AK294,1.0,(AK294/(AK294-AG294*$H$13)))</f>
        <v>0</v>
      </c>
      <c r="AJ294">
        <f>(AI294-1)*100</f>
        <v>0</v>
      </c>
      <c r="AK294">
        <f>MAX(0,($B$13+$C$13*DS294)/(1+$D$13*DS294)*DL294/(DN294+273)*$E$13)</f>
        <v>0</v>
      </c>
      <c r="AL294" t="s">
        <v>420</v>
      </c>
      <c r="AM294" t="s">
        <v>420</v>
      </c>
      <c r="AN294">
        <v>0</v>
      </c>
      <c r="AO294">
        <v>0</v>
      </c>
      <c r="AP294">
        <f>1-AN294/AO294</f>
        <v>0</v>
      </c>
      <c r="AQ294">
        <v>0</v>
      </c>
      <c r="AR294" t="s">
        <v>420</v>
      </c>
      <c r="AS294" t="s">
        <v>420</v>
      </c>
      <c r="AT294">
        <v>0</v>
      </c>
      <c r="AU294">
        <v>0</v>
      </c>
      <c r="AV294">
        <f>1-AT294/AU294</f>
        <v>0</v>
      </c>
      <c r="AW294">
        <v>0.5</v>
      </c>
      <c r="AX294">
        <f>CW294</f>
        <v>0</v>
      </c>
      <c r="AY294">
        <f>L294</f>
        <v>0</v>
      </c>
      <c r="AZ294">
        <f>AV294*AW294*AX294</f>
        <v>0</v>
      </c>
      <c r="BA294">
        <f>(AY294-AQ294)/AX294</f>
        <v>0</v>
      </c>
      <c r="BB294">
        <f>(AO294-AU294)/AU294</f>
        <v>0</v>
      </c>
      <c r="BC294">
        <f>AN294/(AP294+AN294/AU294)</f>
        <v>0</v>
      </c>
      <c r="BD294" t="s">
        <v>420</v>
      </c>
      <c r="BE294">
        <v>0</v>
      </c>
      <c r="BF294">
        <f>IF(BE294&lt;&gt;0, BE294, BC294)</f>
        <v>0</v>
      </c>
      <c r="BG294">
        <f>1-BF294/AU294</f>
        <v>0</v>
      </c>
      <c r="BH294">
        <f>(AU294-AT294)/(AU294-BF294)</f>
        <v>0</v>
      </c>
      <c r="BI294">
        <f>(AO294-AU294)/(AO294-BF294)</f>
        <v>0</v>
      </c>
      <c r="BJ294">
        <f>(AU294-AT294)/(AU294-AN294)</f>
        <v>0</v>
      </c>
      <c r="BK294">
        <f>(AO294-AU294)/(AO294-AN294)</f>
        <v>0</v>
      </c>
      <c r="BL294">
        <f>(BH294*BF294/AT294)</f>
        <v>0</v>
      </c>
      <c r="BM294">
        <f>(1-BL294)</f>
        <v>0</v>
      </c>
      <c r="CV294">
        <f>$B$11*DT294+$C$11*DU294+$F$11*EF294*(1-EI294)</f>
        <v>0</v>
      </c>
      <c r="CW294">
        <f>CV294*CX294</f>
        <v>0</v>
      </c>
      <c r="CX294">
        <f>($B$11*$D$9+$C$11*$D$9+$F$11*((ES294+EK294)/MAX(ES294+EK294+ET294, 0.1)*$I$9+ET294/MAX(ES294+EK294+ET294, 0.1)*$J$9))/($B$11+$C$11+$F$11)</f>
        <v>0</v>
      </c>
      <c r="CY294">
        <f>($B$11*$K$9+$C$11*$K$9+$F$11*((ES294+EK294)/MAX(ES294+EK294+ET294, 0.1)*$P$9+ET294/MAX(ES294+EK294+ET294, 0.1)*$Q$9))/($B$11+$C$11+$F$11)</f>
        <v>0</v>
      </c>
      <c r="CZ294">
        <v>3.21</v>
      </c>
      <c r="DA294">
        <v>0.5</v>
      </c>
      <c r="DB294" t="s">
        <v>421</v>
      </c>
      <c r="DC294">
        <v>2</v>
      </c>
      <c r="DD294">
        <v>1759364502.35</v>
      </c>
      <c r="DE294">
        <v>420.27425</v>
      </c>
      <c r="DF294">
        <v>419.99275</v>
      </c>
      <c r="DG294">
        <v>24.058075</v>
      </c>
      <c r="DH294">
        <v>23.995675</v>
      </c>
      <c r="DI294">
        <v>418.29425</v>
      </c>
      <c r="DJ294">
        <v>23.672925</v>
      </c>
      <c r="DK294">
        <v>499.932</v>
      </c>
      <c r="DL294">
        <v>90.329525</v>
      </c>
      <c r="DM294">
        <v>0.032557325</v>
      </c>
      <c r="DN294">
        <v>30.24125</v>
      </c>
      <c r="DO294">
        <v>30.0004</v>
      </c>
      <c r="DP294">
        <v>999.9</v>
      </c>
      <c r="DQ294">
        <v>0</v>
      </c>
      <c r="DR294">
        <v>0</v>
      </c>
      <c r="DS294">
        <v>9983.4375</v>
      </c>
      <c r="DT294">
        <v>0</v>
      </c>
      <c r="DU294">
        <v>0.330984</v>
      </c>
      <c r="DV294">
        <v>0.28132625</v>
      </c>
      <c r="DW294">
        <v>430.63475</v>
      </c>
      <c r="DX294">
        <v>430.31875</v>
      </c>
      <c r="DY294">
        <v>0.0623927</v>
      </c>
      <c r="DZ294">
        <v>419.99275</v>
      </c>
      <c r="EA294">
        <v>23.995675</v>
      </c>
      <c r="EB294">
        <v>2.173155</v>
      </c>
      <c r="EC294">
        <v>2.16752</v>
      </c>
      <c r="ED294">
        <v>18.765775</v>
      </c>
      <c r="EE294">
        <v>18.724225</v>
      </c>
      <c r="EF294">
        <v>0.00500059</v>
      </c>
      <c r="EG294">
        <v>0</v>
      </c>
      <c r="EH294">
        <v>0</v>
      </c>
      <c r="EI294">
        <v>0</v>
      </c>
      <c r="EJ294">
        <v>327.65</v>
      </c>
      <c r="EK294">
        <v>0.00500059</v>
      </c>
      <c r="EL294">
        <v>-15.85</v>
      </c>
      <c r="EM294">
        <v>-1.55</v>
      </c>
      <c r="EN294">
        <v>35.48425</v>
      </c>
      <c r="EO294">
        <v>39.37475</v>
      </c>
      <c r="EP294">
        <v>37.0935</v>
      </c>
      <c r="EQ294">
        <v>39.484</v>
      </c>
      <c r="ER294">
        <v>38.1405</v>
      </c>
      <c r="ES294">
        <v>0</v>
      </c>
      <c r="ET294">
        <v>0</v>
      </c>
      <c r="EU294">
        <v>0</v>
      </c>
      <c r="EV294">
        <v>1759364507.5</v>
      </c>
      <c r="EW294">
        <v>0</v>
      </c>
      <c r="EX294">
        <v>326.412</v>
      </c>
      <c r="EY294">
        <v>-22.9692304184227</v>
      </c>
      <c r="EZ294">
        <v>-24.9230768634017</v>
      </c>
      <c r="FA294">
        <v>-12.632</v>
      </c>
      <c r="FB294">
        <v>15</v>
      </c>
      <c r="FC294">
        <v>0</v>
      </c>
      <c r="FD294" t="s">
        <v>422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0.27399119047619</v>
      </c>
      <c r="FQ294">
        <v>0.0564844675324675</v>
      </c>
      <c r="FR294">
        <v>0.0360636213043389</v>
      </c>
      <c r="FS294">
        <v>1</v>
      </c>
      <c r="FT294">
        <v>326.811764705882</v>
      </c>
      <c r="FU294">
        <v>6.08403382919628</v>
      </c>
      <c r="FV294">
        <v>5.23167753469092</v>
      </c>
      <c r="FW294">
        <v>-1</v>
      </c>
      <c r="FX294">
        <v>0.0449067904761905</v>
      </c>
      <c r="FY294">
        <v>0.0995971792207792</v>
      </c>
      <c r="FZ294">
        <v>0.0157085780442499</v>
      </c>
      <c r="GA294">
        <v>1</v>
      </c>
      <c r="GB294">
        <v>2</v>
      </c>
      <c r="GC294">
        <v>2</v>
      </c>
      <c r="GD294" t="s">
        <v>449</v>
      </c>
      <c r="GE294">
        <v>3.13292</v>
      </c>
      <c r="GF294">
        <v>2.71055</v>
      </c>
      <c r="GG294">
        <v>0.0893548</v>
      </c>
      <c r="GH294">
        <v>0.0897811</v>
      </c>
      <c r="GI294">
        <v>0.102926</v>
      </c>
      <c r="GJ294">
        <v>0.103475</v>
      </c>
      <c r="GK294">
        <v>34285.8</v>
      </c>
      <c r="GL294">
        <v>36712.9</v>
      </c>
      <c r="GM294">
        <v>34064.9</v>
      </c>
      <c r="GN294">
        <v>36520.2</v>
      </c>
      <c r="GO294">
        <v>43155.6</v>
      </c>
      <c r="GP294">
        <v>46999.3</v>
      </c>
      <c r="GQ294">
        <v>53140.4</v>
      </c>
      <c r="GR294">
        <v>58367.9</v>
      </c>
      <c r="GS294">
        <v>1.93695</v>
      </c>
      <c r="GT294">
        <v>1.78258</v>
      </c>
      <c r="GU294">
        <v>0.0960566</v>
      </c>
      <c r="GV294">
        <v>0</v>
      </c>
      <c r="GW294">
        <v>28.4511</v>
      </c>
      <c r="GX294">
        <v>999.9</v>
      </c>
      <c r="GY294">
        <v>57.276</v>
      </c>
      <c r="GZ294">
        <v>30.978</v>
      </c>
      <c r="HA294">
        <v>28.568</v>
      </c>
      <c r="HB294">
        <v>54.7428</v>
      </c>
      <c r="HC294">
        <v>44.4391</v>
      </c>
      <c r="HD294">
        <v>1</v>
      </c>
      <c r="HE294">
        <v>0.0799771</v>
      </c>
      <c r="HF294">
        <v>-1.49729</v>
      </c>
      <c r="HG294">
        <v>20.1274</v>
      </c>
      <c r="HH294">
        <v>5.19842</v>
      </c>
      <c r="HI294">
        <v>12.0041</v>
      </c>
      <c r="HJ294">
        <v>4.9757</v>
      </c>
      <c r="HK294">
        <v>3.294</v>
      </c>
      <c r="HL294">
        <v>9999</v>
      </c>
      <c r="HM294">
        <v>9999</v>
      </c>
      <c r="HN294">
        <v>999.9</v>
      </c>
      <c r="HO294">
        <v>9999</v>
      </c>
      <c r="HP294">
        <v>1.86327</v>
      </c>
      <c r="HQ294">
        <v>1.86813</v>
      </c>
      <c r="HR294">
        <v>1.86784</v>
      </c>
      <c r="HS294">
        <v>1.86905</v>
      </c>
      <c r="HT294">
        <v>1.86983</v>
      </c>
      <c r="HU294">
        <v>1.86593</v>
      </c>
      <c r="HV294">
        <v>1.86693</v>
      </c>
      <c r="HW294">
        <v>1.86844</v>
      </c>
      <c r="HX294">
        <v>5</v>
      </c>
      <c r="HY294">
        <v>0</v>
      </c>
      <c r="HZ294">
        <v>0</v>
      </c>
      <c r="IA294">
        <v>0</v>
      </c>
      <c r="IB294" t="s">
        <v>424</v>
      </c>
      <c r="IC294" t="s">
        <v>425</v>
      </c>
      <c r="ID294" t="s">
        <v>426</v>
      </c>
      <c r="IE294" t="s">
        <v>426</v>
      </c>
      <c r="IF294" t="s">
        <v>426</v>
      </c>
      <c r="IG294" t="s">
        <v>426</v>
      </c>
      <c r="IH294">
        <v>0</v>
      </c>
      <c r="II294">
        <v>100</v>
      </c>
      <c r="IJ294">
        <v>100</v>
      </c>
      <c r="IK294">
        <v>1.98</v>
      </c>
      <c r="IL294">
        <v>0.3853</v>
      </c>
      <c r="IM294">
        <v>0.591063205497763</v>
      </c>
      <c r="IN294">
        <v>0.00362635438953289</v>
      </c>
      <c r="IO294">
        <v>-8.50754122937555e-07</v>
      </c>
      <c r="IP294">
        <v>2.87264459290622e-10</v>
      </c>
      <c r="IQ294">
        <v>-0.103101814204982</v>
      </c>
      <c r="IR294">
        <v>-0.017656537129445</v>
      </c>
      <c r="IS294">
        <v>0.00217271289782075</v>
      </c>
      <c r="IT294">
        <v>-2.34727275410467e-05</v>
      </c>
      <c r="IU294">
        <v>4</v>
      </c>
      <c r="IV294">
        <v>2183</v>
      </c>
      <c r="IW294">
        <v>1</v>
      </c>
      <c r="IX294">
        <v>27</v>
      </c>
      <c r="IY294">
        <v>29322741.8</v>
      </c>
      <c r="IZ294">
        <v>29322741.8</v>
      </c>
      <c r="JA294">
        <v>0.997314</v>
      </c>
      <c r="JB294">
        <v>2.63672</v>
      </c>
      <c r="JC294">
        <v>1.54785</v>
      </c>
      <c r="JD294">
        <v>2.31323</v>
      </c>
      <c r="JE294">
        <v>1.64673</v>
      </c>
      <c r="JF294">
        <v>2.37061</v>
      </c>
      <c r="JG294">
        <v>34.6235</v>
      </c>
      <c r="JH294">
        <v>24.2188</v>
      </c>
      <c r="JI294">
        <v>18</v>
      </c>
      <c r="JJ294">
        <v>495.058</v>
      </c>
      <c r="JK294">
        <v>396.333</v>
      </c>
      <c r="JL294">
        <v>31.0051</v>
      </c>
      <c r="JM294">
        <v>28.405</v>
      </c>
      <c r="JN294">
        <v>30.0002</v>
      </c>
      <c r="JO294">
        <v>28.4087</v>
      </c>
      <c r="JP294">
        <v>28.3618</v>
      </c>
      <c r="JQ294">
        <v>20.002</v>
      </c>
      <c r="JR294">
        <v>19.5717</v>
      </c>
      <c r="JS294">
        <v>54.0145</v>
      </c>
      <c r="JT294">
        <v>31.0038</v>
      </c>
      <c r="JU294">
        <v>420</v>
      </c>
      <c r="JV294">
        <v>23.8761</v>
      </c>
      <c r="JW294">
        <v>96.5986</v>
      </c>
      <c r="JX294">
        <v>94.5685</v>
      </c>
    </row>
    <row r="295" spans="1:284">
      <c r="A295">
        <v>279</v>
      </c>
      <c r="B295">
        <v>1759364508.1</v>
      </c>
      <c r="C295">
        <v>3466</v>
      </c>
      <c r="D295" t="s">
        <v>991</v>
      </c>
      <c r="E295" t="s">
        <v>992</v>
      </c>
      <c r="F295">
        <v>5</v>
      </c>
      <c r="G295" t="s">
        <v>974</v>
      </c>
      <c r="H295" t="s">
        <v>419</v>
      </c>
      <c r="I295">
        <v>1759364505.1</v>
      </c>
      <c r="J295">
        <f>(K295)/1000</f>
        <v>0</v>
      </c>
      <c r="K295">
        <f>1000*DK295*AI295*(DG295-DH295)/(100*CZ295*(1000-AI295*DG295))</f>
        <v>0</v>
      </c>
      <c r="L295">
        <f>DK295*AI295*(DF295-DE295*(1000-AI295*DH295)/(1000-AI295*DG295))/(100*CZ295)</f>
        <v>0</v>
      </c>
      <c r="M295">
        <f>DE295 - IF(AI295&gt;1, L295*CZ295*100.0/(AK295), 0)</f>
        <v>0</v>
      </c>
      <c r="N295">
        <f>((T295-J295/2)*M295-L295)/(T295+J295/2)</f>
        <v>0</v>
      </c>
      <c r="O295">
        <f>N295*(DL295+DM295)/1000.0</f>
        <v>0</v>
      </c>
      <c r="P295">
        <f>(DE295 - IF(AI295&gt;1, L295*CZ295*100.0/(AK295), 0))*(DL295+DM295)/1000.0</f>
        <v>0</v>
      </c>
      <c r="Q295">
        <f>2.0/((1/S295-1/R295)+SIGN(S295)*SQRT((1/S295-1/R295)*(1/S295-1/R295) + 4*DA295/((DA295+1)*(DA295+1))*(2*1/S295*1/R295-1/R295*1/R295)))</f>
        <v>0</v>
      </c>
      <c r="R295">
        <f>IF(LEFT(DB295,1)&lt;&gt;"0",IF(LEFT(DB295,1)="1",3.0,DC295),$D$5+$E$5*(DS295*DL295/($K$5*1000))+$F$5*(DS295*DL295/($K$5*1000))*MAX(MIN(CZ295,$J$5),$I$5)*MAX(MIN(CZ295,$J$5),$I$5)+$G$5*MAX(MIN(CZ295,$J$5),$I$5)*(DS295*DL295/($K$5*1000))+$H$5*(DS295*DL295/($K$5*1000))*(DS295*DL295/($K$5*1000)))</f>
        <v>0</v>
      </c>
      <c r="S295">
        <f>J295*(1000-(1000*0.61365*exp(17.502*W295/(240.97+W295))/(DL295+DM295)+DG295)/2)/(1000*0.61365*exp(17.502*W295/(240.97+W295))/(DL295+DM295)-DG295)</f>
        <v>0</v>
      </c>
      <c r="T295">
        <f>1/((DA295+1)/(Q295/1.6)+1/(R295/1.37)) + DA295/((DA295+1)/(Q295/1.6) + DA295/(R295/1.37))</f>
        <v>0</v>
      </c>
      <c r="U295">
        <f>(CV295*CY295)</f>
        <v>0</v>
      </c>
      <c r="V295">
        <f>(DN295+(U295+2*0.95*5.67E-8*(((DN295+$B$7)+273)^4-(DN295+273)^4)-44100*J295)/(1.84*29.3*R295+8*0.95*5.67E-8*(DN295+273)^3))</f>
        <v>0</v>
      </c>
      <c r="W295">
        <f>($C$7*DO295+$D$7*DP295+$E$7*V295)</f>
        <v>0</v>
      </c>
      <c r="X295">
        <f>0.61365*exp(17.502*W295/(240.97+W295))</f>
        <v>0</v>
      </c>
      <c r="Y295">
        <f>(Z295/AA295*100)</f>
        <v>0</v>
      </c>
      <c r="Z295">
        <f>DG295*(DL295+DM295)/1000</f>
        <v>0</v>
      </c>
      <c r="AA295">
        <f>0.61365*exp(17.502*DN295/(240.97+DN295))</f>
        <v>0</v>
      </c>
      <c r="AB295">
        <f>(X295-DG295*(DL295+DM295)/1000)</f>
        <v>0</v>
      </c>
      <c r="AC295">
        <f>(-J295*44100)</f>
        <v>0</v>
      </c>
      <c r="AD295">
        <f>2*29.3*R295*0.92*(DN295-W295)</f>
        <v>0</v>
      </c>
      <c r="AE295">
        <f>2*0.95*5.67E-8*(((DN295+$B$7)+273)^4-(W295+273)^4)</f>
        <v>0</v>
      </c>
      <c r="AF295">
        <f>U295+AE295+AC295+AD295</f>
        <v>0</v>
      </c>
      <c r="AG295">
        <v>7</v>
      </c>
      <c r="AH295">
        <v>1</v>
      </c>
      <c r="AI295">
        <f>IF(AG295*$H$13&gt;=AK295,1.0,(AK295/(AK295-AG295*$H$13)))</f>
        <v>0</v>
      </c>
      <c r="AJ295">
        <f>(AI295-1)*100</f>
        <v>0</v>
      </c>
      <c r="AK295">
        <f>MAX(0,($B$13+$C$13*DS295)/(1+$D$13*DS295)*DL295/(DN295+273)*$E$13)</f>
        <v>0</v>
      </c>
      <c r="AL295" t="s">
        <v>420</v>
      </c>
      <c r="AM295" t="s">
        <v>420</v>
      </c>
      <c r="AN295">
        <v>0</v>
      </c>
      <c r="AO295">
        <v>0</v>
      </c>
      <c r="AP295">
        <f>1-AN295/AO295</f>
        <v>0</v>
      </c>
      <c r="AQ295">
        <v>0</v>
      </c>
      <c r="AR295" t="s">
        <v>420</v>
      </c>
      <c r="AS295" t="s">
        <v>420</v>
      </c>
      <c r="AT295">
        <v>0</v>
      </c>
      <c r="AU295">
        <v>0</v>
      </c>
      <c r="AV295">
        <f>1-AT295/AU295</f>
        <v>0</v>
      </c>
      <c r="AW295">
        <v>0.5</v>
      </c>
      <c r="AX295">
        <f>CW295</f>
        <v>0</v>
      </c>
      <c r="AY295">
        <f>L295</f>
        <v>0</v>
      </c>
      <c r="AZ295">
        <f>AV295*AW295*AX295</f>
        <v>0</v>
      </c>
      <c r="BA295">
        <f>(AY295-AQ295)/AX295</f>
        <v>0</v>
      </c>
      <c r="BB295">
        <f>(AO295-AU295)/AU295</f>
        <v>0</v>
      </c>
      <c r="BC295">
        <f>AN295/(AP295+AN295/AU295)</f>
        <v>0</v>
      </c>
      <c r="BD295" t="s">
        <v>420</v>
      </c>
      <c r="BE295">
        <v>0</v>
      </c>
      <c r="BF295">
        <f>IF(BE295&lt;&gt;0, BE295, BC295)</f>
        <v>0</v>
      </c>
      <c r="BG295">
        <f>1-BF295/AU295</f>
        <v>0</v>
      </c>
      <c r="BH295">
        <f>(AU295-AT295)/(AU295-BF295)</f>
        <v>0</v>
      </c>
      <c r="BI295">
        <f>(AO295-AU295)/(AO295-BF295)</f>
        <v>0</v>
      </c>
      <c r="BJ295">
        <f>(AU295-AT295)/(AU295-AN295)</f>
        <v>0</v>
      </c>
      <c r="BK295">
        <f>(AO295-AU295)/(AO295-AN295)</f>
        <v>0</v>
      </c>
      <c r="BL295">
        <f>(BH295*BF295/AT295)</f>
        <v>0</v>
      </c>
      <c r="BM295">
        <f>(1-BL295)</f>
        <v>0</v>
      </c>
      <c r="CV295">
        <f>$B$11*DT295+$C$11*DU295+$F$11*EF295*(1-EI295)</f>
        <v>0</v>
      </c>
      <c r="CW295">
        <f>CV295*CX295</f>
        <v>0</v>
      </c>
      <c r="CX295">
        <f>($B$11*$D$9+$C$11*$D$9+$F$11*((ES295+EK295)/MAX(ES295+EK295+ET295, 0.1)*$I$9+ET295/MAX(ES295+EK295+ET295, 0.1)*$J$9))/($B$11+$C$11+$F$11)</f>
        <v>0</v>
      </c>
      <c r="CY295">
        <f>($B$11*$K$9+$C$11*$K$9+$F$11*((ES295+EK295)/MAX(ES295+EK295+ET295, 0.1)*$P$9+ET295/MAX(ES295+EK295+ET295, 0.1)*$Q$9))/($B$11+$C$11+$F$11)</f>
        <v>0</v>
      </c>
      <c r="CZ295">
        <v>3.21</v>
      </c>
      <c r="DA295">
        <v>0.5</v>
      </c>
      <c r="DB295" t="s">
        <v>421</v>
      </c>
      <c r="DC295">
        <v>2</v>
      </c>
      <c r="DD295">
        <v>1759364505.1</v>
      </c>
      <c r="DE295">
        <v>420.264</v>
      </c>
      <c r="DF295">
        <v>420.02</v>
      </c>
      <c r="DG295">
        <v>24.0614666666667</v>
      </c>
      <c r="DH295">
        <v>23.9917333333333</v>
      </c>
      <c r="DI295">
        <v>418.284</v>
      </c>
      <c r="DJ295">
        <v>23.6761666666667</v>
      </c>
      <c r="DK295">
        <v>499.982333333333</v>
      </c>
      <c r="DL295">
        <v>90.3303333333333</v>
      </c>
      <c r="DM295">
        <v>0.0324159333333333</v>
      </c>
      <c r="DN295">
        <v>30.2422666666667</v>
      </c>
      <c r="DO295">
        <v>30.0083666666667</v>
      </c>
      <c r="DP295">
        <v>999.9</v>
      </c>
      <c r="DQ295">
        <v>0</v>
      </c>
      <c r="DR295">
        <v>0</v>
      </c>
      <c r="DS295">
        <v>10007.5166666667</v>
      </c>
      <c r="DT295">
        <v>0</v>
      </c>
      <c r="DU295">
        <v>0.330984</v>
      </c>
      <c r="DV295">
        <v>0.243652333333333</v>
      </c>
      <c r="DW295">
        <v>430.625333333333</v>
      </c>
      <c r="DX295">
        <v>430.345</v>
      </c>
      <c r="DY295">
        <v>0.0697333</v>
      </c>
      <c r="DZ295">
        <v>420.02</v>
      </c>
      <c r="EA295">
        <v>23.9917333333333</v>
      </c>
      <c r="EB295">
        <v>2.17348</v>
      </c>
      <c r="EC295">
        <v>2.16718333333333</v>
      </c>
      <c r="ED295">
        <v>18.7682</v>
      </c>
      <c r="EE295">
        <v>18.7217666666667</v>
      </c>
      <c r="EF295">
        <v>0.00500059</v>
      </c>
      <c r="EG295">
        <v>0</v>
      </c>
      <c r="EH295">
        <v>0</v>
      </c>
      <c r="EI295">
        <v>0</v>
      </c>
      <c r="EJ295">
        <v>328.833333333333</v>
      </c>
      <c r="EK295">
        <v>0.00500059</v>
      </c>
      <c r="EL295">
        <v>-16.5</v>
      </c>
      <c r="EM295">
        <v>-0.8</v>
      </c>
      <c r="EN295">
        <v>35.5</v>
      </c>
      <c r="EO295">
        <v>39.4373333333333</v>
      </c>
      <c r="EP295">
        <v>37.125</v>
      </c>
      <c r="EQ295">
        <v>39.5623333333333</v>
      </c>
      <c r="ER295">
        <v>38.1663333333333</v>
      </c>
      <c r="ES295">
        <v>0</v>
      </c>
      <c r="ET295">
        <v>0</v>
      </c>
      <c r="EU295">
        <v>0</v>
      </c>
      <c r="EV295">
        <v>1759364509.3</v>
      </c>
      <c r="EW295">
        <v>0</v>
      </c>
      <c r="EX295">
        <v>327.369230769231</v>
      </c>
      <c r="EY295">
        <v>-23.9384615629992</v>
      </c>
      <c r="EZ295">
        <v>-10.5538461139059</v>
      </c>
      <c r="FA295">
        <v>-14.0115384615385</v>
      </c>
      <c r="FB295">
        <v>15</v>
      </c>
      <c r="FC295">
        <v>0</v>
      </c>
      <c r="FD295" t="s">
        <v>422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0.272941952380952</v>
      </c>
      <c r="FQ295">
        <v>-0.0280157922077916</v>
      </c>
      <c r="FR295">
        <v>0.0367920687331441</v>
      </c>
      <c r="FS295">
        <v>1</v>
      </c>
      <c r="FT295">
        <v>326.529411764706</v>
      </c>
      <c r="FU295">
        <v>-9.7845682274791</v>
      </c>
      <c r="FV295">
        <v>5.53106358306082</v>
      </c>
      <c r="FW295">
        <v>-1</v>
      </c>
      <c r="FX295">
        <v>0.0459925238095238</v>
      </c>
      <c r="FY295">
        <v>0.159483109090909</v>
      </c>
      <c r="FZ295">
        <v>0.0167891588498821</v>
      </c>
      <c r="GA295">
        <v>0</v>
      </c>
      <c r="GB295">
        <v>1</v>
      </c>
      <c r="GC295">
        <v>2</v>
      </c>
      <c r="GD295" t="s">
        <v>423</v>
      </c>
      <c r="GE295">
        <v>3.13304</v>
      </c>
      <c r="GF295">
        <v>2.7102</v>
      </c>
      <c r="GG295">
        <v>0.0893592</v>
      </c>
      <c r="GH295">
        <v>0.0897802</v>
      </c>
      <c r="GI295">
        <v>0.102931</v>
      </c>
      <c r="GJ295">
        <v>0.103435</v>
      </c>
      <c r="GK295">
        <v>34285.6</v>
      </c>
      <c r="GL295">
        <v>36713</v>
      </c>
      <c r="GM295">
        <v>34064.9</v>
      </c>
      <c r="GN295">
        <v>36520.3</v>
      </c>
      <c r="GO295">
        <v>43155.3</v>
      </c>
      <c r="GP295">
        <v>47001.4</v>
      </c>
      <c r="GQ295">
        <v>53140.4</v>
      </c>
      <c r="GR295">
        <v>58367.8</v>
      </c>
      <c r="GS295">
        <v>1.9372</v>
      </c>
      <c r="GT295">
        <v>1.7825</v>
      </c>
      <c r="GU295">
        <v>0.0960194</v>
      </c>
      <c r="GV295">
        <v>0</v>
      </c>
      <c r="GW295">
        <v>28.4507</v>
      </c>
      <c r="GX295">
        <v>999.9</v>
      </c>
      <c r="GY295">
        <v>57.301</v>
      </c>
      <c r="GZ295">
        <v>30.988</v>
      </c>
      <c r="HA295">
        <v>28.5975</v>
      </c>
      <c r="HB295">
        <v>54.4828</v>
      </c>
      <c r="HC295">
        <v>44.2188</v>
      </c>
      <c r="HD295">
        <v>1</v>
      </c>
      <c r="HE295">
        <v>0.0800737</v>
      </c>
      <c r="HF295">
        <v>-1.49701</v>
      </c>
      <c r="HG295">
        <v>20.1273</v>
      </c>
      <c r="HH295">
        <v>5.19827</v>
      </c>
      <c r="HI295">
        <v>12.0043</v>
      </c>
      <c r="HJ295">
        <v>4.97565</v>
      </c>
      <c r="HK295">
        <v>3.294</v>
      </c>
      <c r="HL295">
        <v>9999</v>
      </c>
      <c r="HM295">
        <v>9999</v>
      </c>
      <c r="HN295">
        <v>999.9</v>
      </c>
      <c r="HO295">
        <v>9999</v>
      </c>
      <c r="HP295">
        <v>1.86326</v>
      </c>
      <c r="HQ295">
        <v>1.86813</v>
      </c>
      <c r="HR295">
        <v>1.86783</v>
      </c>
      <c r="HS295">
        <v>1.86905</v>
      </c>
      <c r="HT295">
        <v>1.86983</v>
      </c>
      <c r="HU295">
        <v>1.86591</v>
      </c>
      <c r="HV295">
        <v>1.86693</v>
      </c>
      <c r="HW295">
        <v>1.86844</v>
      </c>
      <c r="HX295">
        <v>5</v>
      </c>
      <c r="HY295">
        <v>0</v>
      </c>
      <c r="HZ295">
        <v>0</v>
      </c>
      <c r="IA295">
        <v>0</v>
      </c>
      <c r="IB295" t="s">
        <v>424</v>
      </c>
      <c r="IC295" t="s">
        <v>425</v>
      </c>
      <c r="ID295" t="s">
        <v>426</v>
      </c>
      <c r="IE295" t="s">
        <v>426</v>
      </c>
      <c r="IF295" t="s">
        <v>426</v>
      </c>
      <c r="IG295" t="s">
        <v>426</v>
      </c>
      <c r="IH295">
        <v>0</v>
      </c>
      <c r="II295">
        <v>100</v>
      </c>
      <c r="IJ295">
        <v>100</v>
      </c>
      <c r="IK295">
        <v>1.98</v>
      </c>
      <c r="IL295">
        <v>0.3853</v>
      </c>
      <c r="IM295">
        <v>0.591063205497763</v>
      </c>
      <c r="IN295">
        <v>0.00362635438953289</v>
      </c>
      <c r="IO295">
        <v>-8.50754122937555e-07</v>
      </c>
      <c r="IP295">
        <v>2.87264459290622e-10</v>
      </c>
      <c r="IQ295">
        <v>-0.103101814204982</v>
      </c>
      <c r="IR295">
        <v>-0.017656537129445</v>
      </c>
      <c r="IS295">
        <v>0.00217271289782075</v>
      </c>
      <c r="IT295">
        <v>-2.34727275410467e-05</v>
      </c>
      <c r="IU295">
        <v>4</v>
      </c>
      <c r="IV295">
        <v>2183</v>
      </c>
      <c r="IW295">
        <v>1</v>
      </c>
      <c r="IX295">
        <v>27</v>
      </c>
      <c r="IY295">
        <v>29322741.8</v>
      </c>
      <c r="IZ295">
        <v>29322741.8</v>
      </c>
      <c r="JA295">
        <v>0.998535</v>
      </c>
      <c r="JB295">
        <v>2.65015</v>
      </c>
      <c r="JC295">
        <v>1.54785</v>
      </c>
      <c r="JD295">
        <v>2.31201</v>
      </c>
      <c r="JE295">
        <v>1.64673</v>
      </c>
      <c r="JF295">
        <v>2.28516</v>
      </c>
      <c r="JG295">
        <v>34.6235</v>
      </c>
      <c r="JH295">
        <v>24.2101</v>
      </c>
      <c r="JI295">
        <v>18</v>
      </c>
      <c r="JJ295">
        <v>495.211</v>
      </c>
      <c r="JK295">
        <v>396.292</v>
      </c>
      <c r="JL295">
        <v>31.0051</v>
      </c>
      <c r="JM295">
        <v>28.405</v>
      </c>
      <c r="JN295">
        <v>30.0001</v>
      </c>
      <c r="JO295">
        <v>28.4075</v>
      </c>
      <c r="JP295">
        <v>28.3618</v>
      </c>
      <c r="JQ295">
        <v>20.0018</v>
      </c>
      <c r="JR295">
        <v>19.5717</v>
      </c>
      <c r="JS295">
        <v>54.0145</v>
      </c>
      <c r="JT295">
        <v>31.0038</v>
      </c>
      <c r="JU295">
        <v>420</v>
      </c>
      <c r="JV295">
        <v>23.8722</v>
      </c>
      <c r="JW295">
        <v>96.5985</v>
      </c>
      <c r="JX295">
        <v>94.5685</v>
      </c>
    </row>
    <row r="296" spans="1:284">
      <c r="A296">
        <v>280</v>
      </c>
      <c r="B296">
        <v>1759364510.1</v>
      </c>
      <c r="C296">
        <v>3468</v>
      </c>
      <c r="D296" t="s">
        <v>993</v>
      </c>
      <c r="E296" t="s">
        <v>994</v>
      </c>
      <c r="F296">
        <v>5</v>
      </c>
      <c r="G296" t="s">
        <v>974</v>
      </c>
      <c r="H296" t="s">
        <v>419</v>
      </c>
      <c r="I296">
        <v>1759364507.1</v>
      </c>
      <c r="J296">
        <f>(K296)/1000</f>
        <v>0</v>
      </c>
      <c r="K296">
        <f>1000*DK296*AI296*(DG296-DH296)/(100*CZ296*(1000-AI296*DG296))</f>
        <v>0</v>
      </c>
      <c r="L296">
        <f>DK296*AI296*(DF296-DE296*(1000-AI296*DH296)/(1000-AI296*DG296))/(100*CZ296)</f>
        <v>0</v>
      </c>
      <c r="M296">
        <f>DE296 - IF(AI296&gt;1, L296*CZ296*100.0/(AK296), 0)</f>
        <v>0</v>
      </c>
      <c r="N296">
        <f>((T296-J296/2)*M296-L296)/(T296+J296/2)</f>
        <v>0</v>
      </c>
      <c r="O296">
        <f>N296*(DL296+DM296)/1000.0</f>
        <v>0</v>
      </c>
      <c r="P296">
        <f>(DE296 - IF(AI296&gt;1, L296*CZ296*100.0/(AK296), 0))*(DL296+DM296)/1000.0</f>
        <v>0</v>
      </c>
      <c r="Q296">
        <f>2.0/((1/S296-1/R296)+SIGN(S296)*SQRT((1/S296-1/R296)*(1/S296-1/R296) + 4*DA296/((DA296+1)*(DA296+1))*(2*1/S296*1/R296-1/R296*1/R296)))</f>
        <v>0</v>
      </c>
      <c r="R296">
        <f>IF(LEFT(DB296,1)&lt;&gt;"0",IF(LEFT(DB296,1)="1",3.0,DC296),$D$5+$E$5*(DS296*DL296/($K$5*1000))+$F$5*(DS296*DL296/($K$5*1000))*MAX(MIN(CZ296,$J$5),$I$5)*MAX(MIN(CZ296,$J$5),$I$5)+$G$5*MAX(MIN(CZ296,$J$5),$I$5)*(DS296*DL296/($K$5*1000))+$H$5*(DS296*DL296/($K$5*1000))*(DS296*DL296/($K$5*1000)))</f>
        <v>0</v>
      </c>
      <c r="S296">
        <f>J296*(1000-(1000*0.61365*exp(17.502*W296/(240.97+W296))/(DL296+DM296)+DG296)/2)/(1000*0.61365*exp(17.502*W296/(240.97+W296))/(DL296+DM296)-DG296)</f>
        <v>0</v>
      </c>
      <c r="T296">
        <f>1/((DA296+1)/(Q296/1.6)+1/(R296/1.37)) + DA296/((DA296+1)/(Q296/1.6) + DA296/(R296/1.37))</f>
        <v>0</v>
      </c>
      <c r="U296">
        <f>(CV296*CY296)</f>
        <v>0</v>
      </c>
      <c r="V296">
        <f>(DN296+(U296+2*0.95*5.67E-8*(((DN296+$B$7)+273)^4-(DN296+273)^4)-44100*J296)/(1.84*29.3*R296+8*0.95*5.67E-8*(DN296+273)^3))</f>
        <v>0</v>
      </c>
      <c r="W296">
        <f>($C$7*DO296+$D$7*DP296+$E$7*V296)</f>
        <v>0</v>
      </c>
      <c r="X296">
        <f>0.61365*exp(17.502*W296/(240.97+W296))</f>
        <v>0</v>
      </c>
      <c r="Y296">
        <f>(Z296/AA296*100)</f>
        <v>0</v>
      </c>
      <c r="Z296">
        <f>DG296*(DL296+DM296)/1000</f>
        <v>0</v>
      </c>
      <c r="AA296">
        <f>0.61365*exp(17.502*DN296/(240.97+DN296))</f>
        <v>0</v>
      </c>
      <c r="AB296">
        <f>(X296-DG296*(DL296+DM296)/1000)</f>
        <v>0</v>
      </c>
      <c r="AC296">
        <f>(-J296*44100)</f>
        <v>0</v>
      </c>
      <c r="AD296">
        <f>2*29.3*R296*0.92*(DN296-W296)</f>
        <v>0</v>
      </c>
      <c r="AE296">
        <f>2*0.95*5.67E-8*(((DN296+$B$7)+273)^4-(W296+273)^4)</f>
        <v>0</v>
      </c>
      <c r="AF296">
        <f>U296+AE296+AC296+AD296</f>
        <v>0</v>
      </c>
      <c r="AG296">
        <v>7</v>
      </c>
      <c r="AH296">
        <v>1</v>
      </c>
      <c r="AI296">
        <f>IF(AG296*$H$13&gt;=AK296,1.0,(AK296/(AK296-AG296*$H$13)))</f>
        <v>0</v>
      </c>
      <c r="AJ296">
        <f>(AI296-1)*100</f>
        <v>0</v>
      </c>
      <c r="AK296">
        <f>MAX(0,($B$13+$C$13*DS296)/(1+$D$13*DS296)*DL296/(DN296+273)*$E$13)</f>
        <v>0</v>
      </c>
      <c r="AL296" t="s">
        <v>420</v>
      </c>
      <c r="AM296" t="s">
        <v>420</v>
      </c>
      <c r="AN296">
        <v>0</v>
      </c>
      <c r="AO296">
        <v>0</v>
      </c>
      <c r="AP296">
        <f>1-AN296/AO296</f>
        <v>0</v>
      </c>
      <c r="AQ296">
        <v>0</v>
      </c>
      <c r="AR296" t="s">
        <v>420</v>
      </c>
      <c r="AS296" t="s">
        <v>420</v>
      </c>
      <c r="AT296">
        <v>0</v>
      </c>
      <c r="AU296">
        <v>0</v>
      </c>
      <c r="AV296">
        <f>1-AT296/AU296</f>
        <v>0</v>
      </c>
      <c r="AW296">
        <v>0.5</v>
      </c>
      <c r="AX296">
        <f>CW296</f>
        <v>0</v>
      </c>
      <c r="AY296">
        <f>L296</f>
        <v>0</v>
      </c>
      <c r="AZ296">
        <f>AV296*AW296*AX296</f>
        <v>0</v>
      </c>
      <c r="BA296">
        <f>(AY296-AQ296)/AX296</f>
        <v>0</v>
      </c>
      <c r="BB296">
        <f>(AO296-AU296)/AU296</f>
        <v>0</v>
      </c>
      <c r="BC296">
        <f>AN296/(AP296+AN296/AU296)</f>
        <v>0</v>
      </c>
      <c r="BD296" t="s">
        <v>420</v>
      </c>
      <c r="BE296">
        <v>0</v>
      </c>
      <c r="BF296">
        <f>IF(BE296&lt;&gt;0, BE296, BC296)</f>
        <v>0</v>
      </c>
      <c r="BG296">
        <f>1-BF296/AU296</f>
        <v>0</v>
      </c>
      <c r="BH296">
        <f>(AU296-AT296)/(AU296-BF296)</f>
        <v>0</v>
      </c>
      <c r="BI296">
        <f>(AO296-AU296)/(AO296-BF296)</f>
        <v>0</v>
      </c>
      <c r="BJ296">
        <f>(AU296-AT296)/(AU296-AN296)</f>
        <v>0</v>
      </c>
      <c r="BK296">
        <f>(AO296-AU296)/(AO296-AN296)</f>
        <v>0</v>
      </c>
      <c r="BL296">
        <f>(BH296*BF296/AT296)</f>
        <v>0</v>
      </c>
      <c r="BM296">
        <f>(1-BL296)</f>
        <v>0</v>
      </c>
      <c r="CV296">
        <f>$B$11*DT296+$C$11*DU296+$F$11*EF296*(1-EI296)</f>
        <v>0</v>
      </c>
      <c r="CW296">
        <f>CV296*CX296</f>
        <v>0</v>
      </c>
      <c r="CX296">
        <f>($B$11*$D$9+$C$11*$D$9+$F$11*((ES296+EK296)/MAX(ES296+EK296+ET296, 0.1)*$I$9+ET296/MAX(ES296+EK296+ET296, 0.1)*$J$9))/($B$11+$C$11+$F$11)</f>
        <v>0</v>
      </c>
      <c r="CY296">
        <f>($B$11*$K$9+$C$11*$K$9+$F$11*((ES296+EK296)/MAX(ES296+EK296+ET296, 0.1)*$P$9+ET296/MAX(ES296+EK296+ET296, 0.1)*$Q$9))/($B$11+$C$11+$F$11)</f>
        <v>0</v>
      </c>
      <c r="CZ296">
        <v>3.21</v>
      </c>
      <c r="DA296">
        <v>0.5</v>
      </c>
      <c r="DB296" t="s">
        <v>421</v>
      </c>
      <c r="DC296">
        <v>2</v>
      </c>
      <c r="DD296">
        <v>1759364507.1</v>
      </c>
      <c r="DE296">
        <v>420.270333333333</v>
      </c>
      <c r="DF296">
        <v>420.004333333333</v>
      </c>
      <c r="DG296">
        <v>24.0628</v>
      </c>
      <c r="DH296">
        <v>23.983</v>
      </c>
      <c r="DI296">
        <v>418.290333333333</v>
      </c>
      <c r="DJ296">
        <v>23.6774666666667</v>
      </c>
      <c r="DK296">
        <v>500.022666666667</v>
      </c>
      <c r="DL296">
        <v>90.3309</v>
      </c>
      <c r="DM296">
        <v>0.0322798666666667</v>
      </c>
      <c r="DN296">
        <v>30.2427</v>
      </c>
      <c r="DO296">
        <v>30.0131666666667</v>
      </c>
      <c r="DP296">
        <v>999.9</v>
      </c>
      <c r="DQ296">
        <v>0</v>
      </c>
      <c r="DR296">
        <v>0</v>
      </c>
      <c r="DS296">
        <v>10005.0166666667</v>
      </c>
      <c r="DT296">
        <v>0</v>
      </c>
      <c r="DU296">
        <v>0.330984</v>
      </c>
      <c r="DV296">
        <v>0.265614666666667</v>
      </c>
      <c r="DW296">
        <v>430.632333333333</v>
      </c>
      <c r="DX296">
        <v>430.325333333333</v>
      </c>
      <c r="DY296">
        <v>0.0797977666666667</v>
      </c>
      <c r="DZ296">
        <v>420.004333333333</v>
      </c>
      <c r="EA296">
        <v>23.983</v>
      </c>
      <c r="EB296">
        <v>2.17361666666667</v>
      </c>
      <c r="EC296">
        <v>2.16641</v>
      </c>
      <c r="ED296">
        <v>18.7692</v>
      </c>
      <c r="EE296">
        <v>18.7160666666667</v>
      </c>
      <c r="EF296">
        <v>0.00500059</v>
      </c>
      <c r="EG296">
        <v>0</v>
      </c>
      <c r="EH296">
        <v>0</v>
      </c>
      <c r="EI296">
        <v>0</v>
      </c>
      <c r="EJ296">
        <v>325.633333333333</v>
      </c>
      <c r="EK296">
        <v>0.00500059</v>
      </c>
      <c r="EL296">
        <v>-14.4</v>
      </c>
      <c r="EM296">
        <v>-0.666666666666667</v>
      </c>
      <c r="EN296">
        <v>35.5</v>
      </c>
      <c r="EO296">
        <v>39.479</v>
      </c>
      <c r="EP296">
        <v>37.1456666666667</v>
      </c>
      <c r="EQ296">
        <v>39.6246666666667</v>
      </c>
      <c r="ER296">
        <v>38.187</v>
      </c>
      <c r="ES296">
        <v>0</v>
      </c>
      <c r="ET296">
        <v>0</v>
      </c>
      <c r="EU296">
        <v>0</v>
      </c>
      <c r="EV296">
        <v>1759364511.1</v>
      </c>
      <c r="EW296">
        <v>0</v>
      </c>
      <c r="EX296">
        <v>327.044</v>
      </c>
      <c r="EY296">
        <v>-27.9384617638543</v>
      </c>
      <c r="EZ296">
        <v>29.8384619341094</v>
      </c>
      <c r="FA296">
        <v>-13.728</v>
      </c>
      <c r="FB296">
        <v>15</v>
      </c>
      <c r="FC296">
        <v>0</v>
      </c>
      <c r="FD296" t="s">
        <v>422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0.272689095238095</v>
      </c>
      <c r="FQ296">
        <v>-0.0519596883116885</v>
      </c>
      <c r="FR296">
        <v>0.0368674416627033</v>
      </c>
      <c r="FS296">
        <v>1</v>
      </c>
      <c r="FT296">
        <v>326.932352941176</v>
      </c>
      <c r="FU296">
        <v>-5.48051936403678</v>
      </c>
      <c r="FV296">
        <v>5.72598414804546</v>
      </c>
      <c r="FW296">
        <v>-1</v>
      </c>
      <c r="FX296">
        <v>0.0512031285714286</v>
      </c>
      <c r="FY296">
        <v>0.183231755844156</v>
      </c>
      <c r="FZ296">
        <v>0.0187842616501445</v>
      </c>
      <c r="GA296">
        <v>0</v>
      </c>
      <c r="GB296">
        <v>1</v>
      </c>
      <c r="GC296">
        <v>2</v>
      </c>
      <c r="GD296" t="s">
        <v>423</v>
      </c>
      <c r="GE296">
        <v>3.1329</v>
      </c>
      <c r="GF296">
        <v>2.71009</v>
      </c>
      <c r="GG296">
        <v>0.0893623</v>
      </c>
      <c r="GH296">
        <v>0.0897758</v>
      </c>
      <c r="GI296">
        <v>0.102922</v>
      </c>
      <c r="GJ296">
        <v>0.103393</v>
      </c>
      <c r="GK296">
        <v>34285.5</v>
      </c>
      <c r="GL296">
        <v>36713.2</v>
      </c>
      <c r="GM296">
        <v>34064.9</v>
      </c>
      <c r="GN296">
        <v>36520.3</v>
      </c>
      <c r="GO296">
        <v>43155.6</v>
      </c>
      <c r="GP296">
        <v>47003.7</v>
      </c>
      <c r="GQ296">
        <v>53140.1</v>
      </c>
      <c r="GR296">
        <v>58368</v>
      </c>
      <c r="GS296">
        <v>1.93718</v>
      </c>
      <c r="GT296">
        <v>1.78262</v>
      </c>
      <c r="GU296">
        <v>0.0956096</v>
      </c>
      <c r="GV296">
        <v>0</v>
      </c>
      <c r="GW296">
        <v>28.4507</v>
      </c>
      <c r="GX296">
        <v>999.9</v>
      </c>
      <c r="GY296">
        <v>57.301</v>
      </c>
      <c r="GZ296">
        <v>30.978</v>
      </c>
      <c r="HA296">
        <v>28.5781</v>
      </c>
      <c r="HB296">
        <v>54.9128</v>
      </c>
      <c r="HC296">
        <v>44.5272</v>
      </c>
      <c r="HD296">
        <v>1</v>
      </c>
      <c r="HE296">
        <v>0.0799695</v>
      </c>
      <c r="HF296">
        <v>-1.48397</v>
      </c>
      <c r="HG296">
        <v>20.1273</v>
      </c>
      <c r="HH296">
        <v>5.19827</v>
      </c>
      <c r="HI296">
        <v>12.0041</v>
      </c>
      <c r="HJ296">
        <v>4.97545</v>
      </c>
      <c r="HK296">
        <v>3.294</v>
      </c>
      <c r="HL296">
        <v>9999</v>
      </c>
      <c r="HM296">
        <v>9999</v>
      </c>
      <c r="HN296">
        <v>999.9</v>
      </c>
      <c r="HO296">
        <v>9999</v>
      </c>
      <c r="HP296">
        <v>1.86325</v>
      </c>
      <c r="HQ296">
        <v>1.86813</v>
      </c>
      <c r="HR296">
        <v>1.86784</v>
      </c>
      <c r="HS296">
        <v>1.86905</v>
      </c>
      <c r="HT296">
        <v>1.86983</v>
      </c>
      <c r="HU296">
        <v>1.86591</v>
      </c>
      <c r="HV296">
        <v>1.86691</v>
      </c>
      <c r="HW296">
        <v>1.86844</v>
      </c>
      <c r="HX296">
        <v>5</v>
      </c>
      <c r="HY296">
        <v>0</v>
      </c>
      <c r="HZ296">
        <v>0</v>
      </c>
      <c r="IA296">
        <v>0</v>
      </c>
      <c r="IB296" t="s">
        <v>424</v>
      </c>
      <c r="IC296" t="s">
        <v>425</v>
      </c>
      <c r="ID296" t="s">
        <v>426</v>
      </c>
      <c r="IE296" t="s">
        <v>426</v>
      </c>
      <c r="IF296" t="s">
        <v>426</v>
      </c>
      <c r="IG296" t="s">
        <v>426</v>
      </c>
      <c r="IH296">
        <v>0</v>
      </c>
      <c r="II296">
        <v>100</v>
      </c>
      <c r="IJ296">
        <v>100</v>
      </c>
      <c r="IK296">
        <v>1.98</v>
      </c>
      <c r="IL296">
        <v>0.3852</v>
      </c>
      <c r="IM296">
        <v>0.591063205497763</v>
      </c>
      <c r="IN296">
        <v>0.00362635438953289</v>
      </c>
      <c r="IO296">
        <v>-8.50754122937555e-07</v>
      </c>
      <c r="IP296">
        <v>2.87264459290622e-10</v>
      </c>
      <c r="IQ296">
        <v>-0.103101814204982</v>
      </c>
      <c r="IR296">
        <v>-0.017656537129445</v>
      </c>
      <c r="IS296">
        <v>0.00217271289782075</v>
      </c>
      <c r="IT296">
        <v>-2.34727275410467e-05</v>
      </c>
      <c r="IU296">
        <v>4</v>
      </c>
      <c r="IV296">
        <v>2183</v>
      </c>
      <c r="IW296">
        <v>1</v>
      </c>
      <c r="IX296">
        <v>27</v>
      </c>
      <c r="IY296">
        <v>29322741.8</v>
      </c>
      <c r="IZ296">
        <v>29322741.8</v>
      </c>
      <c r="JA296">
        <v>0.998535</v>
      </c>
      <c r="JB296">
        <v>2.6416</v>
      </c>
      <c r="JC296">
        <v>1.54785</v>
      </c>
      <c r="JD296">
        <v>2.31201</v>
      </c>
      <c r="JE296">
        <v>1.64673</v>
      </c>
      <c r="JF296">
        <v>2.35962</v>
      </c>
      <c r="JG296">
        <v>34.6235</v>
      </c>
      <c r="JH296">
        <v>24.2188</v>
      </c>
      <c r="JI296">
        <v>18</v>
      </c>
      <c r="JJ296">
        <v>495.186</v>
      </c>
      <c r="JK296">
        <v>396.356</v>
      </c>
      <c r="JL296">
        <v>31.0049</v>
      </c>
      <c r="JM296">
        <v>28.405</v>
      </c>
      <c r="JN296">
        <v>30</v>
      </c>
      <c r="JO296">
        <v>28.4065</v>
      </c>
      <c r="JP296">
        <v>28.3612</v>
      </c>
      <c r="JQ296">
        <v>20.003</v>
      </c>
      <c r="JR296">
        <v>19.5717</v>
      </c>
      <c r="JS296">
        <v>54.0145</v>
      </c>
      <c r="JT296">
        <v>30.9943</v>
      </c>
      <c r="JU296">
        <v>420</v>
      </c>
      <c r="JV296">
        <v>23.8673</v>
      </c>
      <c r="JW296">
        <v>96.5983</v>
      </c>
      <c r="JX296">
        <v>94.5686</v>
      </c>
    </row>
    <row r="297" spans="1:284">
      <c r="A297">
        <v>281</v>
      </c>
      <c r="B297">
        <v>1759364512.1</v>
      </c>
      <c r="C297">
        <v>3470</v>
      </c>
      <c r="D297" t="s">
        <v>995</v>
      </c>
      <c r="E297" t="s">
        <v>996</v>
      </c>
      <c r="F297">
        <v>5</v>
      </c>
      <c r="G297" t="s">
        <v>974</v>
      </c>
      <c r="H297" t="s">
        <v>419</v>
      </c>
      <c r="I297">
        <v>1759364509.1</v>
      </c>
      <c r="J297">
        <f>(K297)/1000</f>
        <v>0</v>
      </c>
      <c r="K297">
        <f>1000*DK297*AI297*(DG297-DH297)/(100*CZ297*(1000-AI297*DG297))</f>
        <v>0</v>
      </c>
      <c r="L297">
        <f>DK297*AI297*(DF297-DE297*(1000-AI297*DH297)/(1000-AI297*DG297))/(100*CZ297)</f>
        <v>0</v>
      </c>
      <c r="M297">
        <f>DE297 - IF(AI297&gt;1, L297*CZ297*100.0/(AK297), 0)</f>
        <v>0</v>
      </c>
      <c r="N297">
        <f>((T297-J297/2)*M297-L297)/(T297+J297/2)</f>
        <v>0</v>
      </c>
      <c r="O297">
        <f>N297*(DL297+DM297)/1000.0</f>
        <v>0</v>
      </c>
      <c r="P297">
        <f>(DE297 - IF(AI297&gt;1, L297*CZ297*100.0/(AK297), 0))*(DL297+DM297)/1000.0</f>
        <v>0</v>
      </c>
      <c r="Q297">
        <f>2.0/((1/S297-1/R297)+SIGN(S297)*SQRT((1/S297-1/R297)*(1/S297-1/R297) + 4*DA297/((DA297+1)*(DA297+1))*(2*1/S297*1/R297-1/R297*1/R297)))</f>
        <v>0</v>
      </c>
      <c r="R297">
        <f>IF(LEFT(DB297,1)&lt;&gt;"0",IF(LEFT(DB297,1)="1",3.0,DC297),$D$5+$E$5*(DS297*DL297/($K$5*1000))+$F$5*(DS297*DL297/($K$5*1000))*MAX(MIN(CZ297,$J$5),$I$5)*MAX(MIN(CZ297,$J$5),$I$5)+$G$5*MAX(MIN(CZ297,$J$5),$I$5)*(DS297*DL297/($K$5*1000))+$H$5*(DS297*DL297/($K$5*1000))*(DS297*DL297/($K$5*1000)))</f>
        <v>0</v>
      </c>
      <c r="S297">
        <f>J297*(1000-(1000*0.61365*exp(17.502*W297/(240.97+W297))/(DL297+DM297)+DG297)/2)/(1000*0.61365*exp(17.502*W297/(240.97+W297))/(DL297+DM297)-DG297)</f>
        <v>0</v>
      </c>
      <c r="T297">
        <f>1/((DA297+1)/(Q297/1.6)+1/(R297/1.37)) + DA297/((DA297+1)/(Q297/1.6) + DA297/(R297/1.37))</f>
        <v>0</v>
      </c>
      <c r="U297">
        <f>(CV297*CY297)</f>
        <v>0</v>
      </c>
      <c r="V297">
        <f>(DN297+(U297+2*0.95*5.67E-8*(((DN297+$B$7)+273)^4-(DN297+273)^4)-44100*J297)/(1.84*29.3*R297+8*0.95*5.67E-8*(DN297+273)^3))</f>
        <v>0</v>
      </c>
      <c r="W297">
        <f>($C$7*DO297+$D$7*DP297+$E$7*V297)</f>
        <v>0</v>
      </c>
      <c r="X297">
        <f>0.61365*exp(17.502*W297/(240.97+W297))</f>
        <v>0</v>
      </c>
      <c r="Y297">
        <f>(Z297/AA297*100)</f>
        <v>0</v>
      </c>
      <c r="Z297">
        <f>DG297*(DL297+DM297)/1000</f>
        <v>0</v>
      </c>
      <c r="AA297">
        <f>0.61365*exp(17.502*DN297/(240.97+DN297))</f>
        <v>0</v>
      </c>
      <c r="AB297">
        <f>(X297-DG297*(DL297+DM297)/1000)</f>
        <v>0</v>
      </c>
      <c r="AC297">
        <f>(-J297*44100)</f>
        <v>0</v>
      </c>
      <c r="AD297">
        <f>2*29.3*R297*0.92*(DN297-W297)</f>
        <v>0</v>
      </c>
      <c r="AE297">
        <f>2*0.95*5.67E-8*(((DN297+$B$7)+273)^4-(W297+273)^4)</f>
        <v>0</v>
      </c>
      <c r="AF297">
        <f>U297+AE297+AC297+AD297</f>
        <v>0</v>
      </c>
      <c r="AG297">
        <v>7</v>
      </c>
      <c r="AH297">
        <v>1</v>
      </c>
      <c r="AI297">
        <f>IF(AG297*$H$13&gt;=AK297,1.0,(AK297/(AK297-AG297*$H$13)))</f>
        <v>0</v>
      </c>
      <c r="AJ297">
        <f>(AI297-1)*100</f>
        <v>0</v>
      </c>
      <c r="AK297">
        <f>MAX(0,($B$13+$C$13*DS297)/(1+$D$13*DS297)*DL297/(DN297+273)*$E$13)</f>
        <v>0</v>
      </c>
      <c r="AL297" t="s">
        <v>420</v>
      </c>
      <c r="AM297" t="s">
        <v>420</v>
      </c>
      <c r="AN297">
        <v>0</v>
      </c>
      <c r="AO297">
        <v>0</v>
      </c>
      <c r="AP297">
        <f>1-AN297/AO297</f>
        <v>0</v>
      </c>
      <c r="AQ297">
        <v>0</v>
      </c>
      <c r="AR297" t="s">
        <v>420</v>
      </c>
      <c r="AS297" t="s">
        <v>420</v>
      </c>
      <c r="AT297">
        <v>0</v>
      </c>
      <c r="AU297">
        <v>0</v>
      </c>
      <c r="AV297">
        <f>1-AT297/AU297</f>
        <v>0</v>
      </c>
      <c r="AW297">
        <v>0.5</v>
      </c>
      <c r="AX297">
        <f>CW297</f>
        <v>0</v>
      </c>
      <c r="AY297">
        <f>L297</f>
        <v>0</v>
      </c>
      <c r="AZ297">
        <f>AV297*AW297*AX297</f>
        <v>0</v>
      </c>
      <c r="BA297">
        <f>(AY297-AQ297)/AX297</f>
        <v>0</v>
      </c>
      <c r="BB297">
        <f>(AO297-AU297)/AU297</f>
        <v>0</v>
      </c>
      <c r="BC297">
        <f>AN297/(AP297+AN297/AU297)</f>
        <v>0</v>
      </c>
      <c r="BD297" t="s">
        <v>420</v>
      </c>
      <c r="BE297">
        <v>0</v>
      </c>
      <c r="BF297">
        <f>IF(BE297&lt;&gt;0, BE297, BC297)</f>
        <v>0</v>
      </c>
      <c r="BG297">
        <f>1-BF297/AU297</f>
        <v>0</v>
      </c>
      <c r="BH297">
        <f>(AU297-AT297)/(AU297-BF297)</f>
        <v>0</v>
      </c>
      <c r="BI297">
        <f>(AO297-AU297)/(AO297-BF297)</f>
        <v>0</v>
      </c>
      <c r="BJ297">
        <f>(AU297-AT297)/(AU297-AN297)</f>
        <v>0</v>
      </c>
      <c r="BK297">
        <f>(AO297-AU297)/(AO297-AN297)</f>
        <v>0</v>
      </c>
      <c r="BL297">
        <f>(BH297*BF297/AT297)</f>
        <v>0</v>
      </c>
      <c r="BM297">
        <f>(1-BL297)</f>
        <v>0</v>
      </c>
      <c r="CV297">
        <f>$B$11*DT297+$C$11*DU297+$F$11*EF297*(1-EI297)</f>
        <v>0</v>
      </c>
      <c r="CW297">
        <f>CV297*CX297</f>
        <v>0</v>
      </c>
      <c r="CX297">
        <f>($B$11*$D$9+$C$11*$D$9+$F$11*((ES297+EK297)/MAX(ES297+EK297+ET297, 0.1)*$I$9+ET297/MAX(ES297+EK297+ET297, 0.1)*$J$9))/($B$11+$C$11+$F$11)</f>
        <v>0</v>
      </c>
      <c r="CY297">
        <f>($B$11*$K$9+$C$11*$K$9+$F$11*((ES297+EK297)/MAX(ES297+EK297+ET297, 0.1)*$P$9+ET297/MAX(ES297+EK297+ET297, 0.1)*$Q$9))/($B$11+$C$11+$F$11)</f>
        <v>0</v>
      </c>
      <c r="CZ297">
        <v>3.21</v>
      </c>
      <c r="DA297">
        <v>0.5</v>
      </c>
      <c r="DB297" t="s">
        <v>421</v>
      </c>
      <c r="DC297">
        <v>2</v>
      </c>
      <c r="DD297">
        <v>1759364509.1</v>
      </c>
      <c r="DE297">
        <v>420.275</v>
      </c>
      <c r="DF297">
        <v>419.993</v>
      </c>
      <c r="DG297">
        <v>24.0617333333333</v>
      </c>
      <c r="DH297">
        <v>23.9715</v>
      </c>
      <c r="DI297">
        <v>418.295</v>
      </c>
      <c r="DJ297">
        <v>23.6764333333333</v>
      </c>
      <c r="DK297">
        <v>500.014333333333</v>
      </c>
      <c r="DL297">
        <v>90.3312</v>
      </c>
      <c r="DM297">
        <v>0.0322460666666667</v>
      </c>
      <c r="DN297">
        <v>30.2436666666667</v>
      </c>
      <c r="DO297">
        <v>30.0126333333333</v>
      </c>
      <c r="DP297">
        <v>999.9</v>
      </c>
      <c r="DQ297">
        <v>0</v>
      </c>
      <c r="DR297">
        <v>0</v>
      </c>
      <c r="DS297">
        <v>9992.51666666667</v>
      </c>
      <c r="DT297">
        <v>0</v>
      </c>
      <c r="DU297">
        <v>0.330984</v>
      </c>
      <c r="DV297">
        <v>0.281718</v>
      </c>
      <c r="DW297">
        <v>430.636666666667</v>
      </c>
      <c r="DX297">
        <v>430.308666666667</v>
      </c>
      <c r="DY297">
        <v>0.0902246</v>
      </c>
      <c r="DZ297">
        <v>419.993</v>
      </c>
      <c r="EA297">
        <v>23.9715</v>
      </c>
      <c r="EB297">
        <v>2.17352666666667</v>
      </c>
      <c r="EC297">
        <v>2.16537666666667</v>
      </c>
      <c r="ED297">
        <v>18.7685333333333</v>
      </c>
      <c r="EE297">
        <v>18.7084333333333</v>
      </c>
      <c r="EF297">
        <v>0.00500059</v>
      </c>
      <c r="EG297">
        <v>0</v>
      </c>
      <c r="EH297">
        <v>0</v>
      </c>
      <c r="EI297">
        <v>0</v>
      </c>
      <c r="EJ297">
        <v>328.2</v>
      </c>
      <c r="EK297">
        <v>0.00500059</v>
      </c>
      <c r="EL297">
        <v>-9.43333333333333</v>
      </c>
      <c r="EM297">
        <v>0.433333333333333</v>
      </c>
      <c r="EN297">
        <v>35.5206666666667</v>
      </c>
      <c r="EO297">
        <v>39.5206666666667</v>
      </c>
      <c r="EP297">
        <v>37.1663333333333</v>
      </c>
      <c r="EQ297">
        <v>39.6873333333333</v>
      </c>
      <c r="ER297">
        <v>38.208</v>
      </c>
      <c r="ES297">
        <v>0</v>
      </c>
      <c r="ET297">
        <v>0</v>
      </c>
      <c r="EU297">
        <v>0</v>
      </c>
      <c r="EV297">
        <v>1759364513.5</v>
      </c>
      <c r="EW297">
        <v>0</v>
      </c>
      <c r="EX297">
        <v>326.048</v>
      </c>
      <c r="EY297">
        <v>-14.7615386053198</v>
      </c>
      <c r="EZ297">
        <v>41.7692307784949</v>
      </c>
      <c r="FA297">
        <v>-11.996</v>
      </c>
      <c r="FB297">
        <v>15</v>
      </c>
      <c r="FC297">
        <v>0</v>
      </c>
      <c r="FD297" t="s">
        <v>422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0.275726285714286</v>
      </c>
      <c r="FQ297">
        <v>0.0099295324675324</v>
      </c>
      <c r="FR297">
        <v>0.0384407576632913</v>
      </c>
      <c r="FS297">
        <v>1</v>
      </c>
      <c r="FT297">
        <v>326.726470588235</v>
      </c>
      <c r="FU297">
        <v>-6.33307862115504</v>
      </c>
      <c r="FV297">
        <v>5.64614958979227</v>
      </c>
      <c r="FW297">
        <v>-1</v>
      </c>
      <c r="FX297">
        <v>0.0583872</v>
      </c>
      <c r="FY297">
        <v>0.191364264935065</v>
      </c>
      <c r="FZ297">
        <v>0.0197067886477876</v>
      </c>
      <c r="GA297">
        <v>0</v>
      </c>
      <c r="GB297">
        <v>1</v>
      </c>
      <c r="GC297">
        <v>2</v>
      </c>
      <c r="GD297" t="s">
        <v>423</v>
      </c>
      <c r="GE297">
        <v>3.13291</v>
      </c>
      <c r="GF297">
        <v>2.71035</v>
      </c>
      <c r="GG297">
        <v>0.0893589</v>
      </c>
      <c r="GH297">
        <v>0.0897785</v>
      </c>
      <c r="GI297">
        <v>0.102907</v>
      </c>
      <c r="GJ297">
        <v>0.103375</v>
      </c>
      <c r="GK297">
        <v>34285.5</v>
      </c>
      <c r="GL297">
        <v>36713.2</v>
      </c>
      <c r="GM297">
        <v>34064.8</v>
      </c>
      <c r="GN297">
        <v>36520.4</v>
      </c>
      <c r="GO297">
        <v>43156.2</v>
      </c>
      <c r="GP297">
        <v>47004.9</v>
      </c>
      <c r="GQ297">
        <v>53140</v>
      </c>
      <c r="GR297">
        <v>58368.3</v>
      </c>
      <c r="GS297">
        <v>1.93703</v>
      </c>
      <c r="GT297">
        <v>1.78253</v>
      </c>
      <c r="GU297">
        <v>0.0955351</v>
      </c>
      <c r="GV297">
        <v>0</v>
      </c>
      <c r="GW297">
        <v>28.4507</v>
      </c>
      <c r="GX297">
        <v>999.9</v>
      </c>
      <c r="GY297">
        <v>57.276</v>
      </c>
      <c r="GZ297">
        <v>30.978</v>
      </c>
      <c r="HA297">
        <v>28.5733</v>
      </c>
      <c r="HB297">
        <v>54.9828</v>
      </c>
      <c r="HC297">
        <v>44.3429</v>
      </c>
      <c r="HD297">
        <v>1</v>
      </c>
      <c r="HE297">
        <v>0.0799619</v>
      </c>
      <c r="HF297">
        <v>-1.46219</v>
      </c>
      <c r="HG297">
        <v>20.1275</v>
      </c>
      <c r="HH297">
        <v>5.19842</v>
      </c>
      <c r="HI297">
        <v>12.004</v>
      </c>
      <c r="HJ297">
        <v>4.9753</v>
      </c>
      <c r="HK297">
        <v>3.294</v>
      </c>
      <c r="HL297">
        <v>9999</v>
      </c>
      <c r="HM297">
        <v>9999</v>
      </c>
      <c r="HN297">
        <v>999.9</v>
      </c>
      <c r="HO297">
        <v>9999</v>
      </c>
      <c r="HP297">
        <v>1.86325</v>
      </c>
      <c r="HQ297">
        <v>1.86813</v>
      </c>
      <c r="HR297">
        <v>1.86785</v>
      </c>
      <c r="HS297">
        <v>1.86905</v>
      </c>
      <c r="HT297">
        <v>1.86985</v>
      </c>
      <c r="HU297">
        <v>1.86597</v>
      </c>
      <c r="HV297">
        <v>1.86691</v>
      </c>
      <c r="HW297">
        <v>1.86843</v>
      </c>
      <c r="HX297">
        <v>5</v>
      </c>
      <c r="HY297">
        <v>0</v>
      </c>
      <c r="HZ297">
        <v>0</v>
      </c>
      <c r="IA297">
        <v>0</v>
      </c>
      <c r="IB297" t="s">
        <v>424</v>
      </c>
      <c r="IC297" t="s">
        <v>425</v>
      </c>
      <c r="ID297" t="s">
        <v>426</v>
      </c>
      <c r="IE297" t="s">
        <v>426</v>
      </c>
      <c r="IF297" t="s">
        <v>426</v>
      </c>
      <c r="IG297" t="s">
        <v>426</v>
      </c>
      <c r="IH297">
        <v>0</v>
      </c>
      <c r="II297">
        <v>100</v>
      </c>
      <c r="IJ297">
        <v>100</v>
      </c>
      <c r="IK297">
        <v>1.98</v>
      </c>
      <c r="IL297">
        <v>0.3851</v>
      </c>
      <c r="IM297">
        <v>0.591063205497763</v>
      </c>
      <c r="IN297">
        <v>0.00362635438953289</v>
      </c>
      <c r="IO297">
        <v>-8.50754122937555e-07</v>
      </c>
      <c r="IP297">
        <v>2.87264459290622e-10</v>
      </c>
      <c r="IQ297">
        <v>-0.103101814204982</v>
      </c>
      <c r="IR297">
        <v>-0.017656537129445</v>
      </c>
      <c r="IS297">
        <v>0.00217271289782075</v>
      </c>
      <c r="IT297">
        <v>-2.34727275410467e-05</v>
      </c>
      <c r="IU297">
        <v>4</v>
      </c>
      <c r="IV297">
        <v>2183</v>
      </c>
      <c r="IW297">
        <v>1</v>
      </c>
      <c r="IX297">
        <v>27</v>
      </c>
      <c r="IY297">
        <v>29322741.9</v>
      </c>
      <c r="IZ297">
        <v>29322741.9</v>
      </c>
      <c r="JA297">
        <v>0.997314</v>
      </c>
      <c r="JB297">
        <v>2.64526</v>
      </c>
      <c r="JC297">
        <v>1.54785</v>
      </c>
      <c r="JD297">
        <v>2.31323</v>
      </c>
      <c r="JE297">
        <v>1.64673</v>
      </c>
      <c r="JF297">
        <v>2.29248</v>
      </c>
      <c r="JG297">
        <v>34.6235</v>
      </c>
      <c r="JH297">
        <v>24.2101</v>
      </c>
      <c r="JI297">
        <v>18</v>
      </c>
      <c r="JJ297">
        <v>495.088</v>
      </c>
      <c r="JK297">
        <v>396.294</v>
      </c>
      <c r="JL297">
        <v>31.003</v>
      </c>
      <c r="JM297">
        <v>28.405</v>
      </c>
      <c r="JN297">
        <v>30</v>
      </c>
      <c r="JO297">
        <v>28.4065</v>
      </c>
      <c r="JP297">
        <v>28.36</v>
      </c>
      <c r="JQ297">
        <v>20.0005</v>
      </c>
      <c r="JR297">
        <v>19.8475</v>
      </c>
      <c r="JS297">
        <v>54.0145</v>
      </c>
      <c r="JT297">
        <v>30.9943</v>
      </c>
      <c r="JU297">
        <v>420</v>
      </c>
      <c r="JV297">
        <v>23.8647</v>
      </c>
      <c r="JW297">
        <v>96.598</v>
      </c>
      <c r="JX297">
        <v>94.569</v>
      </c>
    </row>
    <row r="298" spans="1:284">
      <c r="A298">
        <v>282</v>
      </c>
      <c r="B298">
        <v>1759364514.1</v>
      </c>
      <c r="C298">
        <v>3472</v>
      </c>
      <c r="D298" t="s">
        <v>997</v>
      </c>
      <c r="E298" t="s">
        <v>998</v>
      </c>
      <c r="F298">
        <v>5</v>
      </c>
      <c r="G298" t="s">
        <v>974</v>
      </c>
      <c r="H298" t="s">
        <v>419</v>
      </c>
      <c r="I298">
        <v>1759364511.1</v>
      </c>
      <c r="J298">
        <f>(K298)/1000</f>
        <v>0</v>
      </c>
      <c r="K298">
        <f>1000*DK298*AI298*(DG298-DH298)/(100*CZ298*(1000-AI298*DG298))</f>
        <v>0</v>
      </c>
      <c r="L298">
        <f>DK298*AI298*(DF298-DE298*(1000-AI298*DH298)/(1000-AI298*DG298))/(100*CZ298)</f>
        <v>0</v>
      </c>
      <c r="M298">
        <f>DE298 - IF(AI298&gt;1, L298*CZ298*100.0/(AK298), 0)</f>
        <v>0</v>
      </c>
      <c r="N298">
        <f>((T298-J298/2)*M298-L298)/(T298+J298/2)</f>
        <v>0</v>
      </c>
      <c r="O298">
        <f>N298*(DL298+DM298)/1000.0</f>
        <v>0</v>
      </c>
      <c r="P298">
        <f>(DE298 - IF(AI298&gt;1, L298*CZ298*100.0/(AK298), 0))*(DL298+DM298)/1000.0</f>
        <v>0</v>
      </c>
      <c r="Q298">
        <f>2.0/((1/S298-1/R298)+SIGN(S298)*SQRT((1/S298-1/R298)*(1/S298-1/R298) + 4*DA298/((DA298+1)*(DA298+1))*(2*1/S298*1/R298-1/R298*1/R298)))</f>
        <v>0</v>
      </c>
      <c r="R298">
        <f>IF(LEFT(DB298,1)&lt;&gt;"0",IF(LEFT(DB298,1)="1",3.0,DC298),$D$5+$E$5*(DS298*DL298/($K$5*1000))+$F$5*(DS298*DL298/($K$5*1000))*MAX(MIN(CZ298,$J$5),$I$5)*MAX(MIN(CZ298,$J$5),$I$5)+$G$5*MAX(MIN(CZ298,$J$5),$I$5)*(DS298*DL298/($K$5*1000))+$H$5*(DS298*DL298/($K$5*1000))*(DS298*DL298/($K$5*1000)))</f>
        <v>0</v>
      </c>
      <c r="S298">
        <f>J298*(1000-(1000*0.61365*exp(17.502*W298/(240.97+W298))/(DL298+DM298)+DG298)/2)/(1000*0.61365*exp(17.502*W298/(240.97+W298))/(DL298+DM298)-DG298)</f>
        <v>0</v>
      </c>
      <c r="T298">
        <f>1/((DA298+1)/(Q298/1.6)+1/(R298/1.37)) + DA298/((DA298+1)/(Q298/1.6) + DA298/(R298/1.37))</f>
        <v>0</v>
      </c>
      <c r="U298">
        <f>(CV298*CY298)</f>
        <v>0</v>
      </c>
      <c r="V298">
        <f>(DN298+(U298+2*0.95*5.67E-8*(((DN298+$B$7)+273)^4-(DN298+273)^4)-44100*J298)/(1.84*29.3*R298+8*0.95*5.67E-8*(DN298+273)^3))</f>
        <v>0</v>
      </c>
      <c r="W298">
        <f>($C$7*DO298+$D$7*DP298+$E$7*V298)</f>
        <v>0</v>
      </c>
      <c r="X298">
        <f>0.61365*exp(17.502*W298/(240.97+W298))</f>
        <v>0</v>
      </c>
      <c r="Y298">
        <f>(Z298/AA298*100)</f>
        <v>0</v>
      </c>
      <c r="Z298">
        <f>DG298*(DL298+DM298)/1000</f>
        <v>0</v>
      </c>
      <c r="AA298">
        <f>0.61365*exp(17.502*DN298/(240.97+DN298))</f>
        <v>0</v>
      </c>
      <c r="AB298">
        <f>(X298-DG298*(DL298+DM298)/1000)</f>
        <v>0</v>
      </c>
      <c r="AC298">
        <f>(-J298*44100)</f>
        <v>0</v>
      </c>
      <c r="AD298">
        <f>2*29.3*R298*0.92*(DN298-W298)</f>
        <v>0</v>
      </c>
      <c r="AE298">
        <f>2*0.95*5.67E-8*(((DN298+$B$7)+273)^4-(W298+273)^4)</f>
        <v>0</v>
      </c>
      <c r="AF298">
        <f>U298+AE298+AC298+AD298</f>
        <v>0</v>
      </c>
      <c r="AG298">
        <v>7</v>
      </c>
      <c r="AH298">
        <v>1</v>
      </c>
      <c r="AI298">
        <f>IF(AG298*$H$13&gt;=AK298,1.0,(AK298/(AK298-AG298*$H$13)))</f>
        <v>0</v>
      </c>
      <c r="AJ298">
        <f>(AI298-1)*100</f>
        <v>0</v>
      </c>
      <c r="AK298">
        <f>MAX(0,($B$13+$C$13*DS298)/(1+$D$13*DS298)*DL298/(DN298+273)*$E$13)</f>
        <v>0</v>
      </c>
      <c r="AL298" t="s">
        <v>420</v>
      </c>
      <c r="AM298" t="s">
        <v>420</v>
      </c>
      <c r="AN298">
        <v>0</v>
      </c>
      <c r="AO298">
        <v>0</v>
      </c>
      <c r="AP298">
        <f>1-AN298/AO298</f>
        <v>0</v>
      </c>
      <c r="AQ298">
        <v>0</v>
      </c>
      <c r="AR298" t="s">
        <v>420</v>
      </c>
      <c r="AS298" t="s">
        <v>420</v>
      </c>
      <c r="AT298">
        <v>0</v>
      </c>
      <c r="AU298">
        <v>0</v>
      </c>
      <c r="AV298">
        <f>1-AT298/AU298</f>
        <v>0</v>
      </c>
      <c r="AW298">
        <v>0.5</v>
      </c>
      <c r="AX298">
        <f>CW298</f>
        <v>0</v>
      </c>
      <c r="AY298">
        <f>L298</f>
        <v>0</v>
      </c>
      <c r="AZ298">
        <f>AV298*AW298*AX298</f>
        <v>0</v>
      </c>
      <c r="BA298">
        <f>(AY298-AQ298)/AX298</f>
        <v>0</v>
      </c>
      <c r="BB298">
        <f>(AO298-AU298)/AU298</f>
        <v>0</v>
      </c>
      <c r="BC298">
        <f>AN298/(AP298+AN298/AU298)</f>
        <v>0</v>
      </c>
      <c r="BD298" t="s">
        <v>420</v>
      </c>
      <c r="BE298">
        <v>0</v>
      </c>
      <c r="BF298">
        <f>IF(BE298&lt;&gt;0, BE298, BC298)</f>
        <v>0</v>
      </c>
      <c r="BG298">
        <f>1-BF298/AU298</f>
        <v>0</v>
      </c>
      <c r="BH298">
        <f>(AU298-AT298)/(AU298-BF298)</f>
        <v>0</v>
      </c>
      <c r="BI298">
        <f>(AO298-AU298)/(AO298-BF298)</f>
        <v>0</v>
      </c>
      <c r="BJ298">
        <f>(AU298-AT298)/(AU298-AN298)</f>
        <v>0</v>
      </c>
      <c r="BK298">
        <f>(AO298-AU298)/(AO298-AN298)</f>
        <v>0</v>
      </c>
      <c r="BL298">
        <f>(BH298*BF298/AT298)</f>
        <v>0</v>
      </c>
      <c r="BM298">
        <f>(1-BL298)</f>
        <v>0</v>
      </c>
      <c r="CV298">
        <f>$B$11*DT298+$C$11*DU298+$F$11*EF298*(1-EI298)</f>
        <v>0</v>
      </c>
      <c r="CW298">
        <f>CV298*CX298</f>
        <v>0</v>
      </c>
      <c r="CX298">
        <f>($B$11*$D$9+$C$11*$D$9+$F$11*((ES298+EK298)/MAX(ES298+EK298+ET298, 0.1)*$I$9+ET298/MAX(ES298+EK298+ET298, 0.1)*$J$9))/($B$11+$C$11+$F$11)</f>
        <v>0</v>
      </c>
      <c r="CY298">
        <f>($B$11*$K$9+$C$11*$K$9+$F$11*((ES298+EK298)/MAX(ES298+EK298+ET298, 0.1)*$P$9+ET298/MAX(ES298+EK298+ET298, 0.1)*$Q$9))/($B$11+$C$11+$F$11)</f>
        <v>0</v>
      </c>
      <c r="CZ298">
        <v>3.21</v>
      </c>
      <c r="DA298">
        <v>0.5</v>
      </c>
      <c r="DB298" t="s">
        <v>421</v>
      </c>
      <c r="DC298">
        <v>2</v>
      </c>
      <c r="DD298">
        <v>1759364511.1</v>
      </c>
      <c r="DE298">
        <v>420.280333333333</v>
      </c>
      <c r="DF298">
        <v>419.992333333333</v>
      </c>
      <c r="DG298">
        <v>24.0583333333333</v>
      </c>
      <c r="DH298">
        <v>23.9618666666667</v>
      </c>
      <c r="DI298">
        <v>418.300333333333</v>
      </c>
      <c r="DJ298">
        <v>23.6731666666667</v>
      </c>
      <c r="DK298">
        <v>500.006333333333</v>
      </c>
      <c r="DL298">
        <v>90.3309333333333</v>
      </c>
      <c r="DM298">
        <v>0.0323665333333333</v>
      </c>
      <c r="DN298">
        <v>30.2452</v>
      </c>
      <c r="DO298">
        <v>30.0086</v>
      </c>
      <c r="DP298">
        <v>999.9</v>
      </c>
      <c r="DQ298">
        <v>0</v>
      </c>
      <c r="DR298">
        <v>0</v>
      </c>
      <c r="DS298">
        <v>9985</v>
      </c>
      <c r="DT298">
        <v>0</v>
      </c>
      <c r="DU298">
        <v>0.330984</v>
      </c>
      <c r="DV298">
        <v>0.287872333333333</v>
      </c>
      <c r="DW298">
        <v>430.640666666667</v>
      </c>
      <c r="DX298">
        <v>430.303333333333</v>
      </c>
      <c r="DY298">
        <v>0.0964387333333333</v>
      </c>
      <c r="DZ298">
        <v>419.992333333333</v>
      </c>
      <c r="EA298">
        <v>23.9618666666667</v>
      </c>
      <c r="EB298">
        <v>2.17321</v>
      </c>
      <c r="EC298">
        <v>2.1645</v>
      </c>
      <c r="ED298">
        <v>18.7662</v>
      </c>
      <c r="EE298">
        <v>18.7019666666667</v>
      </c>
      <c r="EF298">
        <v>0.00500059</v>
      </c>
      <c r="EG298">
        <v>0</v>
      </c>
      <c r="EH298">
        <v>0</v>
      </c>
      <c r="EI298">
        <v>0</v>
      </c>
      <c r="EJ298">
        <v>329.7</v>
      </c>
      <c r="EK298">
        <v>0.00500059</v>
      </c>
      <c r="EL298">
        <v>-10.2666666666667</v>
      </c>
      <c r="EM298">
        <v>-0.333333333333333</v>
      </c>
      <c r="EN298">
        <v>35.5413333333333</v>
      </c>
      <c r="EO298">
        <v>39.5413333333333</v>
      </c>
      <c r="EP298">
        <v>37.208</v>
      </c>
      <c r="EQ298">
        <v>39.7496666666667</v>
      </c>
      <c r="ER298">
        <v>38.229</v>
      </c>
      <c r="ES298">
        <v>0</v>
      </c>
      <c r="ET298">
        <v>0</v>
      </c>
      <c r="EU298">
        <v>0</v>
      </c>
      <c r="EV298">
        <v>1759364515.3</v>
      </c>
      <c r="EW298">
        <v>0</v>
      </c>
      <c r="EX298">
        <v>325.980769230769</v>
      </c>
      <c r="EY298">
        <v>-4.94700878369437</v>
      </c>
      <c r="EZ298">
        <v>29.1452992763316</v>
      </c>
      <c r="FA298">
        <v>-11.4730769230769</v>
      </c>
      <c r="FB298">
        <v>15</v>
      </c>
      <c r="FC298">
        <v>0</v>
      </c>
      <c r="FD298" t="s">
        <v>422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0.276067761904762</v>
      </c>
      <c r="FQ298">
        <v>0.0359050909090913</v>
      </c>
      <c r="FR298">
        <v>0.0384044273314627</v>
      </c>
      <c r="FS298">
        <v>1</v>
      </c>
      <c r="FT298">
        <v>326.941176470588</v>
      </c>
      <c r="FU298">
        <v>-16.8464477228752</v>
      </c>
      <c r="FV298">
        <v>5.49283584997226</v>
      </c>
      <c r="FW298">
        <v>-1</v>
      </c>
      <c r="FX298">
        <v>0.0652659190476191</v>
      </c>
      <c r="FY298">
        <v>0.191406296103896</v>
      </c>
      <c r="FZ298">
        <v>0.0197186632676621</v>
      </c>
      <c r="GA298">
        <v>0</v>
      </c>
      <c r="GB298">
        <v>1</v>
      </c>
      <c r="GC298">
        <v>2</v>
      </c>
      <c r="GD298" t="s">
        <v>423</v>
      </c>
      <c r="GE298">
        <v>3.13282</v>
      </c>
      <c r="GF298">
        <v>2.7106</v>
      </c>
      <c r="GG298">
        <v>0.0893597</v>
      </c>
      <c r="GH298">
        <v>0.0897846</v>
      </c>
      <c r="GI298">
        <v>0.102894</v>
      </c>
      <c r="GJ298">
        <v>0.103354</v>
      </c>
      <c r="GK298">
        <v>34285.4</v>
      </c>
      <c r="GL298">
        <v>36712.9</v>
      </c>
      <c r="GM298">
        <v>34064.7</v>
      </c>
      <c r="GN298">
        <v>36520.4</v>
      </c>
      <c r="GO298">
        <v>43157</v>
      </c>
      <c r="GP298">
        <v>47005.8</v>
      </c>
      <c r="GQ298">
        <v>53140.2</v>
      </c>
      <c r="GR298">
        <v>58368</v>
      </c>
      <c r="GS298">
        <v>1.937</v>
      </c>
      <c r="GT298">
        <v>1.7827</v>
      </c>
      <c r="GU298">
        <v>0.0955909</v>
      </c>
      <c r="GV298">
        <v>0</v>
      </c>
      <c r="GW298">
        <v>28.4507</v>
      </c>
      <c r="GX298">
        <v>999.9</v>
      </c>
      <c r="GY298">
        <v>57.276</v>
      </c>
      <c r="GZ298">
        <v>30.978</v>
      </c>
      <c r="HA298">
        <v>28.5675</v>
      </c>
      <c r="HB298">
        <v>54.7828</v>
      </c>
      <c r="HC298">
        <v>44.4191</v>
      </c>
      <c r="HD298">
        <v>1</v>
      </c>
      <c r="HE298">
        <v>0.0796773</v>
      </c>
      <c r="HF298">
        <v>-1.46046</v>
      </c>
      <c r="HG298">
        <v>20.1273</v>
      </c>
      <c r="HH298">
        <v>5.19812</v>
      </c>
      <c r="HI298">
        <v>12.0041</v>
      </c>
      <c r="HJ298">
        <v>4.97535</v>
      </c>
      <c r="HK298">
        <v>3.294</v>
      </c>
      <c r="HL298">
        <v>9999</v>
      </c>
      <c r="HM298">
        <v>9999</v>
      </c>
      <c r="HN298">
        <v>999.9</v>
      </c>
      <c r="HO298">
        <v>9999</v>
      </c>
      <c r="HP298">
        <v>1.86325</v>
      </c>
      <c r="HQ298">
        <v>1.86813</v>
      </c>
      <c r="HR298">
        <v>1.86787</v>
      </c>
      <c r="HS298">
        <v>1.86905</v>
      </c>
      <c r="HT298">
        <v>1.86984</v>
      </c>
      <c r="HU298">
        <v>1.86596</v>
      </c>
      <c r="HV298">
        <v>1.86691</v>
      </c>
      <c r="HW298">
        <v>1.86844</v>
      </c>
      <c r="HX298">
        <v>5</v>
      </c>
      <c r="HY298">
        <v>0</v>
      </c>
      <c r="HZ298">
        <v>0</v>
      </c>
      <c r="IA298">
        <v>0</v>
      </c>
      <c r="IB298" t="s">
        <v>424</v>
      </c>
      <c r="IC298" t="s">
        <v>425</v>
      </c>
      <c r="ID298" t="s">
        <v>426</v>
      </c>
      <c r="IE298" t="s">
        <v>426</v>
      </c>
      <c r="IF298" t="s">
        <v>426</v>
      </c>
      <c r="IG298" t="s">
        <v>426</v>
      </c>
      <c r="IH298">
        <v>0</v>
      </c>
      <c r="II298">
        <v>100</v>
      </c>
      <c r="IJ298">
        <v>100</v>
      </c>
      <c r="IK298">
        <v>1.98</v>
      </c>
      <c r="IL298">
        <v>0.3849</v>
      </c>
      <c r="IM298">
        <v>0.591063205497763</v>
      </c>
      <c r="IN298">
        <v>0.00362635438953289</v>
      </c>
      <c r="IO298">
        <v>-8.50754122937555e-07</v>
      </c>
      <c r="IP298">
        <v>2.87264459290622e-10</v>
      </c>
      <c r="IQ298">
        <v>-0.103101814204982</v>
      </c>
      <c r="IR298">
        <v>-0.017656537129445</v>
      </c>
      <c r="IS298">
        <v>0.00217271289782075</v>
      </c>
      <c r="IT298">
        <v>-2.34727275410467e-05</v>
      </c>
      <c r="IU298">
        <v>4</v>
      </c>
      <c r="IV298">
        <v>2183</v>
      </c>
      <c r="IW298">
        <v>1</v>
      </c>
      <c r="IX298">
        <v>27</v>
      </c>
      <c r="IY298">
        <v>29322741.9</v>
      </c>
      <c r="IZ298">
        <v>29322741.9</v>
      </c>
      <c r="JA298">
        <v>0.998535</v>
      </c>
      <c r="JB298">
        <v>2.64771</v>
      </c>
      <c r="JC298">
        <v>1.54785</v>
      </c>
      <c r="JD298">
        <v>2.31323</v>
      </c>
      <c r="JE298">
        <v>1.64551</v>
      </c>
      <c r="JF298">
        <v>2.31934</v>
      </c>
      <c r="JG298">
        <v>34.6235</v>
      </c>
      <c r="JH298">
        <v>24.2101</v>
      </c>
      <c r="JI298">
        <v>18</v>
      </c>
      <c r="JJ298">
        <v>495.072</v>
      </c>
      <c r="JK298">
        <v>396.385</v>
      </c>
      <c r="JL298">
        <v>30.9985</v>
      </c>
      <c r="JM298">
        <v>28.405</v>
      </c>
      <c r="JN298">
        <v>30</v>
      </c>
      <c r="JO298">
        <v>28.4065</v>
      </c>
      <c r="JP298">
        <v>28.3595</v>
      </c>
      <c r="JQ298">
        <v>20.0005</v>
      </c>
      <c r="JR298">
        <v>19.8475</v>
      </c>
      <c r="JS298">
        <v>54.0145</v>
      </c>
      <c r="JT298">
        <v>30.9868</v>
      </c>
      <c r="JU298">
        <v>420</v>
      </c>
      <c r="JV298">
        <v>23.8612</v>
      </c>
      <c r="JW298">
        <v>96.5981</v>
      </c>
      <c r="JX298">
        <v>94.5687</v>
      </c>
    </row>
    <row r="299" spans="1:284">
      <c r="A299">
        <v>283</v>
      </c>
      <c r="B299">
        <v>1759364516.1</v>
      </c>
      <c r="C299">
        <v>3474</v>
      </c>
      <c r="D299" t="s">
        <v>999</v>
      </c>
      <c r="E299" t="s">
        <v>1000</v>
      </c>
      <c r="F299">
        <v>5</v>
      </c>
      <c r="G299" t="s">
        <v>974</v>
      </c>
      <c r="H299" t="s">
        <v>419</v>
      </c>
      <c r="I299">
        <v>1759364513.1</v>
      </c>
      <c r="J299">
        <f>(K299)/1000</f>
        <v>0</v>
      </c>
      <c r="K299">
        <f>1000*DK299*AI299*(DG299-DH299)/(100*CZ299*(1000-AI299*DG299))</f>
        <v>0</v>
      </c>
      <c r="L299">
        <f>DK299*AI299*(DF299-DE299*(1000-AI299*DH299)/(1000-AI299*DG299))/(100*CZ299)</f>
        <v>0</v>
      </c>
      <c r="M299">
        <f>DE299 - IF(AI299&gt;1, L299*CZ299*100.0/(AK299), 0)</f>
        <v>0</v>
      </c>
      <c r="N299">
        <f>((T299-J299/2)*M299-L299)/(T299+J299/2)</f>
        <v>0</v>
      </c>
      <c r="O299">
        <f>N299*(DL299+DM299)/1000.0</f>
        <v>0</v>
      </c>
      <c r="P299">
        <f>(DE299 - IF(AI299&gt;1, L299*CZ299*100.0/(AK299), 0))*(DL299+DM299)/1000.0</f>
        <v>0</v>
      </c>
      <c r="Q299">
        <f>2.0/((1/S299-1/R299)+SIGN(S299)*SQRT((1/S299-1/R299)*(1/S299-1/R299) + 4*DA299/((DA299+1)*(DA299+1))*(2*1/S299*1/R299-1/R299*1/R299)))</f>
        <v>0</v>
      </c>
      <c r="R299">
        <f>IF(LEFT(DB299,1)&lt;&gt;"0",IF(LEFT(DB299,1)="1",3.0,DC299),$D$5+$E$5*(DS299*DL299/($K$5*1000))+$F$5*(DS299*DL299/($K$5*1000))*MAX(MIN(CZ299,$J$5),$I$5)*MAX(MIN(CZ299,$J$5),$I$5)+$G$5*MAX(MIN(CZ299,$J$5),$I$5)*(DS299*DL299/($K$5*1000))+$H$5*(DS299*DL299/($K$5*1000))*(DS299*DL299/($K$5*1000)))</f>
        <v>0</v>
      </c>
      <c r="S299">
        <f>J299*(1000-(1000*0.61365*exp(17.502*W299/(240.97+W299))/(DL299+DM299)+DG299)/2)/(1000*0.61365*exp(17.502*W299/(240.97+W299))/(DL299+DM299)-DG299)</f>
        <v>0</v>
      </c>
      <c r="T299">
        <f>1/((DA299+1)/(Q299/1.6)+1/(R299/1.37)) + DA299/((DA299+1)/(Q299/1.6) + DA299/(R299/1.37))</f>
        <v>0</v>
      </c>
      <c r="U299">
        <f>(CV299*CY299)</f>
        <v>0</v>
      </c>
      <c r="V299">
        <f>(DN299+(U299+2*0.95*5.67E-8*(((DN299+$B$7)+273)^4-(DN299+273)^4)-44100*J299)/(1.84*29.3*R299+8*0.95*5.67E-8*(DN299+273)^3))</f>
        <v>0</v>
      </c>
      <c r="W299">
        <f>($C$7*DO299+$D$7*DP299+$E$7*V299)</f>
        <v>0</v>
      </c>
      <c r="X299">
        <f>0.61365*exp(17.502*W299/(240.97+W299))</f>
        <v>0</v>
      </c>
      <c r="Y299">
        <f>(Z299/AA299*100)</f>
        <v>0</v>
      </c>
      <c r="Z299">
        <f>DG299*(DL299+DM299)/1000</f>
        <v>0</v>
      </c>
      <c r="AA299">
        <f>0.61365*exp(17.502*DN299/(240.97+DN299))</f>
        <v>0</v>
      </c>
      <c r="AB299">
        <f>(X299-DG299*(DL299+DM299)/1000)</f>
        <v>0</v>
      </c>
      <c r="AC299">
        <f>(-J299*44100)</f>
        <v>0</v>
      </c>
      <c r="AD299">
        <f>2*29.3*R299*0.92*(DN299-W299)</f>
        <v>0</v>
      </c>
      <c r="AE299">
        <f>2*0.95*5.67E-8*(((DN299+$B$7)+273)^4-(W299+273)^4)</f>
        <v>0</v>
      </c>
      <c r="AF299">
        <f>U299+AE299+AC299+AD299</f>
        <v>0</v>
      </c>
      <c r="AG299">
        <v>7</v>
      </c>
      <c r="AH299">
        <v>1</v>
      </c>
      <c r="AI299">
        <f>IF(AG299*$H$13&gt;=AK299,1.0,(AK299/(AK299-AG299*$H$13)))</f>
        <v>0</v>
      </c>
      <c r="AJ299">
        <f>(AI299-1)*100</f>
        <v>0</v>
      </c>
      <c r="AK299">
        <f>MAX(0,($B$13+$C$13*DS299)/(1+$D$13*DS299)*DL299/(DN299+273)*$E$13)</f>
        <v>0</v>
      </c>
      <c r="AL299" t="s">
        <v>420</v>
      </c>
      <c r="AM299" t="s">
        <v>420</v>
      </c>
      <c r="AN299">
        <v>0</v>
      </c>
      <c r="AO299">
        <v>0</v>
      </c>
      <c r="AP299">
        <f>1-AN299/AO299</f>
        <v>0</v>
      </c>
      <c r="AQ299">
        <v>0</v>
      </c>
      <c r="AR299" t="s">
        <v>420</v>
      </c>
      <c r="AS299" t="s">
        <v>420</v>
      </c>
      <c r="AT299">
        <v>0</v>
      </c>
      <c r="AU299">
        <v>0</v>
      </c>
      <c r="AV299">
        <f>1-AT299/AU299</f>
        <v>0</v>
      </c>
      <c r="AW299">
        <v>0.5</v>
      </c>
      <c r="AX299">
        <f>CW299</f>
        <v>0</v>
      </c>
      <c r="AY299">
        <f>L299</f>
        <v>0</v>
      </c>
      <c r="AZ299">
        <f>AV299*AW299*AX299</f>
        <v>0</v>
      </c>
      <c r="BA299">
        <f>(AY299-AQ299)/AX299</f>
        <v>0</v>
      </c>
      <c r="BB299">
        <f>(AO299-AU299)/AU299</f>
        <v>0</v>
      </c>
      <c r="BC299">
        <f>AN299/(AP299+AN299/AU299)</f>
        <v>0</v>
      </c>
      <c r="BD299" t="s">
        <v>420</v>
      </c>
      <c r="BE299">
        <v>0</v>
      </c>
      <c r="BF299">
        <f>IF(BE299&lt;&gt;0, BE299, BC299)</f>
        <v>0</v>
      </c>
      <c r="BG299">
        <f>1-BF299/AU299</f>
        <v>0</v>
      </c>
      <c r="BH299">
        <f>(AU299-AT299)/(AU299-BF299)</f>
        <v>0</v>
      </c>
      <c r="BI299">
        <f>(AO299-AU299)/(AO299-BF299)</f>
        <v>0</v>
      </c>
      <c r="BJ299">
        <f>(AU299-AT299)/(AU299-AN299)</f>
        <v>0</v>
      </c>
      <c r="BK299">
        <f>(AO299-AU299)/(AO299-AN299)</f>
        <v>0</v>
      </c>
      <c r="BL299">
        <f>(BH299*BF299/AT299)</f>
        <v>0</v>
      </c>
      <c r="BM299">
        <f>(1-BL299)</f>
        <v>0</v>
      </c>
      <c r="CV299">
        <f>$B$11*DT299+$C$11*DU299+$F$11*EF299*(1-EI299)</f>
        <v>0</v>
      </c>
      <c r="CW299">
        <f>CV299*CX299</f>
        <v>0</v>
      </c>
      <c r="CX299">
        <f>($B$11*$D$9+$C$11*$D$9+$F$11*((ES299+EK299)/MAX(ES299+EK299+ET299, 0.1)*$I$9+ET299/MAX(ES299+EK299+ET299, 0.1)*$J$9))/($B$11+$C$11+$F$11)</f>
        <v>0</v>
      </c>
      <c r="CY299">
        <f>($B$11*$K$9+$C$11*$K$9+$F$11*((ES299+EK299)/MAX(ES299+EK299+ET299, 0.1)*$P$9+ET299/MAX(ES299+EK299+ET299, 0.1)*$Q$9))/($B$11+$C$11+$F$11)</f>
        <v>0</v>
      </c>
      <c r="CZ299">
        <v>3.21</v>
      </c>
      <c r="DA299">
        <v>0.5</v>
      </c>
      <c r="DB299" t="s">
        <v>421</v>
      </c>
      <c r="DC299">
        <v>2</v>
      </c>
      <c r="DD299">
        <v>1759364513.1</v>
      </c>
      <c r="DE299">
        <v>420.287</v>
      </c>
      <c r="DF299">
        <v>420.014666666667</v>
      </c>
      <c r="DG299">
        <v>24.0538666666667</v>
      </c>
      <c r="DH299">
        <v>23.9523</v>
      </c>
      <c r="DI299">
        <v>418.307</v>
      </c>
      <c r="DJ299">
        <v>23.6688666666667</v>
      </c>
      <c r="DK299">
        <v>499.967666666667</v>
      </c>
      <c r="DL299">
        <v>90.3307</v>
      </c>
      <c r="DM299">
        <v>0.0324454333333333</v>
      </c>
      <c r="DN299">
        <v>30.2468333333333</v>
      </c>
      <c r="DO299">
        <v>30.0078</v>
      </c>
      <c r="DP299">
        <v>999.9</v>
      </c>
      <c r="DQ299">
        <v>0</v>
      </c>
      <c r="DR299">
        <v>0</v>
      </c>
      <c r="DS299">
        <v>9997.51666666667</v>
      </c>
      <c r="DT299">
        <v>0</v>
      </c>
      <c r="DU299">
        <v>0.330984</v>
      </c>
      <c r="DV299">
        <v>0.272156</v>
      </c>
      <c r="DW299">
        <v>430.645333333333</v>
      </c>
      <c r="DX299">
        <v>430.321666666667</v>
      </c>
      <c r="DY299">
        <v>0.101558633333333</v>
      </c>
      <c r="DZ299">
        <v>420.014666666667</v>
      </c>
      <c r="EA299">
        <v>23.9523</v>
      </c>
      <c r="EB299">
        <v>2.1728</v>
      </c>
      <c r="EC299">
        <v>2.16362666666667</v>
      </c>
      <c r="ED299">
        <v>18.7631666666667</v>
      </c>
      <c r="EE299">
        <v>18.6955</v>
      </c>
      <c r="EF299">
        <v>0.00500059</v>
      </c>
      <c r="EG299">
        <v>0</v>
      </c>
      <c r="EH299">
        <v>0</v>
      </c>
      <c r="EI299">
        <v>0</v>
      </c>
      <c r="EJ299">
        <v>331.5</v>
      </c>
      <c r="EK299">
        <v>0.00500059</v>
      </c>
      <c r="EL299">
        <v>-9.93333333333333</v>
      </c>
      <c r="EM299">
        <v>-0.4</v>
      </c>
      <c r="EN299">
        <v>35.562</v>
      </c>
      <c r="EO299">
        <v>39.583</v>
      </c>
      <c r="EP299">
        <v>37.229</v>
      </c>
      <c r="EQ299">
        <v>39.8123333333333</v>
      </c>
      <c r="ER299">
        <v>38.25</v>
      </c>
      <c r="ES299">
        <v>0</v>
      </c>
      <c r="ET299">
        <v>0</v>
      </c>
      <c r="EU299">
        <v>0</v>
      </c>
      <c r="EV299">
        <v>1759364517.1</v>
      </c>
      <c r="EW299">
        <v>0</v>
      </c>
      <c r="EX299">
        <v>325.016</v>
      </c>
      <c r="EY299">
        <v>-6.60000048539523</v>
      </c>
      <c r="EZ299">
        <v>32.2769233840458</v>
      </c>
      <c r="FA299">
        <v>-11.404</v>
      </c>
      <c r="FB299">
        <v>15</v>
      </c>
      <c r="FC299">
        <v>0</v>
      </c>
      <c r="FD299" t="s">
        <v>422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0.276114238095238</v>
      </c>
      <c r="FQ299">
        <v>-0.0134739740259741</v>
      </c>
      <c r="FR299">
        <v>0.0385162197595034</v>
      </c>
      <c r="FS299">
        <v>1</v>
      </c>
      <c r="FT299">
        <v>326.755882352941</v>
      </c>
      <c r="FU299">
        <v>-12.2001528918142</v>
      </c>
      <c r="FV299">
        <v>5.68104128693026</v>
      </c>
      <c r="FW299">
        <v>-1</v>
      </c>
      <c r="FX299">
        <v>0.0714742619047619</v>
      </c>
      <c r="FY299">
        <v>0.186352425974026</v>
      </c>
      <c r="FZ299">
        <v>0.0192247956979541</v>
      </c>
      <c r="GA299">
        <v>0</v>
      </c>
      <c r="GB299">
        <v>1</v>
      </c>
      <c r="GC299">
        <v>2</v>
      </c>
      <c r="GD299" t="s">
        <v>423</v>
      </c>
      <c r="GE299">
        <v>3.13289</v>
      </c>
      <c r="GF299">
        <v>2.71049</v>
      </c>
      <c r="GG299">
        <v>0.0893609</v>
      </c>
      <c r="GH299">
        <v>0.0897883</v>
      </c>
      <c r="GI299">
        <v>0.102877</v>
      </c>
      <c r="GJ299">
        <v>0.103273</v>
      </c>
      <c r="GK299">
        <v>34285.3</v>
      </c>
      <c r="GL299">
        <v>36712.7</v>
      </c>
      <c r="GM299">
        <v>34064.7</v>
      </c>
      <c r="GN299">
        <v>36520.3</v>
      </c>
      <c r="GO299">
        <v>43157.8</v>
      </c>
      <c r="GP299">
        <v>47009.8</v>
      </c>
      <c r="GQ299">
        <v>53140.2</v>
      </c>
      <c r="GR299">
        <v>58367.5</v>
      </c>
      <c r="GS299">
        <v>1.93703</v>
      </c>
      <c r="GT299">
        <v>1.7826</v>
      </c>
      <c r="GU299">
        <v>0.0958145</v>
      </c>
      <c r="GV299">
        <v>0</v>
      </c>
      <c r="GW299">
        <v>28.4507</v>
      </c>
      <c r="GX299">
        <v>999.9</v>
      </c>
      <c r="GY299">
        <v>57.276</v>
      </c>
      <c r="GZ299">
        <v>30.988</v>
      </c>
      <c r="HA299">
        <v>28.5841</v>
      </c>
      <c r="HB299">
        <v>54.7328</v>
      </c>
      <c r="HC299">
        <v>44.5393</v>
      </c>
      <c r="HD299">
        <v>1</v>
      </c>
      <c r="HE299">
        <v>0.0796723</v>
      </c>
      <c r="HF299">
        <v>-1.45533</v>
      </c>
      <c r="HG299">
        <v>20.1273</v>
      </c>
      <c r="HH299">
        <v>5.19827</v>
      </c>
      <c r="HI299">
        <v>12.0041</v>
      </c>
      <c r="HJ299">
        <v>4.9754</v>
      </c>
      <c r="HK299">
        <v>3.294</v>
      </c>
      <c r="HL299">
        <v>9999</v>
      </c>
      <c r="HM299">
        <v>9999</v>
      </c>
      <c r="HN299">
        <v>999.9</v>
      </c>
      <c r="HO299">
        <v>9999</v>
      </c>
      <c r="HP299">
        <v>1.86325</v>
      </c>
      <c r="HQ299">
        <v>1.86813</v>
      </c>
      <c r="HR299">
        <v>1.86786</v>
      </c>
      <c r="HS299">
        <v>1.86905</v>
      </c>
      <c r="HT299">
        <v>1.86981</v>
      </c>
      <c r="HU299">
        <v>1.86596</v>
      </c>
      <c r="HV299">
        <v>1.86692</v>
      </c>
      <c r="HW299">
        <v>1.86843</v>
      </c>
      <c r="HX299">
        <v>5</v>
      </c>
      <c r="HY299">
        <v>0</v>
      </c>
      <c r="HZ299">
        <v>0</v>
      </c>
      <c r="IA299">
        <v>0</v>
      </c>
      <c r="IB299" t="s">
        <v>424</v>
      </c>
      <c r="IC299" t="s">
        <v>425</v>
      </c>
      <c r="ID299" t="s">
        <v>426</v>
      </c>
      <c r="IE299" t="s">
        <v>426</v>
      </c>
      <c r="IF299" t="s">
        <v>426</v>
      </c>
      <c r="IG299" t="s">
        <v>426</v>
      </c>
      <c r="IH299">
        <v>0</v>
      </c>
      <c r="II299">
        <v>100</v>
      </c>
      <c r="IJ299">
        <v>100</v>
      </c>
      <c r="IK299">
        <v>1.981</v>
      </c>
      <c r="IL299">
        <v>0.3846</v>
      </c>
      <c r="IM299">
        <v>0.591063205497763</v>
      </c>
      <c r="IN299">
        <v>0.00362635438953289</v>
      </c>
      <c r="IO299">
        <v>-8.50754122937555e-07</v>
      </c>
      <c r="IP299">
        <v>2.87264459290622e-10</v>
      </c>
      <c r="IQ299">
        <v>-0.103101814204982</v>
      </c>
      <c r="IR299">
        <v>-0.017656537129445</v>
      </c>
      <c r="IS299">
        <v>0.00217271289782075</v>
      </c>
      <c r="IT299">
        <v>-2.34727275410467e-05</v>
      </c>
      <c r="IU299">
        <v>4</v>
      </c>
      <c r="IV299">
        <v>2183</v>
      </c>
      <c r="IW299">
        <v>1</v>
      </c>
      <c r="IX299">
        <v>27</v>
      </c>
      <c r="IY299">
        <v>29322741.9</v>
      </c>
      <c r="IZ299">
        <v>29322741.9</v>
      </c>
      <c r="JA299">
        <v>0.998535</v>
      </c>
      <c r="JB299">
        <v>2.63794</v>
      </c>
      <c r="JC299">
        <v>1.54785</v>
      </c>
      <c r="JD299">
        <v>2.31201</v>
      </c>
      <c r="JE299">
        <v>1.64551</v>
      </c>
      <c r="JF299">
        <v>2.37793</v>
      </c>
      <c r="JG299">
        <v>34.6235</v>
      </c>
      <c r="JH299">
        <v>24.2188</v>
      </c>
      <c r="JI299">
        <v>18</v>
      </c>
      <c r="JJ299">
        <v>495.088</v>
      </c>
      <c r="JK299">
        <v>396.331</v>
      </c>
      <c r="JL299">
        <v>30.9945</v>
      </c>
      <c r="JM299">
        <v>28.405</v>
      </c>
      <c r="JN299">
        <v>30.0002</v>
      </c>
      <c r="JO299">
        <v>28.4065</v>
      </c>
      <c r="JP299">
        <v>28.3595</v>
      </c>
      <c r="JQ299">
        <v>19.9993</v>
      </c>
      <c r="JR299">
        <v>19.8475</v>
      </c>
      <c r="JS299">
        <v>54.0145</v>
      </c>
      <c r="JT299">
        <v>30.9868</v>
      </c>
      <c r="JU299">
        <v>420</v>
      </c>
      <c r="JV299">
        <v>23.8633</v>
      </c>
      <c r="JW299">
        <v>96.598</v>
      </c>
      <c r="JX299">
        <v>94.5682</v>
      </c>
    </row>
    <row r="300" spans="1:284">
      <c r="A300">
        <v>284</v>
      </c>
      <c r="B300">
        <v>1759364518.1</v>
      </c>
      <c r="C300">
        <v>3476</v>
      </c>
      <c r="D300" t="s">
        <v>1001</v>
      </c>
      <c r="E300" t="s">
        <v>1002</v>
      </c>
      <c r="F300">
        <v>5</v>
      </c>
      <c r="G300" t="s">
        <v>974</v>
      </c>
      <c r="H300" t="s">
        <v>419</v>
      </c>
      <c r="I300">
        <v>1759364515.1</v>
      </c>
      <c r="J300">
        <f>(K300)/1000</f>
        <v>0</v>
      </c>
      <c r="K300">
        <f>1000*DK300*AI300*(DG300-DH300)/(100*CZ300*(1000-AI300*DG300))</f>
        <v>0</v>
      </c>
      <c r="L300">
        <f>DK300*AI300*(DF300-DE300*(1000-AI300*DH300)/(1000-AI300*DG300))/(100*CZ300)</f>
        <v>0</v>
      </c>
      <c r="M300">
        <f>DE300 - IF(AI300&gt;1, L300*CZ300*100.0/(AK300), 0)</f>
        <v>0</v>
      </c>
      <c r="N300">
        <f>((T300-J300/2)*M300-L300)/(T300+J300/2)</f>
        <v>0</v>
      </c>
      <c r="O300">
        <f>N300*(DL300+DM300)/1000.0</f>
        <v>0</v>
      </c>
      <c r="P300">
        <f>(DE300 - IF(AI300&gt;1, L300*CZ300*100.0/(AK300), 0))*(DL300+DM300)/1000.0</f>
        <v>0</v>
      </c>
      <c r="Q300">
        <f>2.0/((1/S300-1/R300)+SIGN(S300)*SQRT((1/S300-1/R300)*(1/S300-1/R300) + 4*DA300/((DA300+1)*(DA300+1))*(2*1/S300*1/R300-1/R300*1/R300)))</f>
        <v>0</v>
      </c>
      <c r="R300">
        <f>IF(LEFT(DB300,1)&lt;&gt;"0",IF(LEFT(DB300,1)="1",3.0,DC300),$D$5+$E$5*(DS300*DL300/($K$5*1000))+$F$5*(DS300*DL300/($K$5*1000))*MAX(MIN(CZ300,$J$5),$I$5)*MAX(MIN(CZ300,$J$5),$I$5)+$G$5*MAX(MIN(CZ300,$J$5),$I$5)*(DS300*DL300/($K$5*1000))+$H$5*(DS300*DL300/($K$5*1000))*(DS300*DL300/($K$5*1000)))</f>
        <v>0</v>
      </c>
      <c r="S300">
        <f>J300*(1000-(1000*0.61365*exp(17.502*W300/(240.97+W300))/(DL300+DM300)+DG300)/2)/(1000*0.61365*exp(17.502*W300/(240.97+W300))/(DL300+DM300)-DG300)</f>
        <v>0</v>
      </c>
      <c r="T300">
        <f>1/((DA300+1)/(Q300/1.6)+1/(R300/1.37)) + DA300/((DA300+1)/(Q300/1.6) + DA300/(R300/1.37))</f>
        <v>0</v>
      </c>
      <c r="U300">
        <f>(CV300*CY300)</f>
        <v>0</v>
      </c>
      <c r="V300">
        <f>(DN300+(U300+2*0.95*5.67E-8*(((DN300+$B$7)+273)^4-(DN300+273)^4)-44100*J300)/(1.84*29.3*R300+8*0.95*5.67E-8*(DN300+273)^3))</f>
        <v>0</v>
      </c>
      <c r="W300">
        <f>($C$7*DO300+$D$7*DP300+$E$7*V300)</f>
        <v>0</v>
      </c>
      <c r="X300">
        <f>0.61365*exp(17.502*W300/(240.97+W300))</f>
        <v>0</v>
      </c>
      <c r="Y300">
        <f>(Z300/AA300*100)</f>
        <v>0</v>
      </c>
      <c r="Z300">
        <f>DG300*(DL300+DM300)/1000</f>
        <v>0</v>
      </c>
      <c r="AA300">
        <f>0.61365*exp(17.502*DN300/(240.97+DN300))</f>
        <v>0</v>
      </c>
      <c r="AB300">
        <f>(X300-DG300*(DL300+DM300)/1000)</f>
        <v>0</v>
      </c>
      <c r="AC300">
        <f>(-J300*44100)</f>
        <v>0</v>
      </c>
      <c r="AD300">
        <f>2*29.3*R300*0.92*(DN300-W300)</f>
        <v>0</v>
      </c>
      <c r="AE300">
        <f>2*0.95*5.67E-8*(((DN300+$B$7)+273)^4-(W300+273)^4)</f>
        <v>0</v>
      </c>
      <c r="AF300">
        <f>U300+AE300+AC300+AD300</f>
        <v>0</v>
      </c>
      <c r="AG300">
        <v>7</v>
      </c>
      <c r="AH300">
        <v>1</v>
      </c>
      <c r="AI300">
        <f>IF(AG300*$H$13&gt;=AK300,1.0,(AK300/(AK300-AG300*$H$13)))</f>
        <v>0</v>
      </c>
      <c r="AJ300">
        <f>(AI300-1)*100</f>
        <v>0</v>
      </c>
      <c r="AK300">
        <f>MAX(0,($B$13+$C$13*DS300)/(1+$D$13*DS300)*DL300/(DN300+273)*$E$13)</f>
        <v>0</v>
      </c>
      <c r="AL300" t="s">
        <v>420</v>
      </c>
      <c r="AM300" t="s">
        <v>420</v>
      </c>
      <c r="AN300">
        <v>0</v>
      </c>
      <c r="AO300">
        <v>0</v>
      </c>
      <c r="AP300">
        <f>1-AN300/AO300</f>
        <v>0</v>
      </c>
      <c r="AQ300">
        <v>0</v>
      </c>
      <c r="AR300" t="s">
        <v>420</v>
      </c>
      <c r="AS300" t="s">
        <v>420</v>
      </c>
      <c r="AT300">
        <v>0</v>
      </c>
      <c r="AU300">
        <v>0</v>
      </c>
      <c r="AV300">
        <f>1-AT300/AU300</f>
        <v>0</v>
      </c>
      <c r="AW300">
        <v>0.5</v>
      </c>
      <c r="AX300">
        <f>CW300</f>
        <v>0</v>
      </c>
      <c r="AY300">
        <f>L300</f>
        <v>0</v>
      </c>
      <c r="AZ300">
        <f>AV300*AW300*AX300</f>
        <v>0</v>
      </c>
      <c r="BA300">
        <f>(AY300-AQ300)/AX300</f>
        <v>0</v>
      </c>
      <c r="BB300">
        <f>(AO300-AU300)/AU300</f>
        <v>0</v>
      </c>
      <c r="BC300">
        <f>AN300/(AP300+AN300/AU300)</f>
        <v>0</v>
      </c>
      <c r="BD300" t="s">
        <v>420</v>
      </c>
      <c r="BE300">
        <v>0</v>
      </c>
      <c r="BF300">
        <f>IF(BE300&lt;&gt;0, BE300, BC300)</f>
        <v>0</v>
      </c>
      <c r="BG300">
        <f>1-BF300/AU300</f>
        <v>0</v>
      </c>
      <c r="BH300">
        <f>(AU300-AT300)/(AU300-BF300)</f>
        <v>0</v>
      </c>
      <c r="BI300">
        <f>(AO300-AU300)/(AO300-BF300)</f>
        <v>0</v>
      </c>
      <c r="BJ300">
        <f>(AU300-AT300)/(AU300-AN300)</f>
        <v>0</v>
      </c>
      <c r="BK300">
        <f>(AO300-AU300)/(AO300-AN300)</f>
        <v>0</v>
      </c>
      <c r="BL300">
        <f>(BH300*BF300/AT300)</f>
        <v>0</v>
      </c>
      <c r="BM300">
        <f>(1-BL300)</f>
        <v>0</v>
      </c>
      <c r="CV300">
        <f>$B$11*DT300+$C$11*DU300+$F$11*EF300*(1-EI300)</f>
        <v>0</v>
      </c>
      <c r="CW300">
        <f>CV300*CX300</f>
        <v>0</v>
      </c>
      <c r="CX300">
        <f>($B$11*$D$9+$C$11*$D$9+$F$11*((ES300+EK300)/MAX(ES300+EK300+ET300, 0.1)*$I$9+ET300/MAX(ES300+EK300+ET300, 0.1)*$J$9))/($B$11+$C$11+$F$11)</f>
        <v>0</v>
      </c>
      <c r="CY300">
        <f>($B$11*$K$9+$C$11*$K$9+$F$11*((ES300+EK300)/MAX(ES300+EK300+ET300, 0.1)*$P$9+ET300/MAX(ES300+EK300+ET300, 0.1)*$Q$9))/($B$11+$C$11+$F$11)</f>
        <v>0</v>
      </c>
      <c r="CZ300">
        <v>3.21</v>
      </c>
      <c r="DA300">
        <v>0.5</v>
      </c>
      <c r="DB300" t="s">
        <v>421</v>
      </c>
      <c r="DC300">
        <v>2</v>
      </c>
      <c r="DD300">
        <v>1759364515.1</v>
      </c>
      <c r="DE300">
        <v>420.299333333333</v>
      </c>
      <c r="DF300">
        <v>420.037666666667</v>
      </c>
      <c r="DG300">
        <v>24.0482</v>
      </c>
      <c r="DH300">
        <v>23.9347333333333</v>
      </c>
      <c r="DI300">
        <v>418.319333333333</v>
      </c>
      <c r="DJ300">
        <v>23.6634666666667</v>
      </c>
      <c r="DK300">
        <v>499.998666666667</v>
      </c>
      <c r="DL300">
        <v>90.3307</v>
      </c>
      <c r="DM300">
        <v>0.0323868</v>
      </c>
      <c r="DN300">
        <v>30.2480333333333</v>
      </c>
      <c r="DO300">
        <v>30.0096666666667</v>
      </c>
      <c r="DP300">
        <v>999.9</v>
      </c>
      <c r="DQ300">
        <v>0</v>
      </c>
      <c r="DR300">
        <v>0</v>
      </c>
      <c r="DS300">
        <v>10006.2833333333</v>
      </c>
      <c r="DT300">
        <v>0</v>
      </c>
      <c r="DU300">
        <v>0.330984</v>
      </c>
      <c r="DV300">
        <v>0.261668</v>
      </c>
      <c r="DW300">
        <v>430.655666666667</v>
      </c>
      <c r="DX300">
        <v>430.337333333333</v>
      </c>
      <c r="DY300">
        <v>0.113470566666667</v>
      </c>
      <c r="DZ300">
        <v>420.037666666667</v>
      </c>
      <c r="EA300">
        <v>23.9347333333333</v>
      </c>
      <c r="EB300">
        <v>2.17229</v>
      </c>
      <c r="EC300">
        <v>2.16204</v>
      </c>
      <c r="ED300">
        <v>18.7594</v>
      </c>
      <c r="EE300">
        <v>18.6837666666667</v>
      </c>
      <c r="EF300">
        <v>0.00500059</v>
      </c>
      <c r="EG300">
        <v>0</v>
      </c>
      <c r="EH300">
        <v>0</v>
      </c>
      <c r="EI300">
        <v>0</v>
      </c>
      <c r="EJ300">
        <v>329.4</v>
      </c>
      <c r="EK300">
        <v>0.00500059</v>
      </c>
      <c r="EL300">
        <v>-13.2</v>
      </c>
      <c r="EM300">
        <v>-1.1</v>
      </c>
      <c r="EN300">
        <v>35.562</v>
      </c>
      <c r="EO300">
        <v>39.6246666666667</v>
      </c>
      <c r="EP300">
        <v>37.25</v>
      </c>
      <c r="EQ300">
        <v>39.8746666666667</v>
      </c>
      <c r="ER300">
        <v>38.2706666666667</v>
      </c>
      <c r="ES300">
        <v>0</v>
      </c>
      <c r="ET300">
        <v>0</v>
      </c>
      <c r="EU300">
        <v>0</v>
      </c>
      <c r="EV300">
        <v>1759364519.5</v>
      </c>
      <c r="EW300">
        <v>0</v>
      </c>
      <c r="EX300">
        <v>324.224</v>
      </c>
      <c r="EY300">
        <v>-2.43076985851204</v>
      </c>
      <c r="EZ300">
        <v>4.85384664396802</v>
      </c>
      <c r="FA300">
        <v>-10.212</v>
      </c>
      <c r="FB300">
        <v>15</v>
      </c>
      <c r="FC300">
        <v>0</v>
      </c>
      <c r="FD300" t="s">
        <v>422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0.276364238095238</v>
      </c>
      <c r="FQ300">
        <v>-0.126482805194805</v>
      </c>
      <c r="FR300">
        <v>0.0381411980758024</v>
      </c>
      <c r="FS300">
        <v>1</v>
      </c>
      <c r="FT300">
        <v>326.088235294118</v>
      </c>
      <c r="FU300">
        <v>-17.2467534753924</v>
      </c>
      <c r="FV300">
        <v>6.04530759718947</v>
      </c>
      <c r="FW300">
        <v>-1</v>
      </c>
      <c r="FX300">
        <v>0.0783085761904762</v>
      </c>
      <c r="FY300">
        <v>0.200219914285714</v>
      </c>
      <c r="FZ300">
        <v>0.0207307409497955</v>
      </c>
      <c r="GA300">
        <v>0</v>
      </c>
      <c r="GB300">
        <v>1</v>
      </c>
      <c r="GC300">
        <v>2</v>
      </c>
      <c r="GD300" t="s">
        <v>423</v>
      </c>
      <c r="GE300">
        <v>3.13299</v>
      </c>
      <c r="GF300">
        <v>2.7103</v>
      </c>
      <c r="GG300">
        <v>0.0893637</v>
      </c>
      <c r="GH300">
        <v>0.0897795</v>
      </c>
      <c r="GI300">
        <v>0.102845</v>
      </c>
      <c r="GJ300">
        <v>0.103174</v>
      </c>
      <c r="GK300">
        <v>34285.3</v>
      </c>
      <c r="GL300">
        <v>36713</v>
      </c>
      <c r="GM300">
        <v>34064.8</v>
      </c>
      <c r="GN300">
        <v>36520.3</v>
      </c>
      <c r="GO300">
        <v>43159.5</v>
      </c>
      <c r="GP300">
        <v>47014.9</v>
      </c>
      <c r="GQ300">
        <v>53140.3</v>
      </c>
      <c r="GR300">
        <v>58367.4</v>
      </c>
      <c r="GS300">
        <v>1.93705</v>
      </c>
      <c r="GT300">
        <v>1.78242</v>
      </c>
      <c r="GU300">
        <v>0.0957213</v>
      </c>
      <c r="GV300">
        <v>0</v>
      </c>
      <c r="GW300">
        <v>28.4515</v>
      </c>
      <c r="GX300">
        <v>999.9</v>
      </c>
      <c r="GY300">
        <v>57.276</v>
      </c>
      <c r="GZ300">
        <v>30.978</v>
      </c>
      <c r="HA300">
        <v>28.5697</v>
      </c>
      <c r="HB300">
        <v>54.7728</v>
      </c>
      <c r="HC300">
        <v>44.2188</v>
      </c>
      <c r="HD300">
        <v>1</v>
      </c>
      <c r="HE300">
        <v>0.0800381</v>
      </c>
      <c r="HF300">
        <v>-1.44881</v>
      </c>
      <c r="HG300">
        <v>20.1276</v>
      </c>
      <c r="HH300">
        <v>5.19857</v>
      </c>
      <c r="HI300">
        <v>12.0041</v>
      </c>
      <c r="HJ300">
        <v>4.97555</v>
      </c>
      <c r="HK300">
        <v>3.294</v>
      </c>
      <c r="HL300">
        <v>9999</v>
      </c>
      <c r="HM300">
        <v>9999</v>
      </c>
      <c r="HN300">
        <v>999.9</v>
      </c>
      <c r="HO300">
        <v>9999</v>
      </c>
      <c r="HP300">
        <v>1.86325</v>
      </c>
      <c r="HQ300">
        <v>1.86813</v>
      </c>
      <c r="HR300">
        <v>1.86785</v>
      </c>
      <c r="HS300">
        <v>1.86905</v>
      </c>
      <c r="HT300">
        <v>1.86981</v>
      </c>
      <c r="HU300">
        <v>1.86596</v>
      </c>
      <c r="HV300">
        <v>1.86693</v>
      </c>
      <c r="HW300">
        <v>1.86842</v>
      </c>
      <c r="HX300">
        <v>5</v>
      </c>
      <c r="HY300">
        <v>0</v>
      </c>
      <c r="HZ300">
        <v>0</v>
      </c>
      <c r="IA300">
        <v>0</v>
      </c>
      <c r="IB300" t="s">
        <v>424</v>
      </c>
      <c r="IC300" t="s">
        <v>425</v>
      </c>
      <c r="ID300" t="s">
        <v>426</v>
      </c>
      <c r="IE300" t="s">
        <v>426</v>
      </c>
      <c r="IF300" t="s">
        <v>426</v>
      </c>
      <c r="IG300" t="s">
        <v>426</v>
      </c>
      <c r="IH300">
        <v>0</v>
      </c>
      <c r="II300">
        <v>100</v>
      </c>
      <c r="IJ300">
        <v>100</v>
      </c>
      <c r="IK300">
        <v>1.98</v>
      </c>
      <c r="IL300">
        <v>0.3841</v>
      </c>
      <c r="IM300">
        <v>0.591063205497763</v>
      </c>
      <c r="IN300">
        <v>0.00362635438953289</v>
      </c>
      <c r="IO300">
        <v>-8.50754122937555e-07</v>
      </c>
      <c r="IP300">
        <v>2.87264459290622e-10</v>
      </c>
      <c r="IQ300">
        <v>-0.103101814204982</v>
      </c>
      <c r="IR300">
        <v>-0.017656537129445</v>
      </c>
      <c r="IS300">
        <v>0.00217271289782075</v>
      </c>
      <c r="IT300">
        <v>-2.34727275410467e-05</v>
      </c>
      <c r="IU300">
        <v>4</v>
      </c>
      <c r="IV300">
        <v>2183</v>
      </c>
      <c r="IW300">
        <v>1</v>
      </c>
      <c r="IX300">
        <v>27</v>
      </c>
      <c r="IY300">
        <v>29322742</v>
      </c>
      <c r="IZ300">
        <v>29322742</v>
      </c>
      <c r="JA300">
        <v>0.998535</v>
      </c>
      <c r="JB300">
        <v>2.65503</v>
      </c>
      <c r="JC300">
        <v>1.54785</v>
      </c>
      <c r="JD300">
        <v>2.31323</v>
      </c>
      <c r="JE300">
        <v>1.64673</v>
      </c>
      <c r="JF300">
        <v>2.24121</v>
      </c>
      <c r="JG300">
        <v>34.6235</v>
      </c>
      <c r="JH300">
        <v>24.2101</v>
      </c>
      <c r="JI300">
        <v>18</v>
      </c>
      <c r="JJ300">
        <v>495.104</v>
      </c>
      <c r="JK300">
        <v>396.235</v>
      </c>
      <c r="JL300">
        <v>30.9907</v>
      </c>
      <c r="JM300">
        <v>28.405</v>
      </c>
      <c r="JN300">
        <v>30.0003</v>
      </c>
      <c r="JO300">
        <v>28.4065</v>
      </c>
      <c r="JP300">
        <v>28.3595</v>
      </c>
      <c r="JQ300">
        <v>20.0014</v>
      </c>
      <c r="JR300">
        <v>19.8475</v>
      </c>
      <c r="JS300">
        <v>54.0145</v>
      </c>
      <c r="JT300">
        <v>30.9868</v>
      </c>
      <c r="JU300">
        <v>420</v>
      </c>
      <c r="JV300">
        <v>23.8674</v>
      </c>
      <c r="JW300">
        <v>96.5983</v>
      </c>
      <c r="JX300">
        <v>94.5681</v>
      </c>
    </row>
    <row r="301" spans="1:284">
      <c r="A301">
        <v>285</v>
      </c>
      <c r="B301">
        <v>1759364520.1</v>
      </c>
      <c r="C301">
        <v>3478</v>
      </c>
      <c r="D301" t="s">
        <v>1003</v>
      </c>
      <c r="E301" t="s">
        <v>1004</v>
      </c>
      <c r="F301">
        <v>5</v>
      </c>
      <c r="G301" t="s">
        <v>974</v>
      </c>
      <c r="H301" t="s">
        <v>419</v>
      </c>
      <c r="I301">
        <v>1759364517.1</v>
      </c>
      <c r="J301">
        <f>(K301)/1000</f>
        <v>0</v>
      </c>
      <c r="K301">
        <f>1000*DK301*AI301*(DG301-DH301)/(100*CZ301*(1000-AI301*DG301))</f>
        <v>0</v>
      </c>
      <c r="L301">
        <f>DK301*AI301*(DF301-DE301*(1000-AI301*DH301)/(1000-AI301*DG301))/(100*CZ301)</f>
        <v>0</v>
      </c>
      <c r="M301">
        <f>DE301 - IF(AI301&gt;1, L301*CZ301*100.0/(AK301), 0)</f>
        <v>0</v>
      </c>
      <c r="N301">
        <f>((T301-J301/2)*M301-L301)/(T301+J301/2)</f>
        <v>0</v>
      </c>
      <c r="O301">
        <f>N301*(DL301+DM301)/1000.0</f>
        <v>0</v>
      </c>
      <c r="P301">
        <f>(DE301 - IF(AI301&gt;1, L301*CZ301*100.0/(AK301), 0))*(DL301+DM301)/1000.0</f>
        <v>0</v>
      </c>
      <c r="Q301">
        <f>2.0/((1/S301-1/R301)+SIGN(S301)*SQRT((1/S301-1/R301)*(1/S301-1/R301) + 4*DA301/((DA301+1)*(DA301+1))*(2*1/S301*1/R301-1/R301*1/R301)))</f>
        <v>0</v>
      </c>
      <c r="R301">
        <f>IF(LEFT(DB301,1)&lt;&gt;"0",IF(LEFT(DB301,1)="1",3.0,DC301),$D$5+$E$5*(DS301*DL301/($K$5*1000))+$F$5*(DS301*DL301/($K$5*1000))*MAX(MIN(CZ301,$J$5),$I$5)*MAX(MIN(CZ301,$J$5),$I$5)+$G$5*MAX(MIN(CZ301,$J$5),$I$5)*(DS301*DL301/($K$5*1000))+$H$5*(DS301*DL301/($K$5*1000))*(DS301*DL301/($K$5*1000)))</f>
        <v>0</v>
      </c>
      <c r="S301">
        <f>J301*(1000-(1000*0.61365*exp(17.502*W301/(240.97+W301))/(DL301+DM301)+DG301)/2)/(1000*0.61365*exp(17.502*W301/(240.97+W301))/(DL301+DM301)-DG301)</f>
        <v>0</v>
      </c>
      <c r="T301">
        <f>1/((DA301+1)/(Q301/1.6)+1/(R301/1.37)) + DA301/((DA301+1)/(Q301/1.6) + DA301/(R301/1.37))</f>
        <v>0</v>
      </c>
      <c r="U301">
        <f>(CV301*CY301)</f>
        <v>0</v>
      </c>
      <c r="V301">
        <f>(DN301+(U301+2*0.95*5.67E-8*(((DN301+$B$7)+273)^4-(DN301+273)^4)-44100*J301)/(1.84*29.3*R301+8*0.95*5.67E-8*(DN301+273)^3))</f>
        <v>0</v>
      </c>
      <c r="W301">
        <f>($C$7*DO301+$D$7*DP301+$E$7*V301)</f>
        <v>0</v>
      </c>
      <c r="X301">
        <f>0.61365*exp(17.502*W301/(240.97+W301))</f>
        <v>0</v>
      </c>
      <c r="Y301">
        <f>(Z301/AA301*100)</f>
        <v>0</v>
      </c>
      <c r="Z301">
        <f>DG301*(DL301+DM301)/1000</f>
        <v>0</v>
      </c>
      <c r="AA301">
        <f>0.61365*exp(17.502*DN301/(240.97+DN301))</f>
        <v>0</v>
      </c>
      <c r="AB301">
        <f>(X301-DG301*(DL301+DM301)/1000)</f>
        <v>0</v>
      </c>
      <c r="AC301">
        <f>(-J301*44100)</f>
        <v>0</v>
      </c>
      <c r="AD301">
        <f>2*29.3*R301*0.92*(DN301-W301)</f>
        <v>0</v>
      </c>
      <c r="AE301">
        <f>2*0.95*5.67E-8*(((DN301+$B$7)+273)^4-(W301+273)^4)</f>
        <v>0</v>
      </c>
      <c r="AF301">
        <f>U301+AE301+AC301+AD301</f>
        <v>0</v>
      </c>
      <c r="AG301">
        <v>7</v>
      </c>
      <c r="AH301">
        <v>1</v>
      </c>
      <c r="AI301">
        <f>IF(AG301*$H$13&gt;=AK301,1.0,(AK301/(AK301-AG301*$H$13)))</f>
        <v>0</v>
      </c>
      <c r="AJ301">
        <f>(AI301-1)*100</f>
        <v>0</v>
      </c>
      <c r="AK301">
        <f>MAX(0,($B$13+$C$13*DS301)/(1+$D$13*DS301)*DL301/(DN301+273)*$E$13)</f>
        <v>0</v>
      </c>
      <c r="AL301" t="s">
        <v>420</v>
      </c>
      <c r="AM301" t="s">
        <v>420</v>
      </c>
      <c r="AN301">
        <v>0</v>
      </c>
      <c r="AO301">
        <v>0</v>
      </c>
      <c r="AP301">
        <f>1-AN301/AO301</f>
        <v>0</v>
      </c>
      <c r="AQ301">
        <v>0</v>
      </c>
      <c r="AR301" t="s">
        <v>420</v>
      </c>
      <c r="AS301" t="s">
        <v>420</v>
      </c>
      <c r="AT301">
        <v>0</v>
      </c>
      <c r="AU301">
        <v>0</v>
      </c>
      <c r="AV301">
        <f>1-AT301/AU301</f>
        <v>0</v>
      </c>
      <c r="AW301">
        <v>0.5</v>
      </c>
      <c r="AX301">
        <f>CW301</f>
        <v>0</v>
      </c>
      <c r="AY301">
        <f>L301</f>
        <v>0</v>
      </c>
      <c r="AZ301">
        <f>AV301*AW301*AX301</f>
        <v>0</v>
      </c>
      <c r="BA301">
        <f>(AY301-AQ301)/AX301</f>
        <v>0</v>
      </c>
      <c r="BB301">
        <f>(AO301-AU301)/AU301</f>
        <v>0</v>
      </c>
      <c r="BC301">
        <f>AN301/(AP301+AN301/AU301)</f>
        <v>0</v>
      </c>
      <c r="BD301" t="s">
        <v>420</v>
      </c>
      <c r="BE301">
        <v>0</v>
      </c>
      <c r="BF301">
        <f>IF(BE301&lt;&gt;0, BE301, BC301)</f>
        <v>0</v>
      </c>
      <c r="BG301">
        <f>1-BF301/AU301</f>
        <v>0</v>
      </c>
      <c r="BH301">
        <f>(AU301-AT301)/(AU301-BF301)</f>
        <v>0</v>
      </c>
      <c r="BI301">
        <f>(AO301-AU301)/(AO301-BF301)</f>
        <v>0</v>
      </c>
      <c r="BJ301">
        <f>(AU301-AT301)/(AU301-AN301)</f>
        <v>0</v>
      </c>
      <c r="BK301">
        <f>(AO301-AU301)/(AO301-AN301)</f>
        <v>0</v>
      </c>
      <c r="BL301">
        <f>(BH301*BF301/AT301)</f>
        <v>0</v>
      </c>
      <c r="BM301">
        <f>(1-BL301)</f>
        <v>0</v>
      </c>
      <c r="CV301">
        <f>$B$11*DT301+$C$11*DU301+$F$11*EF301*(1-EI301)</f>
        <v>0</v>
      </c>
      <c r="CW301">
        <f>CV301*CX301</f>
        <v>0</v>
      </c>
      <c r="CX301">
        <f>($B$11*$D$9+$C$11*$D$9+$F$11*((ES301+EK301)/MAX(ES301+EK301+ET301, 0.1)*$I$9+ET301/MAX(ES301+EK301+ET301, 0.1)*$J$9))/($B$11+$C$11+$F$11)</f>
        <v>0</v>
      </c>
      <c r="CY301">
        <f>($B$11*$K$9+$C$11*$K$9+$F$11*((ES301+EK301)/MAX(ES301+EK301+ET301, 0.1)*$P$9+ET301/MAX(ES301+EK301+ET301, 0.1)*$Q$9))/($B$11+$C$11+$F$11)</f>
        <v>0</v>
      </c>
      <c r="CZ301">
        <v>3.21</v>
      </c>
      <c r="DA301">
        <v>0.5</v>
      </c>
      <c r="DB301" t="s">
        <v>421</v>
      </c>
      <c r="DC301">
        <v>2</v>
      </c>
      <c r="DD301">
        <v>1759364517.1</v>
      </c>
      <c r="DE301">
        <v>420.300666666667</v>
      </c>
      <c r="DF301">
        <v>420.039</v>
      </c>
      <c r="DG301">
        <v>24.0397666666667</v>
      </c>
      <c r="DH301">
        <v>23.9103666666667</v>
      </c>
      <c r="DI301">
        <v>418.320666666667</v>
      </c>
      <c r="DJ301">
        <v>23.6554</v>
      </c>
      <c r="DK301">
        <v>500.029666666667</v>
      </c>
      <c r="DL301">
        <v>90.3307</v>
      </c>
      <c r="DM301">
        <v>0.0322237</v>
      </c>
      <c r="DN301">
        <v>30.2492333333333</v>
      </c>
      <c r="DO301">
        <v>30.0110333333333</v>
      </c>
      <c r="DP301">
        <v>999.9</v>
      </c>
      <c r="DQ301">
        <v>0</v>
      </c>
      <c r="DR301">
        <v>0</v>
      </c>
      <c r="DS301">
        <v>10012.1333333333</v>
      </c>
      <c r="DT301">
        <v>0</v>
      </c>
      <c r="DU301">
        <v>0.330984</v>
      </c>
      <c r="DV301">
        <v>0.261932666666667</v>
      </c>
      <c r="DW301">
        <v>430.653666666667</v>
      </c>
      <c r="DX301">
        <v>430.328</v>
      </c>
      <c r="DY301">
        <v>0.129411666666667</v>
      </c>
      <c r="DZ301">
        <v>420.039</v>
      </c>
      <c r="EA301">
        <v>23.9103666666667</v>
      </c>
      <c r="EB301">
        <v>2.17152666666667</v>
      </c>
      <c r="EC301">
        <v>2.15983666666667</v>
      </c>
      <c r="ED301">
        <v>18.7538</v>
      </c>
      <c r="EE301">
        <v>18.6674666666667</v>
      </c>
      <c r="EF301">
        <v>0.00500059</v>
      </c>
      <c r="EG301">
        <v>0</v>
      </c>
      <c r="EH301">
        <v>0</v>
      </c>
      <c r="EI301">
        <v>0</v>
      </c>
      <c r="EJ301">
        <v>328.233333333333</v>
      </c>
      <c r="EK301">
        <v>0.00500059</v>
      </c>
      <c r="EL301">
        <v>-14.7333333333333</v>
      </c>
      <c r="EM301">
        <v>-1.06666666666667</v>
      </c>
      <c r="EN301">
        <v>35.583</v>
      </c>
      <c r="EO301">
        <v>39.6663333333333</v>
      </c>
      <c r="EP301">
        <v>37.25</v>
      </c>
      <c r="EQ301">
        <v>39.9163333333333</v>
      </c>
      <c r="ER301">
        <v>38.2913333333333</v>
      </c>
      <c r="ES301">
        <v>0</v>
      </c>
      <c r="ET301">
        <v>0</v>
      </c>
      <c r="EU301">
        <v>0</v>
      </c>
      <c r="EV301">
        <v>1759364521.3</v>
      </c>
      <c r="EW301">
        <v>0</v>
      </c>
      <c r="EX301">
        <v>324.8</v>
      </c>
      <c r="EY301">
        <v>1.23760598505578</v>
      </c>
      <c r="EZ301">
        <v>-2.59487116618797</v>
      </c>
      <c r="FA301">
        <v>-10.6576923076923</v>
      </c>
      <c r="FB301">
        <v>15</v>
      </c>
      <c r="FC301">
        <v>0</v>
      </c>
      <c r="FD301" t="s">
        <v>422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0.277993333333333</v>
      </c>
      <c r="FQ301">
        <v>-0.140943194805194</v>
      </c>
      <c r="FR301">
        <v>0.0385437178666528</v>
      </c>
      <c r="FS301">
        <v>1</v>
      </c>
      <c r="FT301">
        <v>325.261764705882</v>
      </c>
      <c r="FU301">
        <v>-14.9564555277762</v>
      </c>
      <c r="FV301">
        <v>5.92199363816942</v>
      </c>
      <c r="FW301">
        <v>-1</v>
      </c>
      <c r="FX301">
        <v>0.0866625571428571</v>
      </c>
      <c r="FY301">
        <v>0.240415885714286</v>
      </c>
      <c r="FZ301">
        <v>0.0252110022911686</v>
      </c>
      <c r="GA301">
        <v>0</v>
      </c>
      <c r="GB301">
        <v>1</v>
      </c>
      <c r="GC301">
        <v>2</v>
      </c>
      <c r="GD301" t="s">
        <v>423</v>
      </c>
      <c r="GE301">
        <v>3.13298</v>
      </c>
      <c r="GF301">
        <v>2.71029</v>
      </c>
      <c r="GG301">
        <v>0.0893605</v>
      </c>
      <c r="GH301">
        <v>0.0897751</v>
      </c>
      <c r="GI301">
        <v>0.102805</v>
      </c>
      <c r="GJ301">
        <v>0.10313</v>
      </c>
      <c r="GK301">
        <v>34285.5</v>
      </c>
      <c r="GL301">
        <v>36713.3</v>
      </c>
      <c r="GM301">
        <v>34064.9</v>
      </c>
      <c r="GN301">
        <v>36520.4</v>
      </c>
      <c r="GO301">
        <v>43161.6</v>
      </c>
      <c r="GP301">
        <v>47017.5</v>
      </c>
      <c r="GQ301">
        <v>53140.5</v>
      </c>
      <c r="GR301">
        <v>58367.7</v>
      </c>
      <c r="GS301">
        <v>1.93722</v>
      </c>
      <c r="GT301">
        <v>1.78245</v>
      </c>
      <c r="GU301">
        <v>0.0956655</v>
      </c>
      <c r="GV301">
        <v>0</v>
      </c>
      <c r="GW301">
        <v>28.4527</v>
      </c>
      <c r="GX301">
        <v>999.9</v>
      </c>
      <c r="GY301">
        <v>57.276</v>
      </c>
      <c r="GZ301">
        <v>30.988</v>
      </c>
      <c r="HA301">
        <v>28.5884</v>
      </c>
      <c r="HB301">
        <v>54.5728</v>
      </c>
      <c r="HC301">
        <v>44.3309</v>
      </c>
      <c r="HD301">
        <v>1</v>
      </c>
      <c r="HE301">
        <v>0.0800661</v>
      </c>
      <c r="HF301">
        <v>-1.44816</v>
      </c>
      <c r="HG301">
        <v>20.1278</v>
      </c>
      <c r="HH301">
        <v>5.19842</v>
      </c>
      <c r="HI301">
        <v>12.0043</v>
      </c>
      <c r="HJ301">
        <v>4.9757</v>
      </c>
      <c r="HK301">
        <v>3.294</v>
      </c>
      <c r="HL301">
        <v>9999</v>
      </c>
      <c r="HM301">
        <v>9999</v>
      </c>
      <c r="HN301">
        <v>999.9</v>
      </c>
      <c r="HO301">
        <v>9999</v>
      </c>
      <c r="HP301">
        <v>1.86325</v>
      </c>
      <c r="HQ301">
        <v>1.86813</v>
      </c>
      <c r="HR301">
        <v>1.86785</v>
      </c>
      <c r="HS301">
        <v>1.86905</v>
      </c>
      <c r="HT301">
        <v>1.86981</v>
      </c>
      <c r="HU301">
        <v>1.86594</v>
      </c>
      <c r="HV301">
        <v>1.86692</v>
      </c>
      <c r="HW301">
        <v>1.86843</v>
      </c>
      <c r="HX301">
        <v>5</v>
      </c>
      <c r="HY301">
        <v>0</v>
      </c>
      <c r="HZ301">
        <v>0</v>
      </c>
      <c r="IA301">
        <v>0</v>
      </c>
      <c r="IB301" t="s">
        <v>424</v>
      </c>
      <c r="IC301" t="s">
        <v>425</v>
      </c>
      <c r="ID301" t="s">
        <v>426</v>
      </c>
      <c r="IE301" t="s">
        <v>426</v>
      </c>
      <c r="IF301" t="s">
        <v>426</v>
      </c>
      <c r="IG301" t="s">
        <v>426</v>
      </c>
      <c r="IH301">
        <v>0</v>
      </c>
      <c r="II301">
        <v>100</v>
      </c>
      <c r="IJ301">
        <v>100</v>
      </c>
      <c r="IK301">
        <v>1.98</v>
      </c>
      <c r="IL301">
        <v>0.3836</v>
      </c>
      <c r="IM301">
        <v>0.591063205497763</v>
      </c>
      <c r="IN301">
        <v>0.00362635438953289</v>
      </c>
      <c r="IO301">
        <v>-8.50754122937555e-07</v>
      </c>
      <c r="IP301">
        <v>2.87264459290622e-10</v>
      </c>
      <c r="IQ301">
        <v>-0.103101814204982</v>
      </c>
      <c r="IR301">
        <v>-0.017656537129445</v>
      </c>
      <c r="IS301">
        <v>0.00217271289782075</v>
      </c>
      <c r="IT301">
        <v>-2.34727275410467e-05</v>
      </c>
      <c r="IU301">
        <v>4</v>
      </c>
      <c r="IV301">
        <v>2183</v>
      </c>
      <c r="IW301">
        <v>1</v>
      </c>
      <c r="IX301">
        <v>27</v>
      </c>
      <c r="IY301">
        <v>29322742</v>
      </c>
      <c r="IZ301">
        <v>29322742</v>
      </c>
      <c r="JA301">
        <v>0.998535</v>
      </c>
      <c r="JB301">
        <v>2.64526</v>
      </c>
      <c r="JC301">
        <v>1.54785</v>
      </c>
      <c r="JD301">
        <v>2.31323</v>
      </c>
      <c r="JE301">
        <v>1.64673</v>
      </c>
      <c r="JF301">
        <v>2.35962</v>
      </c>
      <c r="JG301">
        <v>34.6235</v>
      </c>
      <c r="JH301">
        <v>24.2188</v>
      </c>
      <c r="JI301">
        <v>18</v>
      </c>
      <c r="JJ301">
        <v>495.212</v>
      </c>
      <c r="JK301">
        <v>396.249</v>
      </c>
      <c r="JL301">
        <v>30.9869</v>
      </c>
      <c r="JM301">
        <v>28.405</v>
      </c>
      <c r="JN301">
        <v>30.0001</v>
      </c>
      <c r="JO301">
        <v>28.4056</v>
      </c>
      <c r="JP301">
        <v>28.3595</v>
      </c>
      <c r="JQ301">
        <v>20.0009</v>
      </c>
      <c r="JR301">
        <v>19.8475</v>
      </c>
      <c r="JS301">
        <v>54.0145</v>
      </c>
      <c r="JT301">
        <v>30.9755</v>
      </c>
      <c r="JU301">
        <v>420</v>
      </c>
      <c r="JV301">
        <v>23.8764</v>
      </c>
      <c r="JW301">
        <v>96.5987</v>
      </c>
      <c r="JX301">
        <v>94.5685</v>
      </c>
    </row>
    <row r="302" spans="1:284">
      <c r="A302">
        <v>286</v>
      </c>
      <c r="B302">
        <v>1759364522.1</v>
      </c>
      <c r="C302">
        <v>3480</v>
      </c>
      <c r="D302" t="s">
        <v>1005</v>
      </c>
      <c r="E302" t="s">
        <v>1006</v>
      </c>
      <c r="F302">
        <v>5</v>
      </c>
      <c r="G302" t="s">
        <v>974</v>
      </c>
      <c r="H302" t="s">
        <v>419</v>
      </c>
      <c r="I302">
        <v>1759364519.1</v>
      </c>
      <c r="J302">
        <f>(K302)/1000</f>
        <v>0</v>
      </c>
      <c r="K302">
        <f>1000*DK302*AI302*(DG302-DH302)/(100*CZ302*(1000-AI302*DG302))</f>
        <v>0</v>
      </c>
      <c r="L302">
        <f>DK302*AI302*(DF302-DE302*(1000-AI302*DH302)/(1000-AI302*DG302))/(100*CZ302)</f>
        <v>0</v>
      </c>
      <c r="M302">
        <f>DE302 - IF(AI302&gt;1, L302*CZ302*100.0/(AK302), 0)</f>
        <v>0</v>
      </c>
      <c r="N302">
        <f>((T302-J302/2)*M302-L302)/(T302+J302/2)</f>
        <v>0</v>
      </c>
      <c r="O302">
        <f>N302*(DL302+DM302)/1000.0</f>
        <v>0</v>
      </c>
      <c r="P302">
        <f>(DE302 - IF(AI302&gt;1, L302*CZ302*100.0/(AK302), 0))*(DL302+DM302)/1000.0</f>
        <v>0</v>
      </c>
      <c r="Q302">
        <f>2.0/((1/S302-1/R302)+SIGN(S302)*SQRT((1/S302-1/R302)*(1/S302-1/R302) + 4*DA302/((DA302+1)*(DA302+1))*(2*1/S302*1/R302-1/R302*1/R302)))</f>
        <v>0</v>
      </c>
      <c r="R302">
        <f>IF(LEFT(DB302,1)&lt;&gt;"0",IF(LEFT(DB302,1)="1",3.0,DC302),$D$5+$E$5*(DS302*DL302/($K$5*1000))+$F$5*(DS302*DL302/($K$5*1000))*MAX(MIN(CZ302,$J$5),$I$5)*MAX(MIN(CZ302,$J$5),$I$5)+$G$5*MAX(MIN(CZ302,$J$5),$I$5)*(DS302*DL302/($K$5*1000))+$H$5*(DS302*DL302/($K$5*1000))*(DS302*DL302/($K$5*1000)))</f>
        <v>0</v>
      </c>
      <c r="S302">
        <f>J302*(1000-(1000*0.61365*exp(17.502*W302/(240.97+W302))/(DL302+DM302)+DG302)/2)/(1000*0.61365*exp(17.502*W302/(240.97+W302))/(DL302+DM302)-DG302)</f>
        <v>0</v>
      </c>
      <c r="T302">
        <f>1/((DA302+1)/(Q302/1.6)+1/(R302/1.37)) + DA302/((DA302+1)/(Q302/1.6) + DA302/(R302/1.37))</f>
        <v>0</v>
      </c>
      <c r="U302">
        <f>(CV302*CY302)</f>
        <v>0</v>
      </c>
      <c r="V302">
        <f>(DN302+(U302+2*0.95*5.67E-8*(((DN302+$B$7)+273)^4-(DN302+273)^4)-44100*J302)/(1.84*29.3*R302+8*0.95*5.67E-8*(DN302+273)^3))</f>
        <v>0</v>
      </c>
      <c r="W302">
        <f>($C$7*DO302+$D$7*DP302+$E$7*V302)</f>
        <v>0</v>
      </c>
      <c r="X302">
        <f>0.61365*exp(17.502*W302/(240.97+W302))</f>
        <v>0</v>
      </c>
      <c r="Y302">
        <f>(Z302/AA302*100)</f>
        <v>0</v>
      </c>
      <c r="Z302">
        <f>DG302*(DL302+DM302)/1000</f>
        <v>0</v>
      </c>
      <c r="AA302">
        <f>0.61365*exp(17.502*DN302/(240.97+DN302))</f>
        <v>0</v>
      </c>
      <c r="AB302">
        <f>(X302-DG302*(DL302+DM302)/1000)</f>
        <v>0</v>
      </c>
      <c r="AC302">
        <f>(-J302*44100)</f>
        <v>0</v>
      </c>
      <c r="AD302">
        <f>2*29.3*R302*0.92*(DN302-W302)</f>
        <v>0</v>
      </c>
      <c r="AE302">
        <f>2*0.95*5.67E-8*(((DN302+$B$7)+273)^4-(W302+273)^4)</f>
        <v>0</v>
      </c>
      <c r="AF302">
        <f>U302+AE302+AC302+AD302</f>
        <v>0</v>
      </c>
      <c r="AG302">
        <v>7</v>
      </c>
      <c r="AH302">
        <v>1</v>
      </c>
      <c r="AI302">
        <f>IF(AG302*$H$13&gt;=AK302,1.0,(AK302/(AK302-AG302*$H$13)))</f>
        <v>0</v>
      </c>
      <c r="AJ302">
        <f>(AI302-1)*100</f>
        <v>0</v>
      </c>
      <c r="AK302">
        <f>MAX(0,($B$13+$C$13*DS302)/(1+$D$13*DS302)*DL302/(DN302+273)*$E$13)</f>
        <v>0</v>
      </c>
      <c r="AL302" t="s">
        <v>420</v>
      </c>
      <c r="AM302" t="s">
        <v>420</v>
      </c>
      <c r="AN302">
        <v>0</v>
      </c>
      <c r="AO302">
        <v>0</v>
      </c>
      <c r="AP302">
        <f>1-AN302/AO302</f>
        <v>0</v>
      </c>
      <c r="AQ302">
        <v>0</v>
      </c>
      <c r="AR302" t="s">
        <v>420</v>
      </c>
      <c r="AS302" t="s">
        <v>420</v>
      </c>
      <c r="AT302">
        <v>0</v>
      </c>
      <c r="AU302">
        <v>0</v>
      </c>
      <c r="AV302">
        <f>1-AT302/AU302</f>
        <v>0</v>
      </c>
      <c r="AW302">
        <v>0.5</v>
      </c>
      <c r="AX302">
        <f>CW302</f>
        <v>0</v>
      </c>
      <c r="AY302">
        <f>L302</f>
        <v>0</v>
      </c>
      <c r="AZ302">
        <f>AV302*AW302*AX302</f>
        <v>0</v>
      </c>
      <c r="BA302">
        <f>(AY302-AQ302)/AX302</f>
        <v>0</v>
      </c>
      <c r="BB302">
        <f>(AO302-AU302)/AU302</f>
        <v>0</v>
      </c>
      <c r="BC302">
        <f>AN302/(AP302+AN302/AU302)</f>
        <v>0</v>
      </c>
      <c r="BD302" t="s">
        <v>420</v>
      </c>
      <c r="BE302">
        <v>0</v>
      </c>
      <c r="BF302">
        <f>IF(BE302&lt;&gt;0, BE302, BC302)</f>
        <v>0</v>
      </c>
      <c r="BG302">
        <f>1-BF302/AU302</f>
        <v>0</v>
      </c>
      <c r="BH302">
        <f>(AU302-AT302)/(AU302-BF302)</f>
        <v>0</v>
      </c>
      <c r="BI302">
        <f>(AO302-AU302)/(AO302-BF302)</f>
        <v>0</v>
      </c>
      <c r="BJ302">
        <f>(AU302-AT302)/(AU302-AN302)</f>
        <v>0</v>
      </c>
      <c r="BK302">
        <f>(AO302-AU302)/(AO302-AN302)</f>
        <v>0</v>
      </c>
      <c r="BL302">
        <f>(BH302*BF302/AT302)</f>
        <v>0</v>
      </c>
      <c r="BM302">
        <f>(1-BL302)</f>
        <v>0</v>
      </c>
      <c r="CV302">
        <f>$B$11*DT302+$C$11*DU302+$F$11*EF302*(1-EI302)</f>
        <v>0</v>
      </c>
      <c r="CW302">
        <f>CV302*CX302</f>
        <v>0</v>
      </c>
      <c r="CX302">
        <f>($B$11*$D$9+$C$11*$D$9+$F$11*((ES302+EK302)/MAX(ES302+EK302+ET302, 0.1)*$I$9+ET302/MAX(ES302+EK302+ET302, 0.1)*$J$9))/($B$11+$C$11+$F$11)</f>
        <v>0</v>
      </c>
      <c r="CY302">
        <f>($B$11*$K$9+$C$11*$K$9+$F$11*((ES302+EK302)/MAX(ES302+EK302+ET302, 0.1)*$P$9+ET302/MAX(ES302+EK302+ET302, 0.1)*$Q$9))/($B$11+$C$11+$F$11)</f>
        <v>0</v>
      </c>
      <c r="CZ302">
        <v>3.21</v>
      </c>
      <c r="DA302">
        <v>0.5</v>
      </c>
      <c r="DB302" t="s">
        <v>421</v>
      </c>
      <c r="DC302">
        <v>2</v>
      </c>
      <c r="DD302">
        <v>1759364519.1</v>
      </c>
      <c r="DE302">
        <v>420.290333333333</v>
      </c>
      <c r="DF302">
        <v>420.016666666667</v>
      </c>
      <c r="DG302">
        <v>24.0283666666667</v>
      </c>
      <c r="DH302">
        <v>23.8883</v>
      </c>
      <c r="DI302">
        <v>418.310333333333</v>
      </c>
      <c r="DJ302">
        <v>23.6445333333333</v>
      </c>
      <c r="DK302">
        <v>500.015333333333</v>
      </c>
      <c r="DL302">
        <v>90.3306666666667</v>
      </c>
      <c r="DM302">
        <v>0.0321392666666667</v>
      </c>
      <c r="DN302">
        <v>30.2502</v>
      </c>
      <c r="DO302">
        <v>30.0127333333333</v>
      </c>
      <c r="DP302">
        <v>999.9</v>
      </c>
      <c r="DQ302">
        <v>0</v>
      </c>
      <c r="DR302">
        <v>0</v>
      </c>
      <c r="DS302">
        <v>10016.0666666667</v>
      </c>
      <c r="DT302">
        <v>0</v>
      </c>
      <c r="DU302">
        <v>0.330984</v>
      </c>
      <c r="DV302">
        <v>0.274017333333333</v>
      </c>
      <c r="DW302">
        <v>430.638333333333</v>
      </c>
      <c r="DX302">
        <v>430.295666666667</v>
      </c>
      <c r="DY302">
        <v>0.1401</v>
      </c>
      <c r="DZ302">
        <v>420.016666666667</v>
      </c>
      <c r="EA302">
        <v>23.8883</v>
      </c>
      <c r="EB302">
        <v>2.17049666666667</v>
      </c>
      <c r="EC302">
        <v>2.15784333333333</v>
      </c>
      <c r="ED302">
        <v>18.7462333333333</v>
      </c>
      <c r="EE302">
        <v>18.6527333333333</v>
      </c>
      <c r="EF302">
        <v>0.00500059</v>
      </c>
      <c r="EG302">
        <v>0</v>
      </c>
      <c r="EH302">
        <v>0</v>
      </c>
      <c r="EI302">
        <v>0</v>
      </c>
      <c r="EJ302">
        <v>328.3</v>
      </c>
      <c r="EK302">
        <v>0.00500059</v>
      </c>
      <c r="EL302">
        <v>-14.6</v>
      </c>
      <c r="EM302">
        <v>-1.06666666666667</v>
      </c>
      <c r="EN302">
        <v>35.604</v>
      </c>
      <c r="EO302">
        <v>39.708</v>
      </c>
      <c r="EP302">
        <v>37.2706666666667</v>
      </c>
      <c r="EQ302">
        <v>39.958</v>
      </c>
      <c r="ER302">
        <v>38.312</v>
      </c>
      <c r="ES302">
        <v>0</v>
      </c>
      <c r="ET302">
        <v>0</v>
      </c>
      <c r="EU302">
        <v>0</v>
      </c>
      <c r="EV302">
        <v>1759364523.1</v>
      </c>
      <c r="EW302">
        <v>0</v>
      </c>
      <c r="EX302">
        <v>325.064</v>
      </c>
      <c r="EY302">
        <v>-15.7769238685245</v>
      </c>
      <c r="EZ302">
        <v>4.73846204017512</v>
      </c>
      <c r="FA302">
        <v>-9.972</v>
      </c>
      <c r="FB302">
        <v>15</v>
      </c>
      <c r="FC302">
        <v>0</v>
      </c>
      <c r="FD302" t="s">
        <v>422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0.272373761904762</v>
      </c>
      <c r="FQ302">
        <v>0.0102236103896104</v>
      </c>
      <c r="FR302">
        <v>0.0312557580369941</v>
      </c>
      <c r="FS302">
        <v>1</v>
      </c>
      <c r="FT302">
        <v>325.114705882353</v>
      </c>
      <c r="FU302">
        <v>-4.46906065611888</v>
      </c>
      <c r="FV302">
        <v>6.14267293577053</v>
      </c>
      <c r="FW302">
        <v>-1</v>
      </c>
      <c r="FX302">
        <v>0.0950552</v>
      </c>
      <c r="FY302">
        <v>0.273843654545455</v>
      </c>
      <c r="FZ302">
        <v>0.0284217592044077</v>
      </c>
      <c r="GA302">
        <v>0</v>
      </c>
      <c r="GB302">
        <v>1</v>
      </c>
      <c r="GC302">
        <v>2</v>
      </c>
      <c r="GD302" t="s">
        <v>423</v>
      </c>
      <c r="GE302">
        <v>3.13292</v>
      </c>
      <c r="GF302">
        <v>2.71029</v>
      </c>
      <c r="GG302">
        <v>0.0893587</v>
      </c>
      <c r="GH302">
        <v>0.0897821</v>
      </c>
      <c r="GI302">
        <v>0.102763</v>
      </c>
      <c r="GJ302">
        <v>0.103112</v>
      </c>
      <c r="GK302">
        <v>34285.4</v>
      </c>
      <c r="GL302">
        <v>36713.3</v>
      </c>
      <c r="GM302">
        <v>34064.8</v>
      </c>
      <c r="GN302">
        <v>36520.6</v>
      </c>
      <c r="GO302">
        <v>43163.5</v>
      </c>
      <c r="GP302">
        <v>47018.9</v>
      </c>
      <c r="GQ302">
        <v>53140.2</v>
      </c>
      <c r="GR302">
        <v>58368.2</v>
      </c>
      <c r="GS302">
        <v>1.93722</v>
      </c>
      <c r="GT302">
        <v>1.7823</v>
      </c>
      <c r="GU302">
        <v>0.0961684</v>
      </c>
      <c r="GV302">
        <v>0</v>
      </c>
      <c r="GW302">
        <v>28.4531</v>
      </c>
      <c r="GX302">
        <v>999.9</v>
      </c>
      <c r="GY302">
        <v>57.276</v>
      </c>
      <c r="GZ302">
        <v>30.978</v>
      </c>
      <c r="HA302">
        <v>28.5666</v>
      </c>
      <c r="HB302">
        <v>54.9128</v>
      </c>
      <c r="HC302">
        <v>44.5152</v>
      </c>
      <c r="HD302">
        <v>1</v>
      </c>
      <c r="HE302">
        <v>0.0799644</v>
      </c>
      <c r="HF302">
        <v>-1.43259</v>
      </c>
      <c r="HG302">
        <v>20.1279</v>
      </c>
      <c r="HH302">
        <v>5.19842</v>
      </c>
      <c r="HI302">
        <v>12.0041</v>
      </c>
      <c r="HJ302">
        <v>4.9755</v>
      </c>
      <c r="HK302">
        <v>3.294</v>
      </c>
      <c r="HL302">
        <v>9999</v>
      </c>
      <c r="HM302">
        <v>9999</v>
      </c>
      <c r="HN302">
        <v>999.9</v>
      </c>
      <c r="HO302">
        <v>9999</v>
      </c>
      <c r="HP302">
        <v>1.86325</v>
      </c>
      <c r="HQ302">
        <v>1.86813</v>
      </c>
      <c r="HR302">
        <v>1.86786</v>
      </c>
      <c r="HS302">
        <v>1.86905</v>
      </c>
      <c r="HT302">
        <v>1.86981</v>
      </c>
      <c r="HU302">
        <v>1.86593</v>
      </c>
      <c r="HV302">
        <v>1.86693</v>
      </c>
      <c r="HW302">
        <v>1.86843</v>
      </c>
      <c r="HX302">
        <v>5</v>
      </c>
      <c r="HY302">
        <v>0</v>
      </c>
      <c r="HZ302">
        <v>0</v>
      </c>
      <c r="IA302">
        <v>0</v>
      </c>
      <c r="IB302" t="s">
        <v>424</v>
      </c>
      <c r="IC302" t="s">
        <v>425</v>
      </c>
      <c r="ID302" t="s">
        <v>426</v>
      </c>
      <c r="IE302" t="s">
        <v>426</v>
      </c>
      <c r="IF302" t="s">
        <v>426</v>
      </c>
      <c r="IG302" t="s">
        <v>426</v>
      </c>
      <c r="IH302">
        <v>0</v>
      </c>
      <c r="II302">
        <v>100</v>
      </c>
      <c r="IJ302">
        <v>100</v>
      </c>
      <c r="IK302">
        <v>1.981</v>
      </c>
      <c r="IL302">
        <v>0.3829</v>
      </c>
      <c r="IM302">
        <v>0.591063205497763</v>
      </c>
      <c r="IN302">
        <v>0.00362635438953289</v>
      </c>
      <c r="IO302">
        <v>-8.50754122937555e-07</v>
      </c>
      <c r="IP302">
        <v>2.87264459290622e-10</v>
      </c>
      <c r="IQ302">
        <v>-0.103101814204982</v>
      </c>
      <c r="IR302">
        <v>-0.017656537129445</v>
      </c>
      <c r="IS302">
        <v>0.00217271289782075</v>
      </c>
      <c r="IT302">
        <v>-2.34727275410467e-05</v>
      </c>
      <c r="IU302">
        <v>4</v>
      </c>
      <c r="IV302">
        <v>2183</v>
      </c>
      <c r="IW302">
        <v>1</v>
      </c>
      <c r="IX302">
        <v>27</v>
      </c>
      <c r="IY302">
        <v>29322742</v>
      </c>
      <c r="IZ302">
        <v>29322742</v>
      </c>
      <c r="JA302">
        <v>0.998535</v>
      </c>
      <c r="JB302">
        <v>2.64038</v>
      </c>
      <c r="JC302">
        <v>1.54785</v>
      </c>
      <c r="JD302">
        <v>2.31323</v>
      </c>
      <c r="JE302">
        <v>1.64673</v>
      </c>
      <c r="JF302">
        <v>2.37793</v>
      </c>
      <c r="JG302">
        <v>34.6235</v>
      </c>
      <c r="JH302">
        <v>24.2188</v>
      </c>
      <c r="JI302">
        <v>18</v>
      </c>
      <c r="JJ302">
        <v>495.201</v>
      </c>
      <c r="JK302">
        <v>396.167</v>
      </c>
      <c r="JL302">
        <v>30.9832</v>
      </c>
      <c r="JM302">
        <v>28.405</v>
      </c>
      <c r="JN302">
        <v>30</v>
      </c>
      <c r="JO302">
        <v>28.4044</v>
      </c>
      <c r="JP302">
        <v>28.3595</v>
      </c>
      <c r="JQ302">
        <v>20.0002</v>
      </c>
      <c r="JR302">
        <v>19.8475</v>
      </c>
      <c r="JS302">
        <v>54.0145</v>
      </c>
      <c r="JT302">
        <v>30.9755</v>
      </c>
      <c r="JU302">
        <v>420</v>
      </c>
      <c r="JV302">
        <v>23.8804</v>
      </c>
      <c r="JW302">
        <v>96.5982</v>
      </c>
      <c r="JX302">
        <v>94.5692</v>
      </c>
    </row>
    <row r="303" spans="1:284">
      <c r="A303">
        <v>287</v>
      </c>
      <c r="B303">
        <v>1759364524.1</v>
      </c>
      <c r="C303">
        <v>3482</v>
      </c>
      <c r="D303" t="s">
        <v>1007</v>
      </c>
      <c r="E303" t="s">
        <v>1008</v>
      </c>
      <c r="F303">
        <v>5</v>
      </c>
      <c r="G303" t="s">
        <v>974</v>
      </c>
      <c r="H303" t="s">
        <v>419</v>
      </c>
      <c r="I303">
        <v>1759364521.1</v>
      </c>
      <c r="J303">
        <f>(K303)/1000</f>
        <v>0</v>
      </c>
      <c r="K303">
        <f>1000*DK303*AI303*(DG303-DH303)/(100*CZ303*(1000-AI303*DG303))</f>
        <v>0</v>
      </c>
      <c r="L303">
        <f>DK303*AI303*(DF303-DE303*(1000-AI303*DH303)/(1000-AI303*DG303))/(100*CZ303)</f>
        <v>0</v>
      </c>
      <c r="M303">
        <f>DE303 - IF(AI303&gt;1, L303*CZ303*100.0/(AK303), 0)</f>
        <v>0</v>
      </c>
      <c r="N303">
        <f>((T303-J303/2)*M303-L303)/(T303+J303/2)</f>
        <v>0</v>
      </c>
      <c r="O303">
        <f>N303*(DL303+DM303)/1000.0</f>
        <v>0</v>
      </c>
      <c r="P303">
        <f>(DE303 - IF(AI303&gt;1, L303*CZ303*100.0/(AK303), 0))*(DL303+DM303)/1000.0</f>
        <v>0</v>
      </c>
      <c r="Q303">
        <f>2.0/((1/S303-1/R303)+SIGN(S303)*SQRT((1/S303-1/R303)*(1/S303-1/R303) + 4*DA303/((DA303+1)*(DA303+1))*(2*1/S303*1/R303-1/R303*1/R303)))</f>
        <v>0</v>
      </c>
      <c r="R303">
        <f>IF(LEFT(DB303,1)&lt;&gt;"0",IF(LEFT(DB303,1)="1",3.0,DC303),$D$5+$E$5*(DS303*DL303/($K$5*1000))+$F$5*(DS303*DL303/($K$5*1000))*MAX(MIN(CZ303,$J$5),$I$5)*MAX(MIN(CZ303,$J$5),$I$5)+$G$5*MAX(MIN(CZ303,$J$5),$I$5)*(DS303*DL303/($K$5*1000))+$H$5*(DS303*DL303/($K$5*1000))*(DS303*DL303/($K$5*1000)))</f>
        <v>0</v>
      </c>
      <c r="S303">
        <f>J303*(1000-(1000*0.61365*exp(17.502*W303/(240.97+W303))/(DL303+DM303)+DG303)/2)/(1000*0.61365*exp(17.502*W303/(240.97+W303))/(DL303+DM303)-DG303)</f>
        <v>0</v>
      </c>
      <c r="T303">
        <f>1/((DA303+1)/(Q303/1.6)+1/(R303/1.37)) + DA303/((DA303+1)/(Q303/1.6) + DA303/(R303/1.37))</f>
        <v>0</v>
      </c>
      <c r="U303">
        <f>(CV303*CY303)</f>
        <v>0</v>
      </c>
      <c r="V303">
        <f>(DN303+(U303+2*0.95*5.67E-8*(((DN303+$B$7)+273)^4-(DN303+273)^4)-44100*J303)/(1.84*29.3*R303+8*0.95*5.67E-8*(DN303+273)^3))</f>
        <v>0</v>
      </c>
      <c r="W303">
        <f>($C$7*DO303+$D$7*DP303+$E$7*V303)</f>
        <v>0</v>
      </c>
      <c r="X303">
        <f>0.61365*exp(17.502*W303/(240.97+W303))</f>
        <v>0</v>
      </c>
      <c r="Y303">
        <f>(Z303/AA303*100)</f>
        <v>0</v>
      </c>
      <c r="Z303">
        <f>DG303*(DL303+DM303)/1000</f>
        <v>0</v>
      </c>
      <c r="AA303">
        <f>0.61365*exp(17.502*DN303/(240.97+DN303))</f>
        <v>0</v>
      </c>
      <c r="AB303">
        <f>(X303-DG303*(DL303+DM303)/1000)</f>
        <v>0</v>
      </c>
      <c r="AC303">
        <f>(-J303*44100)</f>
        <v>0</v>
      </c>
      <c r="AD303">
        <f>2*29.3*R303*0.92*(DN303-W303)</f>
        <v>0</v>
      </c>
      <c r="AE303">
        <f>2*0.95*5.67E-8*(((DN303+$B$7)+273)^4-(W303+273)^4)</f>
        <v>0</v>
      </c>
      <c r="AF303">
        <f>U303+AE303+AC303+AD303</f>
        <v>0</v>
      </c>
      <c r="AG303">
        <v>7</v>
      </c>
      <c r="AH303">
        <v>1</v>
      </c>
      <c r="AI303">
        <f>IF(AG303*$H$13&gt;=AK303,1.0,(AK303/(AK303-AG303*$H$13)))</f>
        <v>0</v>
      </c>
      <c r="AJ303">
        <f>(AI303-1)*100</f>
        <v>0</v>
      </c>
      <c r="AK303">
        <f>MAX(0,($B$13+$C$13*DS303)/(1+$D$13*DS303)*DL303/(DN303+273)*$E$13)</f>
        <v>0</v>
      </c>
      <c r="AL303" t="s">
        <v>420</v>
      </c>
      <c r="AM303" t="s">
        <v>420</v>
      </c>
      <c r="AN303">
        <v>0</v>
      </c>
      <c r="AO303">
        <v>0</v>
      </c>
      <c r="AP303">
        <f>1-AN303/AO303</f>
        <v>0</v>
      </c>
      <c r="AQ303">
        <v>0</v>
      </c>
      <c r="AR303" t="s">
        <v>420</v>
      </c>
      <c r="AS303" t="s">
        <v>420</v>
      </c>
      <c r="AT303">
        <v>0</v>
      </c>
      <c r="AU303">
        <v>0</v>
      </c>
      <c r="AV303">
        <f>1-AT303/AU303</f>
        <v>0</v>
      </c>
      <c r="AW303">
        <v>0.5</v>
      </c>
      <c r="AX303">
        <f>CW303</f>
        <v>0</v>
      </c>
      <c r="AY303">
        <f>L303</f>
        <v>0</v>
      </c>
      <c r="AZ303">
        <f>AV303*AW303*AX303</f>
        <v>0</v>
      </c>
      <c r="BA303">
        <f>(AY303-AQ303)/AX303</f>
        <v>0</v>
      </c>
      <c r="BB303">
        <f>(AO303-AU303)/AU303</f>
        <v>0</v>
      </c>
      <c r="BC303">
        <f>AN303/(AP303+AN303/AU303)</f>
        <v>0</v>
      </c>
      <c r="BD303" t="s">
        <v>420</v>
      </c>
      <c r="BE303">
        <v>0</v>
      </c>
      <c r="BF303">
        <f>IF(BE303&lt;&gt;0, BE303, BC303)</f>
        <v>0</v>
      </c>
      <c r="BG303">
        <f>1-BF303/AU303</f>
        <v>0</v>
      </c>
      <c r="BH303">
        <f>(AU303-AT303)/(AU303-BF303)</f>
        <v>0</v>
      </c>
      <c r="BI303">
        <f>(AO303-AU303)/(AO303-BF303)</f>
        <v>0</v>
      </c>
      <c r="BJ303">
        <f>(AU303-AT303)/(AU303-AN303)</f>
        <v>0</v>
      </c>
      <c r="BK303">
        <f>(AO303-AU303)/(AO303-AN303)</f>
        <v>0</v>
      </c>
      <c r="BL303">
        <f>(BH303*BF303/AT303)</f>
        <v>0</v>
      </c>
      <c r="BM303">
        <f>(1-BL303)</f>
        <v>0</v>
      </c>
      <c r="CV303">
        <f>$B$11*DT303+$C$11*DU303+$F$11*EF303*(1-EI303)</f>
        <v>0</v>
      </c>
      <c r="CW303">
        <f>CV303*CX303</f>
        <v>0</v>
      </c>
      <c r="CX303">
        <f>($B$11*$D$9+$C$11*$D$9+$F$11*((ES303+EK303)/MAX(ES303+EK303+ET303, 0.1)*$I$9+ET303/MAX(ES303+EK303+ET303, 0.1)*$J$9))/($B$11+$C$11+$F$11)</f>
        <v>0</v>
      </c>
      <c r="CY303">
        <f>($B$11*$K$9+$C$11*$K$9+$F$11*((ES303+EK303)/MAX(ES303+EK303+ET303, 0.1)*$P$9+ET303/MAX(ES303+EK303+ET303, 0.1)*$Q$9))/($B$11+$C$11+$F$11)</f>
        <v>0</v>
      </c>
      <c r="CZ303">
        <v>3.21</v>
      </c>
      <c r="DA303">
        <v>0.5</v>
      </c>
      <c r="DB303" t="s">
        <v>421</v>
      </c>
      <c r="DC303">
        <v>2</v>
      </c>
      <c r="DD303">
        <v>1759364521.1</v>
      </c>
      <c r="DE303">
        <v>420.289666666667</v>
      </c>
      <c r="DF303">
        <v>419.995333333333</v>
      </c>
      <c r="DG303">
        <v>24.0150666666667</v>
      </c>
      <c r="DH303">
        <v>23.8760333333333</v>
      </c>
      <c r="DI303">
        <v>418.309666666667</v>
      </c>
      <c r="DJ303">
        <v>23.6318</v>
      </c>
      <c r="DK303">
        <v>500.022666666667</v>
      </c>
      <c r="DL303">
        <v>90.3307333333333</v>
      </c>
      <c r="DM303">
        <v>0.0322333666666667</v>
      </c>
      <c r="DN303">
        <v>30.2501</v>
      </c>
      <c r="DO303">
        <v>30.0165</v>
      </c>
      <c r="DP303">
        <v>999.9</v>
      </c>
      <c r="DQ303">
        <v>0</v>
      </c>
      <c r="DR303">
        <v>0</v>
      </c>
      <c r="DS303">
        <v>10006.4666666667</v>
      </c>
      <c r="DT303">
        <v>0</v>
      </c>
      <c r="DU303">
        <v>0.330984</v>
      </c>
      <c r="DV303">
        <v>0.294433666666667</v>
      </c>
      <c r="DW303">
        <v>430.631666666667</v>
      </c>
      <c r="DX303">
        <v>430.268666666667</v>
      </c>
      <c r="DY303">
        <v>0.139028666666667</v>
      </c>
      <c r="DZ303">
        <v>419.995333333333</v>
      </c>
      <c r="EA303">
        <v>23.8760333333333</v>
      </c>
      <c r="EB303">
        <v>2.16929666666667</v>
      </c>
      <c r="EC303">
        <v>2.15674</v>
      </c>
      <c r="ED303">
        <v>18.7373666666667</v>
      </c>
      <c r="EE303">
        <v>18.6445666666667</v>
      </c>
      <c r="EF303">
        <v>0.00500059</v>
      </c>
      <c r="EG303">
        <v>0</v>
      </c>
      <c r="EH303">
        <v>0</v>
      </c>
      <c r="EI303">
        <v>0</v>
      </c>
      <c r="EJ303">
        <v>329.466666666667</v>
      </c>
      <c r="EK303">
        <v>0.00500059</v>
      </c>
      <c r="EL303">
        <v>-10.3333333333333</v>
      </c>
      <c r="EM303">
        <v>-0.4</v>
      </c>
      <c r="EN303">
        <v>35.625</v>
      </c>
      <c r="EO303">
        <v>39.7496666666667</v>
      </c>
      <c r="EP303">
        <v>37.2913333333333</v>
      </c>
      <c r="EQ303">
        <v>39.9996666666667</v>
      </c>
      <c r="ER303">
        <v>38.333</v>
      </c>
      <c r="ES303">
        <v>0</v>
      </c>
      <c r="ET303">
        <v>0</v>
      </c>
      <c r="EU303">
        <v>0</v>
      </c>
      <c r="EV303">
        <v>1759364525.5</v>
      </c>
      <c r="EW303">
        <v>0</v>
      </c>
      <c r="EX303">
        <v>323.724</v>
      </c>
      <c r="EY303">
        <v>-29.1384623633348</v>
      </c>
      <c r="EZ303">
        <v>-0.223076550095226</v>
      </c>
      <c r="FA303">
        <v>-9.144</v>
      </c>
      <c r="FB303">
        <v>15</v>
      </c>
      <c r="FC303">
        <v>0</v>
      </c>
      <c r="FD303" t="s">
        <v>422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0.267286047619048</v>
      </c>
      <c r="FQ303">
        <v>0.10323374025974</v>
      </c>
      <c r="FR303">
        <v>0.0258403274018699</v>
      </c>
      <c r="FS303">
        <v>1</v>
      </c>
      <c r="FT303">
        <v>324.7</v>
      </c>
      <c r="FU303">
        <v>-2.22765501632817</v>
      </c>
      <c r="FV303">
        <v>6.09980713292015</v>
      </c>
      <c r="FW303">
        <v>-1</v>
      </c>
      <c r="FX303">
        <v>0.102509142857143</v>
      </c>
      <c r="FY303">
        <v>0.274703820779221</v>
      </c>
      <c r="FZ303">
        <v>0.0285160231267828</v>
      </c>
      <c r="GA303">
        <v>0</v>
      </c>
      <c r="GB303">
        <v>1</v>
      </c>
      <c r="GC303">
        <v>2</v>
      </c>
      <c r="GD303" t="s">
        <v>423</v>
      </c>
      <c r="GE303">
        <v>3.13286</v>
      </c>
      <c r="GF303">
        <v>2.7104</v>
      </c>
      <c r="GG303">
        <v>0.0893626</v>
      </c>
      <c r="GH303">
        <v>0.0897813</v>
      </c>
      <c r="GI303">
        <v>0.102723</v>
      </c>
      <c r="GJ303">
        <v>0.103104</v>
      </c>
      <c r="GK303">
        <v>34285.2</v>
      </c>
      <c r="GL303">
        <v>36713.4</v>
      </c>
      <c r="GM303">
        <v>34064.6</v>
      </c>
      <c r="GN303">
        <v>36520.7</v>
      </c>
      <c r="GO303">
        <v>43165.1</v>
      </c>
      <c r="GP303">
        <v>47019.4</v>
      </c>
      <c r="GQ303">
        <v>53139.8</v>
      </c>
      <c r="GR303">
        <v>58368.3</v>
      </c>
      <c r="GS303">
        <v>1.9371</v>
      </c>
      <c r="GT303">
        <v>1.78227</v>
      </c>
      <c r="GU303">
        <v>0.0962988</v>
      </c>
      <c r="GV303">
        <v>0</v>
      </c>
      <c r="GW303">
        <v>28.4531</v>
      </c>
      <c r="GX303">
        <v>999.9</v>
      </c>
      <c r="GY303">
        <v>57.276</v>
      </c>
      <c r="GZ303">
        <v>30.978</v>
      </c>
      <c r="HA303">
        <v>28.5703</v>
      </c>
      <c r="HB303">
        <v>54.7728</v>
      </c>
      <c r="HC303">
        <v>44.2428</v>
      </c>
      <c r="HD303">
        <v>1</v>
      </c>
      <c r="HE303">
        <v>0.079939</v>
      </c>
      <c r="HF303">
        <v>-1.43606</v>
      </c>
      <c r="HG303">
        <v>20.1278</v>
      </c>
      <c r="HH303">
        <v>5.19827</v>
      </c>
      <c r="HI303">
        <v>12.004</v>
      </c>
      <c r="HJ303">
        <v>4.97535</v>
      </c>
      <c r="HK303">
        <v>3.294</v>
      </c>
      <c r="HL303">
        <v>9999</v>
      </c>
      <c r="HM303">
        <v>9999</v>
      </c>
      <c r="HN303">
        <v>999.9</v>
      </c>
      <c r="HO303">
        <v>9999</v>
      </c>
      <c r="HP303">
        <v>1.86325</v>
      </c>
      <c r="HQ303">
        <v>1.86813</v>
      </c>
      <c r="HR303">
        <v>1.86788</v>
      </c>
      <c r="HS303">
        <v>1.86905</v>
      </c>
      <c r="HT303">
        <v>1.86981</v>
      </c>
      <c r="HU303">
        <v>1.86595</v>
      </c>
      <c r="HV303">
        <v>1.86692</v>
      </c>
      <c r="HW303">
        <v>1.86844</v>
      </c>
      <c r="HX303">
        <v>5</v>
      </c>
      <c r="HY303">
        <v>0</v>
      </c>
      <c r="HZ303">
        <v>0</v>
      </c>
      <c r="IA303">
        <v>0</v>
      </c>
      <c r="IB303" t="s">
        <v>424</v>
      </c>
      <c r="IC303" t="s">
        <v>425</v>
      </c>
      <c r="ID303" t="s">
        <v>426</v>
      </c>
      <c r="IE303" t="s">
        <v>426</v>
      </c>
      <c r="IF303" t="s">
        <v>426</v>
      </c>
      <c r="IG303" t="s">
        <v>426</v>
      </c>
      <c r="IH303">
        <v>0</v>
      </c>
      <c r="II303">
        <v>100</v>
      </c>
      <c r="IJ303">
        <v>100</v>
      </c>
      <c r="IK303">
        <v>1.981</v>
      </c>
      <c r="IL303">
        <v>0.3823</v>
      </c>
      <c r="IM303">
        <v>0.591063205497763</v>
      </c>
      <c r="IN303">
        <v>0.00362635438953289</v>
      </c>
      <c r="IO303">
        <v>-8.50754122937555e-07</v>
      </c>
      <c r="IP303">
        <v>2.87264459290622e-10</v>
      </c>
      <c r="IQ303">
        <v>-0.103101814204982</v>
      </c>
      <c r="IR303">
        <v>-0.017656537129445</v>
      </c>
      <c r="IS303">
        <v>0.00217271289782075</v>
      </c>
      <c r="IT303">
        <v>-2.34727275410467e-05</v>
      </c>
      <c r="IU303">
        <v>4</v>
      </c>
      <c r="IV303">
        <v>2183</v>
      </c>
      <c r="IW303">
        <v>1</v>
      </c>
      <c r="IX303">
        <v>27</v>
      </c>
      <c r="IY303">
        <v>29322742.1</v>
      </c>
      <c r="IZ303">
        <v>29322742.1</v>
      </c>
      <c r="JA303">
        <v>0.998535</v>
      </c>
      <c r="JB303">
        <v>2.65137</v>
      </c>
      <c r="JC303">
        <v>1.54785</v>
      </c>
      <c r="JD303">
        <v>2.31323</v>
      </c>
      <c r="JE303">
        <v>1.64673</v>
      </c>
      <c r="JF303">
        <v>2.27539</v>
      </c>
      <c r="JG303">
        <v>34.6235</v>
      </c>
      <c r="JH303">
        <v>24.2101</v>
      </c>
      <c r="JI303">
        <v>18</v>
      </c>
      <c r="JJ303">
        <v>495.115</v>
      </c>
      <c r="JK303">
        <v>396.154</v>
      </c>
      <c r="JL303">
        <v>30.9778</v>
      </c>
      <c r="JM303">
        <v>28.405</v>
      </c>
      <c r="JN303">
        <v>30</v>
      </c>
      <c r="JO303">
        <v>28.404</v>
      </c>
      <c r="JP303">
        <v>28.3594</v>
      </c>
      <c r="JQ303">
        <v>19.9993</v>
      </c>
      <c r="JR303">
        <v>19.8475</v>
      </c>
      <c r="JS303">
        <v>54.0145</v>
      </c>
      <c r="JT303">
        <v>30.9571</v>
      </c>
      <c r="JU303">
        <v>420</v>
      </c>
      <c r="JV303">
        <v>23.8804</v>
      </c>
      <c r="JW303">
        <v>96.5976</v>
      </c>
      <c r="JX303">
        <v>94.5694</v>
      </c>
    </row>
    <row r="304" spans="1:284">
      <c r="A304">
        <v>288</v>
      </c>
      <c r="B304">
        <v>1759364526.1</v>
      </c>
      <c r="C304">
        <v>3484</v>
      </c>
      <c r="D304" t="s">
        <v>1009</v>
      </c>
      <c r="E304" t="s">
        <v>1010</v>
      </c>
      <c r="F304">
        <v>5</v>
      </c>
      <c r="G304" t="s">
        <v>974</v>
      </c>
      <c r="H304" t="s">
        <v>419</v>
      </c>
      <c r="I304">
        <v>1759364523.1</v>
      </c>
      <c r="J304">
        <f>(K304)/1000</f>
        <v>0</v>
      </c>
      <c r="K304">
        <f>1000*DK304*AI304*(DG304-DH304)/(100*CZ304*(1000-AI304*DG304))</f>
        <v>0</v>
      </c>
      <c r="L304">
        <f>DK304*AI304*(DF304-DE304*(1000-AI304*DH304)/(1000-AI304*DG304))/(100*CZ304)</f>
        <v>0</v>
      </c>
      <c r="M304">
        <f>DE304 - IF(AI304&gt;1, L304*CZ304*100.0/(AK304), 0)</f>
        <v>0</v>
      </c>
      <c r="N304">
        <f>((T304-J304/2)*M304-L304)/(T304+J304/2)</f>
        <v>0</v>
      </c>
      <c r="O304">
        <f>N304*(DL304+DM304)/1000.0</f>
        <v>0</v>
      </c>
      <c r="P304">
        <f>(DE304 - IF(AI304&gt;1, L304*CZ304*100.0/(AK304), 0))*(DL304+DM304)/1000.0</f>
        <v>0</v>
      </c>
      <c r="Q304">
        <f>2.0/((1/S304-1/R304)+SIGN(S304)*SQRT((1/S304-1/R304)*(1/S304-1/R304) + 4*DA304/((DA304+1)*(DA304+1))*(2*1/S304*1/R304-1/R304*1/R304)))</f>
        <v>0</v>
      </c>
      <c r="R304">
        <f>IF(LEFT(DB304,1)&lt;&gt;"0",IF(LEFT(DB304,1)="1",3.0,DC304),$D$5+$E$5*(DS304*DL304/($K$5*1000))+$F$5*(DS304*DL304/($K$5*1000))*MAX(MIN(CZ304,$J$5),$I$5)*MAX(MIN(CZ304,$J$5),$I$5)+$G$5*MAX(MIN(CZ304,$J$5),$I$5)*(DS304*DL304/($K$5*1000))+$H$5*(DS304*DL304/($K$5*1000))*(DS304*DL304/($K$5*1000)))</f>
        <v>0</v>
      </c>
      <c r="S304">
        <f>J304*(1000-(1000*0.61365*exp(17.502*W304/(240.97+W304))/(DL304+DM304)+DG304)/2)/(1000*0.61365*exp(17.502*W304/(240.97+W304))/(DL304+DM304)-DG304)</f>
        <v>0</v>
      </c>
      <c r="T304">
        <f>1/((DA304+1)/(Q304/1.6)+1/(R304/1.37)) + DA304/((DA304+1)/(Q304/1.6) + DA304/(R304/1.37))</f>
        <v>0</v>
      </c>
      <c r="U304">
        <f>(CV304*CY304)</f>
        <v>0</v>
      </c>
      <c r="V304">
        <f>(DN304+(U304+2*0.95*5.67E-8*(((DN304+$B$7)+273)^4-(DN304+273)^4)-44100*J304)/(1.84*29.3*R304+8*0.95*5.67E-8*(DN304+273)^3))</f>
        <v>0</v>
      </c>
      <c r="W304">
        <f>($C$7*DO304+$D$7*DP304+$E$7*V304)</f>
        <v>0</v>
      </c>
      <c r="X304">
        <f>0.61365*exp(17.502*W304/(240.97+W304))</f>
        <v>0</v>
      </c>
      <c r="Y304">
        <f>(Z304/AA304*100)</f>
        <v>0</v>
      </c>
      <c r="Z304">
        <f>DG304*(DL304+DM304)/1000</f>
        <v>0</v>
      </c>
      <c r="AA304">
        <f>0.61365*exp(17.502*DN304/(240.97+DN304))</f>
        <v>0</v>
      </c>
      <c r="AB304">
        <f>(X304-DG304*(DL304+DM304)/1000)</f>
        <v>0</v>
      </c>
      <c r="AC304">
        <f>(-J304*44100)</f>
        <v>0</v>
      </c>
      <c r="AD304">
        <f>2*29.3*R304*0.92*(DN304-W304)</f>
        <v>0</v>
      </c>
      <c r="AE304">
        <f>2*0.95*5.67E-8*(((DN304+$B$7)+273)^4-(W304+273)^4)</f>
        <v>0</v>
      </c>
      <c r="AF304">
        <f>U304+AE304+AC304+AD304</f>
        <v>0</v>
      </c>
      <c r="AG304">
        <v>7</v>
      </c>
      <c r="AH304">
        <v>1</v>
      </c>
      <c r="AI304">
        <f>IF(AG304*$H$13&gt;=AK304,1.0,(AK304/(AK304-AG304*$H$13)))</f>
        <v>0</v>
      </c>
      <c r="AJ304">
        <f>(AI304-1)*100</f>
        <v>0</v>
      </c>
      <c r="AK304">
        <f>MAX(0,($B$13+$C$13*DS304)/(1+$D$13*DS304)*DL304/(DN304+273)*$E$13)</f>
        <v>0</v>
      </c>
      <c r="AL304" t="s">
        <v>420</v>
      </c>
      <c r="AM304" t="s">
        <v>420</v>
      </c>
      <c r="AN304">
        <v>0</v>
      </c>
      <c r="AO304">
        <v>0</v>
      </c>
      <c r="AP304">
        <f>1-AN304/AO304</f>
        <v>0</v>
      </c>
      <c r="AQ304">
        <v>0</v>
      </c>
      <c r="AR304" t="s">
        <v>420</v>
      </c>
      <c r="AS304" t="s">
        <v>420</v>
      </c>
      <c r="AT304">
        <v>0</v>
      </c>
      <c r="AU304">
        <v>0</v>
      </c>
      <c r="AV304">
        <f>1-AT304/AU304</f>
        <v>0</v>
      </c>
      <c r="AW304">
        <v>0.5</v>
      </c>
      <c r="AX304">
        <f>CW304</f>
        <v>0</v>
      </c>
      <c r="AY304">
        <f>L304</f>
        <v>0</v>
      </c>
      <c r="AZ304">
        <f>AV304*AW304*AX304</f>
        <v>0</v>
      </c>
      <c r="BA304">
        <f>(AY304-AQ304)/AX304</f>
        <v>0</v>
      </c>
      <c r="BB304">
        <f>(AO304-AU304)/AU304</f>
        <v>0</v>
      </c>
      <c r="BC304">
        <f>AN304/(AP304+AN304/AU304)</f>
        <v>0</v>
      </c>
      <c r="BD304" t="s">
        <v>420</v>
      </c>
      <c r="BE304">
        <v>0</v>
      </c>
      <c r="BF304">
        <f>IF(BE304&lt;&gt;0, BE304, BC304)</f>
        <v>0</v>
      </c>
      <c r="BG304">
        <f>1-BF304/AU304</f>
        <v>0</v>
      </c>
      <c r="BH304">
        <f>(AU304-AT304)/(AU304-BF304)</f>
        <v>0</v>
      </c>
      <c r="BI304">
        <f>(AO304-AU304)/(AO304-BF304)</f>
        <v>0</v>
      </c>
      <c r="BJ304">
        <f>(AU304-AT304)/(AU304-AN304)</f>
        <v>0</v>
      </c>
      <c r="BK304">
        <f>(AO304-AU304)/(AO304-AN304)</f>
        <v>0</v>
      </c>
      <c r="BL304">
        <f>(BH304*BF304/AT304)</f>
        <v>0</v>
      </c>
      <c r="BM304">
        <f>(1-BL304)</f>
        <v>0</v>
      </c>
      <c r="CV304">
        <f>$B$11*DT304+$C$11*DU304+$F$11*EF304*(1-EI304)</f>
        <v>0</v>
      </c>
      <c r="CW304">
        <f>CV304*CX304</f>
        <v>0</v>
      </c>
      <c r="CX304">
        <f>($B$11*$D$9+$C$11*$D$9+$F$11*((ES304+EK304)/MAX(ES304+EK304+ET304, 0.1)*$I$9+ET304/MAX(ES304+EK304+ET304, 0.1)*$J$9))/($B$11+$C$11+$F$11)</f>
        <v>0</v>
      </c>
      <c r="CY304">
        <f>($B$11*$K$9+$C$11*$K$9+$F$11*((ES304+EK304)/MAX(ES304+EK304+ET304, 0.1)*$P$9+ET304/MAX(ES304+EK304+ET304, 0.1)*$Q$9))/($B$11+$C$11+$F$11)</f>
        <v>0</v>
      </c>
      <c r="CZ304">
        <v>3.21</v>
      </c>
      <c r="DA304">
        <v>0.5</v>
      </c>
      <c r="DB304" t="s">
        <v>421</v>
      </c>
      <c r="DC304">
        <v>2</v>
      </c>
      <c r="DD304">
        <v>1759364523.1</v>
      </c>
      <c r="DE304">
        <v>420.296666666667</v>
      </c>
      <c r="DF304">
        <v>419.991</v>
      </c>
      <c r="DG304">
        <v>24.0021333333333</v>
      </c>
      <c r="DH304">
        <v>23.8713666666667</v>
      </c>
      <c r="DI304">
        <v>418.316333333333</v>
      </c>
      <c r="DJ304">
        <v>23.6194333333333</v>
      </c>
      <c r="DK304">
        <v>499.984666666667</v>
      </c>
      <c r="DL304">
        <v>90.3312333333333</v>
      </c>
      <c r="DM304">
        <v>0.0323933</v>
      </c>
      <c r="DN304">
        <v>30.2489</v>
      </c>
      <c r="DO304">
        <v>30.0189666666667</v>
      </c>
      <c r="DP304">
        <v>999.9</v>
      </c>
      <c r="DQ304">
        <v>0</v>
      </c>
      <c r="DR304">
        <v>0</v>
      </c>
      <c r="DS304">
        <v>9994.36666666667</v>
      </c>
      <c r="DT304">
        <v>0</v>
      </c>
      <c r="DU304">
        <v>0.330984</v>
      </c>
      <c r="DV304">
        <v>0.305308</v>
      </c>
      <c r="DW304">
        <v>430.632666666667</v>
      </c>
      <c r="DX304">
        <v>430.262333333333</v>
      </c>
      <c r="DY304">
        <v>0.130777333333333</v>
      </c>
      <c r="DZ304">
        <v>419.991</v>
      </c>
      <c r="EA304">
        <v>23.8713666666667</v>
      </c>
      <c r="EB304">
        <v>2.16814333333333</v>
      </c>
      <c r="EC304">
        <v>2.15633</v>
      </c>
      <c r="ED304">
        <v>18.7288333333333</v>
      </c>
      <c r="EE304">
        <v>18.6415</v>
      </c>
      <c r="EF304">
        <v>0.00500059</v>
      </c>
      <c r="EG304">
        <v>0</v>
      </c>
      <c r="EH304">
        <v>0</v>
      </c>
      <c r="EI304">
        <v>0</v>
      </c>
      <c r="EJ304">
        <v>330.166666666667</v>
      </c>
      <c r="EK304">
        <v>0.00500059</v>
      </c>
      <c r="EL304">
        <v>-11.2333333333333</v>
      </c>
      <c r="EM304">
        <v>-0.7</v>
      </c>
      <c r="EN304">
        <v>35.625</v>
      </c>
      <c r="EO304">
        <v>39.7913333333333</v>
      </c>
      <c r="EP304">
        <v>37.312</v>
      </c>
      <c r="EQ304">
        <v>40.0623333333333</v>
      </c>
      <c r="ER304">
        <v>38.354</v>
      </c>
      <c r="ES304">
        <v>0</v>
      </c>
      <c r="ET304">
        <v>0</v>
      </c>
      <c r="EU304">
        <v>0</v>
      </c>
      <c r="EV304">
        <v>1759364527.3</v>
      </c>
      <c r="EW304">
        <v>0</v>
      </c>
      <c r="EX304">
        <v>324.057692307692</v>
      </c>
      <c r="EY304">
        <v>1.15897345935406</v>
      </c>
      <c r="EZ304">
        <v>-0.769230311412737</v>
      </c>
      <c r="FA304">
        <v>-9.65769230769231</v>
      </c>
      <c r="FB304">
        <v>15</v>
      </c>
      <c r="FC304">
        <v>0</v>
      </c>
      <c r="FD304" t="s">
        <v>422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0.273017523809524</v>
      </c>
      <c r="FQ304">
        <v>0.106076181818181</v>
      </c>
      <c r="FR304">
        <v>0.0266063720288044</v>
      </c>
      <c r="FS304">
        <v>1</v>
      </c>
      <c r="FT304">
        <v>324.041176470588</v>
      </c>
      <c r="FU304">
        <v>-15.1871662280317</v>
      </c>
      <c r="FV304">
        <v>6.64131975044732</v>
      </c>
      <c r="FW304">
        <v>-1</v>
      </c>
      <c r="FX304">
        <v>0.108778671428571</v>
      </c>
      <c r="FY304">
        <v>0.239898981818182</v>
      </c>
      <c r="FZ304">
        <v>0.0261036829224782</v>
      </c>
      <c r="GA304">
        <v>0</v>
      </c>
      <c r="GB304">
        <v>1</v>
      </c>
      <c r="GC304">
        <v>2</v>
      </c>
      <c r="GD304" t="s">
        <v>423</v>
      </c>
      <c r="GE304">
        <v>3.13282</v>
      </c>
      <c r="GF304">
        <v>2.71052</v>
      </c>
      <c r="GG304">
        <v>0.0893615</v>
      </c>
      <c r="GH304">
        <v>0.0897798</v>
      </c>
      <c r="GI304">
        <v>0.102695</v>
      </c>
      <c r="GJ304">
        <v>0.103103</v>
      </c>
      <c r="GK304">
        <v>34285.2</v>
      </c>
      <c r="GL304">
        <v>36713.4</v>
      </c>
      <c r="GM304">
        <v>34064.6</v>
      </c>
      <c r="GN304">
        <v>36520.6</v>
      </c>
      <c r="GO304">
        <v>43166.6</v>
      </c>
      <c r="GP304">
        <v>47019.4</v>
      </c>
      <c r="GQ304">
        <v>53139.9</v>
      </c>
      <c r="GR304">
        <v>58368.2</v>
      </c>
      <c r="GS304">
        <v>1.9372</v>
      </c>
      <c r="GT304">
        <v>1.78242</v>
      </c>
      <c r="GU304">
        <v>0.09574</v>
      </c>
      <c r="GV304">
        <v>0</v>
      </c>
      <c r="GW304">
        <v>28.4531</v>
      </c>
      <c r="GX304">
        <v>999.9</v>
      </c>
      <c r="GY304">
        <v>57.276</v>
      </c>
      <c r="GZ304">
        <v>30.988</v>
      </c>
      <c r="HA304">
        <v>28.5867</v>
      </c>
      <c r="HB304">
        <v>55.1128</v>
      </c>
      <c r="HC304">
        <v>44.375</v>
      </c>
      <c r="HD304">
        <v>1</v>
      </c>
      <c r="HE304">
        <v>0.0796697</v>
      </c>
      <c r="HF304">
        <v>-1.41032</v>
      </c>
      <c r="HG304">
        <v>20.128</v>
      </c>
      <c r="HH304">
        <v>5.19827</v>
      </c>
      <c r="HI304">
        <v>12.004</v>
      </c>
      <c r="HJ304">
        <v>4.97545</v>
      </c>
      <c r="HK304">
        <v>3.294</v>
      </c>
      <c r="HL304">
        <v>9999</v>
      </c>
      <c r="HM304">
        <v>9999</v>
      </c>
      <c r="HN304">
        <v>999.9</v>
      </c>
      <c r="HO304">
        <v>9999</v>
      </c>
      <c r="HP304">
        <v>1.86326</v>
      </c>
      <c r="HQ304">
        <v>1.86813</v>
      </c>
      <c r="HR304">
        <v>1.86789</v>
      </c>
      <c r="HS304">
        <v>1.86905</v>
      </c>
      <c r="HT304">
        <v>1.86981</v>
      </c>
      <c r="HU304">
        <v>1.86595</v>
      </c>
      <c r="HV304">
        <v>1.86691</v>
      </c>
      <c r="HW304">
        <v>1.86844</v>
      </c>
      <c r="HX304">
        <v>5</v>
      </c>
      <c r="HY304">
        <v>0</v>
      </c>
      <c r="HZ304">
        <v>0</v>
      </c>
      <c r="IA304">
        <v>0</v>
      </c>
      <c r="IB304" t="s">
        <v>424</v>
      </c>
      <c r="IC304" t="s">
        <v>425</v>
      </c>
      <c r="ID304" t="s">
        <v>426</v>
      </c>
      <c r="IE304" t="s">
        <v>426</v>
      </c>
      <c r="IF304" t="s">
        <v>426</v>
      </c>
      <c r="IG304" t="s">
        <v>426</v>
      </c>
      <c r="IH304">
        <v>0</v>
      </c>
      <c r="II304">
        <v>100</v>
      </c>
      <c r="IJ304">
        <v>100</v>
      </c>
      <c r="IK304">
        <v>1.98</v>
      </c>
      <c r="IL304">
        <v>0.3819</v>
      </c>
      <c r="IM304">
        <v>0.591063205497763</v>
      </c>
      <c r="IN304">
        <v>0.00362635438953289</v>
      </c>
      <c r="IO304">
        <v>-8.50754122937555e-07</v>
      </c>
      <c r="IP304">
        <v>2.87264459290622e-10</v>
      </c>
      <c r="IQ304">
        <v>-0.103101814204982</v>
      </c>
      <c r="IR304">
        <v>-0.017656537129445</v>
      </c>
      <c r="IS304">
        <v>0.00217271289782075</v>
      </c>
      <c r="IT304">
        <v>-2.34727275410467e-05</v>
      </c>
      <c r="IU304">
        <v>4</v>
      </c>
      <c r="IV304">
        <v>2183</v>
      </c>
      <c r="IW304">
        <v>1</v>
      </c>
      <c r="IX304">
        <v>27</v>
      </c>
      <c r="IY304">
        <v>29322742.1</v>
      </c>
      <c r="IZ304">
        <v>29322742.1</v>
      </c>
      <c r="JA304">
        <v>0.998535</v>
      </c>
      <c r="JB304">
        <v>2.64404</v>
      </c>
      <c r="JC304">
        <v>1.54785</v>
      </c>
      <c r="JD304">
        <v>2.31323</v>
      </c>
      <c r="JE304">
        <v>1.64673</v>
      </c>
      <c r="JF304">
        <v>2.3584</v>
      </c>
      <c r="JG304">
        <v>34.6235</v>
      </c>
      <c r="JH304">
        <v>24.2188</v>
      </c>
      <c r="JI304">
        <v>18</v>
      </c>
      <c r="JJ304">
        <v>495.18</v>
      </c>
      <c r="JK304">
        <v>396.227</v>
      </c>
      <c r="JL304">
        <v>30.9727</v>
      </c>
      <c r="JM304">
        <v>28.405</v>
      </c>
      <c r="JN304">
        <v>30</v>
      </c>
      <c r="JO304">
        <v>28.404</v>
      </c>
      <c r="JP304">
        <v>28.3582</v>
      </c>
      <c r="JQ304">
        <v>20.0004</v>
      </c>
      <c r="JR304">
        <v>19.8475</v>
      </c>
      <c r="JS304">
        <v>54.0145</v>
      </c>
      <c r="JT304">
        <v>30.9571</v>
      </c>
      <c r="JU304">
        <v>420</v>
      </c>
      <c r="JV304">
        <v>23.8804</v>
      </c>
      <c r="JW304">
        <v>96.5976</v>
      </c>
      <c r="JX304">
        <v>94.5692</v>
      </c>
    </row>
    <row r="305" spans="1:284">
      <c r="A305">
        <v>289</v>
      </c>
      <c r="B305">
        <v>1759364528.1</v>
      </c>
      <c r="C305">
        <v>3486</v>
      </c>
      <c r="D305" t="s">
        <v>1011</v>
      </c>
      <c r="E305" t="s">
        <v>1012</v>
      </c>
      <c r="F305">
        <v>5</v>
      </c>
      <c r="G305" t="s">
        <v>974</v>
      </c>
      <c r="H305" t="s">
        <v>419</v>
      </c>
      <c r="I305">
        <v>1759364525.1</v>
      </c>
      <c r="J305">
        <f>(K305)/1000</f>
        <v>0</v>
      </c>
      <c r="K305">
        <f>1000*DK305*AI305*(DG305-DH305)/(100*CZ305*(1000-AI305*DG305))</f>
        <v>0</v>
      </c>
      <c r="L305">
        <f>DK305*AI305*(DF305-DE305*(1000-AI305*DH305)/(1000-AI305*DG305))/(100*CZ305)</f>
        <v>0</v>
      </c>
      <c r="M305">
        <f>DE305 - IF(AI305&gt;1, L305*CZ305*100.0/(AK305), 0)</f>
        <v>0</v>
      </c>
      <c r="N305">
        <f>((T305-J305/2)*M305-L305)/(T305+J305/2)</f>
        <v>0</v>
      </c>
      <c r="O305">
        <f>N305*(DL305+DM305)/1000.0</f>
        <v>0</v>
      </c>
      <c r="P305">
        <f>(DE305 - IF(AI305&gt;1, L305*CZ305*100.0/(AK305), 0))*(DL305+DM305)/1000.0</f>
        <v>0</v>
      </c>
      <c r="Q305">
        <f>2.0/((1/S305-1/R305)+SIGN(S305)*SQRT((1/S305-1/R305)*(1/S305-1/R305) + 4*DA305/((DA305+1)*(DA305+1))*(2*1/S305*1/R305-1/R305*1/R305)))</f>
        <v>0</v>
      </c>
      <c r="R305">
        <f>IF(LEFT(DB305,1)&lt;&gt;"0",IF(LEFT(DB305,1)="1",3.0,DC305),$D$5+$E$5*(DS305*DL305/($K$5*1000))+$F$5*(DS305*DL305/($K$5*1000))*MAX(MIN(CZ305,$J$5),$I$5)*MAX(MIN(CZ305,$J$5),$I$5)+$G$5*MAX(MIN(CZ305,$J$5),$I$5)*(DS305*DL305/($K$5*1000))+$H$5*(DS305*DL305/($K$5*1000))*(DS305*DL305/($K$5*1000)))</f>
        <v>0</v>
      </c>
      <c r="S305">
        <f>J305*(1000-(1000*0.61365*exp(17.502*W305/(240.97+W305))/(DL305+DM305)+DG305)/2)/(1000*0.61365*exp(17.502*W305/(240.97+W305))/(DL305+DM305)-DG305)</f>
        <v>0</v>
      </c>
      <c r="T305">
        <f>1/((DA305+1)/(Q305/1.6)+1/(R305/1.37)) + DA305/((DA305+1)/(Q305/1.6) + DA305/(R305/1.37))</f>
        <v>0</v>
      </c>
      <c r="U305">
        <f>(CV305*CY305)</f>
        <v>0</v>
      </c>
      <c r="V305">
        <f>(DN305+(U305+2*0.95*5.67E-8*(((DN305+$B$7)+273)^4-(DN305+273)^4)-44100*J305)/(1.84*29.3*R305+8*0.95*5.67E-8*(DN305+273)^3))</f>
        <v>0</v>
      </c>
      <c r="W305">
        <f>($C$7*DO305+$D$7*DP305+$E$7*V305)</f>
        <v>0</v>
      </c>
      <c r="X305">
        <f>0.61365*exp(17.502*W305/(240.97+W305))</f>
        <v>0</v>
      </c>
      <c r="Y305">
        <f>(Z305/AA305*100)</f>
        <v>0</v>
      </c>
      <c r="Z305">
        <f>DG305*(DL305+DM305)/1000</f>
        <v>0</v>
      </c>
      <c r="AA305">
        <f>0.61365*exp(17.502*DN305/(240.97+DN305))</f>
        <v>0</v>
      </c>
      <c r="AB305">
        <f>(X305-DG305*(DL305+DM305)/1000)</f>
        <v>0</v>
      </c>
      <c r="AC305">
        <f>(-J305*44100)</f>
        <v>0</v>
      </c>
      <c r="AD305">
        <f>2*29.3*R305*0.92*(DN305-W305)</f>
        <v>0</v>
      </c>
      <c r="AE305">
        <f>2*0.95*5.67E-8*(((DN305+$B$7)+273)^4-(W305+273)^4)</f>
        <v>0</v>
      </c>
      <c r="AF305">
        <f>U305+AE305+AC305+AD305</f>
        <v>0</v>
      </c>
      <c r="AG305">
        <v>7</v>
      </c>
      <c r="AH305">
        <v>1</v>
      </c>
      <c r="AI305">
        <f>IF(AG305*$H$13&gt;=AK305,1.0,(AK305/(AK305-AG305*$H$13)))</f>
        <v>0</v>
      </c>
      <c r="AJ305">
        <f>(AI305-1)*100</f>
        <v>0</v>
      </c>
      <c r="AK305">
        <f>MAX(0,($B$13+$C$13*DS305)/(1+$D$13*DS305)*DL305/(DN305+273)*$E$13)</f>
        <v>0</v>
      </c>
      <c r="AL305" t="s">
        <v>420</v>
      </c>
      <c r="AM305" t="s">
        <v>420</v>
      </c>
      <c r="AN305">
        <v>0</v>
      </c>
      <c r="AO305">
        <v>0</v>
      </c>
      <c r="AP305">
        <f>1-AN305/AO305</f>
        <v>0</v>
      </c>
      <c r="AQ305">
        <v>0</v>
      </c>
      <c r="AR305" t="s">
        <v>420</v>
      </c>
      <c r="AS305" t="s">
        <v>420</v>
      </c>
      <c r="AT305">
        <v>0</v>
      </c>
      <c r="AU305">
        <v>0</v>
      </c>
      <c r="AV305">
        <f>1-AT305/AU305</f>
        <v>0</v>
      </c>
      <c r="AW305">
        <v>0.5</v>
      </c>
      <c r="AX305">
        <f>CW305</f>
        <v>0</v>
      </c>
      <c r="AY305">
        <f>L305</f>
        <v>0</v>
      </c>
      <c r="AZ305">
        <f>AV305*AW305*AX305</f>
        <v>0</v>
      </c>
      <c r="BA305">
        <f>(AY305-AQ305)/AX305</f>
        <v>0</v>
      </c>
      <c r="BB305">
        <f>(AO305-AU305)/AU305</f>
        <v>0</v>
      </c>
      <c r="BC305">
        <f>AN305/(AP305+AN305/AU305)</f>
        <v>0</v>
      </c>
      <c r="BD305" t="s">
        <v>420</v>
      </c>
      <c r="BE305">
        <v>0</v>
      </c>
      <c r="BF305">
        <f>IF(BE305&lt;&gt;0, BE305, BC305)</f>
        <v>0</v>
      </c>
      <c r="BG305">
        <f>1-BF305/AU305</f>
        <v>0</v>
      </c>
      <c r="BH305">
        <f>(AU305-AT305)/(AU305-BF305)</f>
        <v>0</v>
      </c>
      <c r="BI305">
        <f>(AO305-AU305)/(AO305-BF305)</f>
        <v>0</v>
      </c>
      <c r="BJ305">
        <f>(AU305-AT305)/(AU305-AN305)</f>
        <v>0</v>
      </c>
      <c r="BK305">
        <f>(AO305-AU305)/(AO305-AN305)</f>
        <v>0</v>
      </c>
      <c r="BL305">
        <f>(BH305*BF305/AT305)</f>
        <v>0</v>
      </c>
      <c r="BM305">
        <f>(1-BL305)</f>
        <v>0</v>
      </c>
      <c r="CV305">
        <f>$B$11*DT305+$C$11*DU305+$F$11*EF305*(1-EI305)</f>
        <v>0</v>
      </c>
      <c r="CW305">
        <f>CV305*CX305</f>
        <v>0</v>
      </c>
      <c r="CX305">
        <f>($B$11*$D$9+$C$11*$D$9+$F$11*((ES305+EK305)/MAX(ES305+EK305+ET305, 0.1)*$I$9+ET305/MAX(ES305+EK305+ET305, 0.1)*$J$9))/($B$11+$C$11+$F$11)</f>
        <v>0</v>
      </c>
      <c r="CY305">
        <f>($B$11*$K$9+$C$11*$K$9+$F$11*((ES305+EK305)/MAX(ES305+EK305+ET305, 0.1)*$P$9+ET305/MAX(ES305+EK305+ET305, 0.1)*$Q$9))/($B$11+$C$11+$F$11)</f>
        <v>0</v>
      </c>
      <c r="CZ305">
        <v>3.21</v>
      </c>
      <c r="DA305">
        <v>0.5</v>
      </c>
      <c r="DB305" t="s">
        <v>421</v>
      </c>
      <c r="DC305">
        <v>2</v>
      </c>
      <c r="DD305">
        <v>1759364525.1</v>
      </c>
      <c r="DE305">
        <v>420.292</v>
      </c>
      <c r="DF305">
        <v>420.007</v>
      </c>
      <c r="DG305">
        <v>23.9909333333333</v>
      </c>
      <c r="DH305">
        <v>23.8689</v>
      </c>
      <c r="DI305">
        <v>418.311666666667</v>
      </c>
      <c r="DJ305">
        <v>23.6087</v>
      </c>
      <c r="DK305">
        <v>499.950666666667</v>
      </c>
      <c r="DL305">
        <v>90.3316333333333</v>
      </c>
      <c r="DM305">
        <v>0.0325600666666667</v>
      </c>
      <c r="DN305">
        <v>30.2476</v>
      </c>
      <c r="DO305">
        <v>30.0166666666667</v>
      </c>
      <c r="DP305">
        <v>999.9</v>
      </c>
      <c r="DQ305">
        <v>0</v>
      </c>
      <c r="DR305">
        <v>0</v>
      </c>
      <c r="DS305">
        <v>9981.46</v>
      </c>
      <c r="DT305">
        <v>0</v>
      </c>
      <c r="DU305">
        <v>0.330984</v>
      </c>
      <c r="DV305">
        <v>0.284769666666667</v>
      </c>
      <c r="DW305">
        <v>430.622666666667</v>
      </c>
      <c r="DX305">
        <v>430.277333333333</v>
      </c>
      <c r="DY305">
        <v>0.122037</v>
      </c>
      <c r="DZ305">
        <v>420.007</v>
      </c>
      <c r="EA305">
        <v>23.8689</v>
      </c>
      <c r="EB305">
        <v>2.16714</v>
      </c>
      <c r="EC305">
        <v>2.15611666666667</v>
      </c>
      <c r="ED305">
        <v>18.7214333333333</v>
      </c>
      <c r="EE305">
        <v>18.6399</v>
      </c>
      <c r="EF305">
        <v>0.00500059</v>
      </c>
      <c r="EG305">
        <v>0</v>
      </c>
      <c r="EH305">
        <v>0</v>
      </c>
      <c r="EI305">
        <v>0</v>
      </c>
      <c r="EJ305">
        <v>327.733333333333</v>
      </c>
      <c r="EK305">
        <v>0.00500059</v>
      </c>
      <c r="EL305">
        <v>-13.8666666666667</v>
      </c>
      <c r="EM305">
        <v>-0.933333333333333</v>
      </c>
      <c r="EN305">
        <v>35.625</v>
      </c>
      <c r="EO305">
        <v>39.833</v>
      </c>
      <c r="EP305">
        <v>37.333</v>
      </c>
      <c r="EQ305">
        <v>40.1246666666667</v>
      </c>
      <c r="ER305">
        <v>38.375</v>
      </c>
      <c r="ES305">
        <v>0</v>
      </c>
      <c r="ET305">
        <v>0</v>
      </c>
      <c r="EU305">
        <v>0</v>
      </c>
      <c r="EV305">
        <v>1759364529.1</v>
      </c>
      <c r="EW305">
        <v>0</v>
      </c>
      <c r="EX305">
        <v>323.156</v>
      </c>
      <c r="EY305">
        <v>3.83076836949956</v>
      </c>
      <c r="EZ305">
        <v>6.46923149631335</v>
      </c>
      <c r="FA305">
        <v>-10.072</v>
      </c>
      <c r="FB305">
        <v>15</v>
      </c>
      <c r="FC305">
        <v>0</v>
      </c>
      <c r="FD305" t="s">
        <v>422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0.278762095238095</v>
      </c>
      <c r="FQ305">
        <v>0.0755851168831174</v>
      </c>
      <c r="FR305">
        <v>0.0247470088387894</v>
      </c>
      <c r="FS305">
        <v>1</v>
      </c>
      <c r="FT305">
        <v>324.738235294118</v>
      </c>
      <c r="FU305">
        <v>-7.96180336129649</v>
      </c>
      <c r="FV305">
        <v>6.58523369123421</v>
      </c>
      <c r="FW305">
        <v>-1</v>
      </c>
      <c r="FX305">
        <v>0.113803828571429</v>
      </c>
      <c r="FY305">
        <v>0.17804205974026</v>
      </c>
      <c r="FZ305">
        <v>0.0221976859171689</v>
      </c>
      <c r="GA305">
        <v>0</v>
      </c>
      <c r="GB305">
        <v>1</v>
      </c>
      <c r="GC305">
        <v>2</v>
      </c>
      <c r="GD305" t="s">
        <v>423</v>
      </c>
      <c r="GE305">
        <v>3.13279</v>
      </c>
      <c r="GF305">
        <v>2.71055</v>
      </c>
      <c r="GG305">
        <v>0.0893568</v>
      </c>
      <c r="GH305">
        <v>0.0897837</v>
      </c>
      <c r="GI305">
        <v>0.102677</v>
      </c>
      <c r="GJ305">
        <v>0.103099</v>
      </c>
      <c r="GK305">
        <v>34285.3</v>
      </c>
      <c r="GL305">
        <v>36713.2</v>
      </c>
      <c r="GM305">
        <v>34064.6</v>
      </c>
      <c r="GN305">
        <v>36520.6</v>
      </c>
      <c r="GO305">
        <v>43167.6</v>
      </c>
      <c r="GP305">
        <v>47019.7</v>
      </c>
      <c r="GQ305">
        <v>53140</v>
      </c>
      <c r="GR305">
        <v>58368.3</v>
      </c>
      <c r="GS305">
        <v>1.93712</v>
      </c>
      <c r="GT305">
        <v>1.78247</v>
      </c>
      <c r="GU305">
        <v>0.0953116</v>
      </c>
      <c r="GV305">
        <v>0</v>
      </c>
      <c r="GW305">
        <v>28.4531</v>
      </c>
      <c r="GX305">
        <v>999.9</v>
      </c>
      <c r="GY305">
        <v>57.276</v>
      </c>
      <c r="GZ305">
        <v>30.978</v>
      </c>
      <c r="HA305">
        <v>28.5679</v>
      </c>
      <c r="HB305">
        <v>54.6428</v>
      </c>
      <c r="HC305">
        <v>44.5433</v>
      </c>
      <c r="HD305">
        <v>1</v>
      </c>
      <c r="HE305">
        <v>0.0796164</v>
      </c>
      <c r="HF305">
        <v>-1.38565</v>
      </c>
      <c r="HG305">
        <v>20.1281</v>
      </c>
      <c r="HH305">
        <v>5.19842</v>
      </c>
      <c r="HI305">
        <v>12.0044</v>
      </c>
      <c r="HJ305">
        <v>4.97545</v>
      </c>
      <c r="HK305">
        <v>3.294</v>
      </c>
      <c r="HL305">
        <v>9999</v>
      </c>
      <c r="HM305">
        <v>9999</v>
      </c>
      <c r="HN305">
        <v>999.9</v>
      </c>
      <c r="HO305">
        <v>9999</v>
      </c>
      <c r="HP305">
        <v>1.86325</v>
      </c>
      <c r="HQ305">
        <v>1.86813</v>
      </c>
      <c r="HR305">
        <v>1.86787</v>
      </c>
      <c r="HS305">
        <v>1.86905</v>
      </c>
      <c r="HT305">
        <v>1.86981</v>
      </c>
      <c r="HU305">
        <v>1.86593</v>
      </c>
      <c r="HV305">
        <v>1.86692</v>
      </c>
      <c r="HW305">
        <v>1.86844</v>
      </c>
      <c r="HX305">
        <v>5</v>
      </c>
      <c r="HY305">
        <v>0</v>
      </c>
      <c r="HZ305">
        <v>0</v>
      </c>
      <c r="IA305">
        <v>0</v>
      </c>
      <c r="IB305" t="s">
        <v>424</v>
      </c>
      <c r="IC305" t="s">
        <v>425</v>
      </c>
      <c r="ID305" t="s">
        <v>426</v>
      </c>
      <c r="IE305" t="s">
        <v>426</v>
      </c>
      <c r="IF305" t="s">
        <v>426</v>
      </c>
      <c r="IG305" t="s">
        <v>426</v>
      </c>
      <c r="IH305">
        <v>0</v>
      </c>
      <c r="II305">
        <v>100</v>
      </c>
      <c r="IJ305">
        <v>100</v>
      </c>
      <c r="IK305">
        <v>1.98</v>
      </c>
      <c r="IL305">
        <v>0.3817</v>
      </c>
      <c r="IM305">
        <v>0.591063205497763</v>
      </c>
      <c r="IN305">
        <v>0.00362635438953289</v>
      </c>
      <c r="IO305">
        <v>-8.50754122937555e-07</v>
      </c>
      <c r="IP305">
        <v>2.87264459290622e-10</v>
      </c>
      <c r="IQ305">
        <v>-0.103101814204982</v>
      </c>
      <c r="IR305">
        <v>-0.017656537129445</v>
      </c>
      <c r="IS305">
        <v>0.00217271289782075</v>
      </c>
      <c r="IT305">
        <v>-2.34727275410467e-05</v>
      </c>
      <c r="IU305">
        <v>4</v>
      </c>
      <c r="IV305">
        <v>2183</v>
      </c>
      <c r="IW305">
        <v>1</v>
      </c>
      <c r="IX305">
        <v>27</v>
      </c>
      <c r="IY305">
        <v>29322742.1</v>
      </c>
      <c r="IZ305">
        <v>29322742.1</v>
      </c>
      <c r="JA305">
        <v>0.997314</v>
      </c>
      <c r="JB305">
        <v>2.63672</v>
      </c>
      <c r="JC305">
        <v>1.54785</v>
      </c>
      <c r="JD305">
        <v>2.31323</v>
      </c>
      <c r="JE305">
        <v>1.64551</v>
      </c>
      <c r="JF305">
        <v>2.3645</v>
      </c>
      <c r="JG305">
        <v>34.6235</v>
      </c>
      <c r="JH305">
        <v>24.2188</v>
      </c>
      <c r="JI305">
        <v>18</v>
      </c>
      <c r="JJ305">
        <v>495.132</v>
      </c>
      <c r="JK305">
        <v>396.246</v>
      </c>
      <c r="JL305">
        <v>30.966</v>
      </c>
      <c r="JM305">
        <v>28.405</v>
      </c>
      <c r="JN305">
        <v>30.0001</v>
      </c>
      <c r="JO305">
        <v>28.404</v>
      </c>
      <c r="JP305">
        <v>28.3571</v>
      </c>
      <c r="JQ305">
        <v>19.998</v>
      </c>
      <c r="JR305">
        <v>19.8475</v>
      </c>
      <c r="JS305">
        <v>54.0145</v>
      </c>
      <c r="JT305">
        <v>30.9571</v>
      </c>
      <c r="JU305">
        <v>420</v>
      </c>
      <c r="JV305">
        <v>23.8804</v>
      </c>
      <c r="JW305">
        <v>96.5978</v>
      </c>
      <c r="JX305">
        <v>94.5693</v>
      </c>
    </row>
    <row r="306" spans="1:284">
      <c r="A306">
        <v>290</v>
      </c>
      <c r="B306">
        <v>1759364530.1</v>
      </c>
      <c r="C306">
        <v>3488</v>
      </c>
      <c r="D306" t="s">
        <v>1013</v>
      </c>
      <c r="E306" t="s">
        <v>1014</v>
      </c>
      <c r="F306">
        <v>5</v>
      </c>
      <c r="G306" t="s">
        <v>974</v>
      </c>
      <c r="H306" t="s">
        <v>419</v>
      </c>
      <c r="I306">
        <v>1759364527.1</v>
      </c>
      <c r="J306">
        <f>(K306)/1000</f>
        <v>0</v>
      </c>
      <c r="K306">
        <f>1000*DK306*AI306*(DG306-DH306)/(100*CZ306*(1000-AI306*DG306))</f>
        <v>0</v>
      </c>
      <c r="L306">
        <f>DK306*AI306*(DF306-DE306*(1000-AI306*DH306)/(1000-AI306*DG306))/(100*CZ306)</f>
        <v>0</v>
      </c>
      <c r="M306">
        <f>DE306 - IF(AI306&gt;1, L306*CZ306*100.0/(AK306), 0)</f>
        <v>0</v>
      </c>
      <c r="N306">
        <f>((T306-J306/2)*M306-L306)/(T306+J306/2)</f>
        <v>0</v>
      </c>
      <c r="O306">
        <f>N306*(DL306+DM306)/1000.0</f>
        <v>0</v>
      </c>
      <c r="P306">
        <f>(DE306 - IF(AI306&gt;1, L306*CZ306*100.0/(AK306), 0))*(DL306+DM306)/1000.0</f>
        <v>0</v>
      </c>
      <c r="Q306">
        <f>2.0/((1/S306-1/R306)+SIGN(S306)*SQRT((1/S306-1/R306)*(1/S306-1/R306) + 4*DA306/((DA306+1)*(DA306+1))*(2*1/S306*1/R306-1/R306*1/R306)))</f>
        <v>0</v>
      </c>
      <c r="R306">
        <f>IF(LEFT(DB306,1)&lt;&gt;"0",IF(LEFT(DB306,1)="1",3.0,DC306),$D$5+$E$5*(DS306*DL306/($K$5*1000))+$F$5*(DS306*DL306/($K$5*1000))*MAX(MIN(CZ306,$J$5),$I$5)*MAX(MIN(CZ306,$J$5),$I$5)+$G$5*MAX(MIN(CZ306,$J$5),$I$5)*(DS306*DL306/($K$5*1000))+$H$5*(DS306*DL306/($K$5*1000))*(DS306*DL306/($K$5*1000)))</f>
        <v>0</v>
      </c>
      <c r="S306">
        <f>J306*(1000-(1000*0.61365*exp(17.502*W306/(240.97+W306))/(DL306+DM306)+DG306)/2)/(1000*0.61365*exp(17.502*W306/(240.97+W306))/(DL306+DM306)-DG306)</f>
        <v>0</v>
      </c>
      <c r="T306">
        <f>1/((DA306+1)/(Q306/1.6)+1/(R306/1.37)) + DA306/((DA306+1)/(Q306/1.6) + DA306/(R306/1.37))</f>
        <v>0</v>
      </c>
      <c r="U306">
        <f>(CV306*CY306)</f>
        <v>0</v>
      </c>
      <c r="V306">
        <f>(DN306+(U306+2*0.95*5.67E-8*(((DN306+$B$7)+273)^4-(DN306+273)^4)-44100*J306)/(1.84*29.3*R306+8*0.95*5.67E-8*(DN306+273)^3))</f>
        <v>0</v>
      </c>
      <c r="W306">
        <f>($C$7*DO306+$D$7*DP306+$E$7*V306)</f>
        <v>0</v>
      </c>
      <c r="X306">
        <f>0.61365*exp(17.502*W306/(240.97+W306))</f>
        <v>0</v>
      </c>
      <c r="Y306">
        <f>(Z306/AA306*100)</f>
        <v>0</v>
      </c>
      <c r="Z306">
        <f>DG306*(DL306+DM306)/1000</f>
        <v>0</v>
      </c>
      <c r="AA306">
        <f>0.61365*exp(17.502*DN306/(240.97+DN306))</f>
        <v>0</v>
      </c>
      <c r="AB306">
        <f>(X306-DG306*(DL306+DM306)/1000)</f>
        <v>0</v>
      </c>
      <c r="AC306">
        <f>(-J306*44100)</f>
        <v>0</v>
      </c>
      <c r="AD306">
        <f>2*29.3*R306*0.92*(DN306-W306)</f>
        <v>0</v>
      </c>
      <c r="AE306">
        <f>2*0.95*5.67E-8*(((DN306+$B$7)+273)^4-(W306+273)^4)</f>
        <v>0</v>
      </c>
      <c r="AF306">
        <f>U306+AE306+AC306+AD306</f>
        <v>0</v>
      </c>
      <c r="AG306">
        <v>7</v>
      </c>
      <c r="AH306">
        <v>1</v>
      </c>
      <c r="AI306">
        <f>IF(AG306*$H$13&gt;=AK306,1.0,(AK306/(AK306-AG306*$H$13)))</f>
        <v>0</v>
      </c>
      <c r="AJ306">
        <f>(AI306-1)*100</f>
        <v>0</v>
      </c>
      <c r="AK306">
        <f>MAX(0,($B$13+$C$13*DS306)/(1+$D$13*DS306)*DL306/(DN306+273)*$E$13)</f>
        <v>0</v>
      </c>
      <c r="AL306" t="s">
        <v>420</v>
      </c>
      <c r="AM306" t="s">
        <v>420</v>
      </c>
      <c r="AN306">
        <v>0</v>
      </c>
      <c r="AO306">
        <v>0</v>
      </c>
      <c r="AP306">
        <f>1-AN306/AO306</f>
        <v>0</v>
      </c>
      <c r="AQ306">
        <v>0</v>
      </c>
      <c r="AR306" t="s">
        <v>420</v>
      </c>
      <c r="AS306" t="s">
        <v>420</v>
      </c>
      <c r="AT306">
        <v>0</v>
      </c>
      <c r="AU306">
        <v>0</v>
      </c>
      <c r="AV306">
        <f>1-AT306/AU306</f>
        <v>0</v>
      </c>
      <c r="AW306">
        <v>0.5</v>
      </c>
      <c r="AX306">
        <f>CW306</f>
        <v>0</v>
      </c>
      <c r="AY306">
        <f>L306</f>
        <v>0</v>
      </c>
      <c r="AZ306">
        <f>AV306*AW306*AX306</f>
        <v>0</v>
      </c>
      <c r="BA306">
        <f>(AY306-AQ306)/AX306</f>
        <v>0</v>
      </c>
      <c r="BB306">
        <f>(AO306-AU306)/AU306</f>
        <v>0</v>
      </c>
      <c r="BC306">
        <f>AN306/(AP306+AN306/AU306)</f>
        <v>0</v>
      </c>
      <c r="BD306" t="s">
        <v>420</v>
      </c>
      <c r="BE306">
        <v>0</v>
      </c>
      <c r="BF306">
        <f>IF(BE306&lt;&gt;0, BE306, BC306)</f>
        <v>0</v>
      </c>
      <c r="BG306">
        <f>1-BF306/AU306</f>
        <v>0</v>
      </c>
      <c r="BH306">
        <f>(AU306-AT306)/(AU306-BF306)</f>
        <v>0</v>
      </c>
      <c r="BI306">
        <f>(AO306-AU306)/(AO306-BF306)</f>
        <v>0</v>
      </c>
      <c r="BJ306">
        <f>(AU306-AT306)/(AU306-AN306)</f>
        <v>0</v>
      </c>
      <c r="BK306">
        <f>(AO306-AU306)/(AO306-AN306)</f>
        <v>0</v>
      </c>
      <c r="BL306">
        <f>(BH306*BF306/AT306)</f>
        <v>0</v>
      </c>
      <c r="BM306">
        <f>(1-BL306)</f>
        <v>0</v>
      </c>
      <c r="CV306">
        <f>$B$11*DT306+$C$11*DU306+$F$11*EF306*(1-EI306)</f>
        <v>0</v>
      </c>
      <c r="CW306">
        <f>CV306*CX306</f>
        <v>0</v>
      </c>
      <c r="CX306">
        <f>($B$11*$D$9+$C$11*$D$9+$F$11*((ES306+EK306)/MAX(ES306+EK306+ET306, 0.1)*$I$9+ET306/MAX(ES306+EK306+ET306, 0.1)*$J$9))/($B$11+$C$11+$F$11)</f>
        <v>0</v>
      </c>
      <c r="CY306">
        <f>($B$11*$K$9+$C$11*$K$9+$F$11*((ES306+EK306)/MAX(ES306+EK306+ET306, 0.1)*$P$9+ET306/MAX(ES306+EK306+ET306, 0.1)*$Q$9))/($B$11+$C$11+$F$11)</f>
        <v>0</v>
      </c>
      <c r="CZ306">
        <v>3.21</v>
      </c>
      <c r="DA306">
        <v>0.5</v>
      </c>
      <c r="DB306" t="s">
        <v>421</v>
      </c>
      <c r="DC306">
        <v>2</v>
      </c>
      <c r="DD306">
        <v>1759364527.1</v>
      </c>
      <c r="DE306">
        <v>420.269666666667</v>
      </c>
      <c r="DF306">
        <v>420.021333333333</v>
      </c>
      <c r="DG306">
        <v>23.9822</v>
      </c>
      <c r="DH306">
        <v>23.8670333333333</v>
      </c>
      <c r="DI306">
        <v>418.289333333333</v>
      </c>
      <c r="DJ306">
        <v>23.6003666666667</v>
      </c>
      <c r="DK306">
        <v>499.969666666667</v>
      </c>
      <c r="DL306">
        <v>90.3317</v>
      </c>
      <c r="DM306">
        <v>0.0325570666666667</v>
      </c>
      <c r="DN306">
        <v>30.2473666666667</v>
      </c>
      <c r="DO306">
        <v>30.0116333333333</v>
      </c>
      <c r="DP306">
        <v>999.9</v>
      </c>
      <c r="DQ306">
        <v>0</v>
      </c>
      <c r="DR306">
        <v>0</v>
      </c>
      <c r="DS306">
        <v>9984.79333333333</v>
      </c>
      <c r="DT306">
        <v>0</v>
      </c>
      <c r="DU306">
        <v>0.330984</v>
      </c>
      <c r="DV306">
        <v>0.248341666666667</v>
      </c>
      <c r="DW306">
        <v>430.596</v>
      </c>
      <c r="DX306">
        <v>430.291</v>
      </c>
      <c r="DY306">
        <v>0.115163666666667</v>
      </c>
      <c r="DZ306">
        <v>420.021333333333</v>
      </c>
      <c r="EA306">
        <v>23.8670333333333</v>
      </c>
      <c r="EB306">
        <v>2.16635</v>
      </c>
      <c r="EC306">
        <v>2.15595</v>
      </c>
      <c r="ED306">
        <v>18.7156333333333</v>
      </c>
      <c r="EE306">
        <v>18.6386666666667</v>
      </c>
      <c r="EF306">
        <v>0.00500059</v>
      </c>
      <c r="EG306">
        <v>0</v>
      </c>
      <c r="EH306">
        <v>0</v>
      </c>
      <c r="EI306">
        <v>0</v>
      </c>
      <c r="EJ306">
        <v>327.166666666667</v>
      </c>
      <c r="EK306">
        <v>0.00500059</v>
      </c>
      <c r="EL306">
        <v>-15.7</v>
      </c>
      <c r="EM306">
        <v>-1.3</v>
      </c>
      <c r="EN306">
        <v>35.625</v>
      </c>
      <c r="EO306">
        <v>39.854</v>
      </c>
      <c r="EP306">
        <v>37.354</v>
      </c>
      <c r="EQ306">
        <v>40.1873333333333</v>
      </c>
      <c r="ER306">
        <v>38.3956666666667</v>
      </c>
      <c r="ES306">
        <v>0</v>
      </c>
      <c r="ET306">
        <v>0</v>
      </c>
      <c r="EU306">
        <v>0</v>
      </c>
      <c r="EV306">
        <v>1759364531.5</v>
      </c>
      <c r="EW306">
        <v>0</v>
      </c>
      <c r="EX306">
        <v>323.336</v>
      </c>
      <c r="EY306">
        <v>-9.00769312196217</v>
      </c>
      <c r="EZ306">
        <v>6.39230848705985</v>
      </c>
      <c r="FA306">
        <v>-9.936</v>
      </c>
      <c r="FB306">
        <v>15</v>
      </c>
      <c r="FC306">
        <v>0</v>
      </c>
      <c r="FD306" t="s">
        <v>422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0.277130142857143</v>
      </c>
      <c r="FQ306">
        <v>-0.0471982597402599</v>
      </c>
      <c r="FR306">
        <v>0.0270726388625046</v>
      </c>
      <c r="FS306">
        <v>1</v>
      </c>
      <c r="FT306">
        <v>324.308823529412</v>
      </c>
      <c r="FU306">
        <v>-14.0427812283084</v>
      </c>
      <c r="FV306">
        <v>6.61555064833025</v>
      </c>
      <c r="FW306">
        <v>-1</v>
      </c>
      <c r="FX306">
        <v>0.1173631</v>
      </c>
      <c r="FY306">
        <v>0.107971838961039</v>
      </c>
      <c r="FZ306">
        <v>0.0184342119440225</v>
      </c>
      <c r="GA306">
        <v>0</v>
      </c>
      <c r="GB306">
        <v>1</v>
      </c>
      <c r="GC306">
        <v>2</v>
      </c>
      <c r="GD306" t="s">
        <v>423</v>
      </c>
      <c r="GE306">
        <v>3.13298</v>
      </c>
      <c r="GF306">
        <v>2.71039</v>
      </c>
      <c r="GG306">
        <v>0.0893544</v>
      </c>
      <c r="GH306">
        <v>0.0897849</v>
      </c>
      <c r="GI306">
        <v>0.102657</v>
      </c>
      <c r="GJ306">
        <v>0.103088</v>
      </c>
      <c r="GK306">
        <v>34285.3</v>
      </c>
      <c r="GL306">
        <v>36713.2</v>
      </c>
      <c r="GM306">
        <v>34064.5</v>
      </c>
      <c r="GN306">
        <v>36520.7</v>
      </c>
      <c r="GO306">
        <v>43168.5</v>
      </c>
      <c r="GP306">
        <v>47020.2</v>
      </c>
      <c r="GQ306">
        <v>53140</v>
      </c>
      <c r="GR306">
        <v>58368.2</v>
      </c>
      <c r="GS306">
        <v>1.93735</v>
      </c>
      <c r="GT306">
        <v>1.7823</v>
      </c>
      <c r="GU306">
        <v>0.0956096</v>
      </c>
      <c r="GV306">
        <v>0</v>
      </c>
      <c r="GW306">
        <v>28.4531</v>
      </c>
      <c r="GX306">
        <v>999.9</v>
      </c>
      <c r="GY306">
        <v>57.276</v>
      </c>
      <c r="GZ306">
        <v>30.978</v>
      </c>
      <c r="HA306">
        <v>28.5657</v>
      </c>
      <c r="HB306">
        <v>54.8628</v>
      </c>
      <c r="HC306">
        <v>44.2308</v>
      </c>
      <c r="HD306">
        <v>1</v>
      </c>
      <c r="HE306">
        <v>0.0800025</v>
      </c>
      <c r="HF306">
        <v>-1.3988</v>
      </c>
      <c r="HG306">
        <v>20.1281</v>
      </c>
      <c r="HH306">
        <v>5.19842</v>
      </c>
      <c r="HI306">
        <v>12.0047</v>
      </c>
      <c r="HJ306">
        <v>4.97545</v>
      </c>
      <c r="HK306">
        <v>3.294</v>
      </c>
      <c r="HL306">
        <v>9999</v>
      </c>
      <c r="HM306">
        <v>9999</v>
      </c>
      <c r="HN306">
        <v>999.9</v>
      </c>
      <c r="HO306">
        <v>9999</v>
      </c>
      <c r="HP306">
        <v>1.86325</v>
      </c>
      <c r="HQ306">
        <v>1.86813</v>
      </c>
      <c r="HR306">
        <v>1.86787</v>
      </c>
      <c r="HS306">
        <v>1.86905</v>
      </c>
      <c r="HT306">
        <v>1.86981</v>
      </c>
      <c r="HU306">
        <v>1.86592</v>
      </c>
      <c r="HV306">
        <v>1.86692</v>
      </c>
      <c r="HW306">
        <v>1.86844</v>
      </c>
      <c r="HX306">
        <v>5</v>
      </c>
      <c r="HY306">
        <v>0</v>
      </c>
      <c r="HZ306">
        <v>0</v>
      </c>
      <c r="IA306">
        <v>0</v>
      </c>
      <c r="IB306" t="s">
        <v>424</v>
      </c>
      <c r="IC306" t="s">
        <v>425</v>
      </c>
      <c r="ID306" t="s">
        <v>426</v>
      </c>
      <c r="IE306" t="s">
        <v>426</v>
      </c>
      <c r="IF306" t="s">
        <v>426</v>
      </c>
      <c r="IG306" t="s">
        <v>426</v>
      </c>
      <c r="IH306">
        <v>0</v>
      </c>
      <c r="II306">
        <v>100</v>
      </c>
      <c r="IJ306">
        <v>100</v>
      </c>
      <c r="IK306">
        <v>1.98</v>
      </c>
      <c r="IL306">
        <v>0.3813</v>
      </c>
      <c r="IM306">
        <v>0.591063205497763</v>
      </c>
      <c r="IN306">
        <v>0.00362635438953289</v>
      </c>
      <c r="IO306">
        <v>-8.50754122937555e-07</v>
      </c>
      <c r="IP306">
        <v>2.87264459290622e-10</v>
      </c>
      <c r="IQ306">
        <v>-0.103101814204982</v>
      </c>
      <c r="IR306">
        <v>-0.017656537129445</v>
      </c>
      <c r="IS306">
        <v>0.00217271289782075</v>
      </c>
      <c r="IT306">
        <v>-2.34727275410467e-05</v>
      </c>
      <c r="IU306">
        <v>4</v>
      </c>
      <c r="IV306">
        <v>2183</v>
      </c>
      <c r="IW306">
        <v>1</v>
      </c>
      <c r="IX306">
        <v>27</v>
      </c>
      <c r="IY306">
        <v>29322742.2</v>
      </c>
      <c r="IZ306">
        <v>29322742.2</v>
      </c>
      <c r="JA306">
        <v>0.998535</v>
      </c>
      <c r="JB306">
        <v>2.65015</v>
      </c>
      <c r="JC306">
        <v>1.54785</v>
      </c>
      <c r="JD306">
        <v>2.31201</v>
      </c>
      <c r="JE306">
        <v>1.64673</v>
      </c>
      <c r="JF306">
        <v>2.29614</v>
      </c>
      <c r="JG306">
        <v>34.6235</v>
      </c>
      <c r="JH306">
        <v>24.2101</v>
      </c>
      <c r="JI306">
        <v>18</v>
      </c>
      <c r="JJ306">
        <v>495.278</v>
      </c>
      <c r="JK306">
        <v>396.151</v>
      </c>
      <c r="JL306">
        <v>30.9581</v>
      </c>
      <c r="JM306">
        <v>28.405</v>
      </c>
      <c r="JN306">
        <v>30.0003</v>
      </c>
      <c r="JO306">
        <v>28.404</v>
      </c>
      <c r="JP306">
        <v>28.3571</v>
      </c>
      <c r="JQ306">
        <v>19.9994</v>
      </c>
      <c r="JR306">
        <v>19.8475</v>
      </c>
      <c r="JS306">
        <v>54.0145</v>
      </c>
      <c r="JT306">
        <v>30.9462</v>
      </c>
      <c r="JU306">
        <v>420</v>
      </c>
      <c r="JV306">
        <v>23.8804</v>
      </c>
      <c r="JW306">
        <v>96.5977</v>
      </c>
      <c r="JX306">
        <v>94.5693</v>
      </c>
    </row>
    <row r="307" spans="1:284">
      <c r="A307">
        <v>291</v>
      </c>
      <c r="B307">
        <v>1759364532.1</v>
      </c>
      <c r="C307">
        <v>3490</v>
      </c>
      <c r="D307" t="s">
        <v>1015</v>
      </c>
      <c r="E307" t="s">
        <v>1016</v>
      </c>
      <c r="F307">
        <v>5</v>
      </c>
      <c r="G307" t="s">
        <v>974</v>
      </c>
      <c r="H307" t="s">
        <v>419</v>
      </c>
      <c r="I307">
        <v>1759364529.1</v>
      </c>
      <c r="J307">
        <f>(K307)/1000</f>
        <v>0</v>
      </c>
      <c r="K307">
        <f>1000*DK307*AI307*(DG307-DH307)/(100*CZ307*(1000-AI307*DG307))</f>
        <v>0</v>
      </c>
      <c r="L307">
        <f>DK307*AI307*(DF307-DE307*(1000-AI307*DH307)/(1000-AI307*DG307))/(100*CZ307)</f>
        <v>0</v>
      </c>
      <c r="M307">
        <f>DE307 - IF(AI307&gt;1, L307*CZ307*100.0/(AK307), 0)</f>
        <v>0</v>
      </c>
      <c r="N307">
        <f>((T307-J307/2)*M307-L307)/(T307+J307/2)</f>
        <v>0</v>
      </c>
      <c r="O307">
        <f>N307*(DL307+DM307)/1000.0</f>
        <v>0</v>
      </c>
      <c r="P307">
        <f>(DE307 - IF(AI307&gt;1, L307*CZ307*100.0/(AK307), 0))*(DL307+DM307)/1000.0</f>
        <v>0</v>
      </c>
      <c r="Q307">
        <f>2.0/((1/S307-1/R307)+SIGN(S307)*SQRT((1/S307-1/R307)*(1/S307-1/R307) + 4*DA307/((DA307+1)*(DA307+1))*(2*1/S307*1/R307-1/R307*1/R307)))</f>
        <v>0</v>
      </c>
      <c r="R307">
        <f>IF(LEFT(DB307,1)&lt;&gt;"0",IF(LEFT(DB307,1)="1",3.0,DC307),$D$5+$E$5*(DS307*DL307/($K$5*1000))+$F$5*(DS307*DL307/($K$5*1000))*MAX(MIN(CZ307,$J$5),$I$5)*MAX(MIN(CZ307,$J$5),$I$5)+$G$5*MAX(MIN(CZ307,$J$5),$I$5)*(DS307*DL307/($K$5*1000))+$H$5*(DS307*DL307/($K$5*1000))*(DS307*DL307/($K$5*1000)))</f>
        <v>0</v>
      </c>
      <c r="S307">
        <f>J307*(1000-(1000*0.61365*exp(17.502*W307/(240.97+W307))/(DL307+DM307)+DG307)/2)/(1000*0.61365*exp(17.502*W307/(240.97+W307))/(DL307+DM307)-DG307)</f>
        <v>0</v>
      </c>
      <c r="T307">
        <f>1/((DA307+1)/(Q307/1.6)+1/(R307/1.37)) + DA307/((DA307+1)/(Q307/1.6) + DA307/(R307/1.37))</f>
        <v>0</v>
      </c>
      <c r="U307">
        <f>(CV307*CY307)</f>
        <v>0</v>
      </c>
      <c r="V307">
        <f>(DN307+(U307+2*0.95*5.67E-8*(((DN307+$B$7)+273)^4-(DN307+273)^4)-44100*J307)/(1.84*29.3*R307+8*0.95*5.67E-8*(DN307+273)^3))</f>
        <v>0</v>
      </c>
      <c r="W307">
        <f>($C$7*DO307+$D$7*DP307+$E$7*V307)</f>
        <v>0</v>
      </c>
      <c r="X307">
        <f>0.61365*exp(17.502*W307/(240.97+W307))</f>
        <v>0</v>
      </c>
      <c r="Y307">
        <f>(Z307/AA307*100)</f>
        <v>0</v>
      </c>
      <c r="Z307">
        <f>DG307*(DL307+DM307)/1000</f>
        <v>0</v>
      </c>
      <c r="AA307">
        <f>0.61365*exp(17.502*DN307/(240.97+DN307))</f>
        <v>0</v>
      </c>
      <c r="AB307">
        <f>(X307-DG307*(DL307+DM307)/1000)</f>
        <v>0</v>
      </c>
      <c r="AC307">
        <f>(-J307*44100)</f>
        <v>0</v>
      </c>
      <c r="AD307">
        <f>2*29.3*R307*0.92*(DN307-W307)</f>
        <v>0</v>
      </c>
      <c r="AE307">
        <f>2*0.95*5.67E-8*(((DN307+$B$7)+273)^4-(W307+273)^4)</f>
        <v>0</v>
      </c>
      <c r="AF307">
        <f>U307+AE307+AC307+AD307</f>
        <v>0</v>
      </c>
      <c r="AG307">
        <v>7</v>
      </c>
      <c r="AH307">
        <v>1</v>
      </c>
      <c r="AI307">
        <f>IF(AG307*$H$13&gt;=AK307,1.0,(AK307/(AK307-AG307*$H$13)))</f>
        <v>0</v>
      </c>
      <c r="AJ307">
        <f>(AI307-1)*100</f>
        <v>0</v>
      </c>
      <c r="AK307">
        <f>MAX(0,($B$13+$C$13*DS307)/(1+$D$13*DS307)*DL307/(DN307+273)*$E$13)</f>
        <v>0</v>
      </c>
      <c r="AL307" t="s">
        <v>420</v>
      </c>
      <c r="AM307" t="s">
        <v>420</v>
      </c>
      <c r="AN307">
        <v>0</v>
      </c>
      <c r="AO307">
        <v>0</v>
      </c>
      <c r="AP307">
        <f>1-AN307/AO307</f>
        <v>0</v>
      </c>
      <c r="AQ307">
        <v>0</v>
      </c>
      <c r="AR307" t="s">
        <v>420</v>
      </c>
      <c r="AS307" t="s">
        <v>420</v>
      </c>
      <c r="AT307">
        <v>0</v>
      </c>
      <c r="AU307">
        <v>0</v>
      </c>
      <c r="AV307">
        <f>1-AT307/AU307</f>
        <v>0</v>
      </c>
      <c r="AW307">
        <v>0.5</v>
      </c>
      <c r="AX307">
        <f>CW307</f>
        <v>0</v>
      </c>
      <c r="AY307">
        <f>L307</f>
        <v>0</v>
      </c>
      <c r="AZ307">
        <f>AV307*AW307*AX307</f>
        <v>0</v>
      </c>
      <c r="BA307">
        <f>(AY307-AQ307)/AX307</f>
        <v>0</v>
      </c>
      <c r="BB307">
        <f>(AO307-AU307)/AU307</f>
        <v>0</v>
      </c>
      <c r="BC307">
        <f>AN307/(AP307+AN307/AU307)</f>
        <v>0</v>
      </c>
      <c r="BD307" t="s">
        <v>420</v>
      </c>
      <c r="BE307">
        <v>0</v>
      </c>
      <c r="BF307">
        <f>IF(BE307&lt;&gt;0, BE307, BC307)</f>
        <v>0</v>
      </c>
      <c r="BG307">
        <f>1-BF307/AU307</f>
        <v>0</v>
      </c>
      <c r="BH307">
        <f>(AU307-AT307)/(AU307-BF307)</f>
        <v>0</v>
      </c>
      <c r="BI307">
        <f>(AO307-AU307)/(AO307-BF307)</f>
        <v>0</v>
      </c>
      <c r="BJ307">
        <f>(AU307-AT307)/(AU307-AN307)</f>
        <v>0</v>
      </c>
      <c r="BK307">
        <f>(AO307-AU307)/(AO307-AN307)</f>
        <v>0</v>
      </c>
      <c r="BL307">
        <f>(BH307*BF307/AT307)</f>
        <v>0</v>
      </c>
      <c r="BM307">
        <f>(1-BL307)</f>
        <v>0</v>
      </c>
      <c r="CV307">
        <f>$B$11*DT307+$C$11*DU307+$F$11*EF307*(1-EI307)</f>
        <v>0</v>
      </c>
      <c r="CW307">
        <f>CV307*CX307</f>
        <v>0</v>
      </c>
      <c r="CX307">
        <f>($B$11*$D$9+$C$11*$D$9+$F$11*((ES307+EK307)/MAX(ES307+EK307+ET307, 0.1)*$I$9+ET307/MAX(ES307+EK307+ET307, 0.1)*$J$9))/($B$11+$C$11+$F$11)</f>
        <v>0</v>
      </c>
      <c r="CY307">
        <f>($B$11*$K$9+$C$11*$K$9+$F$11*((ES307+EK307)/MAX(ES307+EK307+ET307, 0.1)*$P$9+ET307/MAX(ES307+EK307+ET307, 0.1)*$Q$9))/($B$11+$C$11+$F$11)</f>
        <v>0</v>
      </c>
      <c r="CZ307">
        <v>3.21</v>
      </c>
      <c r="DA307">
        <v>0.5</v>
      </c>
      <c r="DB307" t="s">
        <v>421</v>
      </c>
      <c r="DC307">
        <v>2</v>
      </c>
      <c r="DD307">
        <v>1759364529.1</v>
      </c>
      <c r="DE307">
        <v>420.251666666667</v>
      </c>
      <c r="DF307">
        <v>420.021666666667</v>
      </c>
      <c r="DG307">
        <v>23.9752333333333</v>
      </c>
      <c r="DH307">
        <v>23.8650333333333</v>
      </c>
      <c r="DI307">
        <v>418.271666666667</v>
      </c>
      <c r="DJ307">
        <v>23.5937</v>
      </c>
      <c r="DK307">
        <v>499.992</v>
      </c>
      <c r="DL307">
        <v>90.3322</v>
      </c>
      <c r="DM307">
        <v>0.0323053666666667</v>
      </c>
      <c r="DN307">
        <v>30.2479</v>
      </c>
      <c r="DO307">
        <v>30.0097</v>
      </c>
      <c r="DP307">
        <v>999.9</v>
      </c>
      <c r="DQ307">
        <v>0</v>
      </c>
      <c r="DR307">
        <v>0</v>
      </c>
      <c r="DS307">
        <v>10014.5933333333</v>
      </c>
      <c r="DT307">
        <v>0</v>
      </c>
      <c r="DU307">
        <v>0.330984</v>
      </c>
      <c r="DV307">
        <v>0.230255</v>
      </c>
      <c r="DW307">
        <v>430.574666666667</v>
      </c>
      <c r="DX307">
        <v>430.290333333333</v>
      </c>
      <c r="DY307">
        <v>0.110185666666667</v>
      </c>
      <c r="DZ307">
        <v>420.021666666667</v>
      </c>
      <c r="EA307">
        <v>23.8650333333333</v>
      </c>
      <c r="EB307">
        <v>2.16573</v>
      </c>
      <c r="EC307">
        <v>2.15578</v>
      </c>
      <c r="ED307">
        <v>18.7110666666667</v>
      </c>
      <c r="EE307">
        <v>18.6374333333333</v>
      </c>
      <c r="EF307">
        <v>0.00500059</v>
      </c>
      <c r="EG307">
        <v>0</v>
      </c>
      <c r="EH307">
        <v>0</v>
      </c>
      <c r="EI307">
        <v>0</v>
      </c>
      <c r="EJ307">
        <v>320.733333333333</v>
      </c>
      <c r="EK307">
        <v>0.00500059</v>
      </c>
      <c r="EL307">
        <v>-11.9</v>
      </c>
      <c r="EM307">
        <v>-1.03333333333333</v>
      </c>
      <c r="EN307">
        <v>35.6456666666667</v>
      </c>
      <c r="EO307">
        <v>39.8956666666667</v>
      </c>
      <c r="EP307">
        <v>37.375</v>
      </c>
      <c r="EQ307">
        <v>40.2496666666667</v>
      </c>
      <c r="ER307">
        <v>38.4163333333333</v>
      </c>
      <c r="ES307">
        <v>0</v>
      </c>
      <c r="ET307">
        <v>0</v>
      </c>
      <c r="EU307">
        <v>0</v>
      </c>
      <c r="EV307">
        <v>1759364533.3</v>
      </c>
      <c r="EW307">
        <v>0</v>
      </c>
      <c r="EX307">
        <v>323.053846153846</v>
      </c>
      <c r="EY307">
        <v>-17.4632484795351</v>
      </c>
      <c r="EZ307">
        <v>24.9264962575526</v>
      </c>
      <c r="FA307">
        <v>-9.60384615384615</v>
      </c>
      <c r="FB307">
        <v>15</v>
      </c>
      <c r="FC307">
        <v>0</v>
      </c>
      <c r="FD307" t="s">
        <v>422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0.270141619047619</v>
      </c>
      <c r="FQ307">
        <v>-0.127424727272727</v>
      </c>
      <c r="FR307">
        <v>0.0324659399818101</v>
      </c>
      <c r="FS307">
        <v>1</v>
      </c>
      <c r="FT307">
        <v>323.647058823529</v>
      </c>
      <c r="FU307">
        <v>-9.85790725708407</v>
      </c>
      <c r="FV307">
        <v>6.41758774976639</v>
      </c>
      <c r="FW307">
        <v>-1</v>
      </c>
      <c r="FX307">
        <v>0.119250828571429</v>
      </c>
      <c r="FY307">
        <v>0.0463792597402596</v>
      </c>
      <c r="FZ307">
        <v>0.0163738087829646</v>
      </c>
      <c r="GA307">
        <v>1</v>
      </c>
      <c r="GB307">
        <v>2</v>
      </c>
      <c r="GC307">
        <v>2</v>
      </c>
      <c r="GD307" t="s">
        <v>449</v>
      </c>
      <c r="GE307">
        <v>3.13299</v>
      </c>
      <c r="GF307">
        <v>2.71032</v>
      </c>
      <c r="GG307">
        <v>0.089357</v>
      </c>
      <c r="GH307">
        <v>0.0897781</v>
      </c>
      <c r="GI307">
        <v>0.102637</v>
      </c>
      <c r="GJ307">
        <v>0.103084</v>
      </c>
      <c r="GK307">
        <v>34285.3</v>
      </c>
      <c r="GL307">
        <v>36713.6</v>
      </c>
      <c r="GM307">
        <v>34064.5</v>
      </c>
      <c r="GN307">
        <v>36520.8</v>
      </c>
      <c r="GO307">
        <v>43169.3</v>
      </c>
      <c r="GP307">
        <v>47020.6</v>
      </c>
      <c r="GQ307">
        <v>53139.8</v>
      </c>
      <c r="GR307">
        <v>58368.4</v>
      </c>
      <c r="GS307">
        <v>1.9376</v>
      </c>
      <c r="GT307">
        <v>1.78233</v>
      </c>
      <c r="GU307">
        <v>0.09574</v>
      </c>
      <c r="GV307">
        <v>0</v>
      </c>
      <c r="GW307">
        <v>28.4531</v>
      </c>
      <c r="GX307">
        <v>999.9</v>
      </c>
      <c r="GY307">
        <v>57.276</v>
      </c>
      <c r="GZ307">
        <v>30.978</v>
      </c>
      <c r="HA307">
        <v>28.5686</v>
      </c>
      <c r="HB307">
        <v>54.7528</v>
      </c>
      <c r="HC307">
        <v>44.5433</v>
      </c>
      <c r="HD307">
        <v>1</v>
      </c>
      <c r="HE307">
        <v>0.0800406</v>
      </c>
      <c r="HF307">
        <v>-1.39646</v>
      </c>
      <c r="HG307">
        <v>20.1282</v>
      </c>
      <c r="HH307">
        <v>5.19812</v>
      </c>
      <c r="HI307">
        <v>12.0043</v>
      </c>
      <c r="HJ307">
        <v>4.97545</v>
      </c>
      <c r="HK307">
        <v>3.294</v>
      </c>
      <c r="HL307">
        <v>9999</v>
      </c>
      <c r="HM307">
        <v>9999</v>
      </c>
      <c r="HN307">
        <v>999.9</v>
      </c>
      <c r="HO307">
        <v>9999</v>
      </c>
      <c r="HP307">
        <v>1.86325</v>
      </c>
      <c r="HQ307">
        <v>1.86813</v>
      </c>
      <c r="HR307">
        <v>1.8679</v>
      </c>
      <c r="HS307">
        <v>1.86905</v>
      </c>
      <c r="HT307">
        <v>1.86982</v>
      </c>
      <c r="HU307">
        <v>1.86592</v>
      </c>
      <c r="HV307">
        <v>1.86692</v>
      </c>
      <c r="HW307">
        <v>1.86844</v>
      </c>
      <c r="HX307">
        <v>5</v>
      </c>
      <c r="HY307">
        <v>0</v>
      </c>
      <c r="HZ307">
        <v>0</v>
      </c>
      <c r="IA307">
        <v>0</v>
      </c>
      <c r="IB307" t="s">
        <v>424</v>
      </c>
      <c r="IC307" t="s">
        <v>425</v>
      </c>
      <c r="ID307" t="s">
        <v>426</v>
      </c>
      <c r="IE307" t="s">
        <v>426</v>
      </c>
      <c r="IF307" t="s">
        <v>426</v>
      </c>
      <c r="IG307" t="s">
        <v>426</v>
      </c>
      <c r="IH307">
        <v>0</v>
      </c>
      <c r="II307">
        <v>100</v>
      </c>
      <c r="IJ307">
        <v>100</v>
      </c>
      <c r="IK307">
        <v>1.98</v>
      </c>
      <c r="IL307">
        <v>0.3811</v>
      </c>
      <c r="IM307">
        <v>0.591063205497763</v>
      </c>
      <c r="IN307">
        <v>0.00362635438953289</v>
      </c>
      <c r="IO307">
        <v>-8.50754122937555e-07</v>
      </c>
      <c r="IP307">
        <v>2.87264459290622e-10</v>
      </c>
      <c r="IQ307">
        <v>-0.103101814204982</v>
      </c>
      <c r="IR307">
        <v>-0.017656537129445</v>
      </c>
      <c r="IS307">
        <v>0.00217271289782075</v>
      </c>
      <c r="IT307">
        <v>-2.34727275410467e-05</v>
      </c>
      <c r="IU307">
        <v>4</v>
      </c>
      <c r="IV307">
        <v>2183</v>
      </c>
      <c r="IW307">
        <v>1</v>
      </c>
      <c r="IX307">
        <v>27</v>
      </c>
      <c r="IY307">
        <v>29322742.2</v>
      </c>
      <c r="IZ307">
        <v>29322742.2</v>
      </c>
      <c r="JA307">
        <v>0.997314</v>
      </c>
      <c r="JB307">
        <v>2.63916</v>
      </c>
      <c r="JC307">
        <v>1.54785</v>
      </c>
      <c r="JD307">
        <v>2.31201</v>
      </c>
      <c r="JE307">
        <v>1.64673</v>
      </c>
      <c r="JF307">
        <v>2.39624</v>
      </c>
      <c r="JG307">
        <v>34.6235</v>
      </c>
      <c r="JH307">
        <v>24.2188</v>
      </c>
      <c r="JI307">
        <v>18</v>
      </c>
      <c r="JJ307">
        <v>495.441</v>
      </c>
      <c r="JK307">
        <v>396.165</v>
      </c>
      <c r="JL307">
        <v>30.9519</v>
      </c>
      <c r="JM307">
        <v>28.405</v>
      </c>
      <c r="JN307">
        <v>30.0001</v>
      </c>
      <c r="JO307">
        <v>28.404</v>
      </c>
      <c r="JP307">
        <v>28.3571</v>
      </c>
      <c r="JQ307">
        <v>19.9996</v>
      </c>
      <c r="JR307">
        <v>19.8475</v>
      </c>
      <c r="JS307">
        <v>54.0145</v>
      </c>
      <c r="JT307">
        <v>30.9462</v>
      </c>
      <c r="JU307">
        <v>420</v>
      </c>
      <c r="JV307">
        <v>23.8804</v>
      </c>
      <c r="JW307">
        <v>96.5974</v>
      </c>
      <c r="JX307">
        <v>94.5696</v>
      </c>
    </row>
    <row r="308" spans="1:284">
      <c r="A308">
        <v>292</v>
      </c>
      <c r="B308">
        <v>1759364534.1</v>
      </c>
      <c r="C308">
        <v>3492</v>
      </c>
      <c r="D308" t="s">
        <v>1017</v>
      </c>
      <c r="E308" t="s">
        <v>1018</v>
      </c>
      <c r="F308">
        <v>5</v>
      </c>
      <c r="G308" t="s">
        <v>974</v>
      </c>
      <c r="H308" t="s">
        <v>419</v>
      </c>
      <c r="I308">
        <v>1759364531.1</v>
      </c>
      <c r="J308">
        <f>(K308)/1000</f>
        <v>0</v>
      </c>
      <c r="K308">
        <f>1000*DK308*AI308*(DG308-DH308)/(100*CZ308*(1000-AI308*DG308))</f>
        <v>0</v>
      </c>
      <c r="L308">
        <f>DK308*AI308*(DF308-DE308*(1000-AI308*DH308)/(1000-AI308*DG308))/(100*CZ308)</f>
        <v>0</v>
      </c>
      <c r="M308">
        <f>DE308 - IF(AI308&gt;1, L308*CZ308*100.0/(AK308), 0)</f>
        <v>0</v>
      </c>
      <c r="N308">
        <f>((T308-J308/2)*M308-L308)/(T308+J308/2)</f>
        <v>0</v>
      </c>
      <c r="O308">
        <f>N308*(DL308+DM308)/1000.0</f>
        <v>0</v>
      </c>
      <c r="P308">
        <f>(DE308 - IF(AI308&gt;1, L308*CZ308*100.0/(AK308), 0))*(DL308+DM308)/1000.0</f>
        <v>0</v>
      </c>
      <c r="Q308">
        <f>2.0/((1/S308-1/R308)+SIGN(S308)*SQRT((1/S308-1/R308)*(1/S308-1/R308) + 4*DA308/((DA308+1)*(DA308+1))*(2*1/S308*1/R308-1/R308*1/R308)))</f>
        <v>0</v>
      </c>
      <c r="R308">
        <f>IF(LEFT(DB308,1)&lt;&gt;"0",IF(LEFT(DB308,1)="1",3.0,DC308),$D$5+$E$5*(DS308*DL308/($K$5*1000))+$F$5*(DS308*DL308/($K$5*1000))*MAX(MIN(CZ308,$J$5),$I$5)*MAX(MIN(CZ308,$J$5),$I$5)+$G$5*MAX(MIN(CZ308,$J$5),$I$5)*(DS308*DL308/($K$5*1000))+$H$5*(DS308*DL308/($K$5*1000))*(DS308*DL308/($K$5*1000)))</f>
        <v>0</v>
      </c>
      <c r="S308">
        <f>J308*(1000-(1000*0.61365*exp(17.502*W308/(240.97+W308))/(DL308+DM308)+DG308)/2)/(1000*0.61365*exp(17.502*W308/(240.97+W308))/(DL308+DM308)-DG308)</f>
        <v>0</v>
      </c>
      <c r="T308">
        <f>1/((DA308+1)/(Q308/1.6)+1/(R308/1.37)) + DA308/((DA308+1)/(Q308/1.6) + DA308/(R308/1.37))</f>
        <v>0</v>
      </c>
      <c r="U308">
        <f>(CV308*CY308)</f>
        <v>0</v>
      </c>
      <c r="V308">
        <f>(DN308+(U308+2*0.95*5.67E-8*(((DN308+$B$7)+273)^4-(DN308+273)^4)-44100*J308)/(1.84*29.3*R308+8*0.95*5.67E-8*(DN308+273)^3))</f>
        <v>0</v>
      </c>
      <c r="W308">
        <f>($C$7*DO308+$D$7*DP308+$E$7*V308)</f>
        <v>0</v>
      </c>
      <c r="X308">
        <f>0.61365*exp(17.502*W308/(240.97+W308))</f>
        <v>0</v>
      </c>
      <c r="Y308">
        <f>(Z308/AA308*100)</f>
        <v>0</v>
      </c>
      <c r="Z308">
        <f>DG308*(DL308+DM308)/1000</f>
        <v>0</v>
      </c>
      <c r="AA308">
        <f>0.61365*exp(17.502*DN308/(240.97+DN308))</f>
        <v>0</v>
      </c>
      <c r="AB308">
        <f>(X308-DG308*(DL308+DM308)/1000)</f>
        <v>0</v>
      </c>
      <c r="AC308">
        <f>(-J308*44100)</f>
        <v>0</v>
      </c>
      <c r="AD308">
        <f>2*29.3*R308*0.92*(DN308-W308)</f>
        <v>0</v>
      </c>
      <c r="AE308">
        <f>2*0.95*5.67E-8*(((DN308+$B$7)+273)^4-(W308+273)^4)</f>
        <v>0</v>
      </c>
      <c r="AF308">
        <f>U308+AE308+AC308+AD308</f>
        <v>0</v>
      </c>
      <c r="AG308">
        <v>7</v>
      </c>
      <c r="AH308">
        <v>1</v>
      </c>
      <c r="AI308">
        <f>IF(AG308*$H$13&gt;=AK308,1.0,(AK308/(AK308-AG308*$H$13)))</f>
        <v>0</v>
      </c>
      <c r="AJ308">
        <f>(AI308-1)*100</f>
        <v>0</v>
      </c>
      <c r="AK308">
        <f>MAX(0,($B$13+$C$13*DS308)/(1+$D$13*DS308)*DL308/(DN308+273)*$E$13)</f>
        <v>0</v>
      </c>
      <c r="AL308" t="s">
        <v>420</v>
      </c>
      <c r="AM308" t="s">
        <v>420</v>
      </c>
      <c r="AN308">
        <v>0</v>
      </c>
      <c r="AO308">
        <v>0</v>
      </c>
      <c r="AP308">
        <f>1-AN308/AO308</f>
        <v>0</v>
      </c>
      <c r="AQ308">
        <v>0</v>
      </c>
      <c r="AR308" t="s">
        <v>420</v>
      </c>
      <c r="AS308" t="s">
        <v>420</v>
      </c>
      <c r="AT308">
        <v>0</v>
      </c>
      <c r="AU308">
        <v>0</v>
      </c>
      <c r="AV308">
        <f>1-AT308/AU308</f>
        <v>0</v>
      </c>
      <c r="AW308">
        <v>0.5</v>
      </c>
      <c r="AX308">
        <f>CW308</f>
        <v>0</v>
      </c>
      <c r="AY308">
        <f>L308</f>
        <v>0</v>
      </c>
      <c r="AZ308">
        <f>AV308*AW308*AX308</f>
        <v>0</v>
      </c>
      <c r="BA308">
        <f>(AY308-AQ308)/AX308</f>
        <v>0</v>
      </c>
      <c r="BB308">
        <f>(AO308-AU308)/AU308</f>
        <v>0</v>
      </c>
      <c r="BC308">
        <f>AN308/(AP308+AN308/AU308)</f>
        <v>0</v>
      </c>
      <c r="BD308" t="s">
        <v>420</v>
      </c>
      <c r="BE308">
        <v>0</v>
      </c>
      <c r="BF308">
        <f>IF(BE308&lt;&gt;0, BE308, BC308)</f>
        <v>0</v>
      </c>
      <c r="BG308">
        <f>1-BF308/AU308</f>
        <v>0</v>
      </c>
      <c r="BH308">
        <f>(AU308-AT308)/(AU308-BF308)</f>
        <v>0</v>
      </c>
      <c r="BI308">
        <f>(AO308-AU308)/(AO308-BF308)</f>
        <v>0</v>
      </c>
      <c r="BJ308">
        <f>(AU308-AT308)/(AU308-AN308)</f>
        <v>0</v>
      </c>
      <c r="BK308">
        <f>(AO308-AU308)/(AO308-AN308)</f>
        <v>0</v>
      </c>
      <c r="BL308">
        <f>(BH308*BF308/AT308)</f>
        <v>0</v>
      </c>
      <c r="BM308">
        <f>(1-BL308)</f>
        <v>0</v>
      </c>
      <c r="CV308">
        <f>$B$11*DT308+$C$11*DU308+$F$11*EF308*(1-EI308)</f>
        <v>0</v>
      </c>
      <c r="CW308">
        <f>CV308*CX308</f>
        <v>0</v>
      </c>
      <c r="CX308">
        <f>($B$11*$D$9+$C$11*$D$9+$F$11*((ES308+EK308)/MAX(ES308+EK308+ET308, 0.1)*$I$9+ET308/MAX(ES308+EK308+ET308, 0.1)*$J$9))/($B$11+$C$11+$F$11)</f>
        <v>0</v>
      </c>
      <c r="CY308">
        <f>($B$11*$K$9+$C$11*$K$9+$F$11*((ES308+EK308)/MAX(ES308+EK308+ET308, 0.1)*$P$9+ET308/MAX(ES308+EK308+ET308, 0.1)*$Q$9))/($B$11+$C$11+$F$11)</f>
        <v>0</v>
      </c>
      <c r="CZ308">
        <v>3.21</v>
      </c>
      <c r="DA308">
        <v>0.5</v>
      </c>
      <c r="DB308" t="s">
        <v>421</v>
      </c>
      <c r="DC308">
        <v>2</v>
      </c>
      <c r="DD308">
        <v>1759364531.1</v>
      </c>
      <c r="DE308">
        <v>420.251666666667</v>
      </c>
      <c r="DF308">
        <v>420.003</v>
      </c>
      <c r="DG308">
        <v>23.9690333333333</v>
      </c>
      <c r="DH308">
        <v>23.8630666666667</v>
      </c>
      <c r="DI308">
        <v>418.271666666667</v>
      </c>
      <c r="DJ308">
        <v>23.5877666666667</v>
      </c>
      <c r="DK308">
        <v>500.027666666667</v>
      </c>
      <c r="DL308">
        <v>90.3325666666667</v>
      </c>
      <c r="DM308">
        <v>0.032052</v>
      </c>
      <c r="DN308">
        <v>30.2483333333333</v>
      </c>
      <c r="DO308">
        <v>30.0102</v>
      </c>
      <c r="DP308">
        <v>999.9</v>
      </c>
      <c r="DQ308">
        <v>0</v>
      </c>
      <c r="DR308">
        <v>0</v>
      </c>
      <c r="DS308">
        <v>10033.7666666667</v>
      </c>
      <c r="DT308">
        <v>0</v>
      </c>
      <c r="DU308">
        <v>0.330984</v>
      </c>
      <c r="DV308">
        <v>0.248860666666667</v>
      </c>
      <c r="DW308">
        <v>430.572333333333</v>
      </c>
      <c r="DX308">
        <v>430.270666666667</v>
      </c>
      <c r="DY308">
        <v>0.105939333333333</v>
      </c>
      <c r="DZ308">
        <v>420.003</v>
      </c>
      <c r="EA308">
        <v>23.8630666666667</v>
      </c>
      <c r="EB308">
        <v>2.16518</v>
      </c>
      <c r="EC308">
        <v>2.15561</v>
      </c>
      <c r="ED308">
        <v>18.707</v>
      </c>
      <c r="EE308">
        <v>18.6362</v>
      </c>
      <c r="EF308">
        <v>0.00500059</v>
      </c>
      <c r="EG308">
        <v>0</v>
      </c>
      <c r="EH308">
        <v>0</v>
      </c>
      <c r="EI308">
        <v>0</v>
      </c>
      <c r="EJ308">
        <v>322.433333333333</v>
      </c>
      <c r="EK308">
        <v>0.00500059</v>
      </c>
      <c r="EL308">
        <v>-11.8</v>
      </c>
      <c r="EM308">
        <v>-1.2</v>
      </c>
      <c r="EN308">
        <v>35.6663333333333</v>
      </c>
      <c r="EO308">
        <v>39.9163333333333</v>
      </c>
      <c r="EP308">
        <v>37.3956666666667</v>
      </c>
      <c r="EQ308">
        <v>40.2913333333333</v>
      </c>
      <c r="ER308">
        <v>38.458</v>
      </c>
      <c r="ES308">
        <v>0</v>
      </c>
      <c r="ET308">
        <v>0</v>
      </c>
      <c r="EU308">
        <v>0</v>
      </c>
      <c r="EV308">
        <v>1759364535.1</v>
      </c>
      <c r="EW308">
        <v>0</v>
      </c>
      <c r="EX308">
        <v>322.66</v>
      </c>
      <c r="EY308">
        <v>-4.03846223855177</v>
      </c>
      <c r="EZ308">
        <v>-3.59230735299618</v>
      </c>
      <c r="FA308">
        <v>-9.152</v>
      </c>
      <c r="FB308">
        <v>15</v>
      </c>
      <c r="FC308">
        <v>0</v>
      </c>
      <c r="FD308" t="s">
        <v>422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0.266236857142857</v>
      </c>
      <c r="FQ308">
        <v>-0.0762188571428566</v>
      </c>
      <c r="FR308">
        <v>0.0304511579735808</v>
      </c>
      <c r="FS308">
        <v>1</v>
      </c>
      <c r="FT308">
        <v>322.95</v>
      </c>
      <c r="FU308">
        <v>-7.22841903335824</v>
      </c>
      <c r="FV308">
        <v>6.26194153315934</v>
      </c>
      <c r="FW308">
        <v>-1</v>
      </c>
      <c r="FX308">
        <v>0.119974085714286</v>
      </c>
      <c r="FY308">
        <v>-0.0136022571428574</v>
      </c>
      <c r="FZ308">
        <v>0.0155489932645259</v>
      </c>
      <c r="GA308">
        <v>1</v>
      </c>
      <c r="GB308">
        <v>2</v>
      </c>
      <c r="GC308">
        <v>2</v>
      </c>
      <c r="GD308" t="s">
        <v>449</v>
      </c>
      <c r="GE308">
        <v>3.13287</v>
      </c>
      <c r="GF308">
        <v>2.71043</v>
      </c>
      <c r="GG308">
        <v>0.0893583</v>
      </c>
      <c r="GH308">
        <v>0.0897724</v>
      </c>
      <c r="GI308">
        <v>0.102623</v>
      </c>
      <c r="GJ308">
        <v>0.103083</v>
      </c>
      <c r="GK308">
        <v>34285.1</v>
      </c>
      <c r="GL308">
        <v>36713.6</v>
      </c>
      <c r="GM308">
        <v>34064.4</v>
      </c>
      <c r="GN308">
        <v>36520.6</v>
      </c>
      <c r="GO308">
        <v>43169.9</v>
      </c>
      <c r="GP308">
        <v>47020.5</v>
      </c>
      <c r="GQ308">
        <v>53139.6</v>
      </c>
      <c r="GR308">
        <v>58368.2</v>
      </c>
      <c r="GS308">
        <v>1.93743</v>
      </c>
      <c r="GT308">
        <v>1.78247</v>
      </c>
      <c r="GU308">
        <v>0.0952557</v>
      </c>
      <c r="GV308">
        <v>0</v>
      </c>
      <c r="GW308">
        <v>28.4531</v>
      </c>
      <c r="GX308">
        <v>999.9</v>
      </c>
      <c r="GY308">
        <v>57.276</v>
      </c>
      <c r="GZ308">
        <v>30.978</v>
      </c>
      <c r="HA308">
        <v>28.5702</v>
      </c>
      <c r="HB308">
        <v>54.9428</v>
      </c>
      <c r="HC308">
        <v>44.359</v>
      </c>
      <c r="HD308">
        <v>1</v>
      </c>
      <c r="HE308">
        <v>0.0799339</v>
      </c>
      <c r="HF308">
        <v>-1.40801</v>
      </c>
      <c r="HG308">
        <v>20.1281</v>
      </c>
      <c r="HH308">
        <v>5.19812</v>
      </c>
      <c r="HI308">
        <v>12.0041</v>
      </c>
      <c r="HJ308">
        <v>4.9754</v>
      </c>
      <c r="HK308">
        <v>3.294</v>
      </c>
      <c r="HL308">
        <v>9999</v>
      </c>
      <c r="HM308">
        <v>9999</v>
      </c>
      <c r="HN308">
        <v>999.9</v>
      </c>
      <c r="HO308">
        <v>9999</v>
      </c>
      <c r="HP308">
        <v>1.86325</v>
      </c>
      <c r="HQ308">
        <v>1.86813</v>
      </c>
      <c r="HR308">
        <v>1.86791</v>
      </c>
      <c r="HS308">
        <v>1.86905</v>
      </c>
      <c r="HT308">
        <v>1.86982</v>
      </c>
      <c r="HU308">
        <v>1.86592</v>
      </c>
      <c r="HV308">
        <v>1.86692</v>
      </c>
      <c r="HW308">
        <v>1.86844</v>
      </c>
      <c r="HX308">
        <v>5</v>
      </c>
      <c r="HY308">
        <v>0</v>
      </c>
      <c r="HZ308">
        <v>0</v>
      </c>
      <c r="IA308">
        <v>0</v>
      </c>
      <c r="IB308" t="s">
        <v>424</v>
      </c>
      <c r="IC308" t="s">
        <v>425</v>
      </c>
      <c r="ID308" t="s">
        <v>426</v>
      </c>
      <c r="IE308" t="s">
        <v>426</v>
      </c>
      <c r="IF308" t="s">
        <v>426</v>
      </c>
      <c r="IG308" t="s">
        <v>426</v>
      </c>
      <c r="IH308">
        <v>0</v>
      </c>
      <c r="II308">
        <v>100</v>
      </c>
      <c r="IJ308">
        <v>100</v>
      </c>
      <c r="IK308">
        <v>1.98</v>
      </c>
      <c r="IL308">
        <v>0.3809</v>
      </c>
      <c r="IM308">
        <v>0.591063205497763</v>
      </c>
      <c r="IN308">
        <v>0.00362635438953289</v>
      </c>
      <c r="IO308">
        <v>-8.50754122937555e-07</v>
      </c>
      <c r="IP308">
        <v>2.87264459290622e-10</v>
      </c>
      <c r="IQ308">
        <v>-0.103101814204982</v>
      </c>
      <c r="IR308">
        <v>-0.017656537129445</v>
      </c>
      <c r="IS308">
        <v>0.00217271289782075</v>
      </c>
      <c r="IT308">
        <v>-2.34727275410467e-05</v>
      </c>
      <c r="IU308">
        <v>4</v>
      </c>
      <c r="IV308">
        <v>2183</v>
      </c>
      <c r="IW308">
        <v>1</v>
      </c>
      <c r="IX308">
        <v>27</v>
      </c>
      <c r="IY308">
        <v>29322742.2</v>
      </c>
      <c r="IZ308">
        <v>29322742.2</v>
      </c>
      <c r="JA308">
        <v>0.997314</v>
      </c>
      <c r="JB308">
        <v>2.64526</v>
      </c>
      <c r="JC308">
        <v>1.54785</v>
      </c>
      <c r="JD308">
        <v>2.31323</v>
      </c>
      <c r="JE308">
        <v>1.64673</v>
      </c>
      <c r="JF308">
        <v>2.30103</v>
      </c>
      <c r="JG308">
        <v>34.6235</v>
      </c>
      <c r="JH308">
        <v>24.2101</v>
      </c>
      <c r="JI308">
        <v>18</v>
      </c>
      <c r="JJ308">
        <v>495.327</v>
      </c>
      <c r="JK308">
        <v>396.247</v>
      </c>
      <c r="JL308">
        <v>30.9458</v>
      </c>
      <c r="JM308">
        <v>28.405</v>
      </c>
      <c r="JN308">
        <v>30</v>
      </c>
      <c r="JO308">
        <v>28.404</v>
      </c>
      <c r="JP308">
        <v>28.3571</v>
      </c>
      <c r="JQ308">
        <v>20.0014</v>
      </c>
      <c r="JR308">
        <v>19.8475</v>
      </c>
      <c r="JS308">
        <v>54.0145</v>
      </c>
      <c r="JT308">
        <v>30.9359</v>
      </c>
      <c r="JU308">
        <v>420</v>
      </c>
      <c r="JV308">
        <v>23.8804</v>
      </c>
      <c r="JW308">
        <v>96.5971</v>
      </c>
      <c r="JX308">
        <v>94.5692</v>
      </c>
    </row>
    <row r="309" spans="1:284">
      <c r="A309">
        <v>293</v>
      </c>
      <c r="B309">
        <v>1759364536.1</v>
      </c>
      <c r="C309">
        <v>3494</v>
      </c>
      <c r="D309" t="s">
        <v>1019</v>
      </c>
      <c r="E309" t="s">
        <v>1020</v>
      </c>
      <c r="F309">
        <v>5</v>
      </c>
      <c r="G309" t="s">
        <v>974</v>
      </c>
      <c r="H309" t="s">
        <v>419</v>
      </c>
      <c r="I309">
        <v>1759364533.1</v>
      </c>
      <c r="J309">
        <f>(K309)/1000</f>
        <v>0</v>
      </c>
      <c r="K309">
        <f>1000*DK309*AI309*(DG309-DH309)/(100*CZ309*(1000-AI309*DG309))</f>
        <v>0</v>
      </c>
      <c r="L309">
        <f>DK309*AI309*(DF309-DE309*(1000-AI309*DH309)/(1000-AI309*DG309))/(100*CZ309)</f>
        <v>0</v>
      </c>
      <c r="M309">
        <f>DE309 - IF(AI309&gt;1, L309*CZ309*100.0/(AK309), 0)</f>
        <v>0</v>
      </c>
      <c r="N309">
        <f>((T309-J309/2)*M309-L309)/(T309+J309/2)</f>
        <v>0</v>
      </c>
      <c r="O309">
        <f>N309*(DL309+DM309)/1000.0</f>
        <v>0</v>
      </c>
      <c r="P309">
        <f>(DE309 - IF(AI309&gt;1, L309*CZ309*100.0/(AK309), 0))*(DL309+DM309)/1000.0</f>
        <v>0</v>
      </c>
      <c r="Q309">
        <f>2.0/((1/S309-1/R309)+SIGN(S309)*SQRT((1/S309-1/R309)*(1/S309-1/R309) + 4*DA309/((DA309+1)*(DA309+1))*(2*1/S309*1/R309-1/R309*1/R309)))</f>
        <v>0</v>
      </c>
      <c r="R309">
        <f>IF(LEFT(DB309,1)&lt;&gt;"0",IF(LEFT(DB309,1)="1",3.0,DC309),$D$5+$E$5*(DS309*DL309/($K$5*1000))+$F$5*(DS309*DL309/($K$5*1000))*MAX(MIN(CZ309,$J$5),$I$5)*MAX(MIN(CZ309,$J$5),$I$5)+$G$5*MAX(MIN(CZ309,$J$5),$I$5)*(DS309*DL309/($K$5*1000))+$H$5*(DS309*DL309/($K$5*1000))*(DS309*DL309/($K$5*1000)))</f>
        <v>0</v>
      </c>
      <c r="S309">
        <f>J309*(1000-(1000*0.61365*exp(17.502*W309/(240.97+W309))/(DL309+DM309)+DG309)/2)/(1000*0.61365*exp(17.502*W309/(240.97+W309))/(DL309+DM309)-DG309)</f>
        <v>0</v>
      </c>
      <c r="T309">
        <f>1/((DA309+1)/(Q309/1.6)+1/(R309/1.37)) + DA309/((DA309+1)/(Q309/1.6) + DA309/(R309/1.37))</f>
        <v>0</v>
      </c>
      <c r="U309">
        <f>(CV309*CY309)</f>
        <v>0</v>
      </c>
      <c r="V309">
        <f>(DN309+(U309+2*0.95*5.67E-8*(((DN309+$B$7)+273)^4-(DN309+273)^4)-44100*J309)/(1.84*29.3*R309+8*0.95*5.67E-8*(DN309+273)^3))</f>
        <v>0</v>
      </c>
      <c r="W309">
        <f>($C$7*DO309+$D$7*DP309+$E$7*V309)</f>
        <v>0</v>
      </c>
      <c r="X309">
        <f>0.61365*exp(17.502*W309/(240.97+W309))</f>
        <v>0</v>
      </c>
      <c r="Y309">
        <f>(Z309/AA309*100)</f>
        <v>0</v>
      </c>
      <c r="Z309">
        <f>DG309*(DL309+DM309)/1000</f>
        <v>0</v>
      </c>
      <c r="AA309">
        <f>0.61365*exp(17.502*DN309/(240.97+DN309))</f>
        <v>0</v>
      </c>
      <c r="AB309">
        <f>(X309-DG309*(DL309+DM309)/1000)</f>
        <v>0</v>
      </c>
      <c r="AC309">
        <f>(-J309*44100)</f>
        <v>0</v>
      </c>
      <c r="AD309">
        <f>2*29.3*R309*0.92*(DN309-W309)</f>
        <v>0</v>
      </c>
      <c r="AE309">
        <f>2*0.95*5.67E-8*(((DN309+$B$7)+273)^4-(W309+273)^4)</f>
        <v>0</v>
      </c>
      <c r="AF309">
        <f>U309+AE309+AC309+AD309</f>
        <v>0</v>
      </c>
      <c r="AG309">
        <v>7</v>
      </c>
      <c r="AH309">
        <v>1</v>
      </c>
      <c r="AI309">
        <f>IF(AG309*$H$13&gt;=AK309,1.0,(AK309/(AK309-AG309*$H$13)))</f>
        <v>0</v>
      </c>
      <c r="AJ309">
        <f>(AI309-1)*100</f>
        <v>0</v>
      </c>
      <c r="AK309">
        <f>MAX(0,($B$13+$C$13*DS309)/(1+$D$13*DS309)*DL309/(DN309+273)*$E$13)</f>
        <v>0</v>
      </c>
      <c r="AL309" t="s">
        <v>420</v>
      </c>
      <c r="AM309" t="s">
        <v>420</v>
      </c>
      <c r="AN309">
        <v>0</v>
      </c>
      <c r="AO309">
        <v>0</v>
      </c>
      <c r="AP309">
        <f>1-AN309/AO309</f>
        <v>0</v>
      </c>
      <c r="AQ309">
        <v>0</v>
      </c>
      <c r="AR309" t="s">
        <v>420</v>
      </c>
      <c r="AS309" t="s">
        <v>420</v>
      </c>
      <c r="AT309">
        <v>0</v>
      </c>
      <c r="AU309">
        <v>0</v>
      </c>
      <c r="AV309">
        <f>1-AT309/AU309</f>
        <v>0</v>
      </c>
      <c r="AW309">
        <v>0.5</v>
      </c>
      <c r="AX309">
        <f>CW309</f>
        <v>0</v>
      </c>
      <c r="AY309">
        <f>L309</f>
        <v>0</v>
      </c>
      <c r="AZ309">
        <f>AV309*AW309*AX309</f>
        <v>0</v>
      </c>
      <c r="BA309">
        <f>(AY309-AQ309)/AX309</f>
        <v>0</v>
      </c>
      <c r="BB309">
        <f>(AO309-AU309)/AU309</f>
        <v>0</v>
      </c>
      <c r="BC309">
        <f>AN309/(AP309+AN309/AU309)</f>
        <v>0</v>
      </c>
      <c r="BD309" t="s">
        <v>420</v>
      </c>
      <c r="BE309">
        <v>0</v>
      </c>
      <c r="BF309">
        <f>IF(BE309&lt;&gt;0, BE309, BC309)</f>
        <v>0</v>
      </c>
      <c r="BG309">
        <f>1-BF309/AU309</f>
        <v>0</v>
      </c>
      <c r="BH309">
        <f>(AU309-AT309)/(AU309-BF309)</f>
        <v>0</v>
      </c>
      <c r="BI309">
        <f>(AO309-AU309)/(AO309-BF309)</f>
        <v>0</v>
      </c>
      <c r="BJ309">
        <f>(AU309-AT309)/(AU309-AN309)</f>
        <v>0</v>
      </c>
      <c r="BK309">
        <f>(AO309-AU309)/(AO309-AN309)</f>
        <v>0</v>
      </c>
      <c r="BL309">
        <f>(BH309*BF309/AT309)</f>
        <v>0</v>
      </c>
      <c r="BM309">
        <f>(1-BL309)</f>
        <v>0</v>
      </c>
      <c r="CV309">
        <f>$B$11*DT309+$C$11*DU309+$F$11*EF309*(1-EI309)</f>
        <v>0</v>
      </c>
      <c r="CW309">
        <f>CV309*CX309</f>
        <v>0</v>
      </c>
      <c r="CX309">
        <f>($B$11*$D$9+$C$11*$D$9+$F$11*((ES309+EK309)/MAX(ES309+EK309+ET309, 0.1)*$I$9+ET309/MAX(ES309+EK309+ET309, 0.1)*$J$9))/($B$11+$C$11+$F$11)</f>
        <v>0</v>
      </c>
      <c r="CY309">
        <f>($B$11*$K$9+$C$11*$K$9+$F$11*((ES309+EK309)/MAX(ES309+EK309+ET309, 0.1)*$P$9+ET309/MAX(ES309+EK309+ET309, 0.1)*$Q$9))/($B$11+$C$11+$F$11)</f>
        <v>0</v>
      </c>
      <c r="CZ309">
        <v>3.21</v>
      </c>
      <c r="DA309">
        <v>0.5</v>
      </c>
      <c r="DB309" t="s">
        <v>421</v>
      </c>
      <c r="DC309">
        <v>2</v>
      </c>
      <c r="DD309">
        <v>1759364533.1</v>
      </c>
      <c r="DE309">
        <v>420.261666666667</v>
      </c>
      <c r="DF309">
        <v>419.983666666667</v>
      </c>
      <c r="DG309">
        <v>23.9636666666667</v>
      </c>
      <c r="DH309">
        <v>23.8616666666667</v>
      </c>
      <c r="DI309">
        <v>418.281666666667</v>
      </c>
      <c r="DJ309">
        <v>23.5826333333333</v>
      </c>
      <c r="DK309">
        <v>500.045</v>
      </c>
      <c r="DL309">
        <v>90.3326333333333</v>
      </c>
      <c r="DM309">
        <v>0.0320630333333333</v>
      </c>
      <c r="DN309">
        <v>30.2479</v>
      </c>
      <c r="DO309">
        <v>30.0076666666667</v>
      </c>
      <c r="DP309">
        <v>999.9</v>
      </c>
      <c r="DQ309">
        <v>0</v>
      </c>
      <c r="DR309">
        <v>0</v>
      </c>
      <c r="DS309">
        <v>10030.4333333333</v>
      </c>
      <c r="DT309">
        <v>0</v>
      </c>
      <c r="DU309">
        <v>0.330984</v>
      </c>
      <c r="DV309">
        <v>0.278167666666667</v>
      </c>
      <c r="DW309">
        <v>430.58</v>
      </c>
      <c r="DX309">
        <v>430.25</v>
      </c>
      <c r="DY309">
        <v>0.101978433333333</v>
      </c>
      <c r="DZ309">
        <v>419.983666666667</v>
      </c>
      <c r="EA309">
        <v>23.8616666666667</v>
      </c>
      <c r="EB309">
        <v>2.16469666666667</v>
      </c>
      <c r="EC309">
        <v>2.15548333333333</v>
      </c>
      <c r="ED309">
        <v>18.7034333333333</v>
      </c>
      <c r="EE309">
        <v>18.6352666666667</v>
      </c>
      <c r="EF309">
        <v>0.00500059</v>
      </c>
      <c r="EG309">
        <v>0</v>
      </c>
      <c r="EH309">
        <v>0</v>
      </c>
      <c r="EI309">
        <v>0</v>
      </c>
      <c r="EJ309">
        <v>318.666666666667</v>
      </c>
      <c r="EK309">
        <v>0.00500059</v>
      </c>
      <c r="EL309">
        <v>-11.1666666666667</v>
      </c>
      <c r="EM309">
        <v>-1.7</v>
      </c>
      <c r="EN309">
        <v>35.687</v>
      </c>
      <c r="EO309">
        <v>39.958</v>
      </c>
      <c r="EP309">
        <v>37.4163333333333</v>
      </c>
      <c r="EQ309">
        <v>40.333</v>
      </c>
      <c r="ER309">
        <v>38.479</v>
      </c>
      <c r="ES309">
        <v>0</v>
      </c>
      <c r="ET309">
        <v>0</v>
      </c>
      <c r="EU309">
        <v>0</v>
      </c>
      <c r="EV309">
        <v>1759364537.5</v>
      </c>
      <c r="EW309">
        <v>0</v>
      </c>
      <c r="EX309">
        <v>322.368</v>
      </c>
      <c r="EY309">
        <v>6.18461487664617</v>
      </c>
      <c r="EZ309">
        <v>-6.81538435185445</v>
      </c>
      <c r="FA309">
        <v>-9.18</v>
      </c>
      <c r="FB309">
        <v>15</v>
      </c>
      <c r="FC309">
        <v>0</v>
      </c>
      <c r="FD309" t="s">
        <v>422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0.268294619047619</v>
      </c>
      <c r="FQ309">
        <v>-0.00454488311688347</v>
      </c>
      <c r="FR309">
        <v>0.0322342581447222</v>
      </c>
      <c r="FS309">
        <v>1</v>
      </c>
      <c r="FT309">
        <v>322.702941176471</v>
      </c>
      <c r="FU309">
        <v>0.279602326174525</v>
      </c>
      <c r="FV309">
        <v>6.11461534041559</v>
      </c>
      <c r="FW309">
        <v>-1</v>
      </c>
      <c r="FX309">
        <v>0.120204871428571</v>
      </c>
      <c r="FY309">
        <v>-0.0817701818181816</v>
      </c>
      <c r="FZ309">
        <v>0.015239704613971</v>
      </c>
      <c r="GA309">
        <v>1</v>
      </c>
      <c r="GB309">
        <v>2</v>
      </c>
      <c r="GC309">
        <v>2</v>
      </c>
      <c r="GD309" t="s">
        <v>449</v>
      </c>
      <c r="GE309">
        <v>3.13295</v>
      </c>
      <c r="GF309">
        <v>2.71049</v>
      </c>
      <c r="GG309">
        <v>0.0893578</v>
      </c>
      <c r="GH309">
        <v>0.0897779</v>
      </c>
      <c r="GI309">
        <v>0.102612</v>
      </c>
      <c r="GJ309">
        <v>0.103079</v>
      </c>
      <c r="GK309">
        <v>34285.1</v>
      </c>
      <c r="GL309">
        <v>36713.1</v>
      </c>
      <c r="GM309">
        <v>34064.4</v>
      </c>
      <c r="GN309">
        <v>36520.3</v>
      </c>
      <c r="GO309">
        <v>43170.4</v>
      </c>
      <c r="GP309">
        <v>47020.4</v>
      </c>
      <c r="GQ309">
        <v>53139.6</v>
      </c>
      <c r="GR309">
        <v>58367.9</v>
      </c>
      <c r="GS309">
        <v>1.9373</v>
      </c>
      <c r="GT309">
        <v>1.78253</v>
      </c>
      <c r="GU309">
        <v>0.09479</v>
      </c>
      <c r="GV309">
        <v>0</v>
      </c>
      <c r="GW309">
        <v>28.4531</v>
      </c>
      <c r="GX309">
        <v>999.9</v>
      </c>
      <c r="GY309">
        <v>57.276</v>
      </c>
      <c r="GZ309">
        <v>30.978</v>
      </c>
      <c r="HA309">
        <v>28.5675</v>
      </c>
      <c r="HB309">
        <v>54.8928</v>
      </c>
      <c r="HC309">
        <v>44.2668</v>
      </c>
      <c r="HD309">
        <v>1</v>
      </c>
      <c r="HE309">
        <v>0.0797053</v>
      </c>
      <c r="HF309">
        <v>-1.40536</v>
      </c>
      <c r="HG309">
        <v>20.1281</v>
      </c>
      <c r="HH309">
        <v>5.19857</v>
      </c>
      <c r="HI309">
        <v>12.0041</v>
      </c>
      <c r="HJ309">
        <v>4.97545</v>
      </c>
      <c r="HK309">
        <v>3.294</v>
      </c>
      <c r="HL309">
        <v>9999</v>
      </c>
      <c r="HM309">
        <v>9999</v>
      </c>
      <c r="HN309">
        <v>999.9</v>
      </c>
      <c r="HO309">
        <v>9999</v>
      </c>
      <c r="HP309">
        <v>1.86325</v>
      </c>
      <c r="HQ309">
        <v>1.86813</v>
      </c>
      <c r="HR309">
        <v>1.8679</v>
      </c>
      <c r="HS309">
        <v>1.86905</v>
      </c>
      <c r="HT309">
        <v>1.86981</v>
      </c>
      <c r="HU309">
        <v>1.86591</v>
      </c>
      <c r="HV309">
        <v>1.86692</v>
      </c>
      <c r="HW309">
        <v>1.86844</v>
      </c>
      <c r="HX309">
        <v>5</v>
      </c>
      <c r="HY309">
        <v>0</v>
      </c>
      <c r="HZ309">
        <v>0</v>
      </c>
      <c r="IA309">
        <v>0</v>
      </c>
      <c r="IB309" t="s">
        <v>424</v>
      </c>
      <c r="IC309" t="s">
        <v>425</v>
      </c>
      <c r="ID309" t="s">
        <v>426</v>
      </c>
      <c r="IE309" t="s">
        <v>426</v>
      </c>
      <c r="IF309" t="s">
        <v>426</v>
      </c>
      <c r="IG309" t="s">
        <v>426</v>
      </c>
      <c r="IH309">
        <v>0</v>
      </c>
      <c r="II309">
        <v>100</v>
      </c>
      <c r="IJ309">
        <v>100</v>
      </c>
      <c r="IK309">
        <v>1.98</v>
      </c>
      <c r="IL309">
        <v>0.3807</v>
      </c>
      <c r="IM309">
        <v>0.591063205497763</v>
      </c>
      <c r="IN309">
        <v>0.00362635438953289</v>
      </c>
      <c r="IO309">
        <v>-8.50754122937555e-07</v>
      </c>
      <c r="IP309">
        <v>2.87264459290622e-10</v>
      </c>
      <c r="IQ309">
        <v>-0.103101814204982</v>
      </c>
      <c r="IR309">
        <v>-0.017656537129445</v>
      </c>
      <c r="IS309">
        <v>0.00217271289782075</v>
      </c>
      <c r="IT309">
        <v>-2.34727275410467e-05</v>
      </c>
      <c r="IU309">
        <v>4</v>
      </c>
      <c r="IV309">
        <v>2183</v>
      </c>
      <c r="IW309">
        <v>1</v>
      </c>
      <c r="IX309">
        <v>27</v>
      </c>
      <c r="IY309">
        <v>29322742.3</v>
      </c>
      <c r="IZ309">
        <v>29322742.3</v>
      </c>
      <c r="JA309">
        <v>0.998535</v>
      </c>
      <c r="JB309">
        <v>2.65015</v>
      </c>
      <c r="JC309">
        <v>1.54785</v>
      </c>
      <c r="JD309">
        <v>2.31323</v>
      </c>
      <c r="JE309">
        <v>1.64673</v>
      </c>
      <c r="JF309">
        <v>2.30957</v>
      </c>
      <c r="JG309">
        <v>34.6235</v>
      </c>
      <c r="JH309">
        <v>24.2101</v>
      </c>
      <c r="JI309">
        <v>18</v>
      </c>
      <c r="JJ309">
        <v>495.245</v>
      </c>
      <c r="JK309">
        <v>396.274</v>
      </c>
      <c r="JL309">
        <v>30.9414</v>
      </c>
      <c r="JM309">
        <v>28.405</v>
      </c>
      <c r="JN309">
        <v>30</v>
      </c>
      <c r="JO309">
        <v>28.4038</v>
      </c>
      <c r="JP309">
        <v>28.3571</v>
      </c>
      <c r="JQ309">
        <v>20</v>
      </c>
      <c r="JR309">
        <v>19.8475</v>
      </c>
      <c r="JS309">
        <v>54.0145</v>
      </c>
      <c r="JT309">
        <v>30.9359</v>
      </c>
      <c r="JU309">
        <v>420</v>
      </c>
      <c r="JV309">
        <v>23.8804</v>
      </c>
      <c r="JW309">
        <v>96.5971</v>
      </c>
      <c r="JX309">
        <v>94.5686</v>
      </c>
    </row>
    <row r="310" spans="1:284">
      <c r="A310">
        <v>294</v>
      </c>
      <c r="B310">
        <v>1759364539.1</v>
      </c>
      <c r="C310">
        <v>3497</v>
      </c>
      <c r="D310" t="s">
        <v>1021</v>
      </c>
      <c r="E310" t="s">
        <v>1022</v>
      </c>
      <c r="F310">
        <v>5</v>
      </c>
      <c r="G310" t="s">
        <v>974</v>
      </c>
      <c r="H310" t="s">
        <v>419</v>
      </c>
      <c r="I310">
        <v>1759364535.85</v>
      </c>
      <c r="J310">
        <f>(K310)/1000</f>
        <v>0</v>
      </c>
      <c r="K310">
        <f>1000*DK310*AI310*(DG310-DH310)/(100*CZ310*(1000-AI310*DG310))</f>
        <v>0</v>
      </c>
      <c r="L310">
        <f>DK310*AI310*(DF310-DE310*(1000-AI310*DH310)/(1000-AI310*DG310))/(100*CZ310)</f>
        <v>0</v>
      </c>
      <c r="M310">
        <f>DE310 - IF(AI310&gt;1, L310*CZ310*100.0/(AK310), 0)</f>
        <v>0</v>
      </c>
      <c r="N310">
        <f>((T310-J310/2)*M310-L310)/(T310+J310/2)</f>
        <v>0</v>
      </c>
      <c r="O310">
        <f>N310*(DL310+DM310)/1000.0</f>
        <v>0</v>
      </c>
      <c r="P310">
        <f>(DE310 - IF(AI310&gt;1, L310*CZ310*100.0/(AK310), 0))*(DL310+DM310)/1000.0</f>
        <v>0</v>
      </c>
      <c r="Q310">
        <f>2.0/((1/S310-1/R310)+SIGN(S310)*SQRT((1/S310-1/R310)*(1/S310-1/R310) + 4*DA310/((DA310+1)*(DA310+1))*(2*1/S310*1/R310-1/R310*1/R310)))</f>
        <v>0</v>
      </c>
      <c r="R310">
        <f>IF(LEFT(DB310,1)&lt;&gt;"0",IF(LEFT(DB310,1)="1",3.0,DC310),$D$5+$E$5*(DS310*DL310/($K$5*1000))+$F$5*(DS310*DL310/($K$5*1000))*MAX(MIN(CZ310,$J$5),$I$5)*MAX(MIN(CZ310,$J$5),$I$5)+$G$5*MAX(MIN(CZ310,$J$5),$I$5)*(DS310*DL310/($K$5*1000))+$H$5*(DS310*DL310/($K$5*1000))*(DS310*DL310/($K$5*1000)))</f>
        <v>0</v>
      </c>
      <c r="S310">
        <f>J310*(1000-(1000*0.61365*exp(17.502*W310/(240.97+W310))/(DL310+DM310)+DG310)/2)/(1000*0.61365*exp(17.502*W310/(240.97+W310))/(DL310+DM310)-DG310)</f>
        <v>0</v>
      </c>
      <c r="T310">
        <f>1/((DA310+1)/(Q310/1.6)+1/(R310/1.37)) + DA310/((DA310+1)/(Q310/1.6) + DA310/(R310/1.37))</f>
        <v>0</v>
      </c>
      <c r="U310">
        <f>(CV310*CY310)</f>
        <v>0</v>
      </c>
      <c r="V310">
        <f>(DN310+(U310+2*0.95*5.67E-8*(((DN310+$B$7)+273)^4-(DN310+273)^4)-44100*J310)/(1.84*29.3*R310+8*0.95*5.67E-8*(DN310+273)^3))</f>
        <v>0</v>
      </c>
      <c r="W310">
        <f>($C$7*DO310+$D$7*DP310+$E$7*V310)</f>
        <v>0</v>
      </c>
      <c r="X310">
        <f>0.61365*exp(17.502*W310/(240.97+W310))</f>
        <v>0</v>
      </c>
      <c r="Y310">
        <f>(Z310/AA310*100)</f>
        <v>0</v>
      </c>
      <c r="Z310">
        <f>DG310*(DL310+DM310)/1000</f>
        <v>0</v>
      </c>
      <c r="AA310">
        <f>0.61365*exp(17.502*DN310/(240.97+DN310))</f>
        <v>0</v>
      </c>
      <c r="AB310">
        <f>(X310-DG310*(DL310+DM310)/1000)</f>
        <v>0</v>
      </c>
      <c r="AC310">
        <f>(-J310*44100)</f>
        <v>0</v>
      </c>
      <c r="AD310">
        <f>2*29.3*R310*0.92*(DN310-W310)</f>
        <v>0</v>
      </c>
      <c r="AE310">
        <f>2*0.95*5.67E-8*(((DN310+$B$7)+273)^4-(W310+273)^4)</f>
        <v>0</v>
      </c>
      <c r="AF310">
        <f>U310+AE310+AC310+AD310</f>
        <v>0</v>
      </c>
      <c r="AG310">
        <v>7</v>
      </c>
      <c r="AH310">
        <v>1</v>
      </c>
      <c r="AI310">
        <f>IF(AG310*$H$13&gt;=AK310,1.0,(AK310/(AK310-AG310*$H$13)))</f>
        <v>0</v>
      </c>
      <c r="AJ310">
        <f>(AI310-1)*100</f>
        <v>0</v>
      </c>
      <c r="AK310">
        <f>MAX(0,($B$13+$C$13*DS310)/(1+$D$13*DS310)*DL310/(DN310+273)*$E$13)</f>
        <v>0</v>
      </c>
      <c r="AL310" t="s">
        <v>420</v>
      </c>
      <c r="AM310" t="s">
        <v>420</v>
      </c>
      <c r="AN310">
        <v>0</v>
      </c>
      <c r="AO310">
        <v>0</v>
      </c>
      <c r="AP310">
        <f>1-AN310/AO310</f>
        <v>0</v>
      </c>
      <c r="AQ310">
        <v>0</v>
      </c>
      <c r="AR310" t="s">
        <v>420</v>
      </c>
      <c r="AS310" t="s">
        <v>420</v>
      </c>
      <c r="AT310">
        <v>0</v>
      </c>
      <c r="AU310">
        <v>0</v>
      </c>
      <c r="AV310">
        <f>1-AT310/AU310</f>
        <v>0</v>
      </c>
      <c r="AW310">
        <v>0.5</v>
      </c>
      <c r="AX310">
        <f>CW310</f>
        <v>0</v>
      </c>
      <c r="AY310">
        <f>L310</f>
        <v>0</v>
      </c>
      <c r="AZ310">
        <f>AV310*AW310*AX310</f>
        <v>0</v>
      </c>
      <c r="BA310">
        <f>(AY310-AQ310)/AX310</f>
        <v>0</v>
      </c>
      <c r="BB310">
        <f>(AO310-AU310)/AU310</f>
        <v>0</v>
      </c>
      <c r="BC310">
        <f>AN310/(AP310+AN310/AU310)</f>
        <v>0</v>
      </c>
      <c r="BD310" t="s">
        <v>420</v>
      </c>
      <c r="BE310">
        <v>0</v>
      </c>
      <c r="BF310">
        <f>IF(BE310&lt;&gt;0, BE310, BC310)</f>
        <v>0</v>
      </c>
      <c r="BG310">
        <f>1-BF310/AU310</f>
        <v>0</v>
      </c>
      <c r="BH310">
        <f>(AU310-AT310)/(AU310-BF310)</f>
        <v>0</v>
      </c>
      <c r="BI310">
        <f>(AO310-AU310)/(AO310-BF310)</f>
        <v>0</v>
      </c>
      <c r="BJ310">
        <f>(AU310-AT310)/(AU310-AN310)</f>
        <v>0</v>
      </c>
      <c r="BK310">
        <f>(AO310-AU310)/(AO310-AN310)</f>
        <v>0</v>
      </c>
      <c r="BL310">
        <f>(BH310*BF310/AT310)</f>
        <v>0</v>
      </c>
      <c r="BM310">
        <f>(1-BL310)</f>
        <v>0</v>
      </c>
      <c r="CV310">
        <f>$B$11*DT310+$C$11*DU310+$F$11*EF310*(1-EI310)</f>
        <v>0</v>
      </c>
      <c r="CW310">
        <f>CV310*CX310</f>
        <v>0</v>
      </c>
      <c r="CX310">
        <f>($B$11*$D$9+$C$11*$D$9+$F$11*((ES310+EK310)/MAX(ES310+EK310+ET310, 0.1)*$I$9+ET310/MAX(ES310+EK310+ET310, 0.1)*$J$9))/($B$11+$C$11+$F$11)</f>
        <v>0</v>
      </c>
      <c r="CY310">
        <f>($B$11*$K$9+$C$11*$K$9+$F$11*((ES310+EK310)/MAX(ES310+EK310+ET310, 0.1)*$P$9+ET310/MAX(ES310+EK310+ET310, 0.1)*$Q$9))/($B$11+$C$11+$F$11)</f>
        <v>0</v>
      </c>
      <c r="CZ310">
        <v>3.21</v>
      </c>
      <c r="DA310">
        <v>0.5</v>
      </c>
      <c r="DB310" t="s">
        <v>421</v>
      </c>
      <c r="DC310">
        <v>2</v>
      </c>
      <c r="DD310">
        <v>1759364535.85</v>
      </c>
      <c r="DE310">
        <v>420.266</v>
      </c>
      <c r="DF310">
        <v>419.99525</v>
      </c>
      <c r="DG310">
        <v>23.95815</v>
      </c>
      <c r="DH310">
        <v>23.860975</v>
      </c>
      <c r="DI310">
        <v>418.286</v>
      </c>
      <c r="DJ310">
        <v>23.577375</v>
      </c>
      <c r="DK310">
        <v>499.98425</v>
      </c>
      <c r="DL310">
        <v>90.3321</v>
      </c>
      <c r="DM310">
        <v>0.0323892</v>
      </c>
      <c r="DN310">
        <v>30.2471</v>
      </c>
      <c r="DO310">
        <v>30.002675</v>
      </c>
      <c r="DP310">
        <v>999.9</v>
      </c>
      <c r="DQ310">
        <v>0</v>
      </c>
      <c r="DR310">
        <v>0</v>
      </c>
      <c r="DS310">
        <v>10005.1625</v>
      </c>
      <c r="DT310">
        <v>0</v>
      </c>
      <c r="DU310">
        <v>0.330984</v>
      </c>
      <c r="DV310">
        <v>0.27088925</v>
      </c>
      <c r="DW310">
        <v>430.58225</v>
      </c>
      <c r="DX310">
        <v>430.2615</v>
      </c>
      <c r="DY310">
        <v>0.097164125</v>
      </c>
      <c r="DZ310">
        <v>419.99525</v>
      </c>
      <c r="EA310">
        <v>23.860975</v>
      </c>
      <c r="EB310">
        <v>2.1641875</v>
      </c>
      <c r="EC310">
        <v>2.15541</v>
      </c>
      <c r="ED310">
        <v>18.699675</v>
      </c>
      <c r="EE310">
        <v>18.6347</v>
      </c>
      <c r="EF310">
        <v>0.00500059</v>
      </c>
      <c r="EG310">
        <v>0</v>
      </c>
      <c r="EH310">
        <v>0</v>
      </c>
      <c r="EI310">
        <v>0</v>
      </c>
      <c r="EJ310">
        <v>327.625</v>
      </c>
      <c r="EK310">
        <v>0.00500059</v>
      </c>
      <c r="EL310">
        <v>-12.425</v>
      </c>
      <c r="EM310">
        <v>-0.65</v>
      </c>
      <c r="EN310">
        <v>35.70275</v>
      </c>
      <c r="EO310">
        <v>39.99975</v>
      </c>
      <c r="EP310">
        <v>37.437</v>
      </c>
      <c r="EQ310">
        <v>40.39025</v>
      </c>
      <c r="ER310">
        <v>38.5</v>
      </c>
      <c r="ES310">
        <v>0</v>
      </c>
      <c r="ET310">
        <v>0</v>
      </c>
      <c r="EU310">
        <v>0</v>
      </c>
      <c r="EV310">
        <v>1759364540.5</v>
      </c>
      <c r="EW310">
        <v>0</v>
      </c>
      <c r="EX310">
        <v>323.796153846154</v>
      </c>
      <c r="EY310">
        <v>13.8632473935759</v>
      </c>
      <c r="EZ310">
        <v>-4.4170937214357</v>
      </c>
      <c r="FA310">
        <v>-9.85384615384615</v>
      </c>
      <c r="FB310">
        <v>15</v>
      </c>
      <c r="FC310">
        <v>0</v>
      </c>
      <c r="FD310" t="s">
        <v>422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0.271847714285714</v>
      </c>
      <c r="FQ310">
        <v>-0.0062311948051944</v>
      </c>
      <c r="FR310">
        <v>0.0323481084059358</v>
      </c>
      <c r="FS310">
        <v>1</v>
      </c>
      <c r="FT310">
        <v>322.955882352941</v>
      </c>
      <c r="FU310">
        <v>-4.09320123610715</v>
      </c>
      <c r="FV310">
        <v>5.84697967161481</v>
      </c>
      <c r="FW310">
        <v>-1</v>
      </c>
      <c r="FX310">
        <v>0.119547919047619</v>
      </c>
      <c r="FY310">
        <v>-0.14376232987013</v>
      </c>
      <c r="FZ310">
        <v>0.0159883465361083</v>
      </c>
      <c r="GA310">
        <v>0</v>
      </c>
      <c r="GB310">
        <v>1</v>
      </c>
      <c r="GC310">
        <v>2</v>
      </c>
      <c r="GD310" t="s">
        <v>423</v>
      </c>
      <c r="GE310">
        <v>3.13277</v>
      </c>
      <c r="GF310">
        <v>2.71061</v>
      </c>
      <c r="GG310">
        <v>0.0893554</v>
      </c>
      <c r="GH310">
        <v>0.0897816</v>
      </c>
      <c r="GI310">
        <v>0.102599</v>
      </c>
      <c r="GJ310">
        <v>0.103079</v>
      </c>
      <c r="GK310">
        <v>34285.2</v>
      </c>
      <c r="GL310">
        <v>36713.1</v>
      </c>
      <c r="GM310">
        <v>34064.5</v>
      </c>
      <c r="GN310">
        <v>36520.4</v>
      </c>
      <c r="GO310">
        <v>43171.1</v>
      </c>
      <c r="GP310">
        <v>47020.7</v>
      </c>
      <c r="GQ310">
        <v>53139.6</v>
      </c>
      <c r="GR310">
        <v>58368.3</v>
      </c>
      <c r="GS310">
        <v>1.93743</v>
      </c>
      <c r="GT310">
        <v>1.78235</v>
      </c>
      <c r="GU310">
        <v>0.0952184</v>
      </c>
      <c r="GV310">
        <v>0</v>
      </c>
      <c r="GW310">
        <v>28.4531</v>
      </c>
      <c r="GX310">
        <v>999.9</v>
      </c>
      <c r="GY310">
        <v>57.276</v>
      </c>
      <c r="GZ310">
        <v>30.978</v>
      </c>
      <c r="HA310">
        <v>28.5683</v>
      </c>
      <c r="HB310">
        <v>54.7728</v>
      </c>
      <c r="HC310">
        <v>44.4832</v>
      </c>
      <c r="HD310">
        <v>1</v>
      </c>
      <c r="HE310">
        <v>0.0799009</v>
      </c>
      <c r="HF310">
        <v>-1.41048</v>
      </c>
      <c r="HG310">
        <v>20.1279</v>
      </c>
      <c r="HH310">
        <v>5.19857</v>
      </c>
      <c r="HI310">
        <v>12.004</v>
      </c>
      <c r="HJ310">
        <v>4.9755</v>
      </c>
      <c r="HK310">
        <v>3.294</v>
      </c>
      <c r="HL310">
        <v>9999</v>
      </c>
      <c r="HM310">
        <v>9999</v>
      </c>
      <c r="HN310">
        <v>999.9</v>
      </c>
      <c r="HO310">
        <v>9999</v>
      </c>
      <c r="HP310">
        <v>1.86325</v>
      </c>
      <c r="HQ310">
        <v>1.86813</v>
      </c>
      <c r="HR310">
        <v>1.86788</v>
      </c>
      <c r="HS310">
        <v>1.86905</v>
      </c>
      <c r="HT310">
        <v>1.86981</v>
      </c>
      <c r="HU310">
        <v>1.86591</v>
      </c>
      <c r="HV310">
        <v>1.86694</v>
      </c>
      <c r="HW310">
        <v>1.86844</v>
      </c>
      <c r="HX310">
        <v>5</v>
      </c>
      <c r="HY310">
        <v>0</v>
      </c>
      <c r="HZ310">
        <v>0</v>
      </c>
      <c r="IA310">
        <v>0</v>
      </c>
      <c r="IB310" t="s">
        <v>424</v>
      </c>
      <c r="IC310" t="s">
        <v>425</v>
      </c>
      <c r="ID310" t="s">
        <v>426</v>
      </c>
      <c r="IE310" t="s">
        <v>426</v>
      </c>
      <c r="IF310" t="s">
        <v>426</v>
      </c>
      <c r="IG310" t="s">
        <v>426</v>
      </c>
      <c r="IH310">
        <v>0</v>
      </c>
      <c r="II310">
        <v>100</v>
      </c>
      <c r="IJ310">
        <v>100</v>
      </c>
      <c r="IK310">
        <v>1.98</v>
      </c>
      <c r="IL310">
        <v>0.3806</v>
      </c>
      <c r="IM310">
        <v>0.591063205497763</v>
      </c>
      <c r="IN310">
        <v>0.00362635438953289</v>
      </c>
      <c r="IO310">
        <v>-8.50754122937555e-07</v>
      </c>
      <c r="IP310">
        <v>2.87264459290622e-10</v>
      </c>
      <c r="IQ310">
        <v>-0.103101814204982</v>
      </c>
      <c r="IR310">
        <v>-0.017656537129445</v>
      </c>
      <c r="IS310">
        <v>0.00217271289782075</v>
      </c>
      <c r="IT310">
        <v>-2.34727275410467e-05</v>
      </c>
      <c r="IU310">
        <v>4</v>
      </c>
      <c r="IV310">
        <v>2183</v>
      </c>
      <c r="IW310">
        <v>1</v>
      </c>
      <c r="IX310">
        <v>27</v>
      </c>
      <c r="IY310">
        <v>29322742.3</v>
      </c>
      <c r="IZ310">
        <v>29322742.3</v>
      </c>
      <c r="JA310">
        <v>0.997314</v>
      </c>
      <c r="JB310">
        <v>2.63916</v>
      </c>
      <c r="JC310">
        <v>1.54785</v>
      </c>
      <c r="JD310">
        <v>2.31323</v>
      </c>
      <c r="JE310">
        <v>1.64551</v>
      </c>
      <c r="JF310">
        <v>2.35107</v>
      </c>
      <c r="JG310">
        <v>34.6235</v>
      </c>
      <c r="JH310">
        <v>24.2188</v>
      </c>
      <c r="JI310">
        <v>18</v>
      </c>
      <c r="JJ310">
        <v>495.311</v>
      </c>
      <c r="JK310">
        <v>396.178</v>
      </c>
      <c r="JL310">
        <v>30.9347</v>
      </c>
      <c r="JM310">
        <v>28.405</v>
      </c>
      <c r="JN310">
        <v>30.0001</v>
      </c>
      <c r="JO310">
        <v>28.402</v>
      </c>
      <c r="JP310">
        <v>28.3571</v>
      </c>
      <c r="JQ310">
        <v>19.9998</v>
      </c>
      <c r="JR310">
        <v>19.8475</v>
      </c>
      <c r="JS310">
        <v>54.0145</v>
      </c>
      <c r="JT310">
        <v>30.9353</v>
      </c>
      <c r="JU310">
        <v>420</v>
      </c>
      <c r="JV310">
        <v>23.8804</v>
      </c>
      <c r="JW310">
        <v>96.5972</v>
      </c>
      <c r="JX310">
        <v>94.5691</v>
      </c>
    </row>
    <row r="311" spans="1:284">
      <c r="A311">
        <v>295</v>
      </c>
      <c r="B311">
        <v>1759364541.1</v>
      </c>
      <c r="C311">
        <v>3499</v>
      </c>
      <c r="D311" t="s">
        <v>1023</v>
      </c>
      <c r="E311" t="s">
        <v>1024</v>
      </c>
      <c r="F311">
        <v>5</v>
      </c>
      <c r="G311" t="s">
        <v>974</v>
      </c>
      <c r="H311" t="s">
        <v>419</v>
      </c>
      <c r="I311">
        <v>1759364538.43333</v>
      </c>
      <c r="J311">
        <f>(K311)/1000</f>
        <v>0</v>
      </c>
      <c r="K311">
        <f>1000*DK311*AI311*(DG311-DH311)/(100*CZ311*(1000-AI311*DG311))</f>
        <v>0</v>
      </c>
      <c r="L311">
        <f>DK311*AI311*(DF311-DE311*(1000-AI311*DH311)/(1000-AI311*DG311))/(100*CZ311)</f>
        <v>0</v>
      </c>
      <c r="M311">
        <f>DE311 - IF(AI311&gt;1, L311*CZ311*100.0/(AK311), 0)</f>
        <v>0</v>
      </c>
      <c r="N311">
        <f>((T311-J311/2)*M311-L311)/(T311+J311/2)</f>
        <v>0</v>
      </c>
      <c r="O311">
        <f>N311*(DL311+DM311)/1000.0</f>
        <v>0</v>
      </c>
      <c r="P311">
        <f>(DE311 - IF(AI311&gt;1, L311*CZ311*100.0/(AK311), 0))*(DL311+DM311)/1000.0</f>
        <v>0</v>
      </c>
      <c r="Q311">
        <f>2.0/((1/S311-1/R311)+SIGN(S311)*SQRT((1/S311-1/R311)*(1/S311-1/R311) + 4*DA311/((DA311+1)*(DA311+1))*(2*1/S311*1/R311-1/R311*1/R311)))</f>
        <v>0</v>
      </c>
      <c r="R311">
        <f>IF(LEFT(DB311,1)&lt;&gt;"0",IF(LEFT(DB311,1)="1",3.0,DC311),$D$5+$E$5*(DS311*DL311/($K$5*1000))+$F$5*(DS311*DL311/($K$5*1000))*MAX(MIN(CZ311,$J$5),$I$5)*MAX(MIN(CZ311,$J$5),$I$5)+$G$5*MAX(MIN(CZ311,$J$5),$I$5)*(DS311*DL311/($K$5*1000))+$H$5*(DS311*DL311/($K$5*1000))*(DS311*DL311/($K$5*1000)))</f>
        <v>0</v>
      </c>
      <c r="S311">
        <f>J311*(1000-(1000*0.61365*exp(17.502*W311/(240.97+W311))/(DL311+DM311)+DG311)/2)/(1000*0.61365*exp(17.502*W311/(240.97+W311))/(DL311+DM311)-DG311)</f>
        <v>0</v>
      </c>
      <c r="T311">
        <f>1/((DA311+1)/(Q311/1.6)+1/(R311/1.37)) + DA311/((DA311+1)/(Q311/1.6) + DA311/(R311/1.37))</f>
        <v>0</v>
      </c>
      <c r="U311">
        <f>(CV311*CY311)</f>
        <v>0</v>
      </c>
      <c r="V311">
        <f>(DN311+(U311+2*0.95*5.67E-8*(((DN311+$B$7)+273)^4-(DN311+273)^4)-44100*J311)/(1.84*29.3*R311+8*0.95*5.67E-8*(DN311+273)^3))</f>
        <v>0</v>
      </c>
      <c r="W311">
        <f>($C$7*DO311+$D$7*DP311+$E$7*V311)</f>
        <v>0</v>
      </c>
      <c r="X311">
        <f>0.61365*exp(17.502*W311/(240.97+W311))</f>
        <v>0</v>
      </c>
      <c r="Y311">
        <f>(Z311/AA311*100)</f>
        <v>0</v>
      </c>
      <c r="Z311">
        <f>DG311*(DL311+DM311)/1000</f>
        <v>0</v>
      </c>
      <c r="AA311">
        <f>0.61365*exp(17.502*DN311/(240.97+DN311))</f>
        <v>0</v>
      </c>
      <c r="AB311">
        <f>(X311-DG311*(DL311+DM311)/1000)</f>
        <v>0</v>
      </c>
      <c r="AC311">
        <f>(-J311*44100)</f>
        <v>0</v>
      </c>
      <c r="AD311">
        <f>2*29.3*R311*0.92*(DN311-W311)</f>
        <v>0</v>
      </c>
      <c r="AE311">
        <f>2*0.95*5.67E-8*(((DN311+$B$7)+273)^4-(W311+273)^4)</f>
        <v>0</v>
      </c>
      <c r="AF311">
        <f>U311+AE311+AC311+AD311</f>
        <v>0</v>
      </c>
      <c r="AG311">
        <v>7</v>
      </c>
      <c r="AH311">
        <v>1</v>
      </c>
      <c r="AI311">
        <f>IF(AG311*$H$13&gt;=AK311,1.0,(AK311/(AK311-AG311*$H$13)))</f>
        <v>0</v>
      </c>
      <c r="AJ311">
        <f>(AI311-1)*100</f>
        <v>0</v>
      </c>
      <c r="AK311">
        <f>MAX(0,($B$13+$C$13*DS311)/(1+$D$13*DS311)*DL311/(DN311+273)*$E$13)</f>
        <v>0</v>
      </c>
      <c r="AL311" t="s">
        <v>420</v>
      </c>
      <c r="AM311" t="s">
        <v>420</v>
      </c>
      <c r="AN311">
        <v>0</v>
      </c>
      <c r="AO311">
        <v>0</v>
      </c>
      <c r="AP311">
        <f>1-AN311/AO311</f>
        <v>0</v>
      </c>
      <c r="AQ311">
        <v>0</v>
      </c>
      <c r="AR311" t="s">
        <v>420</v>
      </c>
      <c r="AS311" t="s">
        <v>420</v>
      </c>
      <c r="AT311">
        <v>0</v>
      </c>
      <c r="AU311">
        <v>0</v>
      </c>
      <c r="AV311">
        <f>1-AT311/AU311</f>
        <v>0</v>
      </c>
      <c r="AW311">
        <v>0.5</v>
      </c>
      <c r="AX311">
        <f>CW311</f>
        <v>0</v>
      </c>
      <c r="AY311">
        <f>L311</f>
        <v>0</v>
      </c>
      <c r="AZ311">
        <f>AV311*AW311*AX311</f>
        <v>0</v>
      </c>
      <c r="BA311">
        <f>(AY311-AQ311)/AX311</f>
        <v>0</v>
      </c>
      <c r="BB311">
        <f>(AO311-AU311)/AU311</f>
        <v>0</v>
      </c>
      <c r="BC311">
        <f>AN311/(AP311+AN311/AU311)</f>
        <v>0</v>
      </c>
      <c r="BD311" t="s">
        <v>420</v>
      </c>
      <c r="BE311">
        <v>0</v>
      </c>
      <c r="BF311">
        <f>IF(BE311&lt;&gt;0, BE311, BC311)</f>
        <v>0</v>
      </c>
      <c r="BG311">
        <f>1-BF311/AU311</f>
        <v>0</v>
      </c>
      <c r="BH311">
        <f>(AU311-AT311)/(AU311-BF311)</f>
        <v>0</v>
      </c>
      <c r="BI311">
        <f>(AO311-AU311)/(AO311-BF311)</f>
        <v>0</v>
      </c>
      <c r="BJ311">
        <f>(AU311-AT311)/(AU311-AN311)</f>
        <v>0</v>
      </c>
      <c r="BK311">
        <f>(AO311-AU311)/(AO311-AN311)</f>
        <v>0</v>
      </c>
      <c r="BL311">
        <f>(BH311*BF311/AT311)</f>
        <v>0</v>
      </c>
      <c r="BM311">
        <f>(1-BL311)</f>
        <v>0</v>
      </c>
      <c r="CV311">
        <f>$B$11*DT311+$C$11*DU311+$F$11*EF311*(1-EI311)</f>
        <v>0</v>
      </c>
      <c r="CW311">
        <f>CV311*CX311</f>
        <v>0</v>
      </c>
      <c r="CX311">
        <f>($B$11*$D$9+$C$11*$D$9+$F$11*((ES311+EK311)/MAX(ES311+EK311+ET311, 0.1)*$I$9+ET311/MAX(ES311+EK311+ET311, 0.1)*$J$9))/($B$11+$C$11+$F$11)</f>
        <v>0</v>
      </c>
      <c r="CY311">
        <f>($B$11*$K$9+$C$11*$K$9+$F$11*((ES311+EK311)/MAX(ES311+EK311+ET311, 0.1)*$P$9+ET311/MAX(ES311+EK311+ET311, 0.1)*$Q$9))/($B$11+$C$11+$F$11)</f>
        <v>0</v>
      </c>
      <c r="CZ311">
        <v>3.21</v>
      </c>
      <c r="DA311">
        <v>0.5</v>
      </c>
      <c r="DB311" t="s">
        <v>421</v>
      </c>
      <c r="DC311">
        <v>2</v>
      </c>
      <c r="DD311">
        <v>1759364538.43333</v>
      </c>
      <c r="DE311">
        <v>420.261333333333</v>
      </c>
      <c r="DF311">
        <v>420.009666666667</v>
      </c>
      <c r="DG311">
        <v>23.9544333333333</v>
      </c>
      <c r="DH311">
        <v>23.8608333333333</v>
      </c>
      <c r="DI311">
        <v>418.281333333333</v>
      </c>
      <c r="DJ311">
        <v>23.5738333333333</v>
      </c>
      <c r="DK311">
        <v>499.948666666667</v>
      </c>
      <c r="DL311">
        <v>90.3315</v>
      </c>
      <c r="DM311">
        <v>0.0325634</v>
      </c>
      <c r="DN311">
        <v>30.2472333333333</v>
      </c>
      <c r="DO311">
        <v>30.0016</v>
      </c>
      <c r="DP311">
        <v>999.9</v>
      </c>
      <c r="DQ311">
        <v>0</v>
      </c>
      <c r="DR311">
        <v>0</v>
      </c>
      <c r="DS311">
        <v>9995</v>
      </c>
      <c r="DT311">
        <v>0</v>
      </c>
      <c r="DU311">
        <v>0.330984</v>
      </c>
      <c r="DV311">
        <v>0.251851666666667</v>
      </c>
      <c r="DW311">
        <v>430.576</v>
      </c>
      <c r="DX311">
        <v>430.276333333333</v>
      </c>
      <c r="DY311">
        <v>0.0936050333333333</v>
      </c>
      <c r="DZ311">
        <v>420.009666666667</v>
      </c>
      <c r="EA311">
        <v>23.8608333333333</v>
      </c>
      <c r="EB311">
        <v>2.16384</v>
      </c>
      <c r="EC311">
        <v>2.15538333333333</v>
      </c>
      <c r="ED311">
        <v>18.6971</v>
      </c>
      <c r="EE311">
        <v>18.6344666666667</v>
      </c>
      <c r="EF311">
        <v>0.00500059</v>
      </c>
      <c r="EG311">
        <v>0</v>
      </c>
      <c r="EH311">
        <v>0</v>
      </c>
      <c r="EI311">
        <v>0</v>
      </c>
      <c r="EJ311">
        <v>328.466666666667</v>
      </c>
      <c r="EK311">
        <v>0.00500059</v>
      </c>
      <c r="EL311">
        <v>-8.7</v>
      </c>
      <c r="EM311">
        <v>1.5</v>
      </c>
      <c r="EN311">
        <v>35.729</v>
      </c>
      <c r="EO311">
        <v>40.0413333333333</v>
      </c>
      <c r="EP311">
        <v>37.458</v>
      </c>
      <c r="EQ311">
        <v>40.458</v>
      </c>
      <c r="ER311">
        <v>38.5206666666667</v>
      </c>
      <c r="ES311">
        <v>0</v>
      </c>
      <c r="ET311">
        <v>0</v>
      </c>
      <c r="EU311">
        <v>0</v>
      </c>
      <c r="EV311">
        <v>1759364542.3</v>
      </c>
      <c r="EW311">
        <v>0</v>
      </c>
      <c r="EX311">
        <v>323.62</v>
      </c>
      <c r="EY311">
        <v>32.9461537750754</v>
      </c>
      <c r="EZ311">
        <v>-0.830769246146517</v>
      </c>
      <c r="FA311">
        <v>-9.636</v>
      </c>
      <c r="FB311">
        <v>15</v>
      </c>
      <c r="FC311">
        <v>0</v>
      </c>
      <c r="FD311" t="s">
        <v>422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0.26901705</v>
      </c>
      <c r="FQ311">
        <v>-0.0940813082706773</v>
      </c>
      <c r="FR311">
        <v>0.0328094157681526</v>
      </c>
      <c r="FS311">
        <v>1</v>
      </c>
      <c r="FT311">
        <v>323.482352941176</v>
      </c>
      <c r="FU311">
        <v>9.59511046494702</v>
      </c>
      <c r="FV311">
        <v>6.28665582981058</v>
      </c>
      <c r="FW311">
        <v>-1</v>
      </c>
      <c r="FX311">
        <v>0.112367935</v>
      </c>
      <c r="FY311">
        <v>-0.15777277443609</v>
      </c>
      <c r="FZ311">
        <v>0.0155809599850675</v>
      </c>
      <c r="GA311">
        <v>0</v>
      </c>
      <c r="GB311">
        <v>1</v>
      </c>
      <c r="GC311">
        <v>2</v>
      </c>
      <c r="GD311" t="s">
        <v>423</v>
      </c>
      <c r="GE311">
        <v>3.13296</v>
      </c>
      <c r="GF311">
        <v>2.71038</v>
      </c>
      <c r="GG311">
        <v>0.0893552</v>
      </c>
      <c r="GH311">
        <v>0.0897773</v>
      </c>
      <c r="GI311">
        <v>0.102594</v>
      </c>
      <c r="GJ311">
        <v>0.103077</v>
      </c>
      <c r="GK311">
        <v>34285.2</v>
      </c>
      <c r="GL311">
        <v>36713.4</v>
      </c>
      <c r="GM311">
        <v>34064.4</v>
      </c>
      <c r="GN311">
        <v>36520.6</v>
      </c>
      <c r="GO311">
        <v>43171.3</v>
      </c>
      <c r="GP311">
        <v>47021</v>
      </c>
      <c r="GQ311">
        <v>53139.6</v>
      </c>
      <c r="GR311">
        <v>58368.6</v>
      </c>
      <c r="GS311">
        <v>1.9378</v>
      </c>
      <c r="GT311">
        <v>1.7821</v>
      </c>
      <c r="GU311">
        <v>0.0950694</v>
      </c>
      <c r="GV311">
        <v>0</v>
      </c>
      <c r="GW311">
        <v>28.4531</v>
      </c>
      <c r="GX311">
        <v>999.9</v>
      </c>
      <c r="GY311">
        <v>57.276</v>
      </c>
      <c r="GZ311">
        <v>30.978</v>
      </c>
      <c r="HA311">
        <v>28.5689</v>
      </c>
      <c r="HB311">
        <v>54.9028</v>
      </c>
      <c r="HC311">
        <v>44.2308</v>
      </c>
      <c r="HD311">
        <v>1</v>
      </c>
      <c r="HE311">
        <v>0.0800305</v>
      </c>
      <c r="HF311">
        <v>-1.42907</v>
      </c>
      <c r="HG311">
        <v>20.1278</v>
      </c>
      <c r="HH311">
        <v>5.19842</v>
      </c>
      <c r="HI311">
        <v>12.0041</v>
      </c>
      <c r="HJ311">
        <v>4.97545</v>
      </c>
      <c r="HK311">
        <v>3.294</v>
      </c>
      <c r="HL311">
        <v>9999</v>
      </c>
      <c r="HM311">
        <v>9999</v>
      </c>
      <c r="HN311">
        <v>999.9</v>
      </c>
      <c r="HO311">
        <v>9999</v>
      </c>
      <c r="HP311">
        <v>1.86325</v>
      </c>
      <c r="HQ311">
        <v>1.86813</v>
      </c>
      <c r="HR311">
        <v>1.86788</v>
      </c>
      <c r="HS311">
        <v>1.86905</v>
      </c>
      <c r="HT311">
        <v>1.86982</v>
      </c>
      <c r="HU311">
        <v>1.8659</v>
      </c>
      <c r="HV311">
        <v>1.86693</v>
      </c>
      <c r="HW311">
        <v>1.86843</v>
      </c>
      <c r="HX311">
        <v>5</v>
      </c>
      <c r="HY311">
        <v>0</v>
      </c>
      <c r="HZ311">
        <v>0</v>
      </c>
      <c r="IA311">
        <v>0</v>
      </c>
      <c r="IB311" t="s">
        <v>424</v>
      </c>
      <c r="IC311" t="s">
        <v>425</v>
      </c>
      <c r="ID311" t="s">
        <v>426</v>
      </c>
      <c r="IE311" t="s">
        <v>426</v>
      </c>
      <c r="IF311" t="s">
        <v>426</v>
      </c>
      <c r="IG311" t="s">
        <v>426</v>
      </c>
      <c r="IH311">
        <v>0</v>
      </c>
      <c r="II311">
        <v>100</v>
      </c>
      <c r="IJ311">
        <v>100</v>
      </c>
      <c r="IK311">
        <v>1.98</v>
      </c>
      <c r="IL311">
        <v>0.3805</v>
      </c>
      <c r="IM311">
        <v>0.591063205497763</v>
      </c>
      <c r="IN311">
        <v>0.00362635438953289</v>
      </c>
      <c r="IO311">
        <v>-8.50754122937555e-07</v>
      </c>
      <c r="IP311">
        <v>2.87264459290622e-10</v>
      </c>
      <c r="IQ311">
        <v>-0.103101814204982</v>
      </c>
      <c r="IR311">
        <v>-0.017656537129445</v>
      </c>
      <c r="IS311">
        <v>0.00217271289782075</v>
      </c>
      <c r="IT311">
        <v>-2.34727275410467e-05</v>
      </c>
      <c r="IU311">
        <v>4</v>
      </c>
      <c r="IV311">
        <v>2183</v>
      </c>
      <c r="IW311">
        <v>1</v>
      </c>
      <c r="IX311">
        <v>27</v>
      </c>
      <c r="IY311">
        <v>29322742.4</v>
      </c>
      <c r="IZ311">
        <v>29322742.4</v>
      </c>
      <c r="JA311">
        <v>0.998535</v>
      </c>
      <c r="JB311">
        <v>2.64771</v>
      </c>
      <c r="JC311">
        <v>1.54785</v>
      </c>
      <c r="JD311">
        <v>2.31323</v>
      </c>
      <c r="JE311">
        <v>1.64673</v>
      </c>
      <c r="JF311">
        <v>2.29248</v>
      </c>
      <c r="JG311">
        <v>34.6235</v>
      </c>
      <c r="JH311">
        <v>24.2101</v>
      </c>
      <c r="JI311">
        <v>18</v>
      </c>
      <c r="JJ311">
        <v>495.551</v>
      </c>
      <c r="JK311">
        <v>396.038</v>
      </c>
      <c r="JL311">
        <v>30.9314</v>
      </c>
      <c r="JM311">
        <v>28.405</v>
      </c>
      <c r="JN311">
        <v>30.0001</v>
      </c>
      <c r="JO311">
        <v>28.4016</v>
      </c>
      <c r="JP311">
        <v>28.3564</v>
      </c>
      <c r="JQ311">
        <v>20.0007</v>
      </c>
      <c r="JR311">
        <v>19.8475</v>
      </c>
      <c r="JS311">
        <v>54.0145</v>
      </c>
      <c r="JT311">
        <v>30.9353</v>
      </c>
      <c r="JU311">
        <v>420</v>
      </c>
      <c r="JV311">
        <v>23.8804</v>
      </c>
      <c r="JW311">
        <v>96.5971</v>
      </c>
      <c r="JX311">
        <v>94.5695</v>
      </c>
    </row>
    <row r="312" spans="1:284">
      <c r="A312">
        <v>296</v>
      </c>
      <c r="B312">
        <v>1759364543.1</v>
      </c>
      <c r="C312">
        <v>3501</v>
      </c>
      <c r="D312" t="s">
        <v>1025</v>
      </c>
      <c r="E312" t="s">
        <v>1026</v>
      </c>
      <c r="F312">
        <v>5</v>
      </c>
      <c r="G312" t="s">
        <v>974</v>
      </c>
      <c r="H312" t="s">
        <v>419</v>
      </c>
      <c r="I312">
        <v>1759364539.35</v>
      </c>
      <c r="J312">
        <f>(K312)/1000</f>
        <v>0</v>
      </c>
      <c r="K312">
        <f>1000*DK312*AI312*(DG312-DH312)/(100*CZ312*(1000-AI312*DG312))</f>
        <v>0</v>
      </c>
      <c r="L312">
        <f>DK312*AI312*(DF312-DE312*(1000-AI312*DH312)/(1000-AI312*DG312))/(100*CZ312)</f>
        <v>0</v>
      </c>
      <c r="M312">
        <f>DE312 - IF(AI312&gt;1, L312*CZ312*100.0/(AK312), 0)</f>
        <v>0</v>
      </c>
      <c r="N312">
        <f>((T312-J312/2)*M312-L312)/(T312+J312/2)</f>
        <v>0</v>
      </c>
      <c r="O312">
        <f>N312*(DL312+DM312)/1000.0</f>
        <v>0</v>
      </c>
      <c r="P312">
        <f>(DE312 - IF(AI312&gt;1, L312*CZ312*100.0/(AK312), 0))*(DL312+DM312)/1000.0</f>
        <v>0</v>
      </c>
      <c r="Q312">
        <f>2.0/((1/S312-1/R312)+SIGN(S312)*SQRT((1/S312-1/R312)*(1/S312-1/R312) + 4*DA312/((DA312+1)*(DA312+1))*(2*1/S312*1/R312-1/R312*1/R312)))</f>
        <v>0</v>
      </c>
      <c r="R312">
        <f>IF(LEFT(DB312,1)&lt;&gt;"0",IF(LEFT(DB312,1)="1",3.0,DC312),$D$5+$E$5*(DS312*DL312/($K$5*1000))+$F$5*(DS312*DL312/($K$5*1000))*MAX(MIN(CZ312,$J$5),$I$5)*MAX(MIN(CZ312,$J$5),$I$5)+$G$5*MAX(MIN(CZ312,$J$5),$I$5)*(DS312*DL312/($K$5*1000))+$H$5*(DS312*DL312/($K$5*1000))*(DS312*DL312/($K$5*1000)))</f>
        <v>0</v>
      </c>
      <c r="S312">
        <f>J312*(1000-(1000*0.61365*exp(17.502*W312/(240.97+W312))/(DL312+DM312)+DG312)/2)/(1000*0.61365*exp(17.502*W312/(240.97+W312))/(DL312+DM312)-DG312)</f>
        <v>0</v>
      </c>
      <c r="T312">
        <f>1/((DA312+1)/(Q312/1.6)+1/(R312/1.37)) + DA312/((DA312+1)/(Q312/1.6) + DA312/(R312/1.37))</f>
        <v>0</v>
      </c>
      <c r="U312">
        <f>(CV312*CY312)</f>
        <v>0</v>
      </c>
      <c r="V312">
        <f>(DN312+(U312+2*0.95*5.67E-8*(((DN312+$B$7)+273)^4-(DN312+273)^4)-44100*J312)/(1.84*29.3*R312+8*0.95*5.67E-8*(DN312+273)^3))</f>
        <v>0</v>
      </c>
      <c r="W312">
        <f>($C$7*DO312+$D$7*DP312+$E$7*V312)</f>
        <v>0</v>
      </c>
      <c r="X312">
        <f>0.61365*exp(17.502*W312/(240.97+W312))</f>
        <v>0</v>
      </c>
      <c r="Y312">
        <f>(Z312/AA312*100)</f>
        <v>0</v>
      </c>
      <c r="Z312">
        <f>DG312*(DL312+DM312)/1000</f>
        <v>0</v>
      </c>
      <c r="AA312">
        <f>0.61365*exp(17.502*DN312/(240.97+DN312))</f>
        <v>0</v>
      </c>
      <c r="AB312">
        <f>(X312-DG312*(DL312+DM312)/1000)</f>
        <v>0</v>
      </c>
      <c r="AC312">
        <f>(-J312*44100)</f>
        <v>0</v>
      </c>
      <c r="AD312">
        <f>2*29.3*R312*0.92*(DN312-W312)</f>
        <v>0</v>
      </c>
      <c r="AE312">
        <f>2*0.95*5.67E-8*(((DN312+$B$7)+273)^4-(W312+273)^4)</f>
        <v>0</v>
      </c>
      <c r="AF312">
        <f>U312+AE312+AC312+AD312</f>
        <v>0</v>
      </c>
      <c r="AG312">
        <v>7</v>
      </c>
      <c r="AH312">
        <v>1</v>
      </c>
      <c r="AI312">
        <f>IF(AG312*$H$13&gt;=AK312,1.0,(AK312/(AK312-AG312*$H$13)))</f>
        <v>0</v>
      </c>
      <c r="AJ312">
        <f>(AI312-1)*100</f>
        <v>0</v>
      </c>
      <c r="AK312">
        <f>MAX(0,($B$13+$C$13*DS312)/(1+$D$13*DS312)*DL312/(DN312+273)*$E$13)</f>
        <v>0</v>
      </c>
      <c r="AL312" t="s">
        <v>420</v>
      </c>
      <c r="AM312" t="s">
        <v>420</v>
      </c>
      <c r="AN312">
        <v>0</v>
      </c>
      <c r="AO312">
        <v>0</v>
      </c>
      <c r="AP312">
        <f>1-AN312/AO312</f>
        <v>0</v>
      </c>
      <c r="AQ312">
        <v>0</v>
      </c>
      <c r="AR312" t="s">
        <v>420</v>
      </c>
      <c r="AS312" t="s">
        <v>420</v>
      </c>
      <c r="AT312">
        <v>0</v>
      </c>
      <c r="AU312">
        <v>0</v>
      </c>
      <c r="AV312">
        <f>1-AT312/AU312</f>
        <v>0</v>
      </c>
      <c r="AW312">
        <v>0.5</v>
      </c>
      <c r="AX312">
        <f>CW312</f>
        <v>0</v>
      </c>
      <c r="AY312">
        <f>L312</f>
        <v>0</v>
      </c>
      <c r="AZ312">
        <f>AV312*AW312*AX312</f>
        <v>0</v>
      </c>
      <c r="BA312">
        <f>(AY312-AQ312)/AX312</f>
        <v>0</v>
      </c>
      <c r="BB312">
        <f>(AO312-AU312)/AU312</f>
        <v>0</v>
      </c>
      <c r="BC312">
        <f>AN312/(AP312+AN312/AU312)</f>
        <v>0</v>
      </c>
      <c r="BD312" t="s">
        <v>420</v>
      </c>
      <c r="BE312">
        <v>0</v>
      </c>
      <c r="BF312">
        <f>IF(BE312&lt;&gt;0, BE312, BC312)</f>
        <v>0</v>
      </c>
      <c r="BG312">
        <f>1-BF312/AU312</f>
        <v>0</v>
      </c>
      <c r="BH312">
        <f>(AU312-AT312)/(AU312-BF312)</f>
        <v>0</v>
      </c>
      <c r="BI312">
        <f>(AO312-AU312)/(AO312-BF312)</f>
        <v>0</v>
      </c>
      <c r="BJ312">
        <f>(AU312-AT312)/(AU312-AN312)</f>
        <v>0</v>
      </c>
      <c r="BK312">
        <f>(AO312-AU312)/(AO312-AN312)</f>
        <v>0</v>
      </c>
      <c r="BL312">
        <f>(BH312*BF312/AT312)</f>
        <v>0</v>
      </c>
      <c r="BM312">
        <f>(1-BL312)</f>
        <v>0</v>
      </c>
      <c r="CV312">
        <f>$B$11*DT312+$C$11*DU312+$F$11*EF312*(1-EI312)</f>
        <v>0</v>
      </c>
      <c r="CW312">
        <f>CV312*CX312</f>
        <v>0</v>
      </c>
      <c r="CX312">
        <f>($B$11*$D$9+$C$11*$D$9+$F$11*((ES312+EK312)/MAX(ES312+EK312+ET312, 0.1)*$I$9+ET312/MAX(ES312+EK312+ET312, 0.1)*$J$9))/($B$11+$C$11+$F$11)</f>
        <v>0</v>
      </c>
      <c r="CY312">
        <f>($B$11*$K$9+$C$11*$K$9+$F$11*((ES312+EK312)/MAX(ES312+EK312+ET312, 0.1)*$P$9+ET312/MAX(ES312+EK312+ET312, 0.1)*$Q$9))/($B$11+$C$11+$F$11)</f>
        <v>0</v>
      </c>
      <c r="CZ312">
        <v>3.21</v>
      </c>
      <c r="DA312">
        <v>0.5</v>
      </c>
      <c r="DB312" t="s">
        <v>421</v>
      </c>
      <c r="DC312">
        <v>2</v>
      </c>
      <c r="DD312">
        <v>1759364539.35</v>
      </c>
      <c r="DE312">
        <v>420.26075</v>
      </c>
      <c r="DF312">
        <v>420.00575</v>
      </c>
      <c r="DG312">
        <v>23.953725</v>
      </c>
      <c r="DH312">
        <v>23.860275</v>
      </c>
      <c r="DI312">
        <v>418.28075</v>
      </c>
      <c r="DJ312">
        <v>23.57315</v>
      </c>
      <c r="DK312">
        <v>499.9905</v>
      </c>
      <c r="DL312">
        <v>90.33135</v>
      </c>
      <c r="DM312">
        <v>0.032455975</v>
      </c>
      <c r="DN312">
        <v>30.247825</v>
      </c>
      <c r="DO312">
        <v>30.0013</v>
      </c>
      <c r="DP312">
        <v>999.9</v>
      </c>
      <c r="DQ312">
        <v>0</v>
      </c>
      <c r="DR312">
        <v>0</v>
      </c>
      <c r="DS312">
        <v>9999.7</v>
      </c>
      <c r="DT312">
        <v>0</v>
      </c>
      <c r="DU312">
        <v>0.330984</v>
      </c>
      <c r="DV312">
        <v>0.2553255</v>
      </c>
      <c r="DW312">
        <v>430.575</v>
      </c>
      <c r="DX312">
        <v>430.272</v>
      </c>
      <c r="DY312">
        <v>0.093433375</v>
      </c>
      <c r="DZ312">
        <v>420.00575</v>
      </c>
      <c r="EA312">
        <v>23.860275</v>
      </c>
      <c r="EB312">
        <v>2.16377</v>
      </c>
      <c r="EC312">
        <v>2.15533</v>
      </c>
      <c r="ED312">
        <v>18.696575</v>
      </c>
      <c r="EE312">
        <v>18.634075</v>
      </c>
      <c r="EF312">
        <v>0.00500059</v>
      </c>
      <c r="EG312">
        <v>0</v>
      </c>
      <c r="EH312">
        <v>0</v>
      </c>
      <c r="EI312">
        <v>0</v>
      </c>
      <c r="EJ312">
        <v>327.25</v>
      </c>
      <c r="EK312">
        <v>0.00500059</v>
      </c>
      <c r="EL312">
        <v>-9.3</v>
      </c>
      <c r="EM312">
        <v>1</v>
      </c>
      <c r="EN312">
        <v>35.73425</v>
      </c>
      <c r="EO312">
        <v>40.06225</v>
      </c>
      <c r="EP312">
        <v>37.4685</v>
      </c>
      <c r="EQ312">
        <v>40.484</v>
      </c>
      <c r="ER312">
        <v>38.531</v>
      </c>
      <c r="ES312">
        <v>0</v>
      </c>
      <c r="ET312">
        <v>0</v>
      </c>
      <c r="EU312">
        <v>0</v>
      </c>
      <c r="EV312">
        <v>1759364544.1</v>
      </c>
      <c r="EW312">
        <v>0</v>
      </c>
      <c r="EX312">
        <v>324.215384615385</v>
      </c>
      <c r="EY312">
        <v>22.2153844465524</v>
      </c>
      <c r="EZ312">
        <v>0.519657946981049</v>
      </c>
      <c r="FA312">
        <v>-10.0384615384615</v>
      </c>
      <c r="FB312">
        <v>15</v>
      </c>
      <c r="FC312">
        <v>0</v>
      </c>
      <c r="FD312" t="s">
        <v>422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0.26501165</v>
      </c>
      <c r="FQ312">
        <v>-0.0494934586466165</v>
      </c>
      <c r="FR312">
        <v>0.031200195198548</v>
      </c>
      <c r="FS312">
        <v>1</v>
      </c>
      <c r="FT312">
        <v>323.638235294118</v>
      </c>
      <c r="FU312">
        <v>14.800610959214</v>
      </c>
      <c r="FV312">
        <v>6.61446786378975</v>
      </c>
      <c r="FW312">
        <v>-1</v>
      </c>
      <c r="FX312">
        <v>0.107293685</v>
      </c>
      <c r="FY312">
        <v>-0.131838590977444</v>
      </c>
      <c r="FZ312">
        <v>0.0130355576091809</v>
      </c>
      <c r="GA312">
        <v>0</v>
      </c>
      <c r="GB312">
        <v>1</v>
      </c>
      <c r="GC312">
        <v>2</v>
      </c>
      <c r="GD312" t="s">
        <v>423</v>
      </c>
      <c r="GE312">
        <v>3.13292</v>
      </c>
      <c r="GF312">
        <v>2.71016</v>
      </c>
      <c r="GG312">
        <v>0.0893583</v>
      </c>
      <c r="GH312">
        <v>0.0897788</v>
      </c>
      <c r="GI312">
        <v>0.102591</v>
      </c>
      <c r="GJ312">
        <v>0.103072</v>
      </c>
      <c r="GK312">
        <v>34285.2</v>
      </c>
      <c r="GL312">
        <v>36713.2</v>
      </c>
      <c r="GM312">
        <v>34064.5</v>
      </c>
      <c r="GN312">
        <v>36520.4</v>
      </c>
      <c r="GO312">
        <v>43171.5</v>
      </c>
      <c r="GP312">
        <v>47021.2</v>
      </c>
      <c r="GQ312">
        <v>53139.6</v>
      </c>
      <c r="GR312">
        <v>58368.4</v>
      </c>
      <c r="GS312">
        <v>1.93747</v>
      </c>
      <c r="GT312">
        <v>1.78212</v>
      </c>
      <c r="GU312">
        <v>0.095088</v>
      </c>
      <c r="GV312">
        <v>0</v>
      </c>
      <c r="GW312">
        <v>28.4531</v>
      </c>
      <c r="GX312">
        <v>999.9</v>
      </c>
      <c r="GY312">
        <v>57.276</v>
      </c>
      <c r="GZ312">
        <v>30.957</v>
      </c>
      <c r="HA312">
        <v>28.5358</v>
      </c>
      <c r="HB312">
        <v>54.7328</v>
      </c>
      <c r="HC312">
        <v>44.5272</v>
      </c>
      <c r="HD312">
        <v>1</v>
      </c>
      <c r="HE312">
        <v>0.0797917</v>
      </c>
      <c r="HF312">
        <v>-1.43916</v>
      </c>
      <c r="HG312">
        <v>20.1277</v>
      </c>
      <c r="HH312">
        <v>5.19857</v>
      </c>
      <c r="HI312">
        <v>12.0041</v>
      </c>
      <c r="HJ312">
        <v>4.97545</v>
      </c>
      <c r="HK312">
        <v>3.294</v>
      </c>
      <c r="HL312">
        <v>9999</v>
      </c>
      <c r="HM312">
        <v>9999</v>
      </c>
      <c r="HN312">
        <v>999.9</v>
      </c>
      <c r="HO312">
        <v>9999</v>
      </c>
      <c r="HP312">
        <v>1.86325</v>
      </c>
      <c r="HQ312">
        <v>1.86813</v>
      </c>
      <c r="HR312">
        <v>1.86789</v>
      </c>
      <c r="HS312">
        <v>1.86905</v>
      </c>
      <c r="HT312">
        <v>1.86982</v>
      </c>
      <c r="HU312">
        <v>1.8659</v>
      </c>
      <c r="HV312">
        <v>1.86693</v>
      </c>
      <c r="HW312">
        <v>1.86843</v>
      </c>
      <c r="HX312">
        <v>5</v>
      </c>
      <c r="HY312">
        <v>0</v>
      </c>
      <c r="HZ312">
        <v>0</v>
      </c>
      <c r="IA312">
        <v>0</v>
      </c>
      <c r="IB312" t="s">
        <v>424</v>
      </c>
      <c r="IC312" t="s">
        <v>425</v>
      </c>
      <c r="ID312" t="s">
        <v>426</v>
      </c>
      <c r="IE312" t="s">
        <v>426</v>
      </c>
      <c r="IF312" t="s">
        <v>426</v>
      </c>
      <c r="IG312" t="s">
        <v>426</v>
      </c>
      <c r="IH312">
        <v>0</v>
      </c>
      <c r="II312">
        <v>100</v>
      </c>
      <c r="IJ312">
        <v>100</v>
      </c>
      <c r="IK312">
        <v>1.98</v>
      </c>
      <c r="IL312">
        <v>0.3804</v>
      </c>
      <c r="IM312">
        <v>0.591063205497763</v>
      </c>
      <c r="IN312">
        <v>0.00362635438953289</v>
      </c>
      <c r="IO312">
        <v>-8.50754122937555e-07</v>
      </c>
      <c r="IP312">
        <v>2.87264459290622e-10</v>
      </c>
      <c r="IQ312">
        <v>-0.103101814204982</v>
      </c>
      <c r="IR312">
        <v>-0.017656537129445</v>
      </c>
      <c r="IS312">
        <v>0.00217271289782075</v>
      </c>
      <c r="IT312">
        <v>-2.34727275410467e-05</v>
      </c>
      <c r="IU312">
        <v>4</v>
      </c>
      <c r="IV312">
        <v>2183</v>
      </c>
      <c r="IW312">
        <v>1</v>
      </c>
      <c r="IX312">
        <v>27</v>
      </c>
      <c r="IY312">
        <v>29322742.4</v>
      </c>
      <c r="IZ312">
        <v>29322742.4</v>
      </c>
      <c r="JA312">
        <v>0.998535</v>
      </c>
      <c r="JB312">
        <v>2.64526</v>
      </c>
      <c r="JC312">
        <v>1.54785</v>
      </c>
      <c r="JD312">
        <v>2.31323</v>
      </c>
      <c r="JE312">
        <v>1.64673</v>
      </c>
      <c r="JF312">
        <v>2.35718</v>
      </c>
      <c r="JG312">
        <v>34.6235</v>
      </c>
      <c r="JH312">
        <v>24.2188</v>
      </c>
      <c r="JI312">
        <v>18</v>
      </c>
      <c r="JJ312">
        <v>495.339</v>
      </c>
      <c r="JK312">
        <v>396.044</v>
      </c>
      <c r="JL312">
        <v>30.9307</v>
      </c>
      <c r="JM312">
        <v>28.405</v>
      </c>
      <c r="JN312">
        <v>30</v>
      </c>
      <c r="JO312">
        <v>28.4016</v>
      </c>
      <c r="JP312">
        <v>28.3552</v>
      </c>
      <c r="JQ312">
        <v>19.9998</v>
      </c>
      <c r="JR312">
        <v>19.8475</v>
      </c>
      <c r="JS312">
        <v>54.0145</v>
      </c>
      <c r="JT312">
        <v>30.9353</v>
      </c>
      <c r="JU312">
        <v>420</v>
      </c>
      <c r="JV312">
        <v>23.8804</v>
      </c>
      <c r="JW312">
        <v>96.5972</v>
      </c>
      <c r="JX312">
        <v>94.5692</v>
      </c>
    </row>
    <row r="313" spans="1:284">
      <c r="A313">
        <v>297</v>
      </c>
      <c r="B313">
        <v>1759364545.1</v>
      </c>
      <c r="C313">
        <v>3503</v>
      </c>
      <c r="D313" t="s">
        <v>1027</v>
      </c>
      <c r="E313" t="s">
        <v>1028</v>
      </c>
      <c r="F313">
        <v>5</v>
      </c>
      <c r="G313" t="s">
        <v>974</v>
      </c>
      <c r="H313" t="s">
        <v>419</v>
      </c>
      <c r="I313">
        <v>1759364542.1</v>
      </c>
      <c r="J313">
        <f>(K313)/1000</f>
        <v>0</v>
      </c>
      <c r="K313">
        <f>1000*DK313*AI313*(DG313-DH313)/(100*CZ313*(1000-AI313*DG313))</f>
        <v>0</v>
      </c>
      <c r="L313">
        <f>DK313*AI313*(DF313-DE313*(1000-AI313*DH313)/(1000-AI313*DG313))/(100*CZ313)</f>
        <v>0</v>
      </c>
      <c r="M313">
        <f>DE313 - IF(AI313&gt;1, L313*CZ313*100.0/(AK313), 0)</f>
        <v>0</v>
      </c>
      <c r="N313">
        <f>((T313-J313/2)*M313-L313)/(T313+J313/2)</f>
        <v>0</v>
      </c>
      <c r="O313">
        <f>N313*(DL313+DM313)/1000.0</f>
        <v>0</v>
      </c>
      <c r="P313">
        <f>(DE313 - IF(AI313&gt;1, L313*CZ313*100.0/(AK313), 0))*(DL313+DM313)/1000.0</f>
        <v>0</v>
      </c>
      <c r="Q313">
        <f>2.0/((1/S313-1/R313)+SIGN(S313)*SQRT((1/S313-1/R313)*(1/S313-1/R313) + 4*DA313/((DA313+1)*(DA313+1))*(2*1/S313*1/R313-1/R313*1/R313)))</f>
        <v>0</v>
      </c>
      <c r="R313">
        <f>IF(LEFT(DB313,1)&lt;&gt;"0",IF(LEFT(DB313,1)="1",3.0,DC313),$D$5+$E$5*(DS313*DL313/($K$5*1000))+$F$5*(DS313*DL313/($K$5*1000))*MAX(MIN(CZ313,$J$5),$I$5)*MAX(MIN(CZ313,$J$5),$I$5)+$G$5*MAX(MIN(CZ313,$J$5),$I$5)*(DS313*DL313/($K$5*1000))+$H$5*(DS313*DL313/($K$5*1000))*(DS313*DL313/($K$5*1000)))</f>
        <v>0</v>
      </c>
      <c r="S313">
        <f>J313*(1000-(1000*0.61365*exp(17.502*W313/(240.97+W313))/(DL313+DM313)+DG313)/2)/(1000*0.61365*exp(17.502*W313/(240.97+W313))/(DL313+DM313)-DG313)</f>
        <v>0</v>
      </c>
      <c r="T313">
        <f>1/((DA313+1)/(Q313/1.6)+1/(R313/1.37)) + DA313/((DA313+1)/(Q313/1.6) + DA313/(R313/1.37))</f>
        <v>0</v>
      </c>
      <c r="U313">
        <f>(CV313*CY313)</f>
        <v>0</v>
      </c>
      <c r="V313">
        <f>(DN313+(U313+2*0.95*5.67E-8*(((DN313+$B$7)+273)^4-(DN313+273)^4)-44100*J313)/(1.84*29.3*R313+8*0.95*5.67E-8*(DN313+273)^3))</f>
        <v>0</v>
      </c>
      <c r="W313">
        <f>($C$7*DO313+$D$7*DP313+$E$7*V313)</f>
        <v>0</v>
      </c>
      <c r="X313">
        <f>0.61365*exp(17.502*W313/(240.97+W313))</f>
        <v>0</v>
      </c>
      <c r="Y313">
        <f>(Z313/AA313*100)</f>
        <v>0</v>
      </c>
      <c r="Z313">
        <f>DG313*(DL313+DM313)/1000</f>
        <v>0</v>
      </c>
      <c r="AA313">
        <f>0.61365*exp(17.502*DN313/(240.97+DN313))</f>
        <v>0</v>
      </c>
      <c r="AB313">
        <f>(X313-DG313*(DL313+DM313)/1000)</f>
        <v>0</v>
      </c>
      <c r="AC313">
        <f>(-J313*44100)</f>
        <v>0</v>
      </c>
      <c r="AD313">
        <f>2*29.3*R313*0.92*(DN313-W313)</f>
        <v>0</v>
      </c>
      <c r="AE313">
        <f>2*0.95*5.67E-8*(((DN313+$B$7)+273)^4-(W313+273)^4)</f>
        <v>0</v>
      </c>
      <c r="AF313">
        <f>U313+AE313+AC313+AD313</f>
        <v>0</v>
      </c>
      <c r="AG313">
        <v>7</v>
      </c>
      <c r="AH313">
        <v>1</v>
      </c>
      <c r="AI313">
        <f>IF(AG313*$H$13&gt;=AK313,1.0,(AK313/(AK313-AG313*$H$13)))</f>
        <v>0</v>
      </c>
      <c r="AJ313">
        <f>(AI313-1)*100</f>
        <v>0</v>
      </c>
      <c r="AK313">
        <f>MAX(0,($B$13+$C$13*DS313)/(1+$D$13*DS313)*DL313/(DN313+273)*$E$13)</f>
        <v>0</v>
      </c>
      <c r="AL313" t="s">
        <v>420</v>
      </c>
      <c r="AM313" t="s">
        <v>420</v>
      </c>
      <c r="AN313">
        <v>0</v>
      </c>
      <c r="AO313">
        <v>0</v>
      </c>
      <c r="AP313">
        <f>1-AN313/AO313</f>
        <v>0</v>
      </c>
      <c r="AQ313">
        <v>0</v>
      </c>
      <c r="AR313" t="s">
        <v>420</v>
      </c>
      <c r="AS313" t="s">
        <v>420</v>
      </c>
      <c r="AT313">
        <v>0</v>
      </c>
      <c r="AU313">
        <v>0</v>
      </c>
      <c r="AV313">
        <f>1-AT313/AU313</f>
        <v>0</v>
      </c>
      <c r="AW313">
        <v>0.5</v>
      </c>
      <c r="AX313">
        <f>CW313</f>
        <v>0</v>
      </c>
      <c r="AY313">
        <f>L313</f>
        <v>0</v>
      </c>
      <c r="AZ313">
        <f>AV313*AW313*AX313</f>
        <v>0</v>
      </c>
      <c r="BA313">
        <f>(AY313-AQ313)/AX313</f>
        <v>0</v>
      </c>
      <c r="BB313">
        <f>(AO313-AU313)/AU313</f>
        <v>0</v>
      </c>
      <c r="BC313">
        <f>AN313/(AP313+AN313/AU313)</f>
        <v>0</v>
      </c>
      <c r="BD313" t="s">
        <v>420</v>
      </c>
      <c r="BE313">
        <v>0</v>
      </c>
      <c r="BF313">
        <f>IF(BE313&lt;&gt;0, BE313, BC313)</f>
        <v>0</v>
      </c>
      <c r="BG313">
        <f>1-BF313/AU313</f>
        <v>0</v>
      </c>
      <c r="BH313">
        <f>(AU313-AT313)/(AU313-BF313)</f>
        <v>0</v>
      </c>
      <c r="BI313">
        <f>(AO313-AU313)/(AO313-BF313)</f>
        <v>0</v>
      </c>
      <c r="BJ313">
        <f>(AU313-AT313)/(AU313-AN313)</f>
        <v>0</v>
      </c>
      <c r="BK313">
        <f>(AO313-AU313)/(AO313-AN313)</f>
        <v>0</v>
      </c>
      <c r="BL313">
        <f>(BH313*BF313/AT313)</f>
        <v>0</v>
      </c>
      <c r="BM313">
        <f>(1-BL313)</f>
        <v>0</v>
      </c>
      <c r="CV313">
        <f>$B$11*DT313+$C$11*DU313+$F$11*EF313*(1-EI313)</f>
        <v>0</v>
      </c>
      <c r="CW313">
        <f>CV313*CX313</f>
        <v>0</v>
      </c>
      <c r="CX313">
        <f>($B$11*$D$9+$C$11*$D$9+$F$11*((ES313+EK313)/MAX(ES313+EK313+ET313, 0.1)*$I$9+ET313/MAX(ES313+EK313+ET313, 0.1)*$J$9))/($B$11+$C$11+$F$11)</f>
        <v>0</v>
      </c>
      <c r="CY313">
        <f>($B$11*$K$9+$C$11*$K$9+$F$11*((ES313+EK313)/MAX(ES313+EK313+ET313, 0.1)*$P$9+ET313/MAX(ES313+EK313+ET313, 0.1)*$Q$9))/($B$11+$C$11+$F$11)</f>
        <v>0</v>
      </c>
      <c r="CZ313">
        <v>3.21</v>
      </c>
      <c r="DA313">
        <v>0.5</v>
      </c>
      <c r="DB313" t="s">
        <v>421</v>
      </c>
      <c r="DC313">
        <v>2</v>
      </c>
      <c r="DD313">
        <v>1759364542.1</v>
      </c>
      <c r="DE313">
        <v>420.261333333333</v>
      </c>
      <c r="DF313">
        <v>419.992</v>
      </c>
      <c r="DG313">
        <v>23.9514</v>
      </c>
      <c r="DH313">
        <v>23.8587666666667</v>
      </c>
      <c r="DI313">
        <v>418.281333333333</v>
      </c>
      <c r="DJ313">
        <v>23.5709333333333</v>
      </c>
      <c r="DK313">
        <v>500.025</v>
      </c>
      <c r="DL313">
        <v>90.3311</v>
      </c>
      <c r="DM313">
        <v>0.0321202333333333</v>
      </c>
      <c r="DN313">
        <v>30.2498666666667</v>
      </c>
      <c r="DO313">
        <v>30.0044666666667</v>
      </c>
      <c r="DP313">
        <v>999.9</v>
      </c>
      <c r="DQ313">
        <v>0</v>
      </c>
      <c r="DR313">
        <v>0</v>
      </c>
      <c r="DS313">
        <v>10016.4833333333</v>
      </c>
      <c r="DT313">
        <v>0</v>
      </c>
      <c r="DU313">
        <v>0.330984</v>
      </c>
      <c r="DV313">
        <v>0.269775666666667</v>
      </c>
      <c r="DW313">
        <v>430.574333333333</v>
      </c>
      <c r="DX313">
        <v>430.257333333333</v>
      </c>
      <c r="DY313">
        <v>0.0926316666666667</v>
      </c>
      <c r="DZ313">
        <v>419.992</v>
      </c>
      <c r="EA313">
        <v>23.8587666666667</v>
      </c>
      <c r="EB313">
        <v>2.16355666666667</v>
      </c>
      <c r="EC313">
        <v>2.15518666666667</v>
      </c>
      <c r="ED313">
        <v>18.6949666666667</v>
      </c>
      <c r="EE313">
        <v>18.6330333333333</v>
      </c>
      <c r="EF313">
        <v>0.00500059</v>
      </c>
      <c r="EG313">
        <v>0</v>
      </c>
      <c r="EH313">
        <v>0</v>
      </c>
      <c r="EI313">
        <v>0</v>
      </c>
      <c r="EJ313">
        <v>318.533333333333</v>
      </c>
      <c r="EK313">
        <v>0.00500059</v>
      </c>
      <c r="EL313">
        <v>-5.3</v>
      </c>
      <c r="EM313">
        <v>0.9</v>
      </c>
      <c r="EN313">
        <v>35.75</v>
      </c>
      <c r="EO313">
        <v>40.104</v>
      </c>
      <c r="EP313">
        <v>37.5</v>
      </c>
      <c r="EQ313">
        <v>40.5413333333333</v>
      </c>
      <c r="ER313">
        <v>38.562</v>
      </c>
      <c r="ES313">
        <v>0</v>
      </c>
      <c r="ET313">
        <v>0</v>
      </c>
      <c r="EU313">
        <v>0</v>
      </c>
      <c r="EV313">
        <v>1759364546.5</v>
      </c>
      <c r="EW313">
        <v>0</v>
      </c>
      <c r="EX313">
        <v>324.384615384615</v>
      </c>
      <c r="EY313">
        <v>21.7641025044269</v>
      </c>
      <c r="EZ313">
        <v>6.85128177237635</v>
      </c>
      <c r="FA313">
        <v>-9.22307692307692</v>
      </c>
      <c r="FB313">
        <v>15</v>
      </c>
      <c r="FC313">
        <v>0</v>
      </c>
      <c r="FD313" t="s">
        <v>422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0.26343845</v>
      </c>
      <c r="FQ313">
        <v>0.00100163909774405</v>
      </c>
      <c r="FR313">
        <v>0.0286605631652189</v>
      </c>
      <c r="FS313">
        <v>1</v>
      </c>
      <c r="FT313">
        <v>324.120588235294</v>
      </c>
      <c r="FU313">
        <v>10.5164245503985</v>
      </c>
      <c r="FV313">
        <v>6.28124095137843</v>
      </c>
      <c r="FW313">
        <v>-1</v>
      </c>
      <c r="FX313">
        <v>0.1032156</v>
      </c>
      <c r="FY313">
        <v>-0.103722857142857</v>
      </c>
      <c r="FZ313">
        <v>0.0103022923434544</v>
      </c>
      <c r="GA313">
        <v>0</v>
      </c>
      <c r="GB313">
        <v>1</v>
      </c>
      <c r="GC313">
        <v>2</v>
      </c>
      <c r="GD313" t="s">
        <v>423</v>
      </c>
      <c r="GE313">
        <v>3.13298</v>
      </c>
      <c r="GF313">
        <v>2.71009</v>
      </c>
      <c r="GG313">
        <v>0.089358</v>
      </c>
      <c r="GH313">
        <v>0.0897762</v>
      </c>
      <c r="GI313">
        <v>0.102585</v>
      </c>
      <c r="GJ313">
        <v>0.103068</v>
      </c>
      <c r="GK313">
        <v>34285.1</v>
      </c>
      <c r="GL313">
        <v>36713.4</v>
      </c>
      <c r="GM313">
        <v>34064.4</v>
      </c>
      <c r="GN313">
        <v>36520.5</v>
      </c>
      <c r="GO313">
        <v>43171.7</v>
      </c>
      <c r="GP313">
        <v>47021.3</v>
      </c>
      <c r="GQ313">
        <v>53139.6</v>
      </c>
      <c r="GR313">
        <v>58368.2</v>
      </c>
      <c r="GS313">
        <v>1.93745</v>
      </c>
      <c r="GT313">
        <v>1.78223</v>
      </c>
      <c r="GU313">
        <v>0.0957213</v>
      </c>
      <c r="GV313">
        <v>0</v>
      </c>
      <c r="GW313">
        <v>28.4539</v>
      </c>
      <c r="GX313">
        <v>999.9</v>
      </c>
      <c r="GY313">
        <v>57.276</v>
      </c>
      <c r="GZ313">
        <v>30.978</v>
      </c>
      <c r="HA313">
        <v>28.5712</v>
      </c>
      <c r="HB313">
        <v>54.4428</v>
      </c>
      <c r="HC313">
        <v>44.395</v>
      </c>
      <c r="HD313">
        <v>1</v>
      </c>
      <c r="HE313">
        <v>0.0797866</v>
      </c>
      <c r="HF313">
        <v>-1.44195</v>
      </c>
      <c r="HG313">
        <v>20.1276</v>
      </c>
      <c r="HH313">
        <v>5.19842</v>
      </c>
      <c r="HI313">
        <v>12.004</v>
      </c>
      <c r="HJ313">
        <v>4.9755</v>
      </c>
      <c r="HK313">
        <v>3.294</v>
      </c>
      <c r="HL313">
        <v>9999</v>
      </c>
      <c r="HM313">
        <v>9999</v>
      </c>
      <c r="HN313">
        <v>999.9</v>
      </c>
      <c r="HO313">
        <v>9999</v>
      </c>
      <c r="HP313">
        <v>1.86325</v>
      </c>
      <c r="HQ313">
        <v>1.86813</v>
      </c>
      <c r="HR313">
        <v>1.86788</v>
      </c>
      <c r="HS313">
        <v>1.86905</v>
      </c>
      <c r="HT313">
        <v>1.86982</v>
      </c>
      <c r="HU313">
        <v>1.8659</v>
      </c>
      <c r="HV313">
        <v>1.86693</v>
      </c>
      <c r="HW313">
        <v>1.8684</v>
      </c>
      <c r="HX313">
        <v>5</v>
      </c>
      <c r="HY313">
        <v>0</v>
      </c>
      <c r="HZ313">
        <v>0</v>
      </c>
      <c r="IA313">
        <v>0</v>
      </c>
      <c r="IB313" t="s">
        <v>424</v>
      </c>
      <c r="IC313" t="s">
        <v>425</v>
      </c>
      <c r="ID313" t="s">
        <v>426</v>
      </c>
      <c r="IE313" t="s">
        <v>426</v>
      </c>
      <c r="IF313" t="s">
        <v>426</v>
      </c>
      <c r="IG313" t="s">
        <v>426</v>
      </c>
      <c r="IH313">
        <v>0</v>
      </c>
      <c r="II313">
        <v>100</v>
      </c>
      <c r="IJ313">
        <v>100</v>
      </c>
      <c r="IK313">
        <v>1.98</v>
      </c>
      <c r="IL313">
        <v>0.3803</v>
      </c>
      <c r="IM313">
        <v>0.591063205497763</v>
      </c>
      <c r="IN313">
        <v>0.00362635438953289</v>
      </c>
      <c r="IO313">
        <v>-8.50754122937555e-07</v>
      </c>
      <c r="IP313">
        <v>2.87264459290622e-10</v>
      </c>
      <c r="IQ313">
        <v>-0.103101814204982</v>
      </c>
      <c r="IR313">
        <v>-0.017656537129445</v>
      </c>
      <c r="IS313">
        <v>0.00217271289782075</v>
      </c>
      <c r="IT313">
        <v>-2.34727275410467e-05</v>
      </c>
      <c r="IU313">
        <v>4</v>
      </c>
      <c r="IV313">
        <v>2183</v>
      </c>
      <c r="IW313">
        <v>1</v>
      </c>
      <c r="IX313">
        <v>27</v>
      </c>
      <c r="IY313">
        <v>29322742.4</v>
      </c>
      <c r="IZ313">
        <v>29322742.4</v>
      </c>
      <c r="JA313">
        <v>0.997314</v>
      </c>
      <c r="JB313">
        <v>2.64771</v>
      </c>
      <c r="JC313">
        <v>1.54785</v>
      </c>
      <c r="JD313">
        <v>2.31323</v>
      </c>
      <c r="JE313">
        <v>1.64551</v>
      </c>
      <c r="JF313">
        <v>2.31201</v>
      </c>
      <c r="JG313">
        <v>34.6235</v>
      </c>
      <c r="JH313">
        <v>24.2101</v>
      </c>
      <c r="JI313">
        <v>18</v>
      </c>
      <c r="JJ313">
        <v>495.323</v>
      </c>
      <c r="JK313">
        <v>396.094</v>
      </c>
      <c r="JL313">
        <v>30.9309</v>
      </c>
      <c r="JM313">
        <v>28.405</v>
      </c>
      <c r="JN313">
        <v>30.0001</v>
      </c>
      <c r="JO313">
        <v>28.4016</v>
      </c>
      <c r="JP313">
        <v>28.3547</v>
      </c>
      <c r="JQ313">
        <v>20.0009</v>
      </c>
      <c r="JR313">
        <v>19.8475</v>
      </c>
      <c r="JS313">
        <v>54.0145</v>
      </c>
      <c r="JT313">
        <v>30.9316</v>
      </c>
      <c r="JU313">
        <v>420</v>
      </c>
      <c r="JV313">
        <v>23.8804</v>
      </c>
      <c r="JW313">
        <v>96.5971</v>
      </c>
      <c r="JX313">
        <v>94.5691</v>
      </c>
    </row>
    <row r="314" spans="1:284">
      <c r="A314">
        <v>298</v>
      </c>
      <c r="B314">
        <v>1759364548.1</v>
      </c>
      <c r="C314">
        <v>3506</v>
      </c>
      <c r="D314" t="s">
        <v>1029</v>
      </c>
      <c r="E314" t="s">
        <v>1030</v>
      </c>
      <c r="F314">
        <v>5</v>
      </c>
      <c r="G314" t="s">
        <v>974</v>
      </c>
      <c r="H314" t="s">
        <v>419</v>
      </c>
      <c r="I314">
        <v>1759364544.85</v>
      </c>
      <c r="J314">
        <f>(K314)/1000</f>
        <v>0</v>
      </c>
      <c r="K314">
        <f>1000*DK314*AI314*(DG314-DH314)/(100*CZ314*(1000-AI314*DG314))</f>
        <v>0</v>
      </c>
      <c r="L314">
        <f>DK314*AI314*(DF314-DE314*(1000-AI314*DH314)/(1000-AI314*DG314))/(100*CZ314)</f>
        <v>0</v>
      </c>
      <c r="M314">
        <f>DE314 - IF(AI314&gt;1, L314*CZ314*100.0/(AK314), 0)</f>
        <v>0</v>
      </c>
      <c r="N314">
        <f>((T314-J314/2)*M314-L314)/(T314+J314/2)</f>
        <v>0</v>
      </c>
      <c r="O314">
        <f>N314*(DL314+DM314)/1000.0</f>
        <v>0</v>
      </c>
      <c r="P314">
        <f>(DE314 - IF(AI314&gt;1, L314*CZ314*100.0/(AK314), 0))*(DL314+DM314)/1000.0</f>
        <v>0</v>
      </c>
      <c r="Q314">
        <f>2.0/((1/S314-1/R314)+SIGN(S314)*SQRT((1/S314-1/R314)*(1/S314-1/R314) + 4*DA314/((DA314+1)*(DA314+1))*(2*1/S314*1/R314-1/R314*1/R314)))</f>
        <v>0</v>
      </c>
      <c r="R314">
        <f>IF(LEFT(DB314,1)&lt;&gt;"0",IF(LEFT(DB314,1)="1",3.0,DC314),$D$5+$E$5*(DS314*DL314/($K$5*1000))+$F$5*(DS314*DL314/($K$5*1000))*MAX(MIN(CZ314,$J$5),$I$5)*MAX(MIN(CZ314,$J$5),$I$5)+$G$5*MAX(MIN(CZ314,$J$5),$I$5)*(DS314*DL314/($K$5*1000))+$H$5*(DS314*DL314/($K$5*1000))*(DS314*DL314/($K$5*1000)))</f>
        <v>0</v>
      </c>
      <c r="S314">
        <f>J314*(1000-(1000*0.61365*exp(17.502*W314/(240.97+W314))/(DL314+DM314)+DG314)/2)/(1000*0.61365*exp(17.502*W314/(240.97+W314))/(DL314+DM314)-DG314)</f>
        <v>0</v>
      </c>
      <c r="T314">
        <f>1/((DA314+1)/(Q314/1.6)+1/(R314/1.37)) + DA314/((DA314+1)/(Q314/1.6) + DA314/(R314/1.37))</f>
        <v>0</v>
      </c>
      <c r="U314">
        <f>(CV314*CY314)</f>
        <v>0</v>
      </c>
      <c r="V314">
        <f>(DN314+(U314+2*0.95*5.67E-8*(((DN314+$B$7)+273)^4-(DN314+273)^4)-44100*J314)/(1.84*29.3*R314+8*0.95*5.67E-8*(DN314+273)^3))</f>
        <v>0</v>
      </c>
      <c r="W314">
        <f>($C$7*DO314+$D$7*DP314+$E$7*V314)</f>
        <v>0</v>
      </c>
      <c r="X314">
        <f>0.61365*exp(17.502*W314/(240.97+W314))</f>
        <v>0</v>
      </c>
      <c r="Y314">
        <f>(Z314/AA314*100)</f>
        <v>0</v>
      </c>
      <c r="Z314">
        <f>DG314*(DL314+DM314)/1000</f>
        <v>0</v>
      </c>
      <c r="AA314">
        <f>0.61365*exp(17.502*DN314/(240.97+DN314))</f>
        <v>0</v>
      </c>
      <c r="AB314">
        <f>(X314-DG314*(DL314+DM314)/1000)</f>
        <v>0</v>
      </c>
      <c r="AC314">
        <f>(-J314*44100)</f>
        <v>0</v>
      </c>
      <c r="AD314">
        <f>2*29.3*R314*0.92*(DN314-W314)</f>
        <v>0</v>
      </c>
      <c r="AE314">
        <f>2*0.95*5.67E-8*(((DN314+$B$7)+273)^4-(W314+273)^4)</f>
        <v>0</v>
      </c>
      <c r="AF314">
        <f>U314+AE314+AC314+AD314</f>
        <v>0</v>
      </c>
      <c r="AG314">
        <v>7</v>
      </c>
      <c r="AH314">
        <v>1</v>
      </c>
      <c r="AI314">
        <f>IF(AG314*$H$13&gt;=AK314,1.0,(AK314/(AK314-AG314*$H$13)))</f>
        <v>0</v>
      </c>
      <c r="AJ314">
        <f>(AI314-1)*100</f>
        <v>0</v>
      </c>
      <c r="AK314">
        <f>MAX(0,($B$13+$C$13*DS314)/(1+$D$13*DS314)*DL314/(DN314+273)*$E$13)</f>
        <v>0</v>
      </c>
      <c r="AL314" t="s">
        <v>420</v>
      </c>
      <c r="AM314" t="s">
        <v>420</v>
      </c>
      <c r="AN314">
        <v>0</v>
      </c>
      <c r="AO314">
        <v>0</v>
      </c>
      <c r="AP314">
        <f>1-AN314/AO314</f>
        <v>0</v>
      </c>
      <c r="AQ314">
        <v>0</v>
      </c>
      <c r="AR314" t="s">
        <v>420</v>
      </c>
      <c r="AS314" t="s">
        <v>420</v>
      </c>
      <c r="AT314">
        <v>0</v>
      </c>
      <c r="AU314">
        <v>0</v>
      </c>
      <c r="AV314">
        <f>1-AT314/AU314</f>
        <v>0</v>
      </c>
      <c r="AW314">
        <v>0.5</v>
      </c>
      <c r="AX314">
        <f>CW314</f>
        <v>0</v>
      </c>
      <c r="AY314">
        <f>L314</f>
        <v>0</v>
      </c>
      <c r="AZ314">
        <f>AV314*AW314*AX314</f>
        <v>0</v>
      </c>
      <c r="BA314">
        <f>(AY314-AQ314)/AX314</f>
        <v>0</v>
      </c>
      <c r="BB314">
        <f>(AO314-AU314)/AU314</f>
        <v>0</v>
      </c>
      <c r="BC314">
        <f>AN314/(AP314+AN314/AU314)</f>
        <v>0</v>
      </c>
      <c r="BD314" t="s">
        <v>420</v>
      </c>
      <c r="BE314">
        <v>0</v>
      </c>
      <c r="BF314">
        <f>IF(BE314&lt;&gt;0, BE314, BC314)</f>
        <v>0</v>
      </c>
      <c r="BG314">
        <f>1-BF314/AU314</f>
        <v>0</v>
      </c>
      <c r="BH314">
        <f>(AU314-AT314)/(AU314-BF314)</f>
        <v>0</v>
      </c>
      <c r="BI314">
        <f>(AO314-AU314)/(AO314-BF314)</f>
        <v>0</v>
      </c>
      <c r="BJ314">
        <f>(AU314-AT314)/(AU314-AN314)</f>
        <v>0</v>
      </c>
      <c r="BK314">
        <f>(AO314-AU314)/(AO314-AN314)</f>
        <v>0</v>
      </c>
      <c r="BL314">
        <f>(BH314*BF314/AT314)</f>
        <v>0</v>
      </c>
      <c r="BM314">
        <f>(1-BL314)</f>
        <v>0</v>
      </c>
      <c r="CV314">
        <f>$B$11*DT314+$C$11*DU314+$F$11*EF314*(1-EI314)</f>
        <v>0</v>
      </c>
      <c r="CW314">
        <f>CV314*CX314</f>
        <v>0</v>
      </c>
      <c r="CX314">
        <f>($B$11*$D$9+$C$11*$D$9+$F$11*((ES314+EK314)/MAX(ES314+EK314+ET314, 0.1)*$I$9+ET314/MAX(ES314+EK314+ET314, 0.1)*$J$9))/($B$11+$C$11+$F$11)</f>
        <v>0</v>
      </c>
      <c r="CY314">
        <f>($B$11*$K$9+$C$11*$K$9+$F$11*((ES314+EK314)/MAX(ES314+EK314+ET314, 0.1)*$P$9+ET314/MAX(ES314+EK314+ET314, 0.1)*$Q$9))/($B$11+$C$11+$F$11)</f>
        <v>0</v>
      </c>
      <c r="CZ314">
        <v>3.21</v>
      </c>
      <c r="DA314">
        <v>0.5</v>
      </c>
      <c r="DB314" t="s">
        <v>421</v>
      </c>
      <c r="DC314">
        <v>2</v>
      </c>
      <c r="DD314">
        <v>1759364544.85</v>
      </c>
      <c r="DE314">
        <v>420.266</v>
      </c>
      <c r="DF314">
        <v>419.96975</v>
      </c>
      <c r="DG314">
        <v>23.9492</v>
      </c>
      <c r="DH314">
        <v>23.8572</v>
      </c>
      <c r="DI314">
        <v>418.286</v>
      </c>
      <c r="DJ314">
        <v>23.568825</v>
      </c>
      <c r="DK314">
        <v>500.08825</v>
      </c>
      <c r="DL314">
        <v>90.331675</v>
      </c>
      <c r="DM314">
        <v>0.031802225</v>
      </c>
      <c r="DN314">
        <v>30.251775</v>
      </c>
      <c r="DO314">
        <v>30.0084</v>
      </c>
      <c r="DP314">
        <v>999.9</v>
      </c>
      <c r="DQ314">
        <v>0</v>
      </c>
      <c r="DR314">
        <v>0</v>
      </c>
      <c r="DS314">
        <v>10024.075</v>
      </c>
      <c r="DT314">
        <v>0</v>
      </c>
      <c r="DU314">
        <v>0.330984</v>
      </c>
      <c r="DV314">
        <v>0.29649375</v>
      </c>
      <c r="DW314">
        <v>430.578</v>
      </c>
      <c r="DX314">
        <v>430.23375</v>
      </c>
      <c r="DY314">
        <v>0.091993325</v>
      </c>
      <c r="DZ314">
        <v>419.96975</v>
      </c>
      <c r="EA314">
        <v>23.8572</v>
      </c>
      <c r="EB314">
        <v>2.16337</v>
      </c>
      <c r="EC314">
        <v>2.15506</v>
      </c>
      <c r="ED314">
        <v>18.6936</v>
      </c>
      <c r="EE314">
        <v>18.632125</v>
      </c>
      <c r="EF314">
        <v>0.00500059</v>
      </c>
      <c r="EG314">
        <v>0</v>
      </c>
      <c r="EH314">
        <v>0</v>
      </c>
      <c r="EI314">
        <v>0</v>
      </c>
      <c r="EJ314">
        <v>322.8</v>
      </c>
      <c r="EK314">
        <v>0.00500059</v>
      </c>
      <c r="EL314">
        <v>-8.65</v>
      </c>
      <c r="EM314">
        <v>-0.725</v>
      </c>
      <c r="EN314">
        <v>35.781</v>
      </c>
      <c r="EO314">
        <v>40.156</v>
      </c>
      <c r="EP314">
        <v>37.531</v>
      </c>
      <c r="EQ314">
        <v>40.609</v>
      </c>
      <c r="ER314">
        <v>38.57775</v>
      </c>
      <c r="ES314">
        <v>0</v>
      </c>
      <c r="ET314">
        <v>0</v>
      </c>
      <c r="EU314">
        <v>0</v>
      </c>
      <c r="EV314">
        <v>1759364549.5</v>
      </c>
      <c r="EW314">
        <v>0</v>
      </c>
      <c r="EX314">
        <v>325.64</v>
      </c>
      <c r="EY314">
        <v>-9.46923087661466</v>
      </c>
      <c r="EZ314">
        <v>32.0692308258729</v>
      </c>
      <c r="FA314">
        <v>-8.524</v>
      </c>
      <c r="FB314">
        <v>15</v>
      </c>
      <c r="FC314">
        <v>0</v>
      </c>
      <c r="FD314" t="s">
        <v>422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0.26297005</v>
      </c>
      <c r="FQ314">
        <v>0.106626631578947</v>
      </c>
      <c r="FR314">
        <v>0.0279132494677259</v>
      </c>
      <c r="FS314">
        <v>1</v>
      </c>
      <c r="FT314">
        <v>324.191176470588</v>
      </c>
      <c r="FU314">
        <v>11.7876240631393</v>
      </c>
      <c r="FV314">
        <v>6.02896770244239</v>
      </c>
      <c r="FW314">
        <v>-1</v>
      </c>
      <c r="FX314">
        <v>0.1001339</v>
      </c>
      <c r="FY314">
        <v>-0.0810201834586463</v>
      </c>
      <c r="FZ314">
        <v>0.00819804822131463</v>
      </c>
      <c r="GA314">
        <v>1</v>
      </c>
      <c r="GB314">
        <v>2</v>
      </c>
      <c r="GC314">
        <v>2</v>
      </c>
      <c r="GD314" t="s">
        <v>449</v>
      </c>
      <c r="GE314">
        <v>3.13301</v>
      </c>
      <c r="GF314">
        <v>2.70986</v>
      </c>
      <c r="GG314">
        <v>0.0893608</v>
      </c>
      <c r="GH314">
        <v>0.0897744</v>
      </c>
      <c r="GI314">
        <v>0.102581</v>
      </c>
      <c r="GJ314">
        <v>0.10307</v>
      </c>
      <c r="GK314">
        <v>34285.1</v>
      </c>
      <c r="GL314">
        <v>36713.6</v>
      </c>
      <c r="GM314">
        <v>34064.5</v>
      </c>
      <c r="GN314">
        <v>36520.7</v>
      </c>
      <c r="GO314">
        <v>43172.1</v>
      </c>
      <c r="GP314">
        <v>47021.3</v>
      </c>
      <c r="GQ314">
        <v>53139.8</v>
      </c>
      <c r="GR314">
        <v>58368.5</v>
      </c>
      <c r="GS314">
        <v>1.93747</v>
      </c>
      <c r="GT314">
        <v>1.78227</v>
      </c>
      <c r="GU314">
        <v>0.0954233</v>
      </c>
      <c r="GV314">
        <v>0</v>
      </c>
      <c r="GW314">
        <v>28.4555</v>
      </c>
      <c r="GX314">
        <v>999.9</v>
      </c>
      <c r="GY314">
        <v>57.276</v>
      </c>
      <c r="GZ314">
        <v>30.978</v>
      </c>
      <c r="HA314">
        <v>28.5679</v>
      </c>
      <c r="HB314">
        <v>54.5928</v>
      </c>
      <c r="HC314">
        <v>44.403</v>
      </c>
      <c r="HD314">
        <v>1</v>
      </c>
      <c r="HE314">
        <v>0.0801245</v>
      </c>
      <c r="HF314">
        <v>-1.43665</v>
      </c>
      <c r="HG314">
        <v>20.1276</v>
      </c>
      <c r="HH314">
        <v>5.19827</v>
      </c>
      <c r="HI314">
        <v>12.0041</v>
      </c>
      <c r="HJ314">
        <v>4.97535</v>
      </c>
      <c r="HK314">
        <v>3.294</v>
      </c>
      <c r="HL314">
        <v>9999</v>
      </c>
      <c r="HM314">
        <v>9999</v>
      </c>
      <c r="HN314">
        <v>999.9</v>
      </c>
      <c r="HO314">
        <v>9999</v>
      </c>
      <c r="HP314">
        <v>1.86326</v>
      </c>
      <c r="HQ314">
        <v>1.86813</v>
      </c>
      <c r="HR314">
        <v>1.86786</v>
      </c>
      <c r="HS314">
        <v>1.86905</v>
      </c>
      <c r="HT314">
        <v>1.86981</v>
      </c>
      <c r="HU314">
        <v>1.8659</v>
      </c>
      <c r="HV314">
        <v>1.86695</v>
      </c>
      <c r="HW314">
        <v>1.86838</v>
      </c>
      <c r="HX314">
        <v>5</v>
      </c>
      <c r="HY314">
        <v>0</v>
      </c>
      <c r="HZ314">
        <v>0</v>
      </c>
      <c r="IA314">
        <v>0</v>
      </c>
      <c r="IB314" t="s">
        <v>424</v>
      </c>
      <c r="IC314" t="s">
        <v>425</v>
      </c>
      <c r="ID314" t="s">
        <v>426</v>
      </c>
      <c r="IE314" t="s">
        <v>426</v>
      </c>
      <c r="IF314" t="s">
        <v>426</v>
      </c>
      <c r="IG314" t="s">
        <v>426</v>
      </c>
      <c r="IH314">
        <v>0</v>
      </c>
      <c r="II314">
        <v>100</v>
      </c>
      <c r="IJ314">
        <v>100</v>
      </c>
      <c r="IK314">
        <v>1.98</v>
      </c>
      <c r="IL314">
        <v>0.3802</v>
      </c>
      <c r="IM314">
        <v>0.591063205497763</v>
      </c>
      <c r="IN314">
        <v>0.00362635438953289</v>
      </c>
      <c r="IO314">
        <v>-8.50754122937555e-07</v>
      </c>
      <c r="IP314">
        <v>2.87264459290622e-10</v>
      </c>
      <c r="IQ314">
        <v>-0.103101814204982</v>
      </c>
      <c r="IR314">
        <v>-0.017656537129445</v>
      </c>
      <c r="IS314">
        <v>0.00217271289782075</v>
      </c>
      <c r="IT314">
        <v>-2.34727275410467e-05</v>
      </c>
      <c r="IU314">
        <v>4</v>
      </c>
      <c r="IV314">
        <v>2183</v>
      </c>
      <c r="IW314">
        <v>1</v>
      </c>
      <c r="IX314">
        <v>27</v>
      </c>
      <c r="IY314">
        <v>29322742.5</v>
      </c>
      <c r="IZ314">
        <v>29322742.5</v>
      </c>
      <c r="JA314">
        <v>0.998535</v>
      </c>
      <c r="JB314">
        <v>2.64282</v>
      </c>
      <c r="JC314">
        <v>1.54785</v>
      </c>
      <c r="JD314">
        <v>2.31201</v>
      </c>
      <c r="JE314">
        <v>1.64673</v>
      </c>
      <c r="JF314">
        <v>2.3584</v>
      </c>
      <c r="JG314">
        <v>34.6235</v>
      </c>
      <c r="JH314">
        <v>24.2188</v>
      </c>
      <c r="JI314">
        <v>18</v>
      </c>
      <c r="JJ314">
        <v>495.339</v>
      </c>
      <c r="JK314">
        <v>396.121</v>
      </c>
      <c r="JL314">
        <v>30.9305</v>
      </c>
      <c r="JM314">
        <v>28.405</v>
      </c>
      <c r="JN314">
        <v>30.0002</v>
      </c>
      <c r="JO314">
        <v>28.4016</v>
      </c>
      <c r="JP314">
        <v>28.3547</v>
      </c>
      <c r="JQ314">
        <v>20.0017</v>
      </c>
      <c r="JR314">
        <v>19.8475</v>
      </c>
      <c r="JS314">
        <v>54.0145</v>
      </c>
      <c r="JT314">
        <v>30.9316</v>
      </c>
      <c r="JU314">
        <v>420</v>
      </c>
      <c r="JV314">
        <v>23.8816</v>
      </c>
      <c r="JW314">
        <v>96.5974</v>
      </c>
      <c r="JX314">
        <v>94.5695</v>
      </c>
    </row>
    <row r="315" spans="1:284">
      <c r="A315">
        <v>299</v>
      </c>
      <c r="B315">
        <v>1759364860.1</v>
      </c>
      <c r="C315">
        <v>3818</v>
      </c>
      <c r="D315" t="s">
        <v>1031</v>
      </c>
      <c r="E315" t="s">
        <v>1032</v>
      </c>
      <c r="F315">
        <v>5</v>
      </c>
      <c r="G315" t="s">
        <v>1033</v>
      </c>
      <c r="H315" t="s">
        <v>419</v>
      </c>
      <c r="I315">
        <v>1759364857.1</v>
      </c>
      <c r="J315">
        <f>(K315)/1000</f>
        <v>0</v>
      </c>
      <c r="K315">
        <f>1000*DK315*AI315*(DG315-DH315)/(100*CZ315*(1000-AI315*DG315))</f>
        <v>0</v>
      </c>
      <c r="L315">
        <f>DK315*AI315*(DF315-DE315*(1000-AI315*DH315)/(1000-AI315*DG315))/(100*CZ315)</f>
        <v>0</v>
      </c>
      <c r="M315">
        <f>DE315 - IF(AI315&gt;1, L315*CZ315*100.0/(AK315), 0)</f>
        <v>0</v>
      </c>
      <c r="N315">
        <f>((T315-J315/2)*M315-L315)/(T315+J315/2)</f>
        <v>0</v>
      </c>
      <c r="O315">
        <f>N315*(DL315+DM315)/1000.0</f>
        <v>0</v>
      </c>
      <c r="P315">
        <f>(DE315 - IF(AI315&gt;1, L315*CZ315*100.0/(AK315), 0))*(DL315+DM315)/1000.0</f>
        <v>0</v>
      </c>
      <c r="Q315">
        <f>2.0/((1/S315-1/R315)+SIGN(S315)*SQRT((1/S315-1/R315)*(1/S315-1/R315) + 4*DA315/((DA315+1)*(DA315+1))*(2*1/S315*1/R315-1/R315*1/R315)))</f>
        <v>0</v>
      </c>
      <c r="R315">
        <f>IF(LEFT(DB315,1)&lt;&gt;"0",IF(LEFT(DB315,1)="1",3.0,DC315),$D$5+$E$5*(DS315*DL315/($K$5*1000))+$F$5*(DS315*DL315/($K$5*1000))*MAX(MIN(CZ315,$J$5),$I$5)*MAX(MIN(CZ315,$J$5),$I$5)+$G$5*MAX(MIN(CZ315,$J$5),$I$5)*(DS315*DL315/($K$5*1000))+$H$5*(DS315*DL315/($K$5*1000))*(DS315*DL315/($K$5*1000)))</f>
        <v>0</v>
      </c>
      <c r="S315">
        <f>J315*(1000-(1000*0.61365*exp(17.502*W315/(240.97+W315))/(DL315+DM315)+DG315)/2)/(1000*0.61365*exp(17.502*W315/(240.97+W315))/(DL315+DM315)-DG315)</f>
        <v>0</v>
      </c>
      <c r="T315">
        <f>1/((DA315+1)/(Q315/1.6)+1/(R315/1.37)) + DA315/((DA315+1)/(Q315/1.6) + DA315/(R315/1.37))</f>
        <v>0</v>
      </c>
      <c r="U315">
        <f>(CV315*CY315)</f>
        <v>0</v>
      </c>
      <c r="V315">
        <f>(DN315+(U315+2*0.95*5.67E-8*(((DN315+$B$7)+273)^4-(DN315+273)^4)-44100*J315)/(1.84*29.3*R315+8*0.95*5.67E-8*(DN315+273)^3))</f>
        <v>0</v>
      </c>
      <c r="W315">
        <f>($C$7*DO315+$D$7*DP315+$E$7*V315)</f>
        <v>0</v>
      </c>
      <c r="X315">
        <f>0.61365*exp(17.502*W315/(240.97+W315))</f>
        <v>0</v>
      </c>
      <c r="Y315">
        <f>(Z315/AA315*100)</f>
        <v>0</v>
      </c>
      <c r="Z315">
        <f>DG315*(DL315+DM315)/1000</f>
        <v>0</v>
      </c>
      <c r="AA315">
        <f>0.61365*exp(17.502*DN315/(240.97+DN315))</f>
        <v>0</v>
      </c>
      <c r="AB315">
        <f>(X315-DG315*(DL315+DM315)/1000)</f>
        <v>0</v>
      </c>
      <c r="AC315">
        <f>(-J315*44100)</f>
        <v>0</v>
      </c>
      <c r="AD315">
        <f>2*29.3*R315*0.92*(DN315-W315)</f>
        <v>0</v>
      </c>
      <c r="AE315">
        <f>2*0.95*5.67E-8*(((DN315+$B$7)+273)^4-(W315+273)^4)</f>
        <v>0</v>
      </c>
      <c r="AF315">
        <f>U315+AE315+AC315+AD315</f>
        <v>0</v>
      </c>
      <c r="AG315">
        <v>27</v>
      </c>
      <c r="AH315">
        <v>5</v>
      </c>
      <c r="AI315">
        <f>IF(AG315*$H$13&gt;=AK315,1.0,(AK315/(AK315-AG315*$H$13)))</f>
        <v>0</v>
      </c>
      <c r="AJ315">
        <f>(AI315-1)*100</f>
        <v>0</v>
      </c>
      <c r="AK315">
        <f>MAX(0,($B$13+$C$13*DS315)/(1+$D$13*DS315)*DL315/(DN315+273)*$E$13)</f>
        <v>0</v>
      </c>
      <c r="AL315" t="s">
        <v>420</v>
      </c>
      <c r="AM315" t="s">
        <v>420</v>
      </c>
      <c r="AN315">
        <v>0</v>
      </c>
      <c r="AO315">
        <v>0</v>
      </c>
      <c r="AP315">
        <f>1-AN315/AO315</f>
        <v>0</v>
      </c>
      <c r="AQ315">
        <v>0</v>
      </c>
      <c r="AR315" t="s">
        <v>420</v>
      </c>
      <c r="AS315" t="s">
        <v>420</v>
      </c>
      <c r="AT315">
        <v>0</v>
      </c>
      <c r="AU315">
        <v>0</v>
      </c>
      <c r="AV315">
        <f>1-AT315/AU315</f>
        <v>0</v>
      </c>
      <c r="AW315">
        <v>0.5</v>
      </c>
      <c r="AX315">
        <f>CW315</f>
        <v>0</v>
      </c>
      <c r="AY315">
        <f>L315</f>
        <v>0</v>
      </c>
      <c r="AZ315">
        <f>AV315*AW315*AX315</f>
        <v>0</v>
      </c>
      <c r="BA315">
        <f>(AY315-AQ315)/AX315</f>
        <v>0</v>
      </c>
      <c r="BB315">
        <f>(AO315-AU315)/AU315</f>
        <v>0</v>
      </c>
      <c r="BC315">
        <f>AN315/(AP315+AN315/AU315)</f>
        <v>0</v>
      </c>
      <c r="BD315" t="s">
        <v>420</v>
      </c>
      <c r="BE315">
        <v>0</v>
      </c>
      <c r="BF315">
        <f>IF(BE315&lt;&gt;0, BE315, BC315)</f>
        <v>0</v>
      </c>
      <c r="BG315">
        <f>1-BF315/AU315</f>
        <v>0</v>
      </c>
      <c r="BH315">
        <f>(AU315-AT315)/(AU315-BF315)</f>
        <v>0</v>
      </c>
      <c r="BI315">
        <f>(AO315-AU315)/(AO315-BF315)</f>
        <v>0</v>
      </c>
      <c r="BJ315">
        <f>(AU315-AT315)/(AU315-AN315)</f>
        <v>0</v>
      </c>
      <c r="BK315">
        <f>(AO315-AU315)/(AO315-AN315)</f>
        <v>0</v>
      </c>
      <c r="BL315">
        <f>(BH315*BF315/AT315)</f>
        <v>0</v>
      </c>
      <c r="BM315">
        <f>(1-BL315)</f>
        <v>0</v>
      </c>
      <c r="CV315">
        <f>$B$11*DT315+$C$11*DU315+$F$11*EF315*(1-EI315)</f>
        <v>0</v>
      </c>
      <c r="CW315">
        <f>CV315*CX315</f>
        <v>0</v>
      </c>
      <c r="CX315">
        <f>($B$11*$D$9+$C$11*$D$9+$F$11*((ES315+EK315)/MAX(ES315+EK315+ET315, 0.1)*$I$9+ET315/MAX(ES315+EK315+ET315, 0.1)*$J$9))/($B$11+$C$11+$F$11)</f>
        <v>0</v>
      </c>
      <c r="CY315">
        <f>($B$11*$K$9+$C$11*$K$9+$F$11*((ES315+EK315)/MAX(ES315+EK315+ET315, 0.1)*$P$9+ET315/MAX(ES315+EK315+ET315, 0.1)*$Q$9))/($B$11+$C$11+$F$11)</f>
        <v>0</v>
      </c>
      <c r="CZ315">
        <v>3.93</v>
      </c>
      <c r="DA315">
        <v>0.5</v>
      </c>
      <c r="DB315" t="s">
        <v>421</v>
      </c>
      <c r="DC315">
        <v>2</v>
      </c>
      <c r="DD315">
        <v>1759364857.1</v>
      </c>
      <c r="DE315">
        <v>420.5014</v>
      </c>
      <c r="DF315">
        <v>420.0176</v>
      </c>
      <c r="DG315">
        <v>24.00918</v>
      </c>
      <c r="DH315">
        <v>23.77536</v>
      </c>
      <c r="DI315">
        <v>418.5204</v>
      </c>
      <c r="DJ315">
        <v>23.6262</v>
      </c>
      <c r="DK315">
        <v>500.0032</v>
      </c>
      <c r="DL315">
        <v>90.33424</v>
      </c>
      <c r="DM315">
        <v>0.03106076</v>
      </c>
      <c r="DN315">
        <v>30.29238</v>
      </c>
      <c r="DO315">
        <v>29.9962</v>
      </c>
      <c r="DP315">
        <v>999.9</v>
      </c>
      <c r="DQ315">
        <v>0</v>
      </c>
      <c r="DR315">
        <v>0</v>
      </c>
      <c r="DS315">
        <v>9998.99</v>
      </c>
      <c r="DT315">
        <v>0</v>
      </c>
      <c r="DU315">
        <v>0.330984</v>
      </c>
      <c r="DV315">
        <v>0.4837522</v>
      </c>
      <c r="DW315">
        <v>430.8452</v>
      </c>
      <c r="DX315">
        <v>430.2468</v>
      </c>
      <c r="DY315">
        <v>0.2338116</v>
      </c>
      <c r="DZ315">
        <v>420.0176</v>
      </c>
      <c r="EA315">
        <v>23.77536</v>
      </c>
      <c r="EB315">
        <v>2.168848</v>
      </c>
      <c r="EC315">
        <v>2.147728</v>
      </c>
      <c r="ED315">
        <v>18.73406</v>
      </c>
      <c r="EE315">
        <v>18.57762</v>
      </c>
      <c r="EF315">
        <v>0.00500059</v>
      </c>
      <c r="EG315">
        <v>0</v>
      </c>
      <c r="EH315">
        <v>0</v>
      </c>
      <c r="EI315">
        <v>0</v>
      </c>
      <c r="EJ315">
        <v>363.46</v>
      </c>
      <c r="EK315">
        <v>0.00500059</v>
      </c>
      <c r="EL315">
        <v>-8.38</v>
      </c>
      <c r="EM315">
        <v>-0.32</v>
      </c>
      <c r="EN315">
        <v>35.25</v>
      </c>
      <c r="EO315">
        <v>38.0872</v>
      </c>
      <c r="EP315">
        <v>36.4496</v>
      </c>
      <c r="EQ315">
        <v>37.9246</v>
      </c>
      <c r="ER315">
        <v>37.437</v>
      </c>
      <c r="ES315">
        <v>0</v>
      </c>
      <c r="ET315">
        <v>0</v>
      </c>
      <c r="EU315">
        <v>0</v>
      </c>
      <c r="EV315">
        <v>1759364861.5</v>
      </c>
      <c r="EW315">
        <v>0</v>
      </c>
      <c r="EX315">
        <v>363.388</v>
      </c>
      <c r="EY315">
        <v>3.22307670842843</v>
      </c>
      <c r="EZ315">
        <v>1.69230753491388</v>
      </c>
      <c r="FA315">
        <v>-12.344</v>
      </c>
      <c r="FB315">
        <v>15</v>
      </c>
      <c r="FC315">
        <v>0</v>
      </c>
      <c r="FD315" t="s">
        <v>422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0.5047561</v>
      </c>
      <c r="FQ315">
        <v>-0.295098857142857</v>
      </c>
      <c r="FR315">
        <v>0.0473085284329369</v>
      </c>
      <c r="FS315">
        <v>1</v>
      </c>
      <c r="FT315">
        <v>363.547058823529</v>
      </c>
      <c r="FU315">
        <v>-11.6119176149823</v>
      </c>
      <c r="FV315">
        <v>4.82945833609414</v>
      </c>
      <c r="FW315">
        <v>-1</v>
      </c>
      <c r="FX315">
        <v>0.24678275</v>
      </c>
      <c r="FY315">
        <v>-0.19757607518797</v>
      </c>
      <c r="FZ315">
        <v>0.0246714545069297</v>
      </c>
      <c r="GA315">
        <v>0</v>
      </c>
      <c r="GB315">
        <v>1</v>
      </c>
      <c r="GC315">
        <v>2</v>
      </c>
      <c r="GD315" t="s">
        <v>423</v>
      </c>
      <c r="GE315">
        <v>3.13289</v>
      </c>
      <c r="GF315">
        <v>2.70902</v>
      </c>
      <c r="GG315">
        <v>0.0893894</v>
      </c>
      <c r="GH315">
        <v>0.0897773</v>
      </c>
      <c r="GI315">
        <v>0.102805</v>
      </c>
      <c r="GJ315">
        <v>0.102822</v>
      </c>
      <c r="GK315">
        <v>34278.1</v>
      </c>
      <c r="GL315">
        <v>36706.2</v>
      </c>
      <c r="GM315">
        <v>34058.9</v>
      </c>
      <c r="GN315">
        <v>36513.8</v>
      </c>
      <c r="GO315">
        <v>43155</v>
      </c>
      <c r="GP315">
        <v>47026.5</v>
      </c>
      <c r="GQ315">
        <v>53132</v>
      </c>
      <c r="GR315">
        <v>58358.3</v>
      </c>
      <c r="GS315">
        <v>1.9002</v>
      </c>
      <c r="GT315">
        <v>1.78128</v>
      </c>
      <c r="GU315">
        <v>0.0882894</v>
      </c>
      <c r="GV315">
        <v>0</v>
      </c>
      <c r="GW315">
        <v>28.5629</v>
      </c>
      <c r="GX315">
        <v>999.9</v>
      </c>
      <c r="GY315">
        <v>57.35</v>
      </c>
      <c r="GZ315">
        <v>30.978</v>
      </c>
      <c r="HA315">
        <v>28.6072</v>
      </c>
      <c r="HB315">
        <v>54.7427</v>
      </c>
      <c r="HC315">
        <v>44.399</v>
      </c>
      <c r="HD315">
        <v>1</v>
      </c>
      <c r="HE315">
        <v>0.0856199</v>
      </c>
      <c r="HF315">
        <v>-1.7291</v>
      </c>
      <c r="HG315">
        <v>20.1224</v>
      </c>
      <c r="HH315">
        <v>5.19842</v>
      </c>
      <c r="HI315">
        <v>12.004</v>
      </c>
      <c r="HJ315">
        <v>4.9754</v>
      </c>
      <c r="HK315">
        <v>3.294</v>
      </c>
      <c r="HL315">
        <v>9999</v>
      </c>
      <c r="HM315">
        <v>9999</v>
      </c>
      <c r="HN315">
        <v>999.9</v>
      </c>
      <c r="HO315">
        <v>9999</v>
      </c>
      <c r="HP315">
        <v>1.86325</v>
      </c>
      <c r="HQ315">
        <v>1.86813</v>
      </c>
      <c r="HR315">
        <v>1.86784</v>
      </c>
      <c r="HS315">
        <v>1.86905</v>
      </c>
      <c r="HT315">
        <v>1.86981</v>
      </c>
      <c r="HU315">
        <v>1.86596</v>
      </c>
      <c r="HV315">
        <v>1.86693</v>
      </c>
      <c r="HW315">
        <v>1.8684</v>
      </c>
      <c r="HX315">
        <v>5</v>
      </c>
      <c r="HY315">
        <v>0</v>
      </c>
      <c r="HZ315">
        <v>0</v>
      </c>
      <c r="IA315">
        <v>0</v>
      </c>
      <c r="IB315" t="s">
        <v>424</v>
      </c>
      <c r="IC315" t="s">
        <v>425</v>
      </c>
      <c r="ID315" t="s">
        <v>426</v>
      </c>
      <c r="IE315" t="s">
        <v>426</v>
      </c>
      <c r="IF315" t="s">
        <v>426</v>
      </c>
      <c r="IG315" t="s">
        <v>426</v>
      </c>
      <c r="IH315">
        <v>0</v>
      </c>
      <c r="II315">
        <v>100</v>
      </c>
      <c r="IJ315">
        <v>100</v>
      </c>
      <c r="IK315">
        <v>1.981</v>
      </c>
      <c r="IL315">
        <v>0.3836</v>
      </c>
      <c r="IM315">
        <v>0.591063205497763</v>
      </c>
      <c r="IN315">
        <v>0.00362635438953289</v>
      </c>
      <c r="IO315">
        <v>-8.50754122937555e-07</v>
      </c>
      <c r="IP315">
        <v>2.87264459290622e-10</v>
      </c>
      <c r="IQ315">
        <v>-0.103101814204982</v>
      </c>
      <c r="IR315">
        <v>-0.017656537129445</v>
      </c>
      <c r="IS315">
        <v>0.00217271289782075</v>
      </c>
      <c r="IT315">
        <v>-2.34727275410467e-05</v>
      </c>
      <c r="IU315">
        <v>4</v>
      </c>
      <c r="IV315">
        <v>2183</v>
      </c>
      <c r="IW315">
        <v>1</v>
      </c>
      <c r="IX315">
        <v>27</v>
      </c>
      <c r="IY315">
        <v>29322747.7</v>
      </c>
      <c r="IZ315">
        <v>29322747.7</v>
      </c>
      <c r="JA315">
        <v>0.998535</v>
      </c>
      <c r="JB315">
        <v>2.64648</v>
      </c>
      <c r="JC315">
        <v>1.54785</v>
      </c>
      <c r="JD315">
        <v>2.31323</v>
      </c>
      <c r="JE315">
        <v>1.64673</v>
      </c>
      <c r="JF315">
        <v>2.35718</v>
      </c>
      <c r="JG315">
        <v>34.6235</v>
      </c>
      <c r="JH315">
        <v>24.2101</v>
      </c>
      <c r="JI315">
        <v>18</v>
      </c>
      <c r="JJ315">
        <v>471.773</v>
      </c>
      <c r="JK315">
        <v>395.738</v>
      </c>
      <c r="JL315">
        <v>30.882</v>
      </c>
      <c r="JM315">
        <v>28.4611</v>
      </c>
      <c r="JN315">
        <v>30.0002</v>
      </c>
      <c r="JO315">
        <v>28.4305</v>
      </c>
      <c r="JP315">
        <v>28.3786</v>
      </c>
      <c r="JQ315">
        <v>20.0028</v>
      </c>
      <c r="JR315">
        <v>20.4135</v>
      </c>
      <c r="JS315">
        <v>54.428</v>
      </c>
      <c r="JT315">
        <v>31.0353</v>
      </c>
      <c r="JU315">
        <v>420</v>
      </c>
      <c r="JV315">
        <v>23.7507</v>
      </c>
      <c r="JW315">
        <v>96.5827</v>
      </c>
      <c r="JX315">
        <v>94.5525</v>
      </c>
    </row>
    <row r="316" spans="1:284">
      <c r="A316">
        <v>300</v>
      </c>
      <c r="B316">
        <v>1759364862.1</v>
      </c>
      <c r="C316">
        <v>3820</v>
      </c>
      <c r="D316" t="s">
        <v>1034</v>
      </c>
      <c r="E316" t="s">
        <v>1035</v>
      </c>
      <c r="F316">
        <v>5</v>
      </c>
      <c r="G316" t="s">
        <v>1033</v>
      </c>
      <c r="H316" t="s">
        <v>419</v>
      </c>
      <c r="I316">
        <v>1759364858.85</v>
      </c>
      <c r="J316">
        <f>(K316)/1000</f>
        <v>0</v>
      </c>
      <c r="K316">
        <f>1000*DK316*AI316*(DG316-DH316)/(100*CZ316*(1000-AI316*DG316))</f>
        <v>0</v>
      </c>
      <c r="L316">
        <f>DK316*AI316*(DF316-DE316*(1000-AI316*DH316)/(1000-AI316*DG316))/(100*CZ316)</f>
        <v>0</v>
      </c>
      <c r="M316">
        <f>DE316 - IF(AI316&gt;1, L316*CZ316*100.0/(AK316), 0)</f>
        <v>0</v>
      </c>
      <c r="N316">
        <f>((T316-J316/2)*M316-L316)/(T316+J316/2)</f>
        <v>0</v>
      </c>
      <c r="O316">
        <f>N316*(DL316+DM316)/1000.0</f>
        <v>0</v>
      </c>
      <c r="P316">
        <f>(DE316 - IF(AI316&gt;1, L316*CZ316*100.0/(AK316), 0))*(DL316+DM316)/1000.0</f>
        <v>0</v>
      </c>
      <c r="Q316">
        <f>2.0/((1/S316-1/R316)+SIGN(S316)*SQRT((1/S316-1/R316)*(1/S316-1/R316) + 4*DA316/((DA316+1)*(DA316+1))*(2*1/S316*1/R316-1/R316*1/R316)))</f>
        <v>0</v>
      </c>
      <c r="R316">
        <f>IF(LEFT(DB316,1)&lt;&gt;"0",IF(LEFT(DB316,1)="1",3.0,DC316),$D$5+$E$5*(DS316*DL316/($K$5*1000))+$F$5*(DS316*DL316/($K$5*1000))*MAX(MIN(CZ316,$J$5),$I$5)*MAX(MIN(CZ316,$J$5),$I$5)+$G$5*MAX(MIN(CZ316,$J$5),$I$5)*(DS316*DL316/($K$5*1000))+$H$5*(DS316*DL316/($K$5*1000))*(DS316*DL316/($K$5*1000)))</f>
        <v>0</v>
      </c>
      <c r="S316">
        <f>J316*(1000-(1000*0.61365*exp(17.502*W316/(240.97+W316))/(DL316+DM316)+DG316)/2)/(1000*0.61365*exp(17.502*W316/(240.97+W316))/(DL316+DM316)-DG316)</f>
        <v>0</v>
      </c>
      <c r="T316">
        <f>1/((DA316+1)/(Q316/1.6)+1/(R316/1.37)) + DA316/((DA316+1)/(Q316/1.6) + DA316/(R316/1.37))</f>
        <v>0</v>
      </c>
      <c r="U316">
        <f>(CV316*CY316)</f>
        <v>0</v>
      </c>
      <c r="V316">
        <f>(DN316+(U316+2*0.95*5.67E-8*(((DN316+$B$7)+273)^4-(DN316+273)^4)-44100*J316)/(1.84*29.3*R316+8*0.95*5.67E-8*(DN316+273)^3))</f>
        <v>0</v>
      </c>
      <c r="W316">
        <f>($C$7*DO316+$D$7*DP316+$E$7*V316)</f>
        <v>0</v>
      </c>
      <c r="X316">
        <f>0.61365*exp(17.502*W316/(240.97+W316))</f>
        <v>0</v>
      </c>
      <c r="Y316">
        <f>(Z316/AA316*100)</f>
        <v>0</v>
      </c>
      <c r="Z316">
        <f>DG316*(DL316+DM316)/1000</f>
        <v>0</v>
      </c>
      <c r="AA316">
        <f>0.61365*exp(17.502*DN316/(240.97+DN316))</f>
        <v>0</v>
      </c>
      <c r="AB316">
        <f>(X316-DG316*(DL316+DM316)/1000)</f>
        <v>0</v>
      </c>
      <c r="AC316">
        <f>(-J316*44100)</f>
        <v>0</v>
      </c>
      <c r="AD316">
        <f>2*29.3*R316*0.92*(DN316-W316)</f>
        <v>0</v>
      </c>
      <c r="AE316">
        <f>2*0.95*5.67E-8*(((DN316+$B$7)+273)^4-(W316+273)^4)</f>
        <v>0</v>
      </c>
      <c r="AF316">
        <f>U316+AE316+AC316+AD316</f>
        <v>0</v>
      </c>
      <c r="AG316">
        <v>27</v>
      </c>
      <c r="AH316">
        <v>5</v>
      </c>
      <c r="AI316">
        <f>IF(AG316*$H$13&gt;=AK316,1.0,(AK316/(AK316-AG316*$H$13)))</f>
        <v>0</v>
      </c>
      <c r="AJ316">
        <f>(AI316-1)*100</f>
        <v>0</v>
      </c>
      <c r="AK316">
        <f>MAX(0,($B$13+$C$13*DS316)/(1+$D$13*DS316)*DL316/(DN316+273)*$E$13)</f>
        <v>0</v>
      </c>
      <c r="AL316" t="s">
        <v>420</v>
      </c>
      <c r="AM316" t="s">
        <v>420</v>
      </c>
      <c r="AN316">
        <v>0</v>
      </c>
      <c r="AO316">
        <v>0</v>
      </c>
      <c r="AP316">
        <f>1-AN316/AO316</f>
        <v>0</v>
      </c>
      <c r="AQ316">
        <v>0</v>
      </c>
      <c r="AR316" t="s">
        <v>420</v>
      </c>
      <c r="AS316" t="s">
        <v>420</v>
      </c>
      <c r="AT316">
        <v>0</v>
      </c>
      <c r="AU316">
        <v>0</v>
      </c>
      <c r="AV316">
        <f>1-AT316/AU316</f>
        <v>0</v>
      </c>
      <c r="AW316">
        <v>0.5</v>
      </c>
      <c r="AX316">
        <f>CW316</f>
        <v>0</v>
      </c>
      <c r="AY316">
        <f>L316</f>
        <v>0</v>
      </c>
      <c r="AZ316">
        <f>AV316*AW316*AX316</f>
        <v>0</v>
      </c>
      <c r="BA316">
        <f>(AY316-AQ316)/AX316</f>
        <v>0</v>
      </c>
      <c r="BB316">
        <f>(AO316-AU316)/AU316</f>
        <v>0</v>
      </c>
      <c r="BC316">
        <f>AN316/(AP316+AN316/AU316)</f>
        <v>0</v>
      </c>
      <c r="BD316" t="s">
        <v>420</v>
      </c>
      <c r="BE316">
        <v>0</v>
      </c>
      <c r="BF316">
        <f>IF(BE316&lt;&gt;0, BE316, BC316)</f>
        <v>0</v>
      </c>
      <c r="BG316">
        <f>1-BF316/AU316</f>
        <v>0</v>
      </c>
      <c r="BH316">
        <f>(AU316-AT316)/(AU316-BF316)</f>
        <v>0</v>
      </c>
      <c r="BI316">
        <f>(AO316-AU316)/(AO316-BF316)</f>
        <v>0</v>
      </c>
      <c r="BJ316">
        <f>(AU316-AT316)/(AU316-AN316)</f>
        <v>0</v>
      </c>
      <c r="BK316">
        <f>(AO316-AU316)/(AO316-AN316)</f>
        <v>0</v>
      </c>
      <c r="BL316">
        <f>(BH316*BF316/AT316)</f>
        <v>0</v>
      </c>
      <c r="BM316">
        <f>(1-BL316)</f>
        <v>0</v>
      </c>
      <c r="CV316">
        <f>$B$11*DT316+$C$11*DU316+$F$11*EF316*(1-EI316)</f>
        <v>0</v>
      </c>
      <c r="CW316">
        <f>CV316*CX316</f>
        <v>0</v>
      </c>
      <c r="CX316">
        <f>($B$11*$D$9+$C$11*$D$9+$F$11*((ES316+EK316)/MAX(ES316+EK316+ET316, 0.1)*$I$9+ET316/MAX(ES316+EK316+ET316, 0.1)*$J$9))/($B$11+$C$11+$F$11)</f>
        <v>0</v>
      </c>
      <c r="CY316">
        <f>($B$11*$K$9+$C$11*$K$9+$F$11*((ES316+EK316)/MAX(ES316+EK316+ET316, 0.1)*$P$9+ET316/MAX(ES316+EK316+ET316, 0.1)*$Q$9))/($B$11+$C$11+$F$11)</f>
        <v>0</v>
      </c>
      <c r="CZ316">
        <v>3.93</v>
      </c>
      <c r="DA316">
        <v>0.5</v>
      </c>
      <c r="DB316" t="s">
        <v>421</v>
      </c>
      <c r="DC316">
        <v>2</v>
      </c>
      <c r="DD316">
        <v>1759364858.85</v>
      </c>
      <c r="DE316">
        <v>420.495</v>
      </c>
      <c r="DF316">
        <v>420.01</v>
      </c>
      <c r="DG316">
        <v>24.017575</v>
      </c>
      <c r="DH316">
        <v>23.776775</v>
      </c>
      <c r="DI316">
        <v>418.514</v>
      </c>
      <c r="DJ316">
        <v>23.63425</v>
      </c>
      <c r="DK316">
        <v>500.0305</v>
      </c>
      <c r="DL316">
        <v>90.3339</v>
      </c>
      <c r="DM316">
        <v>0.030979225</v>
      </c>
      <c r="DN316">
        <v>30.290775</v>
      </c>
      <c r="DO316">
        <v>29.9996</v>
      </c>
      <c r="DP316">
        <v>999.9</v>
      </c>
      <c r="DQ316">
        <v>0</v>
      </c>
      <c r="DR316">
        <v>0</v>
      </c>
      <c r="DS316">
        <v>10005.925</v>
      </c>
      <c r="DT316">
        <v>0</v>
      </c>
      <c r="DU316">
        <v>0.330984</v>
      </c>
      <c r="DV316">
        <v>0.4849775</v>
      </c>
      <c r="DW316">
        <v>430.8425</v>
      </c>
      <c r="DX316">
        <v>430.23975</v>
      </c>
      <c r="DY316">
        <v>0.240788</v>
      </c>
      <c r="DZ316">
        <v>420.01</v>
      </c>
      <c r="EA316">
        <v>23.776775</v>
      </c>
      <c r="EB316">
        <v>2.1695975</v>
      </c>
      <c r="EC316">
        <v>2.14785</v>
      </c>
      <c r="ED316">
        <v>18.7396</v>
      </c>
      <c r="EE316">
        <v>18.578525</v>
      </c>
      <c r="EF316">
        <v>0.00500059</v>
      </c>
      <c r="EG316">
        <v>0</v>
      </c>
      <c r="EH316">
        <v>0</v>
      </c>
      <c r="EI316">
        <v>0</v>
      </c>
      <c r="EJ316">
        <v>359.875</v>
      </c>
      <c r="EK316">
        <v>0.00500059</v>
      </c>
      <c r="EL316">
        <v>-9.525</v>
      </c>
      <c r="EM316">
        <v>-0.75</v>
      </c>
      <c r="EN316">
        <v>35.25</v>
      </c>
      <c r="EO316">
        <v>38.07775</v>
      </c>
      <c r="EP316">
        <v>36.437</v>
      </c>
      <c r="EQ316">
        <v>37.906</v>
      </c>
      <c r="ER316">
        <v>37.4215</v>
      </c>
      <c r="ES316">
        <v>0</v>
      </c>
      <c r="ET316">
        <v>0</v>
      </c>
      <c r="EU316">
        <v>0</v>
      </c>
      <c r="EV316">
        <v>1759364863.3</v>
      </c>
      <c r="EW316">
        <v>0</v>
      </c>
      <c r="EX316">
        <v>363.830769230769</v>
      </c>
      <c r="EY316">
        <v>-4.86837625903698</v>
      </c>
      <c r="EZ316">
        <v>10.0854700456669</v>
      </c>
      <c r="FA316">
        <v>-12.0461538461538</v>
      </c>
      <c r="FB316">
        <v>15</v>
      </c>
      <c r="FC316">
        <v>0</v>
      </c>
      <c r="FD316" t="s">
        <v>422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0.503359761904762</v>
      </c>
      <c r="FQ316">
        <v>-0.277707272727272</v>
      </c>
      <c r="FR316">
        <v>0.0465887971828347</v>
      </c>
      <c r="FS316">
        <v>1</v>
      </c>
      <c r="FT316">
        <v>363.732352941176</v>
      </c>
      <c r="FU316">
        <v>-1.89915971842087</v>
      </c>
      <c r="FV316">
        <v>5.13183378463095</v>
      </c>
      <c r="FW316">
        <v>-1</v>
      </c>
      <c r="FX316">
        <v>0.246730571428571</v>
      </c>
      <c r="FY316">
        <v>-0.171487714285714</v>
      </c>
      <c r="FZ316">
        <v>0.0240780050225085</v>
      </c>
      <c r="GA316">
        <v>0</v>
      </c>
      <c r="GB316">
        <v>1</v>
      </c>
      <c r="GC316">
        <v>2</v>
      </c>
      <c r="GD316" t="s">
        <v>423</v>
      </c>
      <c r="GE316">
        <v>3.13292</v>
      </c>
      <c r="GF316">
        <v>2.7091</v>
      </c>
      <c r="GG316">
        <v>0.0893859</v>
      </c>
      <c r="GH316">
        <v>0.0897722</v>
      </c>
      <c r="GI316">
        <v>0.102825</v>
      </c>
      <c r="GJ316">
        <v>0.102822</v>
      </c>
      <c r="GK316">
        <v>34278</v>
      </c>
      <c r="GL316">
        <v>36706.2</v>
      </c>
      <c r="GM316">
        <v>34058.7</v>
      </c>
      <c r="GN316">
        <v>36513.5</v>
      </c>
      <c r="GO316">
        <v>43153.9</v>
      </c>
      <c r="GP316">
        <v>47026.2</v>
      </c>
      <c r="GQ316">
        <v>53131.8</v>
      </c>
      <c r="GR316">
        <v>58358</v>
      </c>
      <c r="GS316">
        <v>1.90042</v>
      </c>
      <c r="GT316">
        <v>1.78135</v>
      </c>
      <c r="GU316">
        <v>0.088755</v>
      </c>
      <c r="GV316">
        <v>0</v>
      </c>
      <c r="GW316">
        <v>28.563</v>
      </c>
      <c r="GX316">
        <v>999.9</v>
      </c>
      <c r="GY316">
        <v>57.35</v>
      </c>
      <c r="GZ316">
        <v>30.978</v>
      </c>
      <c r="HA316">
        <v>28.6048</v>
      </c>
      <c r="HB316">
        <v>55.0227</v>
      </c>
      <c r="HC316">
        <v>44.2468</v>
      </c>
      <c r="HD316">
        <v>1</v>
      </c>
      <c r="HE316">
        <v>0.0860544</v>
      </c>
      <c r="HF316">
        <v>-2.02333</v>
      </c>
      <c r="HG316">
        <v>20.1195</v>
      </c>
      <c r="HH316">
        <v>5.19842</v>
      </c>
      <c r="HI316">
        <v>12.004</v>
      </c>
      <c r="HJ316">
        <v>4.9755</v>
      </c>
      <c r="HK316">
        <v>3.294</v>
      </c>
      <c r="HL316">
        <v>9999</v>
      </c>
      <c r="HM316">
        <v>9999</v>
      </c>
      <c r="HN316">
        <v>999.9</v>
      </c>
      <c r="HO316">
        <v>9999</v>
      </c>
      <c r="HP316">
        <v>1.86325</v>
      </c>
      <c r="HQ316">
        <v>1.86813</v>
      </c>
      <c r="HR316">
        <v>1.86783</v>
      </c>
      <c r="HS316">
        <v>1.86905</v>
      </c>
      <c r="HT316">
        <v>1.86981</v>
      </c>
      <c r="HU316">
        <v>1.86591</v>
      </c>
      <c r="HV316">
        <v>1.86692</v>
      </c>
      <c r="HW316">
        <v>1.86841</v>
      </c>
      <c r="HX316">
        <v>5</v>
      </c>
      <c r="HY316">
        <v>0</v>
      </c>
      <c r="HZ316">
        <v>0</v>
      </c>
      <c r="IA316">
        <v>0</v>
      </c>
      <c r="IB316" t="s">
        <v>424</v>
      </c>
      <c r="IC316" t="s">
        <v>425</v>
      </c>
      <c r="ID316" t="s">
        <v>426</v>
      </c>
      <c r="IE316" t="s">
        <v>426</v>
      </c>
      <c r="IF316" t="s">
        <v>426</v>
      </c>
      <c r="IG316" t="s">
        <v>426</v>
      </c>
      <c r="IH316">
        <v>0</v>
      </c>
      <c r="II316">
        <v>100</v>
      </c>
      <c r="IJ316">
        <v>100</v>
      </c>
      <c r="IK316">
        <v>1.981</v>
      </c>
      <c r="IL316">
        <v>0.3839</v>
      </c>
      <c r="IM316">
        <v>0.591063205497763</v>
      </c>
      <c r="IN316">
        <v>0.00362635438953289</v>
      </c>
      <c r="IO316">
        <v>-8.50754122937555e-07</v>
      </c>
      <c r="IP316">
        <v>2.87264459290622e-10</v>
      </c>
      <c r="IQ316">
        <v>-0.103101814204982</v>
      </c>
      <c r="IR316">
        <v>-0.017656537129445</v>
      </c>
      <c r="IS316">
        <v>0.00217271289782075</v>
      </c>
      <c r="IT316">
        <v>-2.34727275410467e-05</v>
      </c>
      <c r="IU316">
        <v>4</v>
      </c>
      <c r="IV316">
        <v>2183</v>
      </c>
      <c r="IW316">
        <v>1</v>
      </c>
      <c r="IX316">
        <v>27</v>
      </c>
      <c r="IY316">
        <v>29322747.7</v>
      </c>
      <c r="IZ316">
        <v>29322747.7</v>
      </c>
      <c r="JA316">
        <v>0.998535</v>
      </c>
      <c r="JB316">
        <v>2.63916</v>
      </c>
      <c r="JC316">
        <v>1.54785</v>
      </c>
      <c r="JD316">
        <v>2.31323</v>
      </c>
      <c r="JE316">
        <v>1.64551</v>
      </c>
      <c r="JF316">
        <v>2.38037</v>
      </c>
      <c r="JG316">
        <v>34.6463</v>
      </c>
      <c r="JH316">
        <v>24.2101</v>
      </c>
      <c r="JI316">
        <v>18</v>
      </c>
      <c r="JJ316">
        <v>471.915</v>
      </c>
      <c r="JK316">
        <v>395.778</v>
      </c>
      <c r="JL316">
        <v>30.9307</v>
      </c>
      <c r="JM316">
        <v>28.4623</v>
      </c>
      <c r="JN316">
        <v>30.0006</v>
      </c>
      <c r="JO316">
        <v>28.4305</v>
      </c>
      <c r="JP316">
        <v>28.3786</v>
      </c>
      <c r="JQ316">
        <v>20.003</v>
      </c>
      <c r="JR316">
        <v>20.4135</v>
      </c>
      <c r="JS316">
        <v>54.428</v>
      </c>
      <c r="JT316">
        <v>31.0353</v>
      </c>
      <c r="JU316">
        <v>420</v>
      </c>
      <c r="JV316">
        <v>23.7507</v>
      </c>
      <c r="JW316">
        <v>96.5822</v>
      </c>
      <c r="JX316">
        <v>94.5519</v>
      </c>
    </row>
    <row r="317" spans="1:284">
      <c r="A317">
        <v>301</v>
      </c>
      <c r="B317">
        <v>1759364865.1</v>
      </c>
      <c r="C317">
        <v>3823</v>
      </c>
      <c r="D317" t="s">
        <v>1036</v>
      </c>
      <c r="E317" t="s">
        <v>1037</v>
      </c>
      <c r="F317">
        <v>5</v>
      </c>
      <c r="G317" t="s">
        <v>1033</v>
      </c>
      <c r="H317" t="s">
        <v>419</v>
      </c>
      <c r="I317">
        <v>1759364861.85</v>
      </c>
      <c r="J317">
        <f>(K317)/1000</f>
        <v>0</v>
      </c>
      <c r="K317">
        <f>1000*DK317*AI317*(DG317-DH317)/(100*CZ317*(1000-AI317*DG317))</f>
        <v>0</v>
      </c>
      <c r="L317">
        <f>DK317*AI317*(DF317-DE317*(1000-AI317*DH317)/(1000-AI317*DG317))/(100*CZ317)</f>
        <v>0</v>
      </c>
      <c r="M317">
        <f>DE317 - IF(AI317&gt;1, L317*CZ317*100.0/(AK317), 0)</f>
        <v>0</v>
      </c>
      <c r="N317">
        <f>((T317-J317/2)*M317-L317)/(T317+J317/2)</f>
        <v>0</v>
      </c>
      <c r="O317">
        <f>N317*(DL317+DM317)/1000.0</f>
        <v>0</v>
      </c>
      <c r="P317">
        <f>(DE317 - IF(AI317&gt;1, L317*CZ317*100.0/(AK317), 0))*(DL317+DM317)/1000.0</f>
        <v>0</v>
      </c>
      <c r="Q317">
        <f>2.0/((1/S317-1/R317)+SIGN(S317)*SQRT((1/S317-1/R317)*(1/S317-1/R317) + 4*DA317/((DA317+1)*(DA317+1))*(2*1/S317*1/R317-1/R317*1/R317)))</f>
        <v>0</v>
      </c>
      <c r="R317">
        <f>IF(LEFT(DB317,1)&lt;&gt;"0",IF(LEFT(DB317,1)="1",3.0,DC317),$D$5+$E$5*(DS317*DL317/($K$5*1000))+$F$5*(DS317*DL317/($K$5*1000))*MAX(MIN(CZ317,$J$5),$I$5)*MAX(MIN(CZ317,$J$5),$I$5)+$G$5*MAX(MIN(CZ317,$J$5),$I$5)*(DS317*DL317/($K$5*1000))+$H$5*(DS317*DL317/($K$5*1000))*(DS317*DL317/($K$5*1000)))</f>
        <v>0</v>
      </c>
      <c r="S317">
        <f>J317*(1000-(1000*0.61365*exp(17.502*W317/(240.97+W317))/(DL317+DM317)+DG317)/2)/(1000*0.61365*exp(17.502*W317/(240.97+W317))/(DL317+DM317)-DG317)</f>
        <v>0</v>
      </c>
      <c r="T317">
        <f>1/((DA317+1)/(Q317/1.6)+1/(R317/1.37)) + DA317/((DA317+1)/(Q317/1.6) + DA317/(R317/1.37))</f>
        <v>0</v>
      </c>
      <c r="U317">
        <f>(CV317*CY317)</f>
        <v>0</v>
      </c>
      <c r="V317">
        <f>(DN317+(U317+2*0.95*5.67E-8*(((DN317+$B$7)+273)^4-(DN317+273)^4)-44100*J317)/(1.84*29.3*R317+8*0.95*5.67E-8*(DN317+273)^3))</f>
        <v>0</v>
      </c>
      <c r="W317">
        <f>($C$7*DO317+$D$7*DP317+$E$7*V317)</f>
        <v>0</v>
      </c>
      <c r="X317">
        <f>0.61365*exp(17.502*W317/(240.97+W317))</f>
        <v>0</v>
      </c>
      <c r="Y317">
        <f>(Z317/AA317*100)</f>
        <v>0</v>
      </c>
      <c r="Z317">
        <f>DG317*(DL317+DM317)/1000</f>
        <v>0</v>
      </c>
      <c r="AA317">
        <f>0.61365*exp(17.502*DN317/(240.97+DN317))</f>
        <v>0</v>
      </c>
      <c r="AB317">
        <f>(X317-DG317*(DL317+DM317)/1000)</f>
        <v>0</v>
      </c>
      <c r="AC317">
        <f>(-J317*44100)</f>
        <v>0</v>
      </c>
      <c r="AD317">
        <f>2*29.3*R317*0.92*(DN317-W317)</f>
        <v>0</v>
      </c>
      <c r="AE317">
        <f>2*0.95*5.67E-8*(((DN317+$B$7)+273)^4-(W317+273)^4)</f>
        <v>0</v>
      </c>
      <c r="AF317">
        <f>U317+AE317+AC317+AD317</f>
        <v>0</v>
      </c>
      <c r="AG317">
        <v>27</v>
      </c>
      <c r="AH317">
        <v>5</v>
      </c>
      <c r="AI317">
        <f>IF(AG317*$H$13&gt;=AK317,1.0,(AK317/(AK317-AG317*$H$13)))</f>
        <v>0</v>
      </c>
      <c r="AJ317">
        <f>(AI317-1)*100</f>
        <v>0</v>
      </c>
      <c r="AK317">
        <f>MAX(0,($B$13+$C$13*DS317)/(1+$D$13*DS317)*DL317/(DN317+273)*$E$13)</f>
        <v>0</v>
      </c>
      <c r="AL317" t="s">
        <v>420</v>
      </c>
      <c r="AM317" t="s">
        <v>420</v>
      </c>
      <c r="AN317">
        <v>0</v>
      </c>
      <c r="AO317">
        <v>0</v>
      </c>
      <c r="AP317">
        <f>1-AN317/AO317</f>
        <v>0</v>
      </c>
      <c r="AQ317">
        <v>0</v>
      </c>
      <c r="AR317" t="s">
        <v>420</v>
      </c>
      <c r="AS317" t="s">
        <v>420</v>
      </c>
      <c r="AT317">
        <v>0</v>
      </c>
      <c r="AU317">
        <v>0</v>
      </c>
      <c r="AV317">
        <f>1-AT317/AU317</f>
        <v>0</v>
      </c>
      <c r="AW317">
        <v>0.5</v>
      </c>
      <c r="AX317">
        <f>CW317</f>
        <v>0</v>
      </c>
      <c r="AY317">
        <f>L317</f>
        <v>0</v>
      </c>
      <c r="AZ317">
        <f>AV317*AW317*AX317</f>
        <v>0</v>
      </c>
      <c r="BA317">
        <f>(AY317-AQ317)/AX317</f>
        <v>0</v>
      </c>
      <c r="BB317">
        <f>(AO317-AU317)/AU317</f>
        <v>0</v>
      </c>
      <c r="BC317">
        <f>AN317/(AP317+AN317/AU317)</f>
        <v>0</v>
      </c>
      <c r="BD317" t="s">
        <v>420</v>
      </c>
      <c r="BE317">
        <v>0</v>
      </c>
      <c r="BF317">
        <f>IF(BE317&lt;&gt;0, BE317, BC317)</f>
        <v>0</v>
      </c>
      <c r="BG317">
        <f>1-BF317/AU317</f>
        <v>0</v>
      </c>
      <c r="BH317">
        <f>(AU317-AT317)/(AU317-BF317)</f>
        <v>0</v>
      </c>
      <c r="BI317">
        <f>(AO317-AU317)/(AO317-BF317)</f>
        <v>0</v>
      </c>
      <c r="BJ317">
        <f>(AU317-AT317)/(AU317-AN317)</f>
        <v>0</v>
      </c>
      <c r="BK317">
        <f>(AO317-AU317)/(AO317-AN317)</f>
        <v>0</v>
      </c>
      <c r="BL317">
        <f>(BH317*BF317/AT317)</f>
        <v>0</v>
      </c>
      <c r="BM317">
        <f>(1-BL317)</f>
        <v>0</v>
      </c>
      <c r="CV317">
        <f>$B$11*DT317+$C$11*DU317+$F$11*EF317*(1-EI317)</f>
        <v>0</v>
      </c>
      <c r="CW317">
        <f>CV317*CX317</f>
        <v>0</v>
      </c>
      <c r="CX317">
        <f>($B$11*$D$9+$C$11*$D$9+$F$11*((ES317+EK317)/MAX(ES317+EK317+ET317, 0.1)*$I$9+ET317/MAX(ES317+EK317+ET317, 0.1)*$J$9))/($B$11+$C$11+$F$11)</f>
        <v>0</v>
      </c>
      <c r="CY317">
        <f>($B$11*$K$9+$C$11*$K$9+$F$11*((ES317+EK317)/MAX(ES317+EK317+ET317, 0.1)*$P$9+ET317/MAX(ES317+EK317+ET317, 0.1)*$Q$9))/($B$11+$C$11+$F$11)</f>
        <v>0</v>
      </c>
      <c r="CZ317">
        <v>3.93</v>
      </c>
      <c r="DA317">
        <v>0.5</v>
      </c>
      <c r="DB317" t="s">
        <v>421</v>
      </c>
      <c r="DC317">
        <v>2</v>
      </c>
      <c r="DD317">
        <v>1759364861.85</v>
      </c>
      <c r="DE317">
        <v>420.476</v>
      </c>
      <c r="DF317">
        <v>419.97875</v>
      </c>
      <c r="DG317">
        <v>24.0291</v>
      </c>
      <c r="DH317">
        <v>23.777175</v>
      </c>
      <c r="DI317">
        <v>418.4955</v>
      </c>
      <c r="DJ317">
        <v>23.645275</v>
      </c>
      <c r="DK317">
        <v>500.0185</v>
      </c>
      <c r="DL317">
        <v>90.3335</v>
      </c>
      <c r="DM317">
        <v>0.031121275</v>
      </c>
      <c r="DN317">
        <v>30.29195</v>
      </c>
      <c r="DO317">
        <v>30.008425</v>
      </c>
      <c r="DP317">
        <v>999.9</v>
      </c>
      <c r="DQ317">
        <v>0</v>
      </c>
      <c r="DR317">
        <v>0</v>
      </c>
      <c r="DS317">
        <v>9991.875</v>
      </c>
      <c r="DT317">
        <v>0</v>
      </c>
      <c r="DU317">
        <v>0.330984</v>
      </c>
      <c r="DV317">
        <v>0.4973905</v>
      </c>
      <c r="DW317">
        <v>430.82875</v>
      </c>
      <c r="DX317">
        <v>430.20825</v>
      </c>
      <c r="DY317">
        <v>0.25194825</v>
      </c>
      <c r="DZ317">
        <v>419.97875</v>
      </c>
      <c r="EA317">
        <v>23.777175</v>
      </c>
      <c r="EB317">
        <v>2.1706325</v>
      </c>
      <c r="EC317">
        <v>2.147875</v>
      </c>
      <c r="ED317">
        <v>18.7472</v>
      </c>
      <c r="EE317">
        <v>18.578725</v>
      </c>
      <c r="EF317">
        <v>0.00500059</v>
      </c>
      <c r="EG317">
        <v>0</v>
      </c>
      <c r="EH317">
        <v>0</v>
      </c>
      <c r="EI317">
        <v>0</v>
      </c>
      <c r="EJ317">
        <v>360.875</v>
      </c>
      <c r="EK317">
        <v>0.00500059</v>
      </c>
      <c r="EL317">
        <v>-13.35</v>
      </c>
      <c r="EM317">
        <v>-1.725</v>
      </c>
      <c r="EN317">
        <v>35.23425</v>
      </c>
      <c r="EO317">
        <v>38.062</v>
      </c>
      <c r="EP317">
        <v>36.437</v>
      </c>
      <c r="EQ317">
        <v>37.875</v>
      </c>
      <c r="ER317">
        <v>37.406</v>
      </c>
      <c r="ES317">
        <v>0</v>
      </c>
      <c r="ET317">
        <v>0</v>
      </c>
      <c r="EU317">
        <v>0</v>
      </c>
      <c r="EV317">
        <v>1759364866.3</v>
      </c>
      <c r="EW317">
        <v>0</v>
      </c>
      <c r="EX317">
        <v>363.504</v>
      </c>
      <c r="EY317">
        <v>-8.01538474564335</v>
      </c>
      <c r="EZ317">
        <v>-18.5307693711635</v>
      </c>
      <c r="FA317">
        <v>-11.96</v>
      </c>
      <c r="FB317">
        <v>15</v>
      </c>
      <c r="FC317">
        <v>0</v>
      </c>
      <c r="FD317" t="s">
        <v>422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0.499802285714286</v>
      </c>
      <c r="FQ317">
        <v>-0.211754103896103</v>
      </c>
      <c r="FR317">
        <v>0.0453491797375735</v>
      </c>
      <c r="FS317">
        <v>1</v>
      </c>
      <c r="FT317">
        <v>363.941176470588</v>
      </c>
      <c r="FU317">
        <v>-4.7639419776123</v>
      </c>
      <c r="FV317">
        <v>4.93702206306708</v>
      </c>
      <c r="FW317">
        <v>-1</v>
      </c>
      <c r="FX317">
        <v>0.244298238095238</v>
      </c>
      <c r="FY317">
        <v>-0.112465792207792</v>
      </c>
      <c r="FZ317">
        <v>0.0221899125792925</v>
      </c>
      <c r="GA317">
        <v>0</v>
      </c>
      <c r="GB317">
        <v>1</v>
      </c>
      <c r="GC317">
        <v>2</v>
      </c>
      <c r="GD317" t="s">
        <v>423</v>
      </c>
      <c r="GE317">
        <v>3.13278</v>
      </c>
      <c r="GF317">
        <v>2.70916</v>
      </c>
      <c r="GG317">
        <v>0.0893869</v>
      </c>
      <c r="GH317">
        <v>0.0897705</v>
      </c>
      <c r="GI317">
        <v>0.102857</v>
      </c>
      <c r="GJ317">
        <v>0.10282</v>
      </c>
      <c r="GK317">
        <v>34278</v>
      </c>
      <c r="GL317">
        <v>36705.9</v>
      </c>
      <c r="GM317">
        <v>34058.8</v>
      </c>
      <c r="GN317">
        <v>36513.2</v>
      </c>
      <c r="GO317">
        <v>43152.3</v>
      </c>
      <c r="GP317">
        <v>47026.2</v>
      </c>
      <c r="GQ317">
        <v>53131.8</v>
      </c>
      <c r="GR317">
        <v>58357.8</v>
      </c>
      <c r="GS317">
        <v>1.89968</v>
      </c>
      <c r="GT317">
        <v>1.78188</v>
      </c>
      <c r="GU317">
        <v>0.0884756</v>
      </c>
      <c r="GV317">
        <v>0</v>
      </c>
      <c r="GW317">
        <v>28.5649</v>
      </c>
      <c r="GX317">
        <v>999.9</v>
      </c>
      <c r="GY317">
        <v>57.35</v>
      </c>
      <c r="GZ317">
        <v>30.978</v>
      </c>
      <c r="HA317">
        <v>28.604</v>
      </c>
      <c r="HB317">
        <v>55.1427</v>
      </c>
      <c r="HC317">
        <v>44.347</v>
      </c>
      <c r="HD317">
        <v>1</v>
      </c>
      <c r="HE317">
        <v>0.0861611</v>
      </c>
      <c r="HF317">
        <v>-1.66623</v>
      </c>
      <c r="HG317">
        <v>20.1234</v>
      </c>
      <c r="HH317">
        <v>5.19842</v>
      </c>
      <c r="HI317">
        <v>12.0043</v>
      </c>
      <c r="HJ317">
        <v>4.97555</v>
      </c>
      <c r="HK317">
        <v>3.294</v>
      </c>
      <c r="HL317">
        <v>9999</v>
      </c>
      <c r="HM317">
        <v>9999</v>
      </c>
      <c r="HN317">
        <v>999.9</v>
      </c>
      <c r="HO317">
        <v>9999</v>
      </c>
      <c r="HP317">
        <v>1.86325</v>
      </c>
      <c r="HQ317">
        <v>1.86813</v>
      </c>
      <c r="HR317">
        <v>1.86783</v>
      </c>
      <c r="HS317">
        <v>1.86905</v>
      </c>
      <c r="HT317">
        <v>1.86981</v>
      </c>
      <c r="HU317">
        <v>1.86592</v>
      </c>
      <c r="HV317">
        <v>1.86692</v>
      </c>
      <c r="HW317">
        <v>1.86843</v>
      </c>
      <c r="HX317">
        <v>5</v>
      </c>
      <c r="HY317">
        <v>0</v>
      </c>
      <c r="HZ317">
        <v>0</v>
      </c>
      <c r="IA317">
        <v>0</v>
      </c>
      <c r="IB317" t="s">
        <v>424</v>
      </c>
      <c r="IC317" t="s">
        <v>425</v>
      </c>
      <c r="ID317" t="s">
        <v>426</v>
      </c>
      <c r="IE317" t="s">
        <v>426</v>
      </c>
      <c r="IF317" t="s">
        <v>426</v>
      </c>
      <c r="IG317" t="s">
        <v>426</v>
      </c>
      <c r="IH317">
        <v>0</v>
      </c>
      <c r="II317">
        <v>100</v>
      </c>
      <c r="IJ317">
        <v>100</v>
      </c>
      <c r="IK317">
        <v>1.981</v>
      </c>
      <c r="IL317">
        <v>0.3843</v>
      </c>
      <c r="IM317">
        <v>0.591063205497763</v>
      </c>
      <c r="IN317">
        <v>0.00362635438953289</v>
      </c>
      <c r="IO317">
        <v>-8.50754122937555e-07</v>
      </c>
      <c r="IP317">
        <v>2.87264459290622e-10</v>
      </c>
      <c r="IQ317">
        <v>-0.103101814204982</v>
      </c>
      <c r="IR317">
        <v>-0.017656537129445</v>
      </c>
      <c r="IS317">
        <v>0.00217271289782075</v>
      </c>
      <c r="IT317">
        <v>-2.34727275410467e-05</v>
      </c>
      <c r="IU317">
        <v>4</v>
      </c>
      <c r="IV317">
        <v>2183</v>
      </c>
      <c r="IW317">
        <v>1</v>
      </c>
      <c r="IX317">
        <v>27</v>
      </c>
      <c r="IY317">
        <v>29322747.8</v>
      </c>
      <c r="IZ317">
        <v>29322747.8</v>
      </c>
      <c r="JA317">
        <v>0.998535</v>
      </c>
      <c r="JB317">
        <v>2.64893</v>
      </c>
      <c r="JC317">
        <v>1.54785</v>
      </c>
      <c r="JD317">
        <v>2.31323</v>
      </c>
      <c r="JE317">
        <v>1.64673</v>
      </c>
      <c r="JF317">
        <v>2.32422</v>
      </c>
      <c r="JG317">
        <v>34.6235</v>
      </c>
      <c r="JH317">
        <v>24.2101</v>
      </c>
      <c r="JI317">
        <v>18</v>
      </c>
      <c r="JJ317">
        <v>471.446</v>
      </c>
      <c r="JK317">
        <v>396.064</v>
      </c>
      <c r="JL317">
        <v>31.0237</v>
      </c>
      <c r="JM317">
        <v>28.4632</v>
      </c>
      <c r="JN317">
        <v>30.0005</v>
      </c>
      <c r="JO317">
        <v>28.4306</v>
      </c>
      <c r="JP317">
        <v>28.3786</v>
      </c>
      <c r="JQ317">
        <v>20.005</v>
      </c>
      <c r="JR317">
        <v>20.4135</v>
      </c>
      <c r="JS317">
        <v>54.428</v>
      </c>
      <c r="JT317">
        <v>31.0017</v>
      </c>
      <c r="JU317">
        <v>420</v>
      </c>
      <c r="JV317">
        <v>23.7453</v>
      </c>
      <c r="JW317">
        <v>96.5821</v>
      </c>
      <c r="JX317">
        <v>94.5514</v>
      </c>
    </row>
    <row r="318" spans="1:284">
      <c r="A318">
        <v>302</v>
      </c>
      <c r="B318">
        <v>1759364867.1</v>
      </c>
      <c r="C318">
        <v>3825</v>
      </c>
      <c r="D318" t="s">
        <v>1038</v>
      </c>
      <c r="E318" t="s">
        <v>1039</v>
      </c>
      <c r="F318">
        <v>5</v>
      </c>
      <c r="G318" t="s">
        <v>1033</v>
      </c>
      <c r="H318" t="s">
        <v>419</v>
      </c>
      <c r="I318">
        <v>1759364864.43333</v>
      </c>
      <c r="J318">
        <f>(K318)/1000</f>
        <v>0</v>
      </c>
      <c r="K318">
        <f>1000*DK318*AI318*(DG318-DH318)/(100*CZ318*(1000-AI318*DG318))</f>
        <v>0</v>
      </c>
      <c r="L318">
        <f>DK318*AI318*(DF318-DE318*(1000-AI318*DH318)/(1000-AI318*DG318))/(100*CZ318)</f>
        <v>0</v>
      </c>
      <c r="M318">
        <f>DE318 - IF(AI318&gt;1, L318*CZ318*100.0/(AK318), 0)</f>
        <v>0</v>
      </c>
      <c r="N318">
        <f>((T318-J318/2)*M318-L318)/(T318+J318/2)</f>
        <v>0</v>
      </c>
      <c r="O318">
        <f>N318*(DL318+DM318)/1000.0</f>
        <v>0</v>
      </c>
      <c r="P318">
        <f>(DE318 - IF(AI318&gt;1, L318*CZ318*100.0/(AK318), 0))*(DL318+DM318)/1000.0</f>
        <v>0</v>
      </c>
      <c r="Q318">
        <f>2.0/((1/S318-1/R318)+SIGN(S318)*SQRT((1/S318-1/R318)*(1/S318-1/R318) + 4*DA318/((DA318+1)*(DA318+1))*(2*1/S318*1/R318-1/R318*1/R318)))</f>
        <v>0</v>
      </c>
      <c r="R318">
        <f>IF(LEFT(DB318,1)&lt;&gt;"0",IF(LEFT(DB318,1)="1",3.0,DC318),$D$5+$E$5*(DS318*DL318/($K$5*1000))+$F$5*(DS318*DL318/($K$5*1000))*MAX(MIN(CZ318,$J$5),$I$5)*MAX(MIN(CZ318,$J$5),$I$5)+$G$5*MAX(MIN(CZ318,$J$5),$I$5)*(DS318*DL318/($K$5*1000))+$H$5*(DS318*DL318/($K$5*1000))*(DS318*DL318/($K$5*1000)))</f>
        <v>0</v>
      </c>
      <c r="S318">
        <f>J318*(1000-(1000*0.61365*exp(17.502*W318/(240.97+W318))/(DL318+DM318)+DG318)/2)/(1000*0.61365*exp(17.502*W318/(240.97+W318))/(DL318+DM318)-DG318)</f>
        <v>0</v>
      </c>
      <c r="T318">
        <f>1/((DA318+1)/(Q318/1.6)+1/(R318/1.37)) + DA318/((DA318+1)/(Q318/1.6) + DA318/(R318/1.37))</f>
        <v>0</v>
      </c>
      <c r="U318">
        <f>(CV318*CY318)</f>
        <v>0</v>
      </c>
      <c r="V318">
        <f>(DN318+(U318+2*0.95*5.67E-8*(((DN318+$B$7)+273)^4-(DN318+273)^4)-44100*J318)/(1.84*29.3*R318+8*0.95*5.67E-8*(DN318+273)^3))</f>
        <v>0</v>
      </c>
      <c r="W318">
        <f>($C$7*DO318+$D$7*DP318+$E$7*V318)</f>
        <v>0</v>
      </c>
      <c r="X318">
        <f>0.61365*exp(17.502*W318/(240.97+W318))</f>
        <v>0</v>
      </c>
      <c r="Y318">
        <f>(Z318/AA318*100)</f>
        <v>0</v>
      </c>
      <c r="Z318">
        <f>DG318*(DL318+DM318)/1000</f>
        <v>0</v>
      </c>
      <c r="AA318">
        <f>0.61365*exp(17.502*DN318/(240.97+DN318))</f>
        <v>0</v>
      </c>
      <c r="AB318">
        <f>(X318-DG318*(DL318+DM318)/1000)</f>
        <v>0</v>
      </c>
      <c r="AC318">
        <f>(-J318*44100)</f>
        <v>0</v>
      </c>
      <c r="AD318">
        <f>2*29.3*R318*0.92*(DN318-W318)</f>
        <v>0</v>
      </c>
      <c r="AE318">
        <f>2*0.95*5.67E-8*(((DN318+$B$7)+273)^4-(W318+273)^4)</f>
        <v>0</v>
      </c>
      <c r="AF318">
        <f>U318+AE318+AC318+AD318</f>
        <v>0</v>
      </c>
      <c r="AG318">
        <v>27</v>
      </c>
      <c r="AH318">
        <v>5</v>
      </c>
      <c r="AI318">
        <f>IF(AG318*$H$13&gt;=AK318,1.0,(AK318/(AK318-AG318*$H$13)))</f>
        <v>0</v>
      </c>
      <c r="AJ318">
        <f>(AI318-1)*100</f>
        <v>0</v>
      </c>
      <c r="AK318">
        <f>MAX(0,($B$13+$C$13*DS318)/(1+$D$13*DS318)*DL318/(DN318+273)*$E$13)</f>
        <v>0</v>
      </c>
      <c r="AL318" t="s">
        <v>420</v>
      </c>
      <c r="AM318" t="s">
        <v>420</v>
      </c>
      <c r="AN318">
        <v>0</v>
      </c>
      <c r="AO318">
        <v>0</v>
      </c>
      <c r="AP318">
        <f>1-AN318/AO318</f>
        <v>0</v>
      </c>
      <c r="AQ318">
        <v>0</v>
      </c>
      <c r="AR318" t="s">
        <v>420</v>
      </c>
      <c r="AS318" t="s">
        <v>420</v>
      </c>
      <c r="AT318">
        <v>0</v>
      </c>
      <c r="AU318">
        <v>0</v>
      </c>
      <c r="AV318">
        <f>1-AT318/AU318</f>
        <v>0</v>
      </c>
      <c r="AW318">
        <v>0.5</v>
      </c>
      <c r="AX318">
        <f>CW318</f>
        <v>0</v>
      </c>
      <c r="AY318">
        <f>L318</f>
        <v>0</v>
      </c>
      <c r="AZ318">
        <f>AV318*AW318*AX318</f>
        <v>0</v>
      </c>
      <c r="BA318">
        <f>(AY318-AQ318)/AX318</f>
        <v>0</v>
      </c>
      <c r="BB318">
        <f>(AO318-AU318)/AU318</f>
        <v>0</v>
      </c>
      <c r="BC318">
        <f>AN318/(AP318+AN318/AU318)</f>
        <v>0</v>
      </c>
      <c r="BD318" t="s">
        <v>420</v>
      </c>
      <c r="BE318">
        <v>0</v>
      </c>
      <c r="BF318">
        <f>IF(BE318&lt;&gt;0, BE318, BC318)</f>
        <v>0</v>
      </c>
      <c r="BG318">
        <f>1-BF318/AU318</f>
        <v>0</v>
      </c>
      <c r="BH318">
        <f>(AU318-AT318)/(AU318-BF318)</f>
        <v>0</v>
      </c>
      <c r="BI318">
        <f>(AO318-AU318)/(AO318-BF318)</f>
        <v>0</v>
      </c>
      <c r="BJ318">
        <f>(AU318-AT318)/(AU318-AN318)</f>
        <v>0</v>
      </c>
      <c r="BK318">
        <f>(AO318-AU318)/(AO318-AN318)</f>
        <v>0</v>
      </c>
      <c r="BL318">
        <f>(BH318*BF318/AT318)</f>
        <v>0</v>
      </c>
      <c r="BM318">
        <f>(1-BL318)</f>
        <v>0</v>
      </c>
      <c r="CV318">
        <f>$B$11*DT318+$C$11*DU318+$F$11*EF318*(1-EI318)</f>
        <v>0</v>
      </c>
      <c r="CW318">
        <f>CV318*CX318</f>
        <v>0</v>
      </c>
      <c r="CX318">
        <f>($B$11*$D$9+$C$11*$D$9+$F$11*((ES318+EK318)/MAX(ES318+EK318+ET318, 0.1)*$I$9+ET318/MAX(ES318+EK318+ET318, 0.1)*$J$9))/($B$11+$C$11+$F$11)</f>
        <v>0</v>
      </c>
      <c r="CY318">
        <f>($B$11*$K$9+$C$11*$K$9+$F$11*((ES318+EK318)/MAX(ES318+EK318+ET318, 0.1)*$P$9+ET318/MAX(ES318+EK318+ET318, 0.1)*$Q$9))/($B$11+$C$11+$F$11)</f>
        <v>0</v>
      </c>
      <c r="CZ318">
        <v>3.93</v>
      </c>
      <c r="DA318">
        <v>0.5</v>
      </c>
      <c r="DB318" t="s">
        <v>421</v>
      </c>
      <c r="DC318">
        <v>2</v>
      </c>
      <c r="DD318">
        <v>1759364864.43333</v>
      </c>
      <c r="DE318">
        <v>420.470666666667</v>
      </c>
      <c r="DF318">
        <v>419.963333333333</v>
      </c>
      <c r="DG318">
        <v>24.0378333333333</v>
      </c>
      <c r="DH318">
        <v>23.7766666666667</v>
      </c>
      <c r="DI318">
        <v>418.490666666667</v>
      </c>
      <c r="DJ318">
        <v>23.6536</v>
      </c>
      <c r="DK318">
        <v>499.957333333333</v>
      </c>
      <c r="DL318">
        <v>90.3334333333333</v>
      </c>
      <c r="DM318">
        <v>0.0313965</v>
      </c>
      <c r="DN318">
        <v>30.2939333333333</v>
      </c>
      <c r="DO318">
        <v>30.0104</v>
      </c>
      <c r="DP318">
        <v>999.9</v>
      </c>
      <c r="DQ318">
        <v>0</v>
      </c>
      <c r="DR318">
        <v>0</v>
      </c>
      <c r="DS318">
        <v>9970</v>
      </c>
      <c r="DT318">
        <v>0</v>
      </c>
      <c r="DU318">
        <v>0.330984</v>
      </c>
      <c r="DV318">
        <v>0.507497</v>
      </c>
      <c r="DW318">
        <v>430.827333333333</v>
      </c>
      <c r="DX318">
        <v>430.192333333333</v>
      </c>
      <c r="DY318">
        <v>0.261178333333333</v>
      </c>
      <c r="DZ318">
        <v>419.963333333333</v>
      </c>
      <c r="EA318">
        <v>23.7766666666667</v>
      </c>
      <c r="EB318">
        <v>2.17142</v>
      </c>
      <c r="EC318">
        <v>2.14783</v>
      </c>
      <c r="ED318">
        <v>18.753</v>
      </c>
      <c r="EE318">
        <v>18.5783666666667</v>
      </c>
      <c r="EF318">
        <v>0.00500059</v>
      </c>
      <c r="EG318">
        <v>0</v>
      </c>
      <c r="EH318">
        <v>0</v>
      </c>
      <c r="EI318">
        <v>0</v>
      </c>
      <c r="EJ318">
        <v>358.766666666667</v>
      </c>
      <c r="EK318">
        <v>0.00500059</v>
      </c>
      <c r="EL318">
        <v>-11.5666666666667</v>
      </c>
      <c r="EM318">
        <v>-1.66666666666667</v>
      </c>
      <c r="EN318">
        <v>35.208</v>
      </c>
      <c r="EO318">
        <v>38.062</v>
      </c>
      <c r="EP318">
        <v>36.437</v>
      </c>
      <c r="EQ318">
        <v>37.875</v>
      </c>
      <c r="ER318">
        <v>37.3956666666667</v>
      </c>
      <c r="ES318">
        <v>0</v>
      </c>
      <c r="ET318">
        <v>0</v>
      </c>
      <c r="EU318">
        <v>0</v>
      </c>
      <c r="EV318">
        <v>1759364868.1</v>
      </c>
      <c r="EW318">
        <v>0</v>
      </c>
      <c r="EX318">
        <v>362.992307692308</v>
      </c>
      <c r="EY318">
        <v>3.1042732384652</v>
      </c>
      <c r="EZ318">
        <v>-4.44786342100015</v>
      </c>
      <c r="FA318">
        <v>-10.8807692307692</v>
      </c>
      <c r="FB318">
        <v>15</v>
      </c>
      <c r="FC318">
        <v>0</v>
      </c>
      <c r="FD318" t="s">
        <v>422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0.49328755</v>
      </c>
      <c r="FQ318">
        <v>-0.0938983308270673</v>
      </c>
      <c r="FR318">
        <v>0.0428343905028133</v>
      </c>
      <c r="FS318">
        <v>1</v>
      </c>
      <c r="FT318">
        <v>363.502941176471</v>
      </c>
      <c r="FU318">
        <v>-3.32009174951671</v>
      </c>
      <c r="FV318">
        <v>4.82679319278872</v>
      </c>
      <c r="FW318">
        <v>-1</v>
      </c>
      <c r="FX318">
        <v>0.24046025</v>
      </c>
      <c r="FY318">
        <v>0.0407699999999999</v>
      </c>
      <c r="FZ318">
        <v>0.0186595222711489</v>
      </c>
      <c r="GA318">
        <v>1</v>
      </c>
      <c r="GB318">
        <v>2</v>
      </c>
      <c r="GC318">
        <v>2</v>
      </c>
      <c r="GD318" t="s">
        <v>449</v>
      </c>
      <c r="GE318">
        <v>3.13275</v>
      </c>
      <c r="GF318">
        <v>2.70929</v>
      </c>
      <c r="GG318">
        <v>0.0893897</v>
      </c>
      <c r="GH318">
        <v>0.089774</v>
      </c>
      <c r="GI318">
        <v>0.102872</v>
      </c>
      <c r="GJ318">
        <v>0.10282</v>
      </c>
      <c r="GK318">
        <v>34277.9</v>
      </c>
      <c r="GL318">
        <v>36706</v>
      </c>
      <c r="GM318">
        <v>34058.8</v>
      </c>
      <c r="GN318">
        <v>36513.4</v>
      </c>
      <c r="GO318">
        <v>43151.5</v>
      </c>
      <c r="GP318">
        <v>47026.3</v>
      </c>
      <c r="GQ318">
        <v>53131.8</v>
      </c>
      <c r="GR318">
        <v>58357.9</v>
      </c>
      <c r="GS318">
        <v>1.89992</v>
      </c>
      <c r="GT318">
        <v>1.78177</v>
      </c>
      <c r="GU318">
        <v>0.0880845</v>
      </c>
      <c r="GV318">
        <v>0</v>
      </c>
      <c r="GW318">
        <v>28.5655</v>
      </c>
      <c r="GX318">
        <v>999.9</v>
      </c>
      <c r="GY318">
        <v>57.35</v>
      </c>
      <c r="GZ318">
        <v>30.978</v>
      </c>
      <c r="HA318">
        <v>28.6078</v>
      </c>
      <c r="HB318">
        <v>55.1227</v>
      </c>
      <c r="HC318">
        <v>44.2588</v>
      </c>
      <c r="HD318">
        <v>1</v>
      </c>
      <c r="HE318">
        <v>0.086062</v>
      </c>
      <c r="HF318">
        <v>-1.50334</v>
      </c>
      <c r="HG318">
        <v>20.125</v>
      </c>
      <c r="HH318">
        <v>5.19857</v>
      </c>
      <c r="HI318">
        <v>12.0044</v>
      </c>
      <c r="HJ318">
        <v>4.97555</v>
      </c>
      <c r="HK318">
        <v>3.294</v>
      </c>
      <c r="HL318">
        <v>9999</v>
      </c>
      <c r="HM318">
        <v>9999</v>
      </c>
      <c r="HN318">
        <v>999.9</v>
      </c>
      <c r="HO318">
        <v>9999</v>
      </c>
      <c r="HP318">
        <v>1.86325</v>
      </c>
      <c r="HQ318">
        <v>1.86813</v>
      </c>
      <c r="HR318">
        <v>1.86783</v>
      </c>
      <c r="HS318">
        <v>1.86905</v>
      </c>
      <c r="HT318">
        <v>1.86981</v>
      </c>
      <c r="HU318">
        <v>1.86592</v>
      </c>
      <c r="HV318">
        <v>1.86695</v>
      </c>
      <c r="HW318">
        <v>1.86843</v>
      </c>
      <c r="HX318">
        <v>5</v>
      </c>
      <c r="HY318">
        <v>0</v>
      </c>
      <c r="HZ318">
        <v>0</v>
      </c>
      <c r="IA318">
        <v>0</v>
      </c>
      <c r="IB318" t="s">
        <v>424</v>
      </c>
      <c r="IC318" t="s">
        <v>425</v>
      </c>
      <c r="ID318" t="s">
        <v>426</v>
      </c>
      <c r="IE318" t="s">
        <v>426</v>
      </c>
      <c r="IF318" t="s">
        <v>426</v>
      </c>
      <c r="IG318" t="s">
        <v>426</v>
      </c>
      <c r="IH318">
        <v>0</v>
      </c>
      <c r="II318">
        <v>100</v>
      </c>
      <c r="IJ318">
        <v>100</v>
      </c>
      <c r="IK318">
        <v>1.98</v>
      </c>
      <c r="IL318">
        <v>0.3846</v>
      </c>
      <c r="IM318">
        <v>0.591063205497763</v>
      </c>
      <c r="IN318">
        <v>0.00362635438953289</v>
      </c>
      <c r="IO318">
        <v>-8.50754122937555e-07</v>
      </c>
      <c r="IP318">
        <v>2.87264459290622e-10</v>
      </c>
      <c r="IQ318">
        <v>-0.103101814204982</v>
      </c>
      <c r="IR318">
        <v>-0.017656537129445</v>
      </c>
      <c r="IS318">
        <v>0.00217271289782075</v>
      </c>
      <c r="IT318">
        <v>-2.34727275410467e-05</v>
      </c>
      <c r="IU318">
        <v>4</v>
      </c>
      <c r="IV318">
        <v>2183</v>
      </c>
      <c r="IW318">
        <v>1</v>
      </c>
      <c r="IX318">
        <v>27</v>
      </c>
      <c r="IY318">
        <v>29322747.8</v>
      </c>
      <c r="IZ318">
        <v>29322747.8</v>
      </c>
      <c r="JA318">
        <v>0.998535</v>
      </c>
      <c r="JB318">
        <v>2.63794</v>
      </c>
      <c r="JC318">
        <v>1.54785</v>
      </c>
      <c r="JD318">
        <v>2.31323</v>
      </c>
      <c r="JE318">
        <v>1.64673</v>
      </c>
      <c r="JF318">
        <v>2.38892</v>
      </c>
      <c r="JG318">
        <v>34.6235</v>
      </c>
      <c r="JH318">
        <v>24.2188</v>
      </c>
      <c r="JI318">
        <v>18</v>
      </c>
      <c r="JJ318">
        <v>471.612</v>
      </c>
      <c r="JK318">
        <v>396.01</v>
      </c>
      <c r="JL318">
        <v>31.0346</v>
      </c>
      <c r="JM318">
        <v>28.4632</v>
      </c>
      <c r="JN318">
        <v>30.0002</v>
      </c>
      <c r="JO318">
        <v>28.4319</v>
      </c>
      <c r="JP318">
        <v>28.3786</v>
      </c>
      <c r="JQ318">
        <v>20.0037</v>
      </c>
      <c r="JR318">
        <v>20.4135</v>
      </c>
      <c r="JS318">
        <v>54.428</v>
      </c>
      <c r="JT318">
        <v>31.0017</v>
      </c>
      <c r="JU318">
        <v>420</v>
      </c>
      <c r="JV318">
        <v>23.7396</v>
      </c>
      <c r="JW318">
        <v>96.5822</v>
      </c>
      <c r="JX318">
        <v>94.5517</v>
      </c>
    </row>
    <row r="319" spans="1:284">
      <c r="A319">
        <v>303</v>
      </c>
      <c r="B319">
        <v>1759364869.1</v>
      </c>
      <c r="C319">
        <v>3827</v>
      </c>
      <c r="D319" t="s">
        <v>1040</v>
      </c>
      <c r="E319" t="s">
        <v>1041</v>
      </c>
      <c r="F319">
        <v>5</v>
      </c>
      <c r="G319" t="s">
        <v>1033</v>
      </c>
      <c r="H319" t="s">
        <v>419</v>
      </c>
      <c r="I319">
        <v>1759364865.35</v>
      </c>
      <c r="J319">
        <f>(K319)/1000</f>
        <v>0</v>
      </c>
      <c r="K319">
        <f>1000*DK319*AI319*(DG319-DH319)/(100*CZ319*(1000-AI319*DG319))</f>
        <v>0</v>
      </c>
      <c r="L319">
        <f>DK319*AI319*(DF319-DE319*(1000-AI319*DH319)/(1000-AI319*DG319))/(100*CZ319)</f>
        <v>0</v>
      </c>
      <c r="M319">
        <f>DE319 - IF(AI319&gt;1, L319*CZ319*100.0/(AK319), 0)</f>
        <v>0</v>
      </c>
      <c r="N319">
        <f>((T319-J319/2)*M319-L319)/(T319+J319/2)</f>
        <v>0</v>
      </c>
      <c r="O319">
        <f>N319*(DL319+DM319)/1000.0</f>
        <v>0</v>
      </c>
      <c r="P319">
        <f>(DE319 - IF(AI319&gt;1, L319*CZ319*100.0/(AK319), 0))*(DL319+DM319)/1000.0</f>
        <v>0</v>
      </c>
      <c r="Q319">
        <f>2.0/((1/S319-1/R319)+SIGN(S319)*SQRT((1/S319-1/R319)*(1/S319-1/R319) + 4*DA319/((DA319+1)*(DA319+1))*(2*1/S319*1/R319-1/R319*1/R319)))</f>
        <v>0</v>
      </c>
      <c r="R319">
        <f>IF(LEFT(DB319,1)&lt;&gt;"0",IF(LEFT(DB319,1)="1",3.0,DC319),$D$5+$E$5*(DS319*DL319/($K$5*1000))+$F$5*(DS319*DL319/($K$5*1000))*MAX(MIN(CZ319,$J$5),$I$5)*MAX(MIN(CZ319,$J$5),$I$5)+$G$5*MAX(MIN(CZ319,$J$5),$I$5)*(DS319*DL319/($K$5*1000))+$H$5*(DS319*DL319/($K$5*1000))*(DS319*DL319/($K$5*1000)))</f>
        <v>0</v>
      </c>
      <c r="S319">
        <f>J319*(1000-(1000*0.61365*exp(17.502*W319/(240.97+W319))/(DL319+DM319)+DG319)/2)/(1000*0.61365*exp(17.502*W319/(240.97+W319))/(DL319+DM319)-DG319)</f>
        <v>0</v>
      </c>
      <c r="T319">
        <f>1/((DA319+1)/(Q319/1.6)+1/(R319/1.37)) + DA319/((DA319+1)/(Q319/1.6) + DA319/(R319/1.37))</f>
        <v>0</v>
      </c>
      <c r="U319">
        <f>(CV319*CY319)</f>
        <v>0</v>
      </c>
      <c r="V319">
        <f>(DN319+(U319+2*0.95*5.67E-8*(((DN319+$B$7)+273)^4-(DN319+273)^4)-44100*J319)/(1.84*29.3*R319+8*0.95*5.67E-8*(DN319+273)^3))</f>
        <v>0</v>
      </c>
      <c r="W319">
        <f>($C$7*DO319+$D$7*DP319+$E$7*V319)</f>
        <v>0</v>
      </c>
      <c r="X319">
        <f>0.61365*exp(17.502*W319/(240.97+W319))</f>
        <v>0</v>
      </c>
      <c r="Y319">
        <f>(Z319/AA319*100)</f>
        <v>0</v>
      </c>
      <c r="Z319">
        <f>DG319*(DL319+DM319)/1000</f>
        <v>0</v>
      </c>
      <c r="AA319">
        <f>0.61365*exp(17.502*DN319/(240.97+DN319))</f>
        <v>0</v>
      </c>
      <c r="AB319">
        <f>(X319-DG319*(DL319+DM319)/1000)</f>
        <v>0</v>
      </c>
      <c r="AC319">
        <f>(-J319*44100)</f>
        <v>0</v>
      </c>
      <c r="AD319">
        <f>2*29.3*R319*0.92*(DN319-W319)</f>
        <v>0</v>
      </c>
      <c r="AE319">
        <f>2*0.95*5.67E-8*(((DN319+$B$7)+273)^4-(W319+273)^4)</f>
        <v>0</v>
      </c>
      <c r="AF319">
        <f>U319+AE319+AC319+AD319</f>
        <v>0</v>
      </c>
      <c r="AG319">
        <v>27</v>
      </c>
      <c r="AH319">
        <v>5</v>
      </c>
      <c r="AI319">
        <f>IF(AG319*$H$13&gt;=AK319,1.0,(AK319/(AK319-AG319*$H$13)))</f>
        <v>0</v>
      </c>
      <c r="AJ319">
        <f>(AI319-1)*100</f>
        <v>0</v>
      </c>
      <c r="AK319">
        <f>MAX(0,($B$13+$C$13*DS319)/(1+$D$13*DS319)*DL319/(DN319+273)*$E$13)</f>
        <v>0</v>
      </c>
      <c r="AL319" t="s">
        <v>420</v>
      </c>
      <c r="AM319" t="s">
        <v>420</v>
      </c>
      <c r="AN319">
        <v>0</v>
      </c>
      <c r="AO319">
        <v>0</v>
      </c>
      <c r="AP319">
        <f>1-AN319/AO319</f>
        <v>0</v>
      </c>
      <c r="AQ319">
        <v>0</v>
      </c>
      <c r="AR319" t="s">
        <v>420</v>
      </c>
      <c r="AS319" t="s">
        <v>420</v>
      </c>
      <c r="AT319">
        <v>0</v>
      </c>
      <c r="AU319">
        <v>0</v>
      </c>
      <c r="AV319">
        <f>1-AT319/AU319</f>
        <v>0</v>
      </c>
      <c r="AW319">
        <v>0.5</v>
      </c>
      <c r="AX319">
        <f>CW319</f>
        <v>0</v>
      </c>
      <c r="AY319">
        <f>L319</f>
        <v>0</v>
      </c>
      <c r="AZ319">
        <f>AV319*AW319*AX319</f>
        <v>0</v>
      </c>
      <c r="BA319">
        <f>(AY319-AQ319)/AX319</f>
        <v>0</v>
      </c>
      <c r="BB319">
        <f>(AO319-AU319)/AU319</f>
        <v>0</v>
      </c>
      <c r="BC319">
        <f>AN319/(AP319+AN319/AU319)</f>
        <v>0</v>
      </c>
      <c r="BD319" t="s">
        <v>420</v>
      </c>
      <c r="BE319">
        <v>0</v>
      </c>
      <c r="BF319">
        <f>IF(BE319&lt;&gt;0, BE319, BC319)</f>
        <v>0</v>
      </c>
      <c r="BG319">
        <f>1-BF319/AU319</f>
        <v>0</v>
      </c>
      <c r="BH319">
        <f>(AU319-AT319)/(AU319-BF319)</f>
        <v>0</v>
      </c>
      <c r="BI319">
        <f>(AO319-AU319)/(AO319-BF319)</f>
        <v>0</v>
      </c>
      <c r="BJ319">
        <f>(AU319-AT319)/(AU319-AN319)</f>
        <v>0</v>
      </c>
      <c r="BK319">
        <f>(AO319-AU319)/(AO319-AN319)</f>
        <v>0</v>
      </c>
      <c r="BL319">
        <f>(BH319*BF319/AT319)</f>
        <v>0</v>
      </c>
      <c r="BM319">
        <f>(1-BL319)</f>
        <v>0</v>
      </c>
      <c r="CV319">
        <f>$B$11*DT319+$C$11*DU319+$F$11*EF319*(1-EI319)</f>
        <v>0</v>
      </c>
      <c r="CW319">
        <f>CV319*CX319</f>
        <v>0</v>
      </c>
      <c r="CX319">
        <f>($B$11*$D$9+$C$11*$D$9+$F$11*((ES319+EK319)/MAX(ES319+EK319+ET319, 0.1)*$I$9+ET319/MAX(ES319+EK319+ET319, 0.1)*$J$9))/($B$11+$C$11+$F$11)</f>
        <v>0</v>
      </c>
      <c r="CY319">
        <f>($B$11*$K$9+$C$11*$K$9+$F$11*((ES319+EK319)/MAX(ES319+EK319+ET319, 0.1)*$P$9+ET319/MAX(ES319+EK319+ET319, 0.1)*$Q$9))/($B$11+$C$11+$F$11)</f>
        <v>0</v>
      </c>
      <c r="CZ319">
        <v>3.93</v>
      </c>
      <c r="DA319">
        <v>0.5</v>
      </c>
      <c r="DB319" t="s">
        <v>421</v>
      </c>
      <c r="DC319">
        <v>2</v>
      </c>
      <c r="DD319">
        <v>1759364865.35</v>
      </c>
      <c r="DE319">
        <v>420.47375</v>
      </c>
      <c r="DF319">
        <v>419.975</v>
      </c>
      <c r="DG319">
        <v>24.040275</v>
      </c>
      <c r="DH319">
        <v>23.77665</v>
      </c>
      <c r="DI319">
        <v>418.4935</v>
      </c>
      <c r="DJ319">
        <v>23.655925</v>
      </c>
      <c r="DK319">
        <v>499.9605</v>
      </c>
      <c r="DL319">
        <v>90.333225</v>
      </c>
      <c r="DM319">
        <v>0.0313955</v>
      </c>
      <c r="DN319">
        <v>30.294175</v>
      </c>
      <c r="DO319">
        <v>30.007875</v>
      </c>
      <c r="DP319">
        <v>999.9</v>
      </c>
      <c r="DQ319">
        <v>0</v>
      </c>
      <c r="DR319">
        <v>0</v>
      </c>
      <c r="DS319">
        <v>9972.1875</v>
      </c>
      <c r="DT319">
        <v>0</v>
      </c>
      <c r="DU319">
        <v>0.330984</v>
      </c>
      <c r="DV319">
        <v>0.4989775</v>
      </c>
      <c r="DW319">
        <v>430.8315</v>
      </c>
      <c r="DX319">
        <v>430.204</v>
      </c>
      <c r="DY319">
        <v>0.2636375</v>
      </c>
      <c r="DZ319">
        <v>419.975</v>
      </c>
      <c r="EA319">
        <v>23.77665</v>
      </c>
      <c r="EB319">
        <v>2.171635</v>
      </c>
      <c r="EC319">
        <v>2.1478225</v>
      </c>
      <c r="ED319">
        <v>18.7546</v>
      </c>
      <c r="EE319">
        <v>18.578325</v>
      </c>
      <c r="EF319">
        <v>0.00500059</v>
      </c>
      <c r="EG319">
        <v>0</v>
      </c>
      <c r="EH319">
        <v>0</v>
      </c>
      <c r="EI319">
        <v>0</v>
      </c>
      <c r="EJ319">
        <v>360.2</v>
      </c>
      <c r="EK319">
        <v>0.00500059</v>
      </c>
      <c r="EL319">
        <v>-12</v>
      </c>
      <c r="EM319">
        <v>-1.525</v>
      </c>
      <c r="EN319">
        <v>35.20275</v>
      </c>
      <c r="EO319">
        <v>38.062</v>
      </c>
      <c r="EP319">
        <v>36.437</v>
      </c>
      <c r="EQ319">
        <v>37.875</v>
      </c>
      <c r="ER319">
        <v>37.3905</v>
      </c>
      <c r="ES319">
        <v>0</v>
      </c>
      <c r="ET319">
        <v>0</v>
      </c>
      <c r="EU319">
        <v>0</v>
      </c>
      <c r="EV319">
        <v>1759364870.5</v>
      </c>
      <c r="EW319">
        <v>0</v>
      </c>
      <c r="EX319">
        <v>363</v>
      </c>
      <c r="EY319">
        <v>-4.12307712054138</v>
      </c>
      <c r="EZ319">
        <v>19.0803415589716</v>
      </c>
      <c r="FA319">
        <v>-11.6423076923077</v>
      </c>
      <c r="FB319">
        <v>15</v>
      </c>
      <c r="FC319">
        <v>0</v>
      </c>
      <c r="FD319" t="s">
        <v>422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0.4845931</v>
      </c>
      <c r="FQ319">
        <v>0.129419187969924</v>
      </c>
      <c r="FR319">
        <v>0.0275078149948337</v>
      </c>
      <c r="FS319">
        <v>1</v>
      </c>
      <c r="FT319">
        <v>363.558823529412</v>
      </c>
      <c r="FU319">
        <v>-5.57066475890508</v>
      </c>
      <c r="FV319">
        <v>5.12130025120338</v>
      </c>
      <c r="FW319">
        <v>-1</v>
      </c>
      <c r="FX319">
        <v>0.240051</v>
      </c>
      <c r="FY319">
        <v>0.147738045112782</v>
      </c>
      <c r="FZ319">
        <v>0.0179508271313608</v>
      </c>
      <c r="GA319">
        <v>0</v>
      </c>
      <c r="GB319">
        <v>1</v>
      </c>
      <c r="GC319">
        <v>2</v>
      </c>
      <c r="GD319" t="s">
        <v>423</v>
      </c>
      <c r="GE319">
        <v>3.13285</v>
      </c>
      <c r="GF319">
        <v>2.70914</v>
      </c>
      <c r="GG319">
        <v>0.0893862</v>
      </c>
      <c r="GH319">
        <v>0.0897748</v>
      </c>
      <c r="GI319">
        <v>0.102885</v>
      </c>
      <c r="GJ319">
        <v>0.102815</v>
      </c>
      <c r="GK319">
        <v>34278.1</v>
      </c>
      <c r="GL319">
        <v>36705.9</v>
      </c>
      <c r="GM319">
        <v>34058.8</v>
      </c>
      <c r="GN319">
        <v>36513.4</v>
      </c>
      <c r="GO319">
        <v>43151.1</v>
      </c>
      <c r="GP319">
        <v>47026.4</v>
      </c>
      <c r="GQ319">
        <v>53132</v>
      </c>
      <c r="GR319">
        <v>58357.7</v>
      </c>
      <c r="GS319">
        <v>1.89985</v>
      </c>
      <c r="GT319">
        <v>1.7816</v>
      </c>
      <c r="GU319">
        <v>0.0883453</v>
      </c>
      <c r="GV319">
        <v>0</v>
      </c>
      <c r="GW319">
        <v>28.5667</v>
      </c>
      <c r="GX319">
        <v>999.9</v>
      </c>
      <c r="GY319">
        <v>57.35</v>
      </c>
      <c r="GZ319">
        <v>30.978</v>
      </c>
      <c r="HA319">
        <v>28.6039</v>
      </c>
      <c r="HB319">
        <v>54.6527</v>
      </c>
      <c r="HC319">
        <v>44.1627</v>
      </c>
      <c r="HD319">
        <v>1</v>
      </c>
      <c r="HE319">
        <v>0.0861458</v>
      </c>
      <c r="HF319">
        <v>-1.48443</v>
      </c>
      <c r="HG319">
        <v>20.1253</v>
      </c>
      <c r="HH319">
        <v>5.19887</v>
      </c>
      <c r="HI319">
        <v>12.0041</v>
      </c>
      <c r="HJ319">
        <v>4.97555</v>
      </c>
      <c r="HK319">
        <v>3.294</v>
      </c>
      <c r="HL319">
        <v>9999</v>
      </c>
      <c r="HM319">
        <v>9999</v>
      </c>
      <c r="HN319">
        <v>999.9</v>
      </c>
      <c r="HO319">
        <v>9999</v>
      </c>
      <c r="HP319">
        <v>1.86325</v>
      </c>
      <c r="HQ319">
        <v>1.86813</v>
      </c>
      <c r="HR319">
        <v>1.86783</v>
      </c>
      <c r="HS319">
        <v>1.86905</v>
      </c>
      <c r="HT319">
        <v>1.86982</v>
      </c>
      <c r="HU319">
        <v>1.86593</v>
      </c>
      <c r="HV319">
        <v>1.86694</v>
      </c>
      <c r="HW319">
        <v>1.86841</v>
      </c>
      <c r="HX319">
        <v>5</v>
      </c>
      <c r="HY319">
        <v>0</v>
      </c>
      <c r="HZ319">
        <v>0</v>
      </c>
      <c r="IA319">
        <v>0</v>
      </c>
      <c r="IB319" t="s">
        <v>424</v>
      </c>
      <c r="IC319" t="s">
        <v>425</v>
      </c>
      <c r="ID319" t="s">
        <v>426</v>
      </c>
      <c r="IE319" t="s">
        <v>426</v>
      </c>
      <c r="IF319" t="s">
        <v>426</v>
      </c>
      <c r="IG319" t="s">
        <v>426</v>
      </c>
      <c r="IH319">
        <v>0</v>
      </c>
      <c r="II319">
        <v>100</v>
      </c>
      <c r="IJ319">
        <v>100</v>
      </c>
      <c r="IK319">
        <v>1.981</v>
      </c>
      <c r="IL319">
        <v>0.3848</v>
      </c>
      <c r="IM319">
        <v>0.591063205497763</v>
      </c>
      <c r="IN319">
        <v>0.00362635438953289</v>
      </c>
      <c r="IO319">
        <v>-8.50754122937555e-07</v>
      </c>
      <c r="IP319">
        <v>2.87264459290622e-10</v>
      </c>
      <c r="IQ319">
        <v>-0.103101814204982</v>
      </c>
      <c r="IR319">
        <v>-0.017656537129445</v>
      </c>
      <c r="IS319">
        <v>0.00217271289782075</v>
      </c>
      <c r="IT319">
        <v>-2.34727275410467e-05</v>
      </c>
      <c r="IU319">
        <v>4</v>
      </c>
      <c r="IV319">
        <v>2183</v>
      </c>
      <c r="IW319">
        <v>1</v>
      </c>
      <c r="IX319">
        <v>27</v>
      </c>
      <c r="IY319">
        <v>29322747.8</v>
      </c>
      <c r="IZ319">
        <v>29322747.8</v>
      </c>
      <c r="JA319">
        <v>0.998535</v>
      </c>
      <c r="JB319">
        <v>2.65015</v>
      </c>
      <c r="JC319">
        <v>1.54785</v>
      </c>
      <c r="JD319">
        <v>2.31323</v>
      </c>
      <c r="JE319">
        <v>1.64551</v>
      </c>
      <c r="JF319">
        <v>2.24731</v>
      </c>
      <c r="JG319">
        <v>34.6235</v>
      </c>
      <c r="JH319">
        <v>24.2013</v>
      </c>
      <c r="JI319">
        <v>18</v>
      </c>
      <c r="JJ319">
        <v>471.574</v>
      </c>
      <c r="JK319">
        <v>395.914</v>
      </c>
      <c r="JL319">
        <v>31.0258</v>
      </c>
      <c r="JM319">
        <v>28.4632</v>
      </c>
      <c r="JN319">
        <v>30.0001</v>
      </c>
      <c r="JO319">
        <v>28.4329</v>
      </c>
      <c r="JP319">
        <v>28.3786</v>
      </c>
      <c r="JQ319">
        <v>20.004</v>
      </c>
      <c r="JR319">
        <v>20.4135</v>
      </c>
      <c r="JS319">
        <v>54.428</v>
      </c>
      <c r="JT319">
        <v>30.9968</v>
      </c>
      <c r="JU319">
        <v>420</v>
      </c>
      <c r="JV319">
        <v>23.7366</v>
      </c>
      <c r="JW319">
        <v>96.5825</v>
      </c>
      <c r="JX319">
        <v>94.5514</v>
      </c>
    </row>
    <row r="320" spans="1:284">
      <c r="A320">
        <v>304</v>
      </c>
      <c r="B320">
        <v>1759364871.1</v>
      </c>
      <c r="C320">
        <v>3829</v>
      </c>
      <c r="D320" t="s">
        <v>1042</v>
      </c>
      <c r="E320" t="s">
        <v>1043</v>
      </c>
      <c r="F320">
        <v>5</v>
      </c>
      <c r="G320" t="s">
        <v>1033</v>
      </c>
      <c r="H320" t="s">
        <v>419</v>
      </c>
      <c r="I320">
        <v>1759364868.1</v>
      </c>
      <c r="J320">
        <f>(K320)/1000</f>
        <v>0</v>
      </c>
      <c r="K320">
        <f>1000*DK320*AI320*(DG320-DH320)/(100*CZ320*(1000-AI320*DG320))</f>
        <v>0</v>
      </c>
      <c r="L320">
        <f>DK320*AI320*(DF320-DE320*(1000-AI320*DH320)/(1000-AI320*DG320))/(100*CZ320)</f>
        <v>0</v>
      </c>
      <c r="M320">
        <f>DE320 - IF(AI320&gt;1, L320*CZ320*100.0/(AK320), 0)</f>
        <v>0</v>
      </c>
      <c r="N320">
        <f>((T320-J320/2)*M320-L320)/(T320+J320/2)</f>
        <v>0</v>
      </c>
      <c r="O320">
        <f>N320*(DL320+DM320)/1000.0</f>
        <v>0</v>
      </c>
      <c r="P320">
        <f>(DE320 - IF(AI320&gt;1, L320*CZ320*100.0/(AK320), 0))*(DL320+DM320)/1000.0</f>
        <v>0</v>
      </c>
      <c r="Q320">
        <f>2.0/((1/S320-1/R320)+SIGN(S320)*SQRT((1/S320-1/R320)*(1/S320-1/R320) + 4*DA320/((DA320+1)*(DA320+1))*(2*1/S320*1/R320-1/R320*1/R320)))</f>
        <v>0</v>
      </c>
      <c r="R320">
        <f>IF(LEFT(DB320,1)&lt;&gt;"0",IF(LEFT(DB320,1)="1",3.0,DC320),$D$5+$E$5*(DS320*DL320/($K$5*1000))+$F$5*(DS320*DL320/($K$5*1000))*MAX(MIN(CZ320,$J$5),$I$5)*MAX(MIN(CZ320,$J$5),$I$5)+$G$5*MAX(MIN(CZ320,$J$5),$I$5)*(DS320*DL320/($K$5*1000))+$H$5*(DS320*DL320/($K$5*1000))*(DS320*DL320/($K$5*1000)))</f>
        <v>0</v>
      </c>
      <c r="S320">
        <f>J320*(1000-(1000*0.61365*exp(17.502*W320/(240.97+W320))/(DL320+DM320)+DG320)/2)/(1000*0.61365*exp(17.502*W320/(240.97+W320))/(DL320+DM320)-DG320)</f>
        <v>0</v>
      </c>
      <c r="T320">
        <f>1/((DA320+1)/(Q320/1.6)+1/(R320/1.37)) + DA320/((DA320+1)/(Q320/1.6) + DA320/(R320/1.37))</f>
        <v>0</v>
      </c>
      <c r="U320">
        <f>(CV320*CY320)</f>
        <v>0</v>
      </c>
      <c r="V320">
        <f>(DN320+(U320+2*0.95*5.67E-8*(((DN320+$B$7)+273)^4-(DN320+273)^4)-44100*J320)/(1.84*29.3*R320+8*0.95*5.67E-8*(DN320+273)^3))</f>
        <v>0</v>
      </c>
      <c r="W320">
        <f>($C$7*DO320+$D$7*DP320+$E$7*V320)</f>
        <v>0</v>
      </c>
      <c r="X320">
        <f>0.61365*exp(17.502*W320/(240.97+W320))</f>
        <v>0</v>
      </c>
      <c r="Y320">
        <f>(Z320/AA320*100)</f>
        <v>0</v>
      </c>
      <c r="Z320">
        <f>DG320*(DL320+DM320)/1000</f>
        <v>0</v>
      </c>
      <c r="AA320">
        <f>0.61365*exp(17.502*DN320/(240.97+DN320))</f>
        <v>0</v>
      </c>
      <c r="AB320">
        <f>(X320-DG320*(DL320+DM320)/1000)</f>
        <v>0</v>
      </c>
      <c r="AC320">
        <f>(-J320*44100)</f>
        <v>0</v>
      </c>
      <c r="AD320">
        <f>2*29.3*R320*0.92*(DN320-W320)</f>
        <v>0</v>
      </c>
      <c r="AE320">
        <f>2*0.95*5.67E-8*(((DN320+$B$7)+273)^4-(W320+273)^4)</f>
        <v>0</v>
      </c>
      <c r="AF320">
        <f>U320+AE320+AC320+AD320</f>
        <v>0</v>
      </c>
      <c r="AG320">
        <v>27</v>
      </c>
      <c r="AH320">
        <v>5</v>
      </c>
      <c r="AI320">
        <f>IF(AG320*$H$13&gt;=AK320,1.0,(AK320/(AK320-AG320*$H$13)))</f>
        <v>0</v>
      </c>
      <c r="AJ320">
        <f>(AI320-1)*100</f>
        <v>0</v>
      </c>
      <c r="AK320">
        <f>MAX(0,($B$13+$C$13*DS320)/(1+$D$13*DS320)*DL320/(DN320+273)*$E$13)</f>
        <v>0</v>
      </c>
      <c r="AL320" t="s">
        <v>420</v>
      </c>
      <c r="AM320" t="s">
        <v>420</v>
      </c>
      <c r="AN320">
        <v>0</v>
      </c>
      <c r="AO320">
        <v>0</v>
      </c>
      <c r="AP320">
        <f>1-AN320/AO320</f>
        <v>0</v>
      </c>
      <c r="AQ320">
        <v>0</v>
      </c>
      <c r="AR320" t="s">
        <v>420</v>
      </c>
      <c r="AS320" t="s">
        <v>420</v>
      </c>
      <c r="AT320">
        <v>0</v>
      </c>
      <c r="AU320">
        <v>0</v>
      </c>
      <c r="AV320">
        <f>1-AT320/AU320</f>
        <v>0</v>
      </c>
      <c r="AW320">
        <v>0.5</v>
      </c>
      <c r="AX320">
        <f>CW320</f>
        <v>0</v>
      </c>
      <c r="AY320">
        <f>L320</f>
        <v>0</v>
      </c>
      <c r="AZ320">
        <f>AV320*AW320*AX320</f>
        <v>0</v>
      </c>
      <c r="BA320">
        <f>(AY320-AQ320)/AX320</f>
        <v>0</v>
      </c>
      <c r="BB320">
        <f>(AO320-AU320)/AU320</f>
        <v>0</v>
      </c>
      <c r="BC320">
        <f>AN320/(AP320+AN320/AU320)</f>
        <v>0</v>
      </c>
      <c r="BD320" t="s">
        <v>420</v>
      </c>
      <c r="BE320">
        <v>0</v>
      </c>
      <c r="BF320">
        <f>IF(BE320&lt;&gt;0, BE320, BC320)</f>
        <v>0</v>
      </c>
      <c r="BG320">
        <f>1-BF320/AU320</f>
        <v>0</v>
      </c>
      <c r="BH320">
        <f>(AU320-AT320)/(AU320-BF320)</f>
        <v>0</v>
      </c>
      <c r="BI320">
        <f>(AO320-AU320)/(AO320-BF320)</f>
        <v>0</v>
      </c>
      <c r="BJ320">
        <f>(AU320-AT320)/(AU320-AN320)</f>
        <v>0</v>
      </c>
      <c r="BK320">
        <f>(AO320-AU320)/(AO320-AN320)</f>
        <v>0</v>
      </c>
      <c r="BL320">
        <f>(BH320*BF320/AT320)</f>
        <v>0</v>
      </c>
      <c r="BM320">
        <f>(1-BL320)</f>
        <v>0</v>
      </c>
      <c r="CV320">
        <f>$B$11*DT320+$C$11*DU320+$F$11*EF320*(1-EI320)</f>
        <v>0</v>
      </c>
      <c r="CW320">
        <f>CV320*CX320</f>
        <v>0</v>
      </c>
      <c r="CX320">
        <f>($B$11*$D$9+$C$11*$D$9+$F$11*((ES320+EK320)/MAX(ES320+EK320+ET320, 0.1)*$I$9+ET320/MAX(ES320+EK320+ET320, 0.1)*$J$9))/($B$11+$C$11+$F$11)</f>
        <v>0</v>
      </c>
      <c r="CY320">
        <f>($B$11*$K$9+$C$11*$K$9+$F$11*((ES320+EK320)/MAX(ES320+EK320+ET320, 0.1)*$P$9+ET320/MAX(ES320+EK320+ET320, 0.1)*$Q$9))/($B$11+$C$11+$F$11)</f>
        <v>0</v>
      </c>
      <c r="CZ320">
        <v>3.93</v>
      </c>
      <c r="DA320">
        <v>0.5</v>
      </c>
      <c r="DB320" t="s">
        <v>421</v>
      </c>
      <c r="DC320">
        <v>2</v>
      </c>
      <c r="DD320">
        <v>1759364868.1</v>
      </c>
      <c r="DE320">
        <v>420.477333333333</v>
      </c>
      <c r="DF320">
        <v>419.989333333333</v>
      </c>
      <c r="DG320">
        <v>24.0474666666667</v>
      </c>
      <c r="DH320">
        <v>23.776</v>
      </c>
      <c r="DI320">
        <v>418.496666666667</v>
      </c>
      <c r="DJ320">
        <v>23.6627666666667</v>
      </c>
      <c r="DK320">
        <v>499.954666666667</v>
      </c>
      <c r="DL320">
        <v>90.3329333333333</v>
      </c>
      <c r="DM320">
        <v>0.0311992666666667</v>
      </c>
      <c r="DN320">
        <v>30.2956666666667</v>
      </c>
      <c r="DO320">
        <v>30.0037</v>
      </c>
      <c r="DP320">
        <v>999.9</v>
      </c>
      <c r="DQ320">
        <v>0</v>
      </c>
      <c r="DR320">
        <v>0</v>
      </c>
      <c r="DS320">
        <v>9997.48333333333</v>
      </c>
      <c r="DT320">
        <v>0</v>
      </c>
      <c r="DU320">
        <v>0.330984</v>
      </c>
      <c r="DV320">
        <v>0.488026666666667</v>
      </c>
      <c r="DW320">
        <v>430.838</v>
      </c>
      <c r="DX320">
        <v>430.218333333333</v>
      </c>
      <c r="DY320">
        <v>0.271436666666667</v>
      </c>
      <c r="DZ320">
        <v>419.989333333333</v>
      </c>
      <c r="EA320">
        <v>23.776</v>
      </c>
      <c r="EB320">
        <v>2.17227666666667</v>
      </c>
      <c r="EC320">
        <v>2.14776</v>
      </c>
      <c r="ED320">
        <v>18.7593333333333</v>
      </c>
      <c r="EE320">
        <v>18.5778666666667</v>
      </c>
      <c r="EF320">
        <v>0.00500059</v>
      </c>
      <c r="EG320">
        <v>0</v>
      </c>
      <c r="EH320">
        <v>0</v>
      </c>
      <c r="EI320">
        <v>0</v>
      </c>
      <c r="EJ320">
        <v>360.7</v>
      </c>
      <c r="EK320">
        <v>0.00500059</v>
      </c>
      <c r="EL320">
        <v>-8.43333333333333</v>
      </c>
      <c r="EM320">
        <v>-1.4</v>
      </c>
      <c r="EN320">
        <v>35.187</v>
      </c>
      <c r="EO320">
        <v>38.0413333333333</v>
      </c>
      <c r="EP320">
        <v>36.437</v>
      </c>
      <c r="EQ320">
        <v>37.875</v>
      </c>
      <c r="ER320">
        <v>37.375</v>
      </c>
      <c r="ES320">
        <v>0</v>
      </c>
      <c r="ET320">
        <v>0</v>
      </c>
      <c r="EU320">
        <v>0</v>
      </c>
      <c r="EV320">
        <v>1759364872.3</v>
      </c>
      <c r="EW320">
        <v>0</v>
      </c>
      <c r="EX320">
        <v>363.24</v>
      </c>
      <c r="EY320">
        <v>22.4923075941655</v>
      </c>
      <c r="EZ320">
        <v>5.32307685681817</v>
      </c>
      <c r="FA320">
        <v>-11.308</v>
      </c>
      <c r="FB320">
        <v>15</v>
      </c>
      <c r="FC320">
        <v>0</v>
      </c>
      <c r="FD320" t="s">
        <v>422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0.481668</v>
      </c>
      <c r="FQ320">
        <v>0.148226977443609</v>
      </c>
      <c r="FR320">
        <v>0.0256460617678426</v>
      </c>
      <c r="FS320">
        <v>1</v>
      </c>
      <c r="FT320">
        <v>363.194117647059</v>
      </c>
      <c r="FU320">
        <v>-5.24675337106197</v>
      </c>
      <c r="FV320">
        <v>4.90353660945616</v>
      </c>
      <c r="FW320">
        <v>-1</v>
      </c>
      <c r="FX320">
        <v>0.2429617</v>
      </c>
      <c r="FY320">
        <v>0.20948652631579</v>
      </c>
      <c r="FZ320">
        <v>0.020327064323458</v>
      </c>
      <c r="GA320">
        <v>0</v>
      </c>
      <c r="GB320">
        <v>1</v>
      </c>
      <c r="GC320">
        <v>2</v>
      </c>
      <c r="GD320" t="s">
        <v>423</v>
      </c>
      <c r="GE320">
        <v>3.13295</v>
      </c>
      <c r="GF320">
        <v>2.70896</v>
      </c>
      <c r="GG320">
        <v>0.0893845</v>
      </c>
      <c r="GH320">
        <v>0.0897718</v>
      </c>
      <c r="GI320">
        <v>0.102893</v>
      </c>
      <c r="GJ320">
        <v>0.102811</v>
      </c>
      <c r="GK320">
        <v>34278.1</v>
      </c>
      <c r="GL320">
        <v>36705.8</v>
      </c>
      <c r="GM320">
        <v>34058.8</v>
      </c>
      <c r="GN320">
        <v>36513.1</v>
      </c>
      <c r="GO320">
        <v>43150.7</v>
      </c>
      <c r="GP320">
        <v>47026.4</v>
      </c>
      <c r="GQ320">
        <v>53132</v>
      </c>
      <c r="GR320">
        <v>58357.4</v>
      </c>
      <c r="GS320">
        <v>1.90027</v>
      </c>
      <c r="GT320">
        <v>1.78128</v>
      </c>
      <c r="GU320">
        <v>0.0883453</v>
      </c>
      <c r="GV320">
        <v>0</v>
      </c>
      <c r="GW320">
        <v>28.5679</v>
      </c>
      <c r="GX320">
        <v>999.9</v>
      </c>
      <c r="GY320">
        <v>57.35</v>
      </c>
      <c r="GZ320">
        <v>30.978</v>
      </c>
      <c r="HA320">
        <v>28.607</v>
      </c>
      <c r="HB320">
        <v>54.9927</v>
      </c>
      <c r="HC320">
        <v>44.395</v>
      </c>
      <c r="HD320">
        <v>1</v>
      </c>
      <c r="HE320">
        <v>0.0860595</v>
      </c>
      <c r="HF320">
        <v>-1.46361</v>
      </c>
      <c r="HG320">
        <v>20.1256</v>
      </c>
      <c r="HH320">
        <v>5.19887</v>
      </c>
      <c r="HI320">
        <v>12.004</v>
      </c>
      <c r="HJ320">
        <v>4.97555</v>
      </c>
      <c r="HK320">
        <v>3.294</v>
      </c>
      <c r="HL320">
        <v>9999</v>
      </c>
      <c r="HM320">
        <v>9999</v>
      </c>
      <c r="HN320">
        <v>999.9</v>
      </c>
      <c r="HO320">
        <v>9999</v>
      </c>
      <c r="HP320">
        <v>1.86325</v>
      </c>
      <c r="HQ320">
        <v>1.86813</v>
      </c>
      <c r="HR320">
        <v>1.86783</v>
      </c>
      <c r="HS320">
        <v>1.86905</v>
      </c>
      <c r="HT320">
        <v>1.86981</v>
      </c>
      <c r="HU320">
        <v>1.86592</v>
      </c>
      <c r="HV320">
        <v>1.86693</v>
      </c>
      <c r="HW320">
        <v>1.86841</v>
      </c>
      <c r="HX320">
        <v>5</v>
      </c>
      <c r="HY320">
        <v>0</v>
      </c>
      <c r="HZ320">
        <v>0</v>
      </c>
      <c r="IA320">
        <v>0</v>
      </c>
      <c r="IB320" t="s">
        <v>424</v>
      </c>
      <c r="IC320" t="s">
        <v>425</v>
      </c>
      <c r="ID320" t="s">
        <v>426</v>
      </c>
      <c r="IE320" t="s">
        <v>426</v>
      </c>
      <c r="IF320" t="s">
        <v>426</v>
      </c>
      <c r="IG320" t="s">
        <v>426</v>
      </c>
      <c r="IH320">
        <v>0</v>
      </c>
      <c r="II320">
        <v>100</v>
      </c>
      <c r="IJ320">
        <v>100</v>
      </c>
      <c r="IK320">
        <v>1.98</v>
      </c>
      <c r="IL320">
        <v>0.3849</v>
      </c>
      <c r="IM320">
        <v>0.591063205497763</v>
      </c>
      <c r="IN320">
        <v>0.00362635438953289</v>
      </c>
      <c r="IO320">
        <v>-8.50754122937555e-07</v>
      </c>
      <c r="IP320">
        <v>2.87264459290622e-10</v>
      </c>
      <c r="IQ320">
        <v>-0.103101814204982</v>
      </c>
      <c r="IR320">
        <v>-0.017656537129445</v>
      </c>
      <c r="IS320">
        <v>0.00217271289782075</v>
      </c>
      <c r="IT320">
        <v>-2.34727275410467e-05</v>
      </c>
      <c r="IU320">
        <v>4</v>
      </c>
      <c r="IV320">
        <v>2183</v>
      </c>
      <c r="IW320">
        <v>1</v>
      </c>
      <c r="IX320">
        <v>27</v>
      </c>
      <c r="IY320">
        <v>29322747.9</v>
      </c>
      <c r="IZ320">
        <v>29322747.9</v>
      </c>
      <c r="JA320">
        <v>0.998535</v>
      </c>
      <c r="JB320">
        <v>2.64648</v>
      </c>
      <c r="JC320">
        <v>1.54785</v>
      </c>
      <c r="JD320">
        <v>2.31323</v>
      </c>
      <c r="JE320">
        <v>1.64673</v>
      </c>
      <c r="JF320">
        <v>2.35352</v>
      </c>
      <c r="JG320">
        <v>34.6235</v>
      </c>
      <c r="JH320">
        <v>24.2101</v>
      </c>
      <c r="JI320">
        <v>18</v>
      </c>
      <c r="JJ320">
        <v>471.84</v>
      </c>
      <c r="JK320">
        <v>395.742</v>
      </c>
      <c r="JL320">
        <v>31.0189</v>
      </c>
      <c r="JM320">
        <v>28.4632</v>
      </c>
      <c r="JN320">
        <v>30</v>
      </c>
      <c r="JO320">
        <v>28.4329</v>
      </c>
      <c r="JP320">
        <v>28.3792</v>
      </c>
      <c r="JQ320">
        <v>20.0042</v>
      </c>
      <c r="JR320">
        <v>20.4135</v>
      </c>
      <c r="JS320">
        <v>54.428</v>
      </c>
      <c r="JT320">
        <v>30.9968</v>
      </c>
      <c r="JU320">
        <v>420</v>
      </c>
      <c r="JV320">
        <v>23.7353</v>
      </c>
      <c r="JW320">
        <v>96.5825</v>
      </c>
      <c r="JX320">
        <v>94.551</v>
      </c>
    </row>
    <row r="321" spans="1:284">
      <c r="A321">
        <v>305</v>
      </c>
      <c r="B321">
        <v>1759364873.1</v>
      </c>
      <c r="C321">
        <v>3831</v>
      </c>
      <c r="D321" t="s">
        <v>1044</v>
      </c>
      <c r="E321" t="s">
        <v>1045</v>
      </c>
      <c r="F321">
        <v>5</v>
      </c>
      <c r="G321" t="s">
        <v>1033</v>
      </c>
      <c r="H321" t="s">
        <v>419</v>
      </c>
      <c r="I321">
        <v>1759364870.1</v>
      </c>
      <c r="J321">
        <f>(K321)/1000</f>
        <v>0</v>
      </c>
      <c r="K321">
        <f>1000*DK321*AI321*(DG321-DH321)/(100*CZ321*(1000-AI321*DG321))</f>
        <v>0</v>
      </c>
      <c r="L321">
        <f>DK321*AI321*(DF321-DE321*(1000-AI321*DH321)/(1000-AI321*DG321))/(100*CZ321)</f>
        <v>0</v>
      </c>
      <c r="M321">
        <f>DE321 - IF(AI321&gt;1, L321*CZ321*100.0/(AK321), 0)</f>
        <v>0</v>
      </c>
      <c r="N321">
        <f>((T321-J321/2)*M321-L321)/(T321+J321/2)</f>
        <v>0</v>
      </c>
      <c r="O321">
        <f>N321*(DL321+DM321)/1000.0</f>
        <v>0</v>
      </c>
      <c r="P321">
        <f>(DE321 - IF(AI321&gt;1, L321*CZ321*100.0/(AK321), 0))*(DL321+DM321)/1000.0</f>
        <v>0</v>
      </c>
      <c r="Q321">
        <f>2.0/((1/S321-1/R321)+SIGN(S321)*SQRT((1/S321-1/R321)*(1/S321-1/R321) + 4*DA321/((DA321+1)*(DA321+1))*(2*1/S321*1/R321-1/R321*1/R321)))</f>
        <v>0</v>
      </c>
      <c r="R321">
        <f>IF(LEFT(DB321,1)&lt;&gt;"0",IF(LEFT(DB321,1)="1",3.0,DC321),$D$5+$E$5*(DS321*DL321/($K$5*1000))+$F$5*(DS321*DL321/($K$5*1000))*MAX(MIN(CZ321,$J$5),$I$5)*MAX(MIN(CZ321,$J$5),$I$5)+$G$5*MAX(MIN(CZ321,$J$5),$I$5)*(DS321*DL321/($K$5*1000))+$H$5*(DS321*DL321/($K$5*1000))*(DS321*DL321/($K$5*1000)))</f>
        <v>0</v>
      </c>
      <c r="S321">
        <f>J321*(1000-(1000*0.61365*exp(17.502*W321/(240.97+W321))/(DL321+DM321)+DG321)/2)/(1000*0.61365*exp(17.502*W321/(240.97+W321))/(DL321+DM321)-DG321)</f>
        <v>0</v>
      </c>
      <c r="T321">
        <f>1/((DA321+1)/(Q321/1.6)+1/(R321/1.37)) + DA321/((DA321+1)/(Q321/1.6) + DA321/(R321/1.37))</f>
        <v>0</v>
      </c>
      <c r="U321">
        <f>(CV321*CY321)</f>
        <v>0</v>
      </c>
      <c r="V321">
        <f>(DN321+(U321+2*0.95*5.67E-8*(((DN321+$B$7)+273)^4-(DN321+273)^4)-44100*J321)/(1.84*29.3*R321+8*0.95*5.67E-8*(DN321+273)^3))</f>
        <v>0</v>
      </c>
      <c r="W321">
        <f>($C$7*DO321+$D$7*DP321+$E$7*V321)</f>
        <v>0</v>
      </c>
      <c r="X321">
        <f>0.61365*exp(17.502*W321/(240.97+W321))</f>
        <v>0</v>
      </c>
      <c r="Y321">
        <f>(Z321/AA321*100)</f>
        <v>0</v>
      </c>
      <c r="Z321">
        <f>DG321*(DL321+DM321)/1000</f>
        <v>0</v>
      </c>
      <c r="AA321">
        <f>0.61365*exp(17.502*DN321/(240.97+DN321))</f>
        <v>0</v>
      </c>
      <c r="AB321">
        <f>(X321-DG321*(DL321+DM321)/1000)</f>
        <v>0</v>
      </c>
      <c r="AC321">
        <f>(-J321*44100)</f>
        <v>0</v>
      </c>
      <c r="AD321">
        <f>2*29.3*R321*0.92*(DN321-W321)</f>
        <v>0</v>
      </c>
      <c r="AE321">
        <f>2*0.95*5.67E-8*(((DN321+$B$7)+273)^4-(W321+273)^4)</f>
        <v>0</v>
      </c>
      <c r="AF321">
        <f>U321+AE321+AC321+AD321</f>
        <v>0</v>
      </c>
      <c r="AG321">
        <v>27</v>
      </c>
      <c r="AH321">
        <v>5</v>
      </c>
      <c r="AI321">
        <f>IF(AG321*$H$13&gt;=AK321,1.0,(AK321/(AK321-AG321*$H$13)))</f>
        <v>0</v>
      </c>
      <c r="AJ321">
        <f>(AI321-1)*100</f>
        <v>0</v>
      </c>
      <c r="AK321">
        <f>MAX(0,($B$13+$C$13*DS321)/(1+$D$13*DS321)*DL321/(DN321+273)*$E$13)</f>
        <v>0</v>
      </c>
      <c r="AL321" t="s">
        <v>420</v>
      </c>
      <c r="AM321" t="s">
        <v>420</v>
      </c>
      <c r="AN321">
        <v>0</v>
      </c>
      <c r="AO321">
        <v>0</v>
      </c>
      <c r="AP321">
        <f>1-AN321/AO321</f>
        <v>0</v>
      </c>
      <c r="AQ321">
        <v>0</v>
      </c>
      <c r="AR321" t="s">
        <v>420</v>
      </c>
      <c r="AS321" t="s">
        <v>420</v>
      </c>
      <c r="AT321">
        <v>0</v>
      </c>
      <c r="AU321">
        <v>0</v>
      </c>
      <c r="AV321">
        <f>1-AT321/AU321</f>
        <v>0</v>
      </c>
      <c r="AW321">
        <v>0.5</v>
      </c>
      <c r="AX321">
        <f>CW321</f>
        <v>0</v>
      </c>
      <c r="AY321">
        <f>L321</f>
        <v>0</v>
      </c>
      <c r="AZ321">
        <f>AV321*AW321*AX321</f>
        <v>0</v>
      </c>
      <c r="BA321">
        <f>(AY321-AQ321)/AX321</f>
        <v>0</v>
      </c>
      <c r="BB321">
        <f>(AO321-AU321)/AU321</f>
        <v>0</v>
      </c>
      <c r="BC321">
        <f>AN321/(AP321+AN321/AU321)</f>
        <v>0</v>
      </c>
      <c r="BD321" t="s">
        <v>420</v>
      </c>
      <c r="BE321">
        <v>0</v>
      </c>
      <c r="BF321">
        <f>IF(BE321&lt;&gt;0, BE321, BC321)</f>
        <v>0</v>
      </c>
      <c r="BG321">
        <f>1-BF321/AU321</f>
        <v>0</v>
      </c>
      <c r="BH321">
        <f>(AU321-AT321)/(AU321-BF321)</f>
        <v>0</v>
      </c>
      <c r="BI321">
        <f>(AO321-AU321)/(AO321-BF321)</f>
        <v>0</v>
      </c>
      <c r="BJ321">
        <f>(AU321-AT321)/(AU321-AN321)</f>
        <v>0</v>
      </c>
      <c r="BK321">
        <f>(AO321-AU321)/(AO321-AN321)</f>
        <v>0</v>
      </c>
      <c r="BL321">
        <f>(BH321*BF321/AT321)</f>
        <v>0</v>
      </c>
      <c r="BM321">
        <f>(1-BL321)</f>
        <v>0</v>
      </c>
      <c r="CV321">
        <f>$B$11*DT321+$C$11*DU321+$F$11*EF321*(1-EI321)</f>
        <v>0</v>
      </c>
      <c r="CW321">
        <f>CV321*CX321</f>
        <v>0</v>
      </c>
      <c r="CX321">
        <f>($B$11*$D$9+$C$11*$D$9+$F$11*((ES321+EK321)/MAX(ES321+EK321+ET321, 0.1)*$I$9+ET321/MAX(ES321+EK321+ET321, 0.1)*$J$9))/($B$11+$C$11+$F$11)</f>
        <v>0</v>
      </c>
      <c r="CY321">
        <f>($B$11*$K$9+$C$11*$K$9+$F$11*((ES321+EK321)/MAX(ES321+EK321+ET321, 0.1)*$P$9+ET321/MAX(ES321+EK321+ET321, 0.1)*$Q$9))/($B$11+$C$11+$F$11)</f>
        <v>0</v>
      </c>
      <c r="CZ321">
        <v>3.93</v>
      </c>
      <c r="DA321">
        <v>0.5</v>
      </c>
      <c r="DB321" t="s">
        <v>421</v>
      </c>
      <c r="DC321">
        <v>2</v>
      </c>
      <c r="DD321">
        <v>1759364870.1</v>
      </c>
      <c r="DE321">
        <v>420.467</v>
      </c>
      <c r="DF321">
        <v>420.000333333333</v>
      </c>
      <c r="DG321">
        <v>24.0509333333333</v>
      </c>
      <c r="DH321">
        <v>23.7754666666667</v>
      </c>
      <c r="DI321">
        <v>418.486</v>
      </c>
      <c r="DJ321">
        <v>23.6661</v>
      </c>
      <c r="DK321">
        <v>500.022333333333</v>
      </c>
      <c r="DL321">
        <v>90.3328666666667</v>
      </c>
      <c r="DM321">
        <v>0.0308612666666667</v>
      </c>
      <c r="DN321">
        <v>30.2980666666667</v>
      </c>
      <c r="DO321">
        <v>30.0052666666667</v>
      </c>
      <c r="DP321">
        <v>999.9</v>
      </c>
      <c r="DQ321">
        <v>0</v>
      </c>
      <c r="DR321">
        <v>0</v>
      </c>
      <c r="DS321">
        <v>10021.25</v>
      </c>
      <c r="DT321">
        <v>0</v>
      </c>
      <c r="DU321">
        <v>0.330984</v>
      </c>
      <c r="DV321">
        <v>0.466542333333333</v>
      </c>
      <c r="DW321">
        <v>430.828666666667</v>
      </c>
      <c r="DX321">
        <v>430.229333333333</v>
      </c>
      <c r="DY321">
        <v>0.275456</v>
      </c>
      <c r="DZ321">
        <v>420.000333333333</v>
      </c>
      <c r="EA321">
        <v>23.7754666666667</v>
      </c>
      <c r="EB321">
        <v>2.17258666666667</v>
      </c>
      <c r="EC321">
        <v>2.14770666666667</v>
      </c>
      <c r="ED321">
        <v>18.7616333333333</v>
      </c>
      <c r="EE321">
        <v>18.5775</v>
      </c>
      <c r="EF321">
        <v>0.00500059</v>
      </c>
      <c r="EG321">
        <v>0</v>
      </c>
      <c r="EH321">
        <v>0</v>
      </c>
      <c r="EI321">
        <v>0</v>
      </c>
      <c r="EJ321">
        <v>364.833333333333</v>
      </c>
      <c r="EK321">
        <v>0.00500059</v>
      </c>
      <c r="EL321">
        <v>-13.5666666666667</v>
      </c>
      <c r="EM321">
        <v>-2.26666666666667</v>
      </c>
      <c r="EN321">
        <v>35.187</v>
      </c>
      <c r="EO321">
        <v>38.0413333333333</v>
      </c>
      <c r="EP321">
        <v>36.4163333333333</v>
      </c>
      <c r="EQ321">
        <v>37.875</v>
      </c>
      <c r="ER321">
        <v>37.375</v>
      </c>
      <c r="ES321">
        <v>0</v>
      </c>
      <c r="ET321">
        <v>0</v>
      </c>
      <c r="EU321">
        <v>0</v>
      </c>
      <c r="EV321">
        <v>1759364874.1</v>
      </c>
      <c r="EW321">
        <v>0</v>
      </c>
      <c r="EX321">
        <v>363.515384615385</v>
      </c>
      <c r="EY321">
        <v>2.55726486994434</v>
      </c>
      <c r="EZ321">
        <v>9.43247856760457</v>
      </c>
      <c r="FA321">
        <v>-11.4192307692308</v>
      </c>
      <c r="FB321">
        <v>15</v>
      </c>
      <c r="FC321">
        <v>0</v>
      </c>
      <c r="FD321" t="s">
        <v>422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0.48653705</v>
      </c>
      <c r="FQ321">
        <v>0.0368786616541351</v>
      </c>
      <c r="FR321">
        <v>0.0184011182308984</v>
      </c>
      <c r="FS321">
        <v>1</v>
      </c>
      <c r="FT321">
        <v>363.567647058824</v>
      </c>
      <c r="FU321">
        <v>5.0954925889131</v>
      </c>
      <c r="FV321">
        <v>5.13051543037489</v>
      </c>
      <c r="FW321">
        <v>-1</v>
      </c>
      <c r="FX321">
        <v>0.24911715</v>
      </c>
      <c r="FY321">
        <v>0.21242422556391</v>
      </c>
      <c r="FZ321">
        <v>0.0205107983395942</v>
      </c>
      <c r="GA321">
        <v>0</v>
      </c>
      <c r="GB321">
        <v>1</v>
      </c>
      <c r="GC321">
        <v>2</v>
      </c>
      <c r="GD321" t="s">
        <v>423</v>
      </c>
      <c r="GE321">
        <v>3.13301</v>
      </c>
      <c r="GF321">
        <v>2.70887</v>
      </c>
      <c r="GG321">
        <v>0.0893851</v>
      </c>
      <c r="GH321">
        <v>0.0897791</v>
      </c>
      <c r="GI321">
        <v>0.102893</v>
      </c>
      <c r="GJ321">
        <v>0.102813</v>
      </c>
      <c r="GK321">
        <v>34278.1</v>
      </c>
      <c r="GL321">
        <v>36705.4</v>
      </c>
      <c r="GM321">
        <v>34058.8</v>
      </c>
      <c r="GN321">
        <v>36513.1</v>
      </c>
      <c r="GO321">
        <v>43150.6</v>
      </c>
      <c r="GP321">
        <v>47026.1</v>
      </c>
      <c r="GQ321">
        <v>53131.9</v>
      </c>
      <c r="GR321">
        <v>58357.2</v>
      </c>
      <c r="GS321">
        <v>1.9004</v>
      </c>
      <c r="GT321">
        <v>1.78125</v>
      </c>
      <c r="GU321">
        <v>0.0883639</v>
      </c>
      <c r="GV321">
        <v>0</v>
      </c>
      <c r="GW321">
        <v>28.5693</v>
      </c>
      <c r="GX321">
        <v>999.9</v>
      </c>
      <c r="GY321">
        <v>57.35</v>
      </c>
      <c r="GZ321">
        <v>30.978</v>
      </c>
      <c r="HA321">
        <v>28.6035</v>
      </c>
      <c r="HB321">
        <v>55.1227</v>
      </c>
      <c r="HC321">
        <v>44.1466</v>
      </c>
      <c r="HD321">
        <v>1</v>
      </c>
      <c r="HE321">
        <v>0.0857774</v>
      </c>
      <c r="HF321">
        <v>-1.44467</v>
      </c>
      <c r="HG321">
        <v>20.1257</v>
      </c>
      <c r="HH321">
        <v>5.19872</v>
      </c>
      <c r="HI321">
        <v>12.004</v>
      </c>
      <c r="HJ321">
        <v>4.97555</v>
      </c>
      <c r="HK321">
        <v>3.294</v>
      </c>
      <c r="HL321">
        <v>9999</v>
      </c>
      <c r="HM321">
        <v>9999</v>
      </c>
      <c r="HN321">
        <v>999.9</v>
      </c>
      <c r="HO321">
        <v>9999</v>
      </c>
      <c r="HP321">
        <v>1.86325</v>
      </c>
      <c r="HQ321">
        <v>1.86813</v>
      </c>
      <c r="HR321">
        <v>1.86783</v>
      </c>
      <c r="HS321">
        <v>1.86905</v>
      </c>
      <c r="HT321">
        <v>1.86981</v>
      </c>
      <c r="HU321">
        <v>1.8659</v>
      </c>
      <c r="HV321">
        <v>1.86693</v>
      </c>
      <c r="HW321">
        <v>1.86841</v>
      </c>
      <c r="HX321">
        <v>5</v>
      </c>
      <c r="HY321">
        <v>0</v>
      </c>
      <c r="HZ321">
        <v>0</v>
      </c>
      <c r="IA321">
        <v>0</v>
      </c>
      <c r="IB321" t="s">
        <v>424</v>
      </c>
      <c r="IC321" t="s">
        <v>425</v>
      </c>
      <c r="ID321" t="s">
        <v>426</v>
      </c>
      <c r="IE321" t="s">
        <v>426</v>
      </c>
      <c r="IF321" t="s">
        <v>426</v>
      </c>
      <c r="IG321" t="s">
        <v>426</v>
      </c>
      <c r="IH321">
        <v>0</v>
      </c>
      <c r="II321">
        <v>100</v>
      </c>
      <c r="IJ321">
        <v>100</v>
      </c>
      <c r="IK321">
        <v>1.98</v>
      </c>
      <c r="IL321">
        <v>0.3849</v>
      </c>
      <c r="IM321">
        <v>0.591063205497763</v>
      </c>
      <c r="IN321">
        <v>0.00362635438953289</v>
      </c>
      <c r="IO321">
        <v>-8.50754122937555e-07</v>
      </c>
      <c r="IP321">
        <v>2.87264459290622e-10</v>
      </c>
      <c r="IQ321">
        <v>-0.103101814204982</v>
      </c>
      <c r="IR321">
        <v>-0.017656537129445</v>
      </c>
      <c r="IS321">
        <v>0.00217271289782075</v>
      </c>
      <c r="IT321">
        <v>-2.34727275410467e-05</v>
      </c>
      <c r="IU321">
        <v>4</v>
      </c>
      <c r="IV321">
        <v>2183</v>
      </c>
      <c r="IW321">
        <v>1</v>
      </c>
      <c r="IX321">
        <v>27</v>
      </c>
      <c r="IY321">
        <v>29322747.9</v>
      </c>
      <c r="IZ321">
        <v>29322747.9</v>
      </c>
      <c r="JA321">
        <v>0.998535</v>
      </c>
      <c r="JB321">
        <v>2.63794</v>
      </c>
      <c r="JC321">
        <v>1.54785</v>
      </c>
      <c r="JD321">
        <v>2.31323</v>
      </c>
      <c r="JE321">
        <v>1.64551</v>
      </c>
      <c r="JF321">
        <v>2.37671</v>
      </c>
      <c r="JG321">
        <v>34.6235</v>
      </c>
      <c r="JH321">
        <v>24.2188</v>
      </c>
      <c r="JI321">
        <v>18</v>
      </c>
      <c r="JJ321">
        <v>471.919</v>
      </c>
      <c r="JK321">
        <v>395.736</v>
      </c>
      <c r="JL321">
        <v>31.0141</v>
      </c>
      <c r="JM321">
        <v>28.4641</v>
      </c>
      <c r="JN321">
        <v>30</v>
      </c>
      <c r="JO321">
        <v>28.4329</v>
      </c>
      <c r="JP321">
        <v>28.3804</v>
      </c>
      <c r="JQ321">
        <v>20.0035</v>
      </c>
      <c r="JR321">
        <v>20.4135</v>
      </c>
      <c r="JS321">
        <v>54.428</v>
      </c>
      <c r="JT321">
        <v>30.9892</v>
      </c>
      <c r="JU321">
        <v>420</v>
      </c>
      <c r="JV321">
        <v>23.7336</v>
      </c>
      <c r="JW321">
        <v>96.5823</v>
      </c>
      <c r="JX321">
        <v>94.5507</v>
      </c>
    </row>
    <row r="322" spans="1:284">
      <c r="A322">
        <v>306</v>
      </c>
      <c r="B322">
        <v>1759364875.1</v>
      </c>
      <c r="C322">
        <v>3833</v>
      </c>
      <c r="D322" t="s">
        <v>1046</v>
      </c>
      <c r="E322" t="s">
        <v>1047</v>
      </c>
      <c r="F322">
        <v>5</v>
      </c>
      <c r="G322" t="s">
        <v>1033</v>
      </c>
      <c r="H322" t="s">
        <v>419</v>
      </c>
      <c r="I322">
        <v>1759364872.1</v>
      </c>
      <c r="J322">
        <f>(K322)/1000</f>
        <v>0</v>
      </c>
      <c r="K322">
        <f>1000*DK322*AI322*(DG322-DH322)/(100*CZ322*(1000-AI322*DG322))</f>
        <v>0</v>
      </c>
      <c r="L322">
        <f>DK322*AI322*(DF322-DE322*(1000-AI322*DH322)/(1000-AI322*DG322))/(100*CZ322)</f>
        <v>0</v>
      </c>
      <c r="M322">
        <f>DE322 - IF(AI322&gt;1, L322*CZ322*100.0/(AK322), 0)</f>
        <v>0</v>
      </c>
      <c r="N322">
        <f>((T322-J322/2)*M322-L322)/(T322+J322/2)</f>
        <v>0</v>
      </c>
      <c r="O322">
        <f>N322*(DL322+DM322)/1000.0</f>
        <v>0</v>
      </c>
      <c r="P322">
        <f>(DE322 - IF(AI322&gt;1, L322*CZ322*100.0/(AK322), 0))*(DL322+DM322)/1000.0</f>
        <v>0</v>
      </c>
      <c r="Q322">
        <f>2.0/((1/S322-1/R322)+SIGN(S322)*SQRT((1/S322-1/R322)*(1/S322-1/R322) + 4*DA322/((DA322+1)*(DA322+1))*(2*1/S322*1/R322-1/R322*1/R322)))</f>
        <v>0</v>
      </c>
      <c r="R322">
        <f>IF(LEFT(DB322,1)&lt;&gt;"0",IF(LEFT(DB322,1)="1",3.0,DC322),$D$5+$E$5*(DS322*DL322/($K$5*1000))+$F$5*(DS322*DL322/($K$5*1000))*MAX(MIN(CZ322,$J$5),$I$5)*MAX(MIN(CZ322,$J$5),$I$5)+$G$5*MAX(MIN(CZ322,$J$5),$I$5)*(DS322*DL322/($K$5*1000))+$H$5*(DS322*DL322/($K$5*1000))*(DS322*DL322/($K$5*1000)))</f>
        <v>0</v>
      </c>
      <c r="S322">
        <f>J322*(1000-(1000*0.61365*exp(17.502*W322/(240.97+W322))/(DL322+DM322)+DG322)/2)/(1000*0.61365*exp(17.502*W322/(240.97+W322))/(DL322+DM322)-DG322)</f>
        <v>0</v>
      </c>
      <c r="T322">
        <f>1/((DA322+1)/(Q322/1.6)+1/(R322/1.37)) + DA322/((DA322+1)/(Q322/1.6) + DA322/(R322/1.37))</f>
        <v>0</v>
      </c>
      <c r="U322">
        <f>(CV322*CY322)</f>
        <v>0</v>
      </c>
      <c r="V322">
        <f>(DN322+(U322+2*0.95*5.67E-8*(((DN322+$B$7)+273)^4-(DN322+273)^4)-44100*J322)/(1.84*29.3*R322+8*0.95*5.67E-8*(DN322+273)^3))</f>
        <v>0</v>
      </c>
      <c r="W322">
        <f>($C$7*DO322+$D$7*DP322+$E$7*V322)</f>
        <v>0</v>
      </c>
      <c r="X322">
        <f>0.61365*exp(17.502*W322/(240.97+W322))</f>
        <v>0</v>
      </c>
      <c r="Y322">
        <f>(Z322/AA322*100)</f>
        <v>0</v>
      </c>
      <c r="Z322">
        <f>DG322*(DL322+DM322)/1000</f>
        <v>0</v>
      </c>
      <c r="AA322">
        <f>0.61365*exp(17.502*DN322/(240.97+DN322))</f>
        <v>0</v>
      </c>
      <c r="AB322">
        <f>(X322-DG322*(DL322+DM322)/1000)</f>
        <v>0</v>
      </c>
      <c r="AC322">
        <f>(-J322*44100)</f>
        <v>0</v>
      </c>
      <c r="AD322">
        <f>2*29.3*R322*0.92*(DN322-W322)</f>
        <v>0</v>
      </c>
      <c r="AE322">
        <f>2*0.95*5.67E-8*(((DN322+$B$7)+273)^4-(W322+273)^4)</f>
        <v>0</v>
      </c>
      <c r="AF322">
        <f>U322+AE322+AC322+AD322</f>
        <v>0</v>
      </c>
      <c r="AG322">
        <v>27</v>
      </c>
      <c r="AH322">
        <v>5</v>
      </c>
      <c r="AI322">
        <f>IF(AG322*$H$13&gt;=AK322,1.0,(AK322/(AK322-AG322*$H$13)))</f>
        <v>0</v>
      </c>
      <c r="AJ322">
        <f>(AI322-1)*100</f>
        <v>0</v>
      </c>
      <c r="AK322">
        <f>MAX(0,($B$13+$C$13*DS322)/(1+$D$13*DS322)*DL322/(DN322+273)*$E$13)</f>
        <v>0</v>
      </c>
      <c r="AL322" t="s">
        <v>420</v>
      </c>
      <c r="AM322" t="s">
        <v>420</v>
      </c>
      <c r="AN322">
        <v>0</v>
      </c>
      <c r="AO322">
        <v>0</v>
      </c>
      <c r="AP322">
        <f>1-AN322/AO322</f>
        <v>0</v>
      </c>
      <c r="AQ322">
        <v>0</v>
      </c>
      <c r="AR322" t="s">
        <v>420</v>
      </c>
      <c r="AS322" t="s">
        <v>420</v>
      </c>
      <c r="AT322">
        <v>0</v>
      </c>
      <c r="AU322">
        <v>0</v>
      </c>
      <c r="AV322">
        <f>1-AT322/AU322</f>
        <v>0</v>
      </c>
      <c r="AW322">
        <v>0.5</v>
      </c>
      <c r="AX322">
        <f>CW322</f>
        <v>0</v>
      </c>
      <c r="AY322">
        <f>L322</f>
        <v>0</v>
      </c>
      <c r="AZ322">
        <f>AV322*AW322*AX322</f>
        <v>0</v>
      </c>
      <c r="BA322">
        <f>(AY322-AQ322)/AX322</f>
        <v>0</v>
      </c>
      <c r="BB322">
        <f>(AO322-AU322)/AU322</f>
        <v>0</v>
      </c>
      <c r="BC322">
        <f>AN322/(AP322+AN322/AU322)</f>
        <v>0</v>
      </c>
      <c r="BD322" t="s">
        <v>420</v>
      </c>
      <c r="BE322">
        <v>0</v>
      </c>
      <c r="BF322">
        <f>IF(BE322&lt;&gt;0, BE322, BC322)</f>
        <v>0</v>
      </c>
      <c r="BG322">
        <f>1-BF322/AU322</f>
        <v>0</v>
      </c>
      <c r="BH322">
        <f>(AU322-AT322)/(AU322-BF322)</f>
        <v>0</v>
      </c>
      <c r="BI322">
        <f>(AO322-AU322)/(AO322-BF322)</f>
        <v>0</v>
      </c>
      <c r="BJ322">
        <f>(AU322-AT322)/(AU322-AN322)</f>
        <v>0</v>
      </c>
      <c r="BK322">
        <f>(AO322-AU322)/(AO322-AN322)</f>
        <v>0</v>
      </c>
      <c r="BL322">
        <f>(BH322*BF322/AT322)</f>
        <v>0</v>
      </c>
      <c r="BM322">
        <f>(1-BL322)</f>
        <v>0</v>
      </c>
      <c r="CV322">
        <f>$B$11*DT322+$C$11*DU322+$F$11*EF322*(1-EI322)</f>
        <v>0</v>
      </c>
      <c r="CW322">
        <f>CV322*CX322</f>
        <v>0</v>
      </c>
      <c r="CX322">
        <f>($B$11*$D$9+$C$11*$D$9+$F$11*((ES322+EK322)/MAX(ES322+EK322+ET322, 0.1)*$I$9+ET322/MAX(ES322+EK322+ET322, 0.1)*$J$9))/($B$11+$C$11+$F$11)</f>
        <v>0</v>
      </c>
      <c r="CY322">
        <f>($B$11*$K$9+$C$11*$K$9+$F$11*((ES322+EK322)/MAX(ES322+EK322+ET322, 0.1)*$P$9+ET322/MAX(ES322+EK322+ET322, 0.1)*$Q$9))/($B$11+$C$11+$F$11)</f>
        <v>0</v>
      </c>
      <c r="CZ322">
        <v>3.93</v>
      </c>
      <c r="DA322">
        <v>0.5</v>
      </c>
      <c r="DB322" t="s">
        <v>421</v>
      </c>
      <c r="DC322">
        <v>2</v>
      </c>
      <c r="DD322">
        <v>1759364872.1</v>
      </c>
      <c r="DE322">
        <v>420.459333333333</v>
      </c>
      <c r="DF322">
        <v>420.01</v>
      </c>
      <c r="DG322">
        <v>24.0526</v>
      </c>
      <c r="DH322">
        <v>23.7749666666667</v>
      </c>
      <c r="DI322">
        <v>418.478333333333</v>
      </c>
      <c r="DJ322">
        <v>23.6677</v>
      </c>
      <c r="DK322">
        <v>500.061</v>
      </c>
      <c r="DL322">
        <v>90.3333</v>
      </c>
      <c r="DM322">
        <v>0.0307096666666667</v>
      </c>
      <c r="DN322">
        <v>30.3005666666667</v>
      </c>
      <c r="DO322">
        <v>30.0088666666667</v>
      </c>
      <c r="DP322">
        <v>999.9</v>
      </c>
      <c r="DQ322">
        <v>0</v>
      </c>
      <c r="DR322">
        <v>0</v>
      </c>
      <c r="DS322">
        <v>10022.5</v>
      </c>
      <c r="DT322">
        <v>0</v>
      </c>
      <c r="DU322">
        <v>0.330984</v>
      </c>
      <c r="DV322">
        <v>0.449137333333333</v>
      </c>
      <c r="DW322">
        <v>430.821333333333</v>
      </c>
      <c r="DX322">
        <v>430.239</v>
      </c>
      <c r="DY322">
        <v>0.277613333333333</v>
      </c>
      <c r="DZ322">
        <v>420.01</v>
      </c>
      <c r="EA322">
        <v>23.7749666666667</v>
      </c>
      <c r="EB322">
        <v>2.17274666666667</v>
      </c>
      <c r="EC322">
        <v>2.14767333333333</v>
      </c>
      <c r="ED322">
        <v>18.7628</v>
      </c>
      <c r="EE322">
        <v>18.5772333333333</v>
      </c>
      <c r="EF322">
        <v>0.00500059</v>
      </c>
      <c r="EG322">
        <v>0</v>
      </c>
      <c r="EH322">
        <v>0</v>
      </c>
      <c r="EI322">
        <v>0</v>
      </c>
      <c r="EJ322">
        <v>361.133333333333</v>
      </c>
      <c r="EK322">
        <v>0.00500059</v>
      </c>
      <c r="EL322">
        <v>-13.6666666666667</v>
      </c>
      <c r="EM322">
        <v>-2.33333333333333</v>
      </c>
      <c r="EN322">
        <v>35.187</v>
      </c>
      <c r="EO322">
        <v>38.0206666666667</v>
      </c>
      <c r="EP322">
        <v>36.3956666666667</v>
      </c>
      <c r="EQ322">
        <v>37.875</v>
      </c>
      <c r="ER322">
        <v>37.375</v>
      </c>
      <c r="ES322">
        <v>0</v>
      </c>
      <c r="ET322">
        <v>0</v>
      </c>
      <c r="EU322">
        <v>0</v>
      </c>
      <c r="EV322">
        <v>1759364876.5</v>
      </c>
      <c r="EW322">
        <v>0</v>
      </c>
      <c r="EX322">
        <v>362.692307692308</v>
      </c>
      <c r="EY322">
        <v>-10.8376069956351</v>
      </c>
      <c r="EZ322">
        <v>10.0136753880708</v>
      </c>
      <c r="FA322">
        <v>-10.8961538461538</v>
      </c>
      <c r="FB322">
        <v>15</v>
      </c>
      <c r="FC322">
        <v>0</v>
      </c>
      <c r="FD322" t="s">
        <v>422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0.4849013</v>
      </c>
      <c r="FQ322">
        <v>-0.0835878496240599</v>
      </c>
      <c r="FR322">
        <v>0.0210739928350088</v>
      </c>
      <c r="FS322">
        <v>1</v>
      </c>
      <c r="FT322">
        <v>363.267647058824</v>
      </c>
      <c r="FU322">
        <v>3.85790668425813</v>
      </c>
      <c r="FV322">
        <v>4.96693304519323</v>
      </c>
      <c r="FW322">
        <v>-1</v>
      </c>
      <c r="FX322">
        <v>0.2555293</v>
      </c>
      <c r="FY322">
        <v>0.190418616541353</v>
      </c>
      <c r="FZ322">
        <v>0.0185191667552836</v>
      </c>
      <c r="GA322">
        <v>0</v>
      </c>
      <c r="GB322">
        <v>1</v>
      </c>
      <c r="GC322">
        <v>2</v>
      </c>
      <c r="GD322" t="s">
        <v>423</v>
      </c>
      <c r="GE322">
        <v>3.13289</v>
      </c>
      <c r="GF322">
        <v>2.70886</v>
      </c>
      <c r="GG322">
        <v>0.0893878</v>
      </c>
      <c r="GH322">
        <v>0.0897772</v>
      </c>
      <c r="GI322">
        <v>0.102896</v>
      </c>
      <c r="GJ322">
        <v>0.102817</v>
      </c>
      <c r="GK322">
        <v>34278.2</v>
      </c>
      <c r="GL322">
        <v>36705.6</v>
      </c>
      <c r="GM322">
        <v>34058.9</v>
      </c>
      <c r="GN322">
        <v>36513.1</v>
      </c>
      <c r="GO322">
        <v>43150.6</v>
      </c>
      <c r="GP322">
        <v>47026.1</v>
      </c>
      <c r="GQ322">
        <v>53132</v>
      </c>
      <c r="GR322">
        <v>58357.5</v>
      </c>
      <c r="GS322">
        <v>1.89998</v>
      </c>
      <c r="GT322">
        <v>1.7815</v>
      </c>
      <c r="GU322">
        <v>0.0884198</v>
      </c>
      <c r="GV322">
        <v>0</v>
      </c>
      <c r="GW322">
        <v>28.5716</v>
      </c>
      <c r="GX322">
        <v>999.9</v>
      </c>
      <c r="GY322">
        <v>57.35</v>
      </c>
      <c r="GZ322">
        <v>30.988</v>
      </c>
      <c r="HA322">
        <v>28.6229</v>
      </c>
      <c r="HB322">
        <v>54.7127</v>
      </c>
      <c r="HC322">
        <v>44.2188</v>
      </c>
      <c r="HD322">
        <v>1</v>
      </c>
      <c r="HE322">
        <v>0.0858232</v>
      </c>
      <c r="HF322">
        <v>-1.4178</v>
      </c>
      <c r="HG322">
        <v>20.1258</v>
      </c>
      <c r="HH322">
        <v>5.19872</v>
      </c>
      <c r="HI322">
        <v>12.0044</v>
      </c>
      <c r="HJ322">
        <v>4.9755</v>
      </c>
      <c r="HK322">
        <v>3.294</v>
      </c>
      <c r="HL322">
        <v>9999</v>
      </c>
      <c r="HM322">
        <v>9999</v>
      </c>
      <c r="HN322">
        <v>999.9</v>
      </c>
      <c r="HO322">
        <v>9999</v>
      </c>
      <c r="HP322">
        <v>1.86325</v>
      </c>
      <c r="HQ322">
        <v>1.86813</v>
      </c>
      <c r="HR322">
        <v>1.86783</v>
      </c>
      <c r="HS322">
        <v>1.86905</v>
      </c>
      <c r="HT322">
        <v>1.86981</v>
      </c>
      <c r="HU322">
        <v>1.86592</v>
      </c>
      <c r="HV322">
        <v>1.86691</v>
      </c>
      <c r="HW322">
        <v>1.8684</v>
      </c>
      <c r="HX322">
        <v>5</v>
      </c>
      <c r="HY322">
        <v>0</v>
      </c>
      <c r="HZ322">
        <v>0</v>
      </c>
      <c r="IA322">
        <v>0</v>
      </c>
      <c r="IB322" t="s">
        <v>424</v>
      </c>
      <c r="IC322" t="s">
        <v>425</v>
      </c>
      <c r="ID322" t="s">
        <v>426</v>
      </c>
      <c r="IE322" t="s">
        <v>426</v>
      </c>
      <c r="IF322" t="s">
        <v>426</v>
      </c>
      <c r="IG322" t="s">
        <v>426</v>
      </c>
      <c r="IH322">
        <v>0</v>
      </c>
      <c r="II322">
        <v>100</v>
      </c>
      <c r="IJ322">
        <v>100</v>
      </c>
      <c r="IK322">
        <v>1.98</v>
      </c>
      <c r="IL322">
        <v>0.3849</v>
      </c>
      <c r="IM322">
        <v>0.591063205497763</v>
      </c>
      <c r="IN322">
        <v>0.00362635438953289</v>
      </c>
      <c r="IO322">
        <v>-8.50754122937555e-07</v>
      </c>
      <c r="IP322">
        <v>2.87264459290622e-10</v>
      </c>
      <c r="IQ322">
        <v>-0.103101814204982</v>
      </c>
      <c r="IR322">
        <v>-0.017656537129445</v>
      </c>
      <c r="IS322">
        <v>0.00217271289782075</v>
      </c>
      <c r="IT322">
        <v>-2.34727275410467e-05</v>
      </c>
      <c r="IU322">
        <v>4</v>
      </c>
      <c r="IV322">
        <v>2183</v>
      </c>
      <c r="IW322">
        <v>1</v>
      </c>
      <c r="IX322">
        <v>27</v>
      </c>
      <c r="IY322">
        <v>29322747.9</v>
      </c>
      <c r="IZ322">
        <v>29322747.9</v>
      </c>
      <c r="JA322">
        <v>0.998535</v>
      </c>
      <c r="JB322">
        <v>2.65259</v>
      </c>
      <c r="JC322">
        <v>1.54785</v>
      </c>
      <c r="JD322">
        <v>2.31201</v>
      </c>
      <c r="JE322">
        <v>1.64551</v>
      </c>
      <c r="JF322">
        <v>2.27539</v>
      </c>
      <c r="JG322">
        <v>34.6235</v>
      </c>
      <c r="JH322">
        <v>24.2101</v>
      </c>
      <c r="JI322">
        <v>18</v>
      </c>
      <c r="JJ322">
        <v>471.652</v>
      </c>
      <c r="JK322">
        <v>395.876</v>
      </c>
      <c r="JL322">
        <v>31.0096</v>
      </c>
      <c r="JM322">
        <v>28.4654</v>
      </c>
      <c r="JN322">
        <v>30.0001</v>
      </c>
      <c r="JO322">
        <v>28.4329</v>
      </c>
      <c r="JP322">
        <v>28.381</v>
      </c>
      <c r="JQ322">
        <v>20.005</v>
      </c>
      <c r="JR322">
        <v>20.4135</v>
      </c>
      <c r="JS322">
        <v>54.428</v>
      </c>
      <c r="JT322">
        <v>30.9892</v>
      </c>
      <c r="JU322">
        <v>420</v>
      </c>
      <c r="JV322">
        <v>23.7282</v>
      </c>
      <c r="JW322">
        <v>96.5826</v>
      </c>
      <c r="JX322">
        <v>94.551</v>
      </c>
    </row>
    <row r="323" spans="1:284">
      <c r="A323">
        <v>307</v>
      </c>
      <c r="B323">
        <v>1759364877.1</v>
      </c>
      <c r="C323">
        <v>3835</v>
      </c>
      <c r="D323" t="s">
        <v>1048</v>
      </c>
      <c r="E323" t="s">
        <v>1049</v>
      </c>
      <c r="F323">
        <v>5</v>
      </c>
      <c r="G323" t="s">
        <v>1033</v>
      </c>
      <c r="H323" t="s">
        <v>419</v>
      </c>
      <c r="I323">
        <v>1759364874.1</v>
      </c>
      <c r="J323">
        <f>(K323)/1000</f>
        <v>0</v>
      </c>
      <c r="K323">
        <f>1000*DK323*AI323*(DG323-DH323)/(100*CZ323*(1000-AI323*DG323))</f>
        <v>0</v>
      </c>
      <c r="L323">
        <f>DK323*AI323*(DF323-DE323*(1000-AI323*DH323)/(1000-AI323*DG323))/(100*CZ323)</f>
        <v>0</v>
      </c>
      <c r="M323">
        <f>DE323 - IF(AI323&gt;1, L323*CZ323*100.0/(AK323), 0)</f>
        <v>0</v>
      </c>
      <c r="N323">
        <f>((T323-J323/2)*M323-L323)/(T323+J323/2)</f>
        <v>0</v>
      </c>
      <c r="O323">
        <f>N323*(DL323+DM323)/1000.0</f>
        <v>0</v>
      </c>
      <c r="P323">
        <f>(DE323 - IF(AI323&gt;1, L323*CZ323*100.0/(AK323), 0))*(DL323+DM323)/1000.0</f>
        <v>0</v>
      </c>
      <c r="Q323">
        <f>2.0/((1/S323-1/R323)+SIGN(S323)*SQRT((1/S323-1/R323)*(1/S323-1/R323) + 4*DA323/((DA323+1)*(DA323+1))*(2*1/S323*1/R323-1/R323*1/R323)))</f>
        <v>0</v>
      </c>
      <c r="R323">
        <f>IF(LEFT(DB323,1)&lt;&gt;"0",IF(LEFT(DB323,1)="1",3.0,DC323),$D$5+$E$5*(DS323*DL323/($K$5*1000))+$F$5*(DS323*DL323/($K$5*1000))*MAX(MIN(CZ323,$J$5),$I$5)*MAX(MIN(CZ323,$J$5),$I$5)+$G$5*MAX(MIN(CZ323,$J$5),$I$5)*(DS323*DL323/($K$5*1000))+$H$5*(DS323*DL323/($K$5*1000))*(DS323*DL323/($K$5*1000)))</f>
        <v>0</v>
      </c>
      <c r="S323">
        <f>J323*(1000-(1000*0.61365*exp(17.502*W323/(240.97+W323))/(DL323+DM323)+DG323)/2)/(1000*0.61365*exp(17.502*W323/(240.97+W323))/(DL323+DM323)-DG323)</f>
        <v>0</v>
      </c>
      <c r="T323">
        <f>1/((DA323+1)/(Q323/1.6)+1/(R323/1.37)) + DA323/((DA323+1)/(Q323/1.6) + DA323/(R323/1.37))</f>
        <v>0</v>
      </c>
      <c r="U323">
        <f>(CV323*CY323)</f>
        <v>0</v>
      </c>
      <c r="V323">
        <f>(DN323+(U323+2*0.95*5.67E-8*(((DN323+$B$7)+273)^4-(DN323+273)^4)-44100*J323)/(1.84*29.3*R323+8*0.95*5.67E-8*(DN323+273)^3))</f>
        <v>0</v>
      </c>
      <c r="W323">
        <f>($C$7*DO323+$D$7*DP323+$E$7*V323)</f>
        <v>0</v>
      </c>
      <c r="X323">
        <f>0.61365*exp(17.502*W323/(240.97+W323))</f>
        <v>0</v>
      </c>
      <c r="Y323">
        <f>(Z323/AA323*100)</f>
        <v>0</v>
      </c>
      <c r="Z323">
        <f>DG323*(DL323+DM323)/1000</f>
        <v>0</v>
      </c>
      <c r="AA323">
        <f>0.61365*exp(17.502*DN323/(240.97+DN323))</f>
        <v>0</v>
      </c>
      <c r="AB323">
        <f>(X323-DG323*(DL323+DM323)/1000)</f>
        <v>0</v>
      </c>
      <c r="AC323">
        <f>(-J323*44100)</f>
        <v>0</v>
      </c>
      <c r="AD323">
        <f>2*29.3*R323*0.92*(DN323-W323)</f>
        <v>0</v>
      </c>
      <c r="AE323">
        <f>2*0.95*5.67E-8*(((DN323+$B$7)+273)^4-(W323+273)^4)</f>
        <v>0</v>
      </c>
      <c r="AF323">
        <f>U323+AE323+AC323+AD323</f>
        <v>0</v>
      </c>
      <c r="AG323">
        <v>27</v>
      </c>
      <c r="AH323">
        <v>5</v>
      </c>
      <c r="AI323">
        <f>IF(AG323*$H$13&gt;=AK323,1.0,(AK323/(AK323-AG323*$H$13)))</f>
        <v>0</v>
      </c>
      <c r="AJ323">
        <f>(AI323-1)*100</f>
        <v>0</v>
      </c>
      <c r="AK323">
        <f>MAX(0,($B$13+$C$13*DS323)/(1+$D$13*DS323)*DL323/(DN323+273)*$E$13)</f>
        <v>0</v>
      </c>
      <c r="AL323" t="s">
        <v>420</v>
      </c>
      <c r="AM323" t="s">
        <v>420</v>
      </c>
      <c r="AN323">
        <v>0</v>
      </c>
      <c r="AO323">
        <v>0</v>
      </c>
      <c r="AP323">
        <f>1-AN323/AO323</f>
        <v>0</v>
      </c>
      <c r="AQ323">
        <v>0</v>
      </c>
      <c r="AR323" t="s">
        <v>420</v>
      </c>
      <c r="AS323" t="s">
        <v>420</v>
      </c>
      <c r="AT323">
        <v>0</v>
      </c>
      <c r="AU323">
        <v>0</v>
      </c>
      <c r="AV323">
        <f>1-AT323/AU323</f>
        <v>0</v>
      </c>
      <c r="AW323">
        <v>0.5</v>
      </c>
      <c r="AX323">
        <f>CW323</f>
        <v>0</v>
      </c>
      <c r="AY323">
        <f>L323</f>
        <v>0</v>
      </c>
      <c r="AZ323">
        <f>AV323*AW323*AX323</f>
        <v>0</v>
      </c>
      <c r="BA323">
        <f>(AY323-AQ323)/AX323</f>
        <v>0</v>
      </c>
      <c r="BB323">
        <f>(AO323-AU323)/AU323</f>
        <v>0</v>
      </c>
      <c r="BC323">
        <f>AN323/(AP323+AN323/AU323)</f>
        <v>0</v>
      </c>
      <c r="BD323" t="s">
        <v>420</v>
      </c>
      <c r="BE323">
        <v>0</v>
      </c>
      <c r="BF323">
        <f>IF(BE323&lt;&gt;0, BE323, BC323)</f>
        <v>0</v>
      </c>
      <c r="BG323">
        <f>1-BF323/AU323</f>
        <v>0</v>
      </c>
      <c r="BH323">
        <f>(AU323-AT323)/(AU323-BF323)</f>
        <v>0</v>
      </c>
      <c r="BI323">
        <f>(AO323-AU323)/(AO323-BF323)</f>
        <v>0</v>
      </c>
      <c r="BJ323">
        <f>(AU323-AT323)/(AU323-AN323)</f>
        <v>0</v>
      </c>
      <c r="BK323">
        <f>(AO323-AU323)/(AO323-AN323)</f>
        <v>0</v>
      </c>
      <c r="BL323">
        <f>(BH323*BF323/AT323)</f>
        <v>0</v>
      </c>
      <c r="BM323">
        <f>(1-BL323)</f>
        <v>0</v>
      </c>
      <c r="CV323">
        <f>$B$11*DT323+$C$11*DU323+$F$11*EF323*(1-EI323)</f>
        <v>0</v>
      </c>
      <c r="CW323">
        <f>CV323*CX323</f>
        <v>0</v>
      </c>
      <c r="CX323">
        <f>($B$11*$D$9+$C$11*$D$9+$F$11*((ES323+EK323)/MAX(ES323+EK323+ET323, 0.1)*$I$9+ET323/MAX(ES323+EK323+ET323, 0.1)*$J$9))/($B$11+$C$11+$F$11)</f>
        <v>0</v>
      </c>
      <c r="CY323">
        <f>($B$11*$K$9+$C$11*$K$9+$F$11*((ES323+EK323)/MAX(ES323+EK323+ET323, 0.1)*$P$9+ET323/MAX(ES323+EK323+ET323, 0.1)*$Q$9))/($B$11+$C$11+$F$11)</f>
        <v>0</v>
      </c>
      <c r="CZ323">
        <v>3.93</v>
      </c>
      <c r="DA323">
        <v>0.5</v>
      </c>
      <c r="DB323" t="s">
        <v>421</v>
      </c>
      <c r="DC323">
        <v>2</v>
      </c>
      <c r="DD323">
        <v>1759364874.1</v>
      </c>
      <c r="DE323">
        <v>420.467666666667</v>
      </c>
      <c r="DF323">
        <v>420.007</v>
      </c>
      <c r="DG323">
        <v>24.0532</v>
      </c>
      <c r="DH323">
        <v>23.7752666666667</v>
      </c>
      <c r="DI323">
        <v>418.486666666667</v>
      </c>
      <c r="DJ323">
        <v>23.6682666666667</v>
      </c>
      <c r="DK323">
        <v>500.053</v>
      </c>
      <c r="DL323">
        <v>90.3338</v>
      </c>
      <c r="DM323">
        <v>0.0307316666666667</v>
      </c>
      <c r="DN323">
        <v>30.3019666666667</v>
      </c>
      <c r="DO323">
        <v>30.0110666666667</v>
      </c>
      <c r="DP323">
        <v>999.9</v>
      </c>
      <c r="DQ323">
        <v>0</v>
      </c>
      <c r="DR323">
        <v>0</v>
      </c>
      <c r="DS323">
        <v>10007.5</v>
      </c>
      <c r="DT323">
        <v>0</v>
      </c>
      <c r="DU323">
        <v>0.330984</v>
      </c>
      <c r="DV323">
        <v>0.460591666666667</v>
      </c>
      <c r="DW323">
        <v>430.830333333333</v>
      </c>
      <c r="DX323">
        <v>430.236</v>
      </c>
      <c r="DY323">
        <v>0.277921666666667</v>
      </c>
      <c r="DZ323">
        <v>420.007</v>
      </c>
      <c r="EA323">
        <v>23.7752666666667</v>
      </c>
      <c r="EB323">
        <v>2.17281</v>
      </c>
      <c r="EC323">
        <v>2.14771</v>
      </c>
      <c r="ED323">
        <v>18.7632666666667</v>
      </c>
      <c r="EE323">
        <v>18.5775</v>
      </c>
      <c r="EF323">
        <v>0.00500059</v>
      </c>
      <c r="EG323">
        <v>0</v>
      </c>
      <c r="EH323">
        <v>0</v>
      </c>
      <c r="EI323">
        <v>0</v>
      </c>
      <c r="EJ323">
        <v>361</v>
      </c>
      <c r="EK323">
        <v>0.00500059</v>
      </c>
      <c r="EL323">
        <v>-10.7666666666667</v>
      </c>
      <c r="EM323">
        <v>-1.7</v>
      </c>
      <c r="EN323">
        <v>35.187</v>
      </c>
      <c r="EO323">
        <v>38.0206666666667</v>
      </c>
      <c r="EP323">
        <v>36.375</v>
      </c>
      <c r="EQ323">
        <v>37.875</v>
      </c>
      <c r="ER323">
        <v>37.375</v>
      </c>
      <c r="ES323">
        <v>0</v>
      </c>
      <c r="ET323">
        <v>0</v>
      </c>
      <c r="EU323">
        <v>0</v>
      </c>
      <c r="EV323">
        <v>1759364878.3</v>
      </c>
      <c r="EW323">
        <v>0</v>
      </c>
      <c r="EX323">
        <v>362.296</v>
      </c>
      <c r="EY323">
        <v>-9.51538486088046</v>
      </c>
      <c r="EZ323">
        <v>15.7769232822593</v>
      </c>
      <c r="FA323">
        <v>-10.668</v>
      </c>
      <c r="FB323">
        <v>15</v>
      </c>
      <c r="FC323">
        <v>0</v>
      </c>
      <c r="FD323" t="s">
        <v>422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0.4794341</v>
      </c>
      <c r="FQ323">
        <v>-0.125554466165414</v>
      </c>
      <c r="FR323">
        <v>0.0245940119803581</v>
      </c>
      <c r="FS323">
        <v>1</v>
      </c>
      <c r="FT323">
        <v>362.752941176471</v>
      </c>
      <c r="FU323">
        <v>-5.31703598591197</v>
      </c>
      <c r="FV323">
        <v>5.41486164584088</v>
      </c>
      <c r="FW323">
        <v>-1</v>
      </c>
      <c r="FX323">
        <v>0.26095645</v>
      </c>
      <c r="FY323">
        <v>0.161729368421053</v>
      </c>
      <c r="FZ323">
        <v>0.0160255188635969</v>
      </c>
      <c r="GA323">
        <v>0</v>
      </c>
      <c r="GB323">
        <v>1</v>
      </c>
      <c r="GC323">
        <v>2</v>
      </c>
      <c r="GD323" t="s">
        <v>423</v>
      </c>
      <c r="GE323">
        <v>3.13283</v>
      </c>
      <c r="GF323">
        <v>2.70871</v>
      </c>
      <c r="GG323">
        <v>0.0893897</v>
      </c>
      <c r="GH323">
        <v>0.0897751</v>
      </c>
      <c r="GI323">
        <v>0.102898</v>
      </c>
      <c r="GJ323">
        <v>0.102819</v>
      </c>
      <c r="GK323">
        <v>34278</v>
      </c>
      <c r="GL323">
        <v>36705.7</v>
      </c>
      <c r="GM323">
        <v>34058.8</v>
      </c>
      <c r="GN323">
        <v>36513.1</v>
      </c>
      <c r="GO323">
        <v>43150.4</v>
      </c>
      <c r="GP323">
        <v>47026.1</v>
      </c>
      <c r="GQ323">
        <v>53131.9</v>
      </c>
      <c r="GR323">
        <v>58357.7</v>
      </c>
      <c r="GS323">
        <v>1.9002</v>
      </c>
      <c r="GT323">
        <v>1.78153</v>
      </c>
      <c r="GU323">
        <v>0.0883453</v>
      </c>
      <c r="GV323">
        <v>0</v>
      </c>
      <c r="GW323">
        <v>28.5734</v>
      </c>
      <c r="GX323">
        <v>999.9</v>
      </c>
      <c r="GY323">
        <v>57.35</v>
      </c>
      <c r="GZ323">
        <v>30.978</v>
      </c>
      <c r="HA323">
        <v>28.6055</v>
      </c>
      <c r="HB323">
        <v>54.8127</v>
      </c>
      <c r="HC323">
        <v>44.391</v>
      </c>
      <c r="HD323">
        <v>1</v>
      </c>
      <c r="HE323">
        <v>0.0861484</v>
      </c>
      <c r="HF323">
        <v>-1.39621</v>
      </c>
      <c r="HG323">
        <v>20.126</v>
      </c>
      <c r="HH323">
        <v>5.19827</v>
      </c>
      <c r="HI323">
        <v>12.0044</v>
      </c>
      <c r="HJ323">
        <v>4.97545</v>
      </c>
      <c r="HK323">
        <v>3.294</v>
      </c>
      <c r="HL323">
        <v>9999</v>
      </c>
      <c r="HM323">
        <v>9999</v>
      </c>
      <c r="HN323">
        <v>999.9</v>
      </c>
      <c r="HO323">
        <v>9999</v>
      </c>
      <c r="HP323">
        <v>1.86325</v>
      </c>
      <c r="HQ323">
        <v>1.86813</v>
      </c>
      <c r="HR323">
        <v>1.86785</v>
      </c>
      <c r="HS323">
        <v>1.86905</v>
      </c>
      <c r="HT323">
        <v>1.86981</v>
      </c>
      <c r="HU323">
        <v>1.86592</v>
      </c>
      <c r="HV323">
        <v>1.86691</v>
      </c>
      <c r="HW323">
        <v>1.86841</v>
      </c>
      <c r="HX323">
        <v>5</v>
      </c>
      <c r="HY323">
        <v>0</v>
      </c>
      <c r="HZ323">
        <v>0</v>
      </c>
      <c r="IA323">
        <v>0</v>
      </c>
      <c r="IB323" t="s">
        <v>424</v>
      </c>
      <c r="IC323" t="s">
        <v>425</v>
      </c>
      <c r="ID323" t="s">
        <v>426</v>
      </c>
      <c r="IE323" t="s">
        <v>426</v>
      </c>
      <c r="IF323" t="s">
        <v>426</v>
      </c>
      <c r="IG323" t="s">
        <v>426</v>
      </c>
      <c r="IH323">
        <v>0</v>
      </c>
      <c r="II323">
        <v>100</v>
      </c>
      <c r="IJ323">
        <v>100</v>
      </c>
      <c r="IK323">
        <v>1.981</v>
      </c>
      <c r="IL323">
        <v>0.3849</v>
      </c>
      <c r="IM323">
        <v>0.591063205497763</v>
      </c>
      <c r="IN323">
        <v>0.00362635438953289</v>
      </c>
      <c r="IO323">
        <v>-8.50754122937555e-07</v>
      </c>
      <c r="IP323">
        <v>2.87264459290622e-10</v>
      </c>
      <c r="IQ323">
        <v>-0.103101814204982</v>
      </c>
      <c r="IR323">
        <v>-0.017656537129445</v>
      </c>
      <c r="IS323">
        <v>0.00217271289782075</v>
      </c>
      <c r="IT323">
        <v>-2.34727275410467e-05</v>
      </c>
      <c r="IU323">
        <v>4</v>
      </c>
      <c r="IV323">
        <v>2183</v>
      </c>
      <c r="IW323">
        <v>1</v>
      </c>
      <c r="IX323">
        <v>27</v>
      </c>
      <c r="IY323">
        <v>29322748</v>
      </c>
      <c r="IZ323">
        <v>29322748</v>
      </c>
      <c r="JA323">
        <v>0.998535</v>
      </c>
      <c r="JB323">
        <v>2.64282</v>
      </c>
      <c r="JC323">
        <v>1.54785</v>
      </c>
      <c r="JD323">
        <v>2.31323</v>
      </c>
      <c r="JE323">
        <v>1.64673</v>
      </c>
      <c r="JF323">
        <v>2.35718</v>
      </c>
      <c r="JG323">
        <v>34.6235</v>
      </c>
      <c r="JH323">
        <v>24.2188</v>
      </c>
      <c r="JI323">
        <v>18</v>
      </c>
      <c r="JJ323">
        <v>471.793</v>
      </c>
      <c r="JK323">
        <v>395.89</v>
      </c>
      <c r="JL323">
        <v>31.0043</v>
      </c>
      <c r="JM323">
        <v>28.4657</v>
      </c>
      <c r="JN323">
        <v>30.0002</v>
      </c>
      <c r="JO323">
        <v>28.4329</v>
      </c>
      <c r="JP323">
        <v>28.381</v>
      </c>
      <c r="JQ323">
        <v>20.003</v>
      </c>
      <c r="JR323">
        <v>20.4135</v>
      </c>
      <c r="JS323">
        <v>54.428</v>
      </c>
      <c r="JT323">
        <v>30.9892</v>
      </c>
      <c r="JU323">
        <v>420</v>
      </c>
      <c r="JV323">
        <v>23.7274</v>
      </c>
      <c r="JW323">
        <v>96.5825</v>
      </c>
      <c r="JX323">
        <v>94.5512</v>
      </c>
    </row>
    <row r="324" spans="1:284">
      <c r="A324">
        <v>308</v>
      </c>
      <c r="B324">
        <v>1759364879.1</v>
      </c>
      <c r="C324">
        <v>3837</v>
      </c>
      <c r="D324" t="s">
        <v>1050</v>
      </c>
      <c r="E324" t="s">
        <v>1051</v>
      </c>
      <c r="F324">
        <v>5</v>
      </c>
      <c r="G324" t="s">
        <v>1033</v>
      </c>
      <c r="H324" t="s">
        <v>419</v>
      </c>
      <c r="I324">
        <v>1759364876.1</v>
      </c>
      <c r="J324">
        <f>(K324)/1000</f>
        <v>0</v>
      </c>
      <c r="K324">
        <f>1000*DK324*AI324*(DG324-DH324)/(100*CZ324*(1000-AI324*DG324))</f>
        <v>0</v>
      </c>
      <c r="L324">
        <f>DK324*AI324*(DF324-DE324*(1000-AI324*DH324)/(1000-AI324*DG324))/(100*CZ324)</f>
        <v>0</v>
      </c>
      <c r="M324">
        <f>DE324 - IF(AI324&gt;1, L324*CZ324*100.0/(AK324), 0)</f>
        <v>0</v>
      </c>
      <c r="N324">
        <f>((T324-J324/2)*M324-L324)/(T324+J324/2)</f>
        <v>0</v>
      </c>
      <c r="O324">
        <f>N324*(DL324+DM324)/1000.0</f>
        <v>0</v>
      </c>
      <c r="P324">
        <f>(DE324 - IF(AI324&gt;1, L324*CZ324*100.0/(AK324), 0))*(DL324+DM324)/1000.0</f>
        <v>0</v>
      </c>
      <c r="Q324">
        <f>2.0/((1/S324-1/R324)+SIGN(S324)*SQRT((1/S324-1/R324)*(1/S324-1/R324) + 4*DA324/((DA324+1)*(DA324+1))*(2*1/S324*1/R324-1/R324*1/R324)))</f>
        <v>0</v>
      </c>
      <c r="R324">
        <f>IF(LEFT(DB324,1)&lt;&gt;"0",IF(LEFT(DB324,1)="1",3.0,DC324),$D$5+$E$5*(DS324*DL324/($K$5*1000))+$F$5*(DS324*DL324/($K$5*1000))*MAX(MIN(CZ324,$J$5),$I$5)*MAX(MIN(CZ324,$J$5),$I$5)+$G$5*MAX(MIN(CZ324,$J$5),$I$5)*(DS324*DL324/($K$5*1000))+$H$5*(DS324*DL324/($K$5*1000))*(DS324*DL324/($K$5*1000)))</f>
        <v>0</v>
      </c>
      <c r="S324">
        <f>J324*(1000-(1000*0.61365*exp(17.502*W324/(240.97+W324))/(DL324+DM324)+DG324)/2)/(1000*0.61365*exp(17.502*W324/(240.97+W324))/(DL324+DM324)-DG324)</f>
        <v>0</v>
      </c>
      <c r="T324">
        <f>1/((DA324+1)/(Q324/1.6)+1/(R324/1.37)) + DA324/((DA324+1)/(Q324/1.6) + DA324/(R324/1.37))</f>
        <v>0</v>
      </c>
      <c r="U324">
        <f>(CV324*CY324)</f>
        <v>0</v>
      </c>
      <c r="V324">
        <f>(DN324+(U324+2*0.95*5.67E-8*(((DN324+$B$7)+273)^4-(DN324+273)^4)-44100*J324)/(1.84*29.3*R324+8*0.95*5.67E-8*(DN324+273)^3))</f>
        <v>0</v>
      </c>
      <c r="W324">
        <f>($C$7*DO324+$D$7*DP324+$E$7*V324)</f>
        <v>0</v>
      </c>
      <c r="X324">
        <f>0.61365*exp(17.502*W324/(240.97+W324))</f>
        <v>0</v>
      </c>
      <c r="Y324">
        <f>(Z324/AA324*100)</f>
        <v>0</v>
      </c>
      <c r="Z324">
        <f>DG324*(DL324+DM324)/1000</f>
        <v>0</v>
      </c>
      <c r="AA324">
        <f>0.61365*exp(17.502*DN324/(240.97+DN324))</f>
        <v>0</v>
      </c>
      <c r="AB324">
        <f>(X324-DG324*(DL324+DM324)/1000)</f>
        <v>0</v>
      </c>
      <c r="AC324">
        <f>(-J324*44100)</f>
        <v>0</v>
      </c>
      <c r="AD324">
        <f>2*29.3*R324*0.92*(DN324-W324)</f>
        <v>0</v>
      </c>
      <c r="AE324">
        <f>2*0.95*5.67E-8*(((DN324+$B$7)+273)^4-(W324+273)^4)</f>
        <v>0</v>
      </c>
      <c r="AF324">
        <f>U324+AE324+AC324+AD324</f>
        <v>0</v>
      </c>
      <c r="AG324">
        <v>27</v>
      </c>
      <c r="AH324">
        <v>5</v>
      </c>
      <c r="AI324">
        <f>IF(AG324*$H$13&gt;=AK324,1.0,(AK324/(AK324-AG324*$H$13)))</f>
        <v>0</v>
      </c>
      <c r="AJ324">
        <f>(AI324-1)*100</f>
        <v>0</v>
      </c>
      <c r="AK324">
        <f>MAX(0,($B$13+$C$13*DS324)/(1+$D$13*DS324)*DL324/(DN324+273)*$E$13)</f>
        <v>0</v>
      </c>
      <c r="AL324" t="s">
        <v>420</v>
      </c>
      <c r="AM324" t="s">
        <v>420</v>
      </c>
      <c r="AN324">
        <v>0</v>
      </c>
      <c r="AO324">
        <v>0</v>
      </c>
      <c r="AP324">
        <f>1-AN324/AO324</f>
        <v>0</v>
      </c>
      <c r="AQ324">
        <v>0</v>
      </c>
      <c r="AR324" t="s">
        <v>420</v>
      </c>
      <c r="AS324" t="s">
        <v>420</v>
      </c>
      <c r="AT324">
        <v>0</v>
      </c>
      <c r="AU324">
        <v>0</v>
      </c>
      <c r="AV324">
        <f>1-AT324/AU324</f>
        <v>0</v>
      </c>
      <c r="AW324">
        <v>0.5</v>
      </c>
      <c r="AX324">
        <f>CW324</f>
        <v>0</v>
      </c>
      <c r="AY324">
        <f>L324</f>
        <v>0</v>
      </c>
      <c r="AZ324">
        <f>AV324*AW324*AX324</f>
        <v>0</v>
      </c>
      <c r="BA324">
        <f>(AY324-AQ324)/AX324</f>
        <v>0</v>
      </c>
      <c r="BB324">
        <f>(AO324-AU324)/AU324</f>
        <v>0</v>
      </c>
      <c r="BC324">
        <f>AN324/(AP324+AN324/AU324)</f>
        <v>0</v>
      </c>
      <c r="BD324" t="s">
        <v>420</v>
      </c>
      <c r="BE324">
        <v>0</v>
      </c>
      <c r="BF324">
        <f>IF(BE324&lt;&gt;0, BE324, BC324)</f>
        <v>0</v>
      </c>
      <c r="BG324">
        <f>1-BF324/AU324</f>
        <v>0</v>
      </c>
      <c r="BH324">
        <f>(AU324-AT324)/(AU324-BF324)</f>
        <v>0</v>
      </c>
      <c r="BI324">
        <f>(AO324-AU324)/(AO324-BF324)</f>
        <v>0</v>
      </c>
      <c r="BJ324">
        <f>(AU324-AT324)/(AU324-AN324)</f>
        <v>0</v>
      </c>
      <c r="BK324">
        <f>(AO324-AU324)/(AO324-AN324)</f>
        <v>0</v>
      </c>
      <c r="BL324">
        <f>(BH324*BF324/AT324)</f>
        <v>0</v>
      </c>
      <c r="BM324">
        <f>(1-BL324)</f>
        <v>0</v>
      </c>
      <c r="CV324">
        <f>$B$11*DT324+$C$11*DU324+$F$11*EF324*(1-EI324)</f>
        <v>0</v>
      </c>
      <c r="CW324">
        <f>CV324*CX324</f>
        <v>0</v>
      </c>
      <c r="CX324">
        <f>($B$11*$D$9+$C$11*$D$9+$F$11*((ES324+EK324)/MAX(ES324+EK324+ET324, 0.1)*$I$9+ET324/MAX(ES324+EK324+ET324, 0.1)*$J$9))/($B$11+$C$11+$F$11)</f>
        <v>0</v>
      </c>
      <c r="CY324">
        <f>($B$11*$K$9+$C$11*$K$9+$F$11*((ES324+EK324)/MAX(ES324+EK324+ET324, 0.1)*$P$9+ET324/MAX(ES324+EK324+ET324, 0.1)*$Q$9))/($B$11+$C$11+$F$11)</f>
        <v>0</v>
      </c>
      <c r="CZ324">
        <v>3.93</v>
      </c>
      <c r="DA324">
        <v>0.5</v>
      </c>
      <c r="DB324" t="s">
        <v>421</v>
      </c>
      <c r="DC324">
        <v>2</v>
      </c>
      <c r="DD324">
        <v>1759364876.1</v>
      </c>
      <c r="DE324">
        <v>420.483</v>
      </c>
      <c r="DF324">
        <v>420.007666666667</v>
      </c>
      <c r="DG324">
        <v>24.0535</v>
      </c>
      <c r="DH324">
        <v>23.7758666666667</v>
      </c>
      <c r="DI324">
        <v>418.502</v>
      </c>
      <c r="DJ324">
        <v>23.6685666666667</v>
      </c>
      <c r="DK324">
        <v>500.047666666667</v>
      </c>
      <c r="DL324">
        <v>90.3339333333333</v>
      </c>
      <c r="DM324">
        <v>0.0307236666666667</v>
      </c>
      <c r="DN324">
        <v>30.3028333333333</v>
      </c>
      <c r="DO324">
        <v>30.0124</v>
      </c>
      <c r="DP324">
        <v>999.9</v>
      </c>
      <c r="DQ324">
        <v>0</v>
      </c>
      <c r="DR324">
        <v>0</v>
      </c>
      <c r="DS324">
        <v>9997.5</v>
      </c>
      <c r="DT324">
        <v>0</v>
      </c>
      <c r="DU324">
        <v>0.330984</v>
      </c>
      <c r="DV324">
        <v>0.475291</v>
      </c>
      <c r="DW324">
        <v>430.846333333333</v>
      </c>
      <c r="DX324">
        <v>430.236666666667</v>
      </c>
      <c r="DY324">
        <v>0.277633666666667</v>
      </c>
      <c r="DZ324">
        <v>420.007666666667</v>
      </c>
      <c r="EA324">
        <v>23.7758666666667</v>
      </c>
      <c r="EB324">
        <v>2.17284333333333</v>
      </c>
      <c r="EC324">
        <v>2.14777</v>
      </c>
      <c r="ED324">
        <v>18.7635</v>
      </c>
      <c r="EE324">
        <v>18.5779333333333</v>
      </c>
      <c r="EF324">
        <v>0.00500059</v>
      </c>
      <c r="EG324">
        <v>0</v>
      </c>
      <c r="EH324">
        <v>0</v>
      </c>
      <c r="EI324">
        <v>0</v>
      </c>
      <c r="EJ324">
        <v>363.566666666667</v>
      </c>
      <c r="EK324">
        <v>0.00500059</v>
      </c>
      <c r="EL324">
        <v>-10.5333333333333</v>
      </c>
      <c r="EM324">
        <v>-1.1</v>
      </c>
      <c r="EN324">
        <v>35.187</v>
      </c>
      <c r="EO324">
        <v>38</v>
      </c>
      <c r="EP324">
        <v>36.375</v>
      </c>
      <c r="EQ324">
        <v>37.854</v>
      </c>
      <c r="ER324">
        <v>37.354</v>
      </c>
      <c r="ES324">
        <v>0</v>
      </c>
      <c r="ET324">
        <v>0</v>
      </c>
      <c r="EU324">
        <v>0</v>
      </c>
      <c r="EV324">
        <v>1759364880.1</v>
      </c>
      <c r="EW324">
        <v>0</v>
      </c>
      <c r="EX324">
        <v>362.738461538462</v>
      </c>
      <c r="EY324">
        <v>-0.205128427507235</v>
      </c>
      <c r="EZ324">
        <v>2.24957279800564</v>
      </c>
      <c r="FA324">
        <v>-10.4923076923077</v>
      </c>
      <c r="FB324">
        <v>15</v>
      </c>
      <c r="FC324">
        <v>0</v>
      </c>
      <c r="FD324" t="s">
        <v>422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0.48126515</v>
      </c>
      <c r="FQ324">
        <v>-0.0912097894736845</v>
      </c>
      <c r="FR324">
        <v>0.0252963617646392</v>
      </c>
      <c r="FS324">
        <v>1</v>
      </c>
      <c r="FT324">
        <v>362.494117647059</v>
      </c>
      <c r="FU324">
        <v>-4.40336139605089</v>
      </c>
      <c r="FV324">
        <v>5.22932574533898</v>
      </c>
      <c r="FW324">
        <v>-1</v>
      </c>
      <c r="FX324">
        <v>0.26549275</v>
      </c>
      <c r="FY324">
        <v>0.130767744360903</v>
      </c>
      <c r="FZ324">
        <v>0.0133805134351227</v>
      </c>
      <c r="GA324">
        <v>0</v>
      </c>
      <c r="GB324">
        <v>1</v>
      </c>
      <c r="GC324">
        <v>2</v>
      </c>
      <c r="GD324" t="s">
        <v>423</v>
      </c>
      <c r="GE324">
        <v>3.1329</v>
      </c>
      <c r="GF324">
        <v>2.7086</v>
      </c>
      <c r="GG324">
        <v>0.0893896</v>
      </c>
      <c r="GH324">
        <v>0.0897784</v>
      </c>
      <c r="GI324">
        <v>0.102898</v>
      </c>
      <c r="GJ324">
        <v>0.102815</v>
      </c>
      <c r="GK324">
        <v>34277.8</v>
      </c>
      <c r="GL324">
        <v>36705.6</v>
      </c>
      <c r="GM324">
        <v>34058.7</v>
      </c>
      <c r="GN324">
        <v>36513.2</v>
      </c>
      <c r="GO324">
        <v>43150.4</v>
      </c>
      <c r="GP324">
        <v>47026.3</v>
      </c>
      <c r="GQ324">
        <v>53131.9</v>
      </c>
      <c r="GR324">
        <v>58357.6</v>
      </c>
      <c r="GS324">
        <v>1.90033</v>
      </c>
      <c r="GT324">
        <v>1.7815</v>
      </c>
      <c r="GU324">
        <v>0.0883639</v>
      </c>
      <c r="GV324">
        <v>0</v>
      </c>
      <c r="GW324">
        <v>28.5748</v>
      </c>
      <c r="GX324">
        <v>999.9</v>
      </c>
      <c r="GY324">
        <v>57.35</v>
      </c>
      <c r="GZ324">
        <v>30.978</v>
      </c>
      <c r="HA324">
        <v>28.6051</v>
      </c>
      <c r="HB324">
        <v>54.4627</v>
      </c>
      <c r="HC324">
        <v>44.1707</v>
      </c>
      <c r="HD324">
        <v>1</v>
      </c>
      <c r="HE324">
        <v>0.0861179</v>
      </c>
      <c r="HF324">
        <v>-1.38851</v>
      </c>
      <c r="HG324">
        <v>20.1262</v>
      </c>
      <c r="HH324">
        <v>5.19827</v>
      </c>
      <c r="HI324">
        <v>12.0043</v>
      </c>
      <c r="HJ324">
        <v>4.9755</v>
      </c>
      <c r="HK324">
        <v>3.294</v>
      </c>
      <c r="HL324">
        <v>9999</v>
      </c>
      <c r="HM324">
        <v>9999</v>
      </c>
      <c r="HN324">
        <v>999.9</v>
      </c>
      <c r="HO324">
        <v>9999</v>
      </c>
      <c r="HP324">
        <v>1.86325</v>
      </c>
      <c r="HQ324">
        <v>1.86813</v>
      </c>
      <c r="HR324">
        <v>1.86785</v>
      </c>
      <c r="HS324">
        <v>1.86905</v>
      </c>
      <c r="HT324">
        <v>1.86981</v>
      </c>
      <c r="HU324">
        <v>1.86595</v>
      </c>
      <c r="HV324">
        <v>1.86691</v>
      </c>
      <c r="HW324">
        <v>1.86841</v>
      </c>
      <c r="HX324">
        <v>5</v>
      </c>
      <c r="HY324">
        <v>0</v>
      </c>
      <c r="HZ324">
        <v>0</v>
      </c>
      <c r="IA324">
        <v>0</v>
      </c>
      <c r="IB324" t="s">
        <v>424</v>
      </c>
      <c r="IC324" t="s">
        <v>425</v>
      </c>
      <c r="ID324" t="s">
        <v>426</v>
      </c>
      <c r="IE324" t="s">
        <v>426</v>
      </c>
      <c r="IF324" t="s">
        <v>426</v>
      </c>
      <c r="IG324" t="s">
        <v>426</v>
      </c>
      <c r="IH324">
        <v>0</v>
      </c>
      <c r="II324">
        <v>100</v>
      </c>
      <c r="IJ324">
        <v>100</v>
      </c>
      <c r="IK324">
        <v>1.981</v>
      </c>
      <c r="IL324">
        <v>0.3849</v>
      </c>
      <c r="IM324">
        <v>0.591063205497763</v>
      </c>
      <c r="IN324">
        <v>0.00362635438953289</v>
      </c>
      <c r="IO324">
        <v>-8.50754122937555e-07</v>
      </c>
      <c r="IP324">
        <v>2.87264459290622e-10</v>
      </c>
      <c r="IQ324">
        <v>-0.103101814204982</v>
      </c>
      <c r="IR324">
        <v>-0.017656537129445</v>
      </c>
      <c r="IS324">
        <v>0.00217271289782075</v>
      </c>
      <c r="IT324">
        <v>-2.34727275410467e-05</v>
      </c>
      <c r="IU324">
        <v>4</v>
      </c>
      <c r="IV324">
        <v>2183</v>
      </c>
      <c r="IW324">
        <v>1</v>
      </c>
      <c r="IX324">
        <v>27</v>
      </c>
      <c r="IY324">
        <v>29322748</v>
      </c>
      <c r="IZ324">
        <v>29322748</v>
      </c>
      <c r="JA324">
        <v>0.998535</v>
      </c>
      <c r="JB324">
        <v>2.64282</v>
      </c>
      <c r="JC324">
        <v>1.54785</v>
      </c>
      <c r="JD324">
        <v>2.31323</v>
      </c>
      <c r="JE324">
        <v>1.64673</v>
      </c>
      <c r="JF324">
        <v>2.35718</v>
      </c>
      <c r="JG324">
        <v>34.6235</v>
      </c>
      <c r="JH324">
        <v>24.2188</v>
      </c>
      <c r="JI324">
        <v>18</v>
      </c>
      <c r="JJ324">
        <v>471.871</v>
      </c>
      <c r="JK324">
        <v>395.876</v>
      </c>
      <c r="JL324">
        <v>30.9979</v>
      </c>
      <c r="JM324">
        <v>28.4657</v>
      </c>
      <c r="JN324">
        <v>30.0001</v>
      </c>
      <c r="JO324">
        <v>28.4329</v>
      </c>
      <c r="JP324">
        <v>28.381</v>
      </c>
      <c r="JQ324">
        <v>20.004</v>
      </c>
      <c r="JR324">
        <v>20.4135</v>
      </c>
      <c r="JS324">
        <v>54.428</v>
      </c>
      <c r="JT324">
        <v>30.9768</v>
      </c>
      <c r="JU324">
        <v>420</v>
      </c>
      <c r="JV324">
        <v>23.7234</v>
      </c>
      <c r="JW324">
        <v>96.5822</v>
      </c>
      <c r="JX324">
        <v>94.5511</v>
      </c>
    </row>
    <row r="325" spans="1:284">
      <c r="A325">
        <v>309</v>
      </c>
      <c r="B325">
        <v>1759364881.1</v>
      </c>
      <c r="C325">
        <v>3839</v>
      </c>
      <c r="D325" t="s">
        <v>1052</v>
      </c>
      <c r="E325" t="s">
        <v>1053</v>
      </c>
      <c r="F325">
        <v>5</v>
      </c>
      <c r="G325" t="s">
        <v>1033</v>
      </c>
      <c r="H325" t="s">
        <v>419</v>
      </c>
      <c r="I325">
        <v>1759364878.1</v>
      </c>
      <c r="J325">
        <f>(K325)/1000</f>
        <v>0</v>
      </c>
      <c r="K325">
        <f>1000*DK325*AI325*(DG325-DH325)/(100*CZ325*(1000-AI325*DG325))</f>
        <v>0</v>
      </c>
      <c r="L325">
        <f>DK325*AI325*(DF325-DE325*(1000-AI325*DH325)/(1000-AI325*DG325))/(100*CZ325)</f>
        <v>0</v>
      </c>
      <c r="M325">
        <f>DE325 - IF(AI325&gt;1, L325*CZ325*100.0/(AK325), 0)</f>
        <v>0</v>
      </c>
      <c r="N325">
        <f>((T325-J325/2)*M325-L325)/(T325+J325/2)</f>
        <v>0</v>
      </c>
      <c r="O325">
        <f>N325*(DL325+DM325)/1000.0</f>
        <v>0</v>
      </c>
      <c r="P325">
        <f>(DE325 - IF(AI325&gt;1, L325*CZ325*100.0/(AK325), 0))*(DL325+DM325)/1000.0</f>
        <v>0</v>
      </c>
      <c r="Q325">
        <f>2.0/((1/S325-1/R325)+SIGN(S325)*SQRT((1/S325-1/R325)*(1/S325-1/R325) + 4*DA325/((DA325+1)*(DA325+1))*(2*1/S325*1/R325-1/R325*1/R325)))</f>
        <v>0</v>
      </c>
      <c r="R325">
        <f>IF(LEFT(DB325,1)&lt;&gt;"0",IF(LEFT(DB325,1)="1",3.0,DC325),$D$5+$E$5*(DS325*DL325/($K$5*1000))+$F$5*(DS325*DL325/($K$5*1000))*MAX(MIN(CZ325,$J$5),$I$5)*MAX(MIN(CZ325,$J$5),$I$5)+$G$5*MAX(MIN(CZ325,$J$5),$I$5)*(DS325*DL325/($K$5*1000))+$H$5*(DS325*DL325/($K$5*1000))*(DS325*DL325/($K$5*1000)))</f>
        <v>0</v>
      </c>
      <c r="S325">
        <f>J325*(1000-(1000*0.61365*exp(17.502*W325/(240.97+W325))/(DL325+DM325)+DG325)/2)/(1000*0.61365*exp(17.502*W325/(240.97+W325))/(DL325+DM325)-DG325)</f>
        <v>0</v>
      </c>
      <c r="T325">
        <f>1/((DA325+1)/(Q325/1.6)+1/(R325/1.37)) + DA325/((DA325+1)/(Q325/1.6) + DA325/(R325/1.37))</f>
        <v>0</v>
      </c>
      <c r="U325">
        <f>(CV325*CY325)</f>
        <v>0</v>
      </c>
      <c r="V325">
        <f>(DN325+(U325+2*0.95*5.67E-8*(((DN325+$B$7)+273)^4-(DN325+273)^4)-44100*J325)/(1.84*29.3*R325+8*0.95*5.67E-8*(DN325+273)^3))</f>
        <v>0</v>
      </c>
      <c r="W325">
        <f>($C$7*DO325+$D$7*DP325+$E$7*V325)</f>
        <v>0</v>
      </c>
      <c r="X325">
        <f>0.61365*exp(17.502*W325/(240.97+W325))</f>
        <v>0</v>
      </c>
      <c r="Y325">
        <f>(Z325/AA325*100)</f>
        <v>0</v>
      </c>
      <c r="Z325">
        <f>DG325*(DL325+DM325)/1000</f>
        <v>0</v>
      </c>
      <c r="AA325">
        <f>0.61365*exp(17.502*DN325/(240.97+DN325))</f>
        <v>0</v>
      </c>
      <c r="AB325">
        <f>(X325-DG325*(DL325+DM325)/1000)</f>
        <v>0</v>
      </c>
      <c r="AC325">
        <f>(-J325*44100)</f>
        <v>0</v>
      </c>
      <c r="AD325">
        <f>2*29.3*R325*0.92*(DN325-W325)</f>
        <v>0</v>
      </c>
      <c r="AE325">
        <f>2*0.95*5.67E-8*(((DN325+$B$7)+273)^4-(W325+273)^4)</f>
        <v>0</v>
      </c>
      <c r="AF325">
        <f>U325+AE325+AC325+AD325</f>
        <v>0</v>
      </c>
      <c r="AG325">
        <v>27</v>
      </c>
      <c r="AH325">
        <v>5</v>
      </c>
      <c r="AI325">
        <f>IF(AG325*$H$13&gt;=AK325,1.0,(AK325/(AK325-AG325*$H$13)))</f>
        <v>0</v>
      </c>
      <c r="AJ325">
        <f>(AI325-1)*100</f>
        <v>0</v>
      </c>
      <c r="AK325">
        <f>MAX(0,($B$13+$C$13*DS325)/(1+$D$13*DS325)*DL325/(DN325+273)*$E$13)</f>
        <v>0</v>
      </c>
      <c r="AL325" t="s">
        <v>420</v>
      </c>
      <c r="AM325" t="s">
        <v>420</v>
      </c>
      <c r="AN325">
        <v>0</v>
      </c>
      <c r="AO325">
        <v>0</v>
      </c>
      <c r="AP325">
        <f>1-AN325/AO325</f>
        <v>0</v>
      </c>
      <c r="AQ325">
        <v>0</v>
      </c>
      <c r="AR325" t="s">
        <v>420</v>
      </c>
      <c r="AS325" t="s">
        <v>420</v>
      </c>
      <c r="AT325">
        <v>0</v>
      </c>
      <c r="AU325">
        <v>0</v>
      </c>
      <c r="AV325">
        <f>1-AT325/AU325</f>
        <v>0</v>
      </c>
      <c r="AW325">
        <v>0.5</v>
      </c>
      <c r="AX325">
        <f>CW325</f>
        <v>0</v>
      </c>
      <c r="AY325">
        <f>L325</f>
        <v>0</v>
      </c>
      <c r="AZ325">
        <f>AV325*AW325*AX325</f>
        <v>0</v>
      </c>
      <c r="BA325">
        <f>(AY325-AQ325)/AX325</f>
        <v>0</v>
      </c>
      <c r="BB325">
        <f>(AO325-AU325)/AU325</f>
        <v>0</v>
      </c>
      <c r="BC325">
        <f>AN325/(AP325+AN325/AU325)</f>
        <v>0</v>
      </c>
      <c r="BD325" t="s">
        <v>420</v>
      </c>
      <c r="BE325">
        <v>0</v>
      </c>
      <c r="BF325">
        <f>IF(BE325&lt;&gt;0, BE325, BC325)</f>
        <v>0</v>
      </c>
      <c r="BG325">
        <f>1-BF325/AU325</f>
        <v>0</v>
      </c>
      <c r="BH325">
        <f>(AU325-AT325)/(AU325-BF325)</f>
        <v>0</v>
      </c>
      <c r="BI325">
        <f>(AO325-AU325)/(AO325-BF325)</f>
        <v>0</v>
      </c>
      <c r="BJ325">
        <f>(AU325-AT325)/(AU325-AN325)</f>
        <v>0</v>
      </c>
      <c r="BK325">
        <f>(AO325-AU325)/(AO325-AN325)</f>
        <v>0</v>
      </c>
      <c r="BL325">
        <f>(BH325*BF325/AT325)</f>
        <v>0</v>
      </c>
      <c r="BM325">
        <f>(1-BL325)</f>
        <v>0</v>
      </c>
      <c r="CV325">
        <f>$B$11*DT325+$C$11*DU325+$F$11*EF325*(1-EI325)</f>
        <v>0</v>
      </c>
      <c r="CW325">
        <f>CV325*CX325</f>
        <v>0</v>
      </c>
      <c r="CX325">
        <f>($B$11*$D$9+$C$11*$D$9+$F$11*((ES325+EK325)/MAX(ES325+EK325+ET325, 0.1)*$I$9+ET325/MAX(ES325+EK325+ET325, 0.1)*$J$9))/($B$11+$C$11+$F$11)</f>
        <v>0</v>
      </c>
      <c r="CY325">
        <f>($B$11*$K$9+$C$11*$K$9+$F$11*((ES325+EK325)/MAX(ES325+EK325+ET325, 0.1)*$P$9+ET325/MAX(ES325+EK325+ET325, 0.1)*$Q$9))/($B$11+$C$11+$F$11)</f>
        <v>0</v>
      </c>
      <c r="CZ325">
        <v>3.93</v>
      </c>
      <c r="DA325">
        <v>0.5</v>
      </c>
      <c r="DB325" t="s">
        <v>421</v>
      </c>
      <c r="DC325">
        <v>2</v>
      </c>
      <c r="DD325">
        <v>1759364878.1</v>
      </c>
      <c r="DE325">
        <v>420.492</v>
      </c>
      <c r="DF325">
        <v>419.999333333333</v>
      </c>
      <c r="DG325">
        <v>24.0541666666667</v>
      </c>
      <c r="DH325">
        <v>23.7754333333333</v>
      </c>
      <c r="DI325">
        <v>418.511</v>
      </c>
      <c r="DJ325">
        <v>23.6692</v>
      </c>
      <c r="DK325">
        <v>500.040333333333</v>
      </c>
      <c r="DL325">
        <v>90.3339</v>
      </c>
      <c r="DM325">
        <v>0.0306384666666667</v>
      </c>
      <c r="DN325">
        <v>30.3032666666667</v>
      </c>
      <c r="DO325">
        <v>30.0146</v>
      </c>
      <c r="DP325">
        <v>999.9</v>
      </c>
      <c r="DQ325">
        <v>0</v>
      </c>
      <c r="DR325">
        <v>0</v>
      </c>
      <c r="DS325">
        <v>10003.7333333333</v>
      </c>
      <c r="DT325">
        <v>0</v>
      </c>
      <c r="DU325">
        <v>0.330984</v>
      </c>
      <c r="DV325">
        <v>0.492492666666667</v>
      </c>
      <c r="DW325">
        <v>430.855666666667</v>
      </c>
      <c r="DX325">
        <v>430.228</v>
      </c>
      <c r="DY325">
        <v>0.278745666666667</v>
      </c>
      <c r="DZ325">
        <v>419.999333333333</v>
      </c>
      <c r="EA325">
        <v>23.7754333333333</v>
      </c>
      <c r="EB325">
        <v>2.17290666666667</v>
      </c>
      <c r="EC325">
        <v>2.14773</v>
      </c>
      <c r="ED325">
        <v>18.7639333333333</v>
      </c>
      <c r="EE325">
        <v>18.5776333333333</v>
      </c>
      <c r="EF325">
        <v>0.00500059</v>
      </c>
      <c r="EG325">
        <v>0</v>
      </c>
      <c r="EH325">
        <v>0</v>
      </c>
      <c r="EI325">
        <v>0</v>
      </c>
      <c r="EJ325">
        <v>367.333333333333</v>
      </c>
      <c r="EK325">
        <v>0.00500059</v>
      </c>
      <c r="EL325">
        <v>-11.8333333333333</v>
      </c>
      <c r="EM325">
        <v>-1.13333333333333</v>
      </c>
      <c r="EN325">
        <v>35.1663333333333</v>
      </c>
      <c r="EO325">
        <v>38</v>
      </c>
      <c r="EP325">
        <v>36.375</v>
      </c>
      <c r="EQ325">
        <v>37.833</v>
      </c>
      <c r="ER325">
        <v>37.333</v>
      </c>
      <c r="ES325">
        <v>0</v>
      </c>
      <c r="ET325">
        <v>0</v>
      </c>
      <c r="EU325">
        <v>0</v>
      </c>
      <c r="EV325">
        <v>1759364882.5</v>
      </c>
      <c r="EW325">
        <v>0</v>
      </c>
      <c r="EX325">
        <v>363.176923076923</v>
      </c>
      <c r="EY325">
        <v>7.89059824036046</v>
      </c>
      <c r="EZ325">
        <v>-20.1094016482432</v>
      </c>
      <c r="FA325">
        <v>-10.3692307692308</v>
      </c>
      <c r="FB325">
        <v>15</v>
      </c>
      <c r="FC325">
        <v>0</v>
      </c>
      <c r="FD325" t="s">
        <v>422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0.48212275</v>
      </c>
      <c r="FQ325">
        <v>-0.105525428571429</v>
      </c>
      <c r="FR325">
        <v>0.0252147233236357</v>
      </c>
      <c r="FS325">
        <v>1</v>
      </c>
      <c r="FT325">
        <v>363.144117647059</v>
      </c>
      <c r="FU325">
        <v>-6.19556916983246</v>
      </c>
      <c r="FV325">
        <v>5.21841711274882</v>
      </c>
      <c r="FW325">
        <v>-1</v>
      </c>
      <c r="FX325">
        <v>0.26935105</v>
      </c>
      <c r="FY325">
        <v>0.100938270676692</v>
      </c>
      <c r="FZ325">
        <v>0.0107333762837003</v>
      </c>
      <c r="GA325">
        <v>0</v>
      </c>
      <c r="GB325">
        <v>1</v>
      </c>
      <c r="GC325">
        <v>2</v>
      </c>
      <c r="GD325" t="s">
        <v>423</v>
      </c>
      <c r="GE325">
        <v>3.13286</v>
      </c>
      <c r="GF325">
        <v>2.70891</v>
      </c>
      <c r="GG325">
        <v>0.0893902</v>
      </c>
      <c r="GH325">
        <v>0.089773</v>
      </c>
      <c r="GI325">
        <v>0.1029</v>
      </c>
      <c r="GJ325">
        <v>0.102808</v>
      </c>
      <c r="GK325">
        <v>34277.9</v>
      </c>
      <c r="GL325">
        <v>36705.9</v>
      </c>
      <c r="GM325">
        <v>34058.8</v>
      </c>
      <c r="GN325">
        <v>36513.2</v>
      </c>
      <c r="GO325">
        <v>43150.4</v>
      </c>
      <c r="GP325">
        <v>47026.7</v>
      </c>
      <c r="GQ325">
        <v>53132</v>
      </c>
      <c r="GR325">
        <v>58357.5</v>
      </c>
      <c r="GS325">
        <v>1.90023</v>
      </c>
      <c r="GT325">
        <v>1.78155</v>
      </c>
      <c r="GU325">
        <v>0.088606</v>
      </c>
      <c r="GV325">
        <v>0</v>
      </c>
      <c r="GW325">
        <v>28.5767</v>
      </c>
      <c r="GX325">
        <v>999.9</v>
      </c>
      <c r="GY325">
        <v>57.35</v>
      </c>
      <c r="GZ325">
        <v>30.978</v>
      </c>
      <c r="HA325">
        <v>28.604</v>
      </c>
      <c r="HB325">
        <v>54.6227</v>
      </c>
      <c r="HC325">
        <v>44.2147</v>
      </c>
      <c r="HD325">
        <v>1</v>
      </c>
      <c r="HE325">
        <v>0.0860518</v>
      </c>
      <c r="HF325">
        <v>-1.37157</v>
      </c>
      <c r="HG325">
        <v>20.1263</v>
      </c>
      <c r="HH325">
        <v>5.19872</v>
      </c>
      <c r="HI325">
        <v>12.0044</v>
      </c>
      <c r="HJ325">
        <v>4.9755</v>
      </c>
      <c r="HK325">
        <v>3.294</v>
      </c>
      <c r="HL325">
        <v>9999</v>
      </c>
      <c r="HM325">
        <v>9999</v>
      </c>
      <c r="HN325">
        <v>999.9</v>
      </c>
      <c r="HO325">
        <v>9999</v>
      </c>
      <c r="HP325">
        <v>1.86325</v>
      </c>
      <c r="HQ325">
        <v>1.86813</v>
      </c>
      <c r="HR325">
        <v>1.86784</v>
      </c>
      <c r="HS325">
        <v>1.86905</v>
      </c>
      <c r="HT325">
        <v>1.86981</v>
      </c>
      <c r="HU325">
        <v>1.86597</v>
      </c>
      <c r="HV325">
        <v>1.86692</v>
      </c>
      <c r="HW325">
        <v>1.86841</v>
      </c>
      <c r="HX325">
        <v>5</v>
      </c>
      <c r="HY325">
        <v>0</v>
      </c>
      <c r="HZ325">
        <v>0</v>
      </c>
      <c r="IA325">
        <v>0</v>
      </c>
      <c r="IB325" t="s">
        <v>424</v>
      </c>
      <c r="IC325" t="s">
        <v>425</v>
      </c>
      <c r="ID325" t="s">
        <v>426</v>
      </c>
      <c r="IE325" t="s">
        <v>426</v>
      </c>
      <c r="IF325" t="s">
        <v>426</v>
      </c>
      <c r="IG325" t="s">
        <v>426</v>
      </c>
      <c r="IH325">
        <v>0</v>
      </c>
      <c r="II325">
        <v>100</v>
      </c>
      <c r="IJ325">
        <v>100</v>
      </c>
      <c r="IK325">
        <v>1.981</v>
      </c>
      <c r="IL325">
        <v>0.385</v>
      </c>
      <c r="IM325">
        <v>0.591063205497763</v>
      </c>
      <c r="IN325">
        <v>0.00362635438953289</v>
      </c>
      <c r="IO325">
        <v>-8.50754122937555e-07</v>
      </c>
      <c r="IP325">
        <v>2.87264459290622e-10</v>
      </c>
      <c r="IQ325">
        <v>-0.103101814204982</v>
      </c>
      <c r="IR325">
        <v>-0.017656537129445</v>
      </c>
      <c r="IS325">
        <v>0.00217271289782075</v>
      </c>
      <c r="IT325">
        <v>-2.34727275410467e-05</v>
      </c>
      <c r="IU325">
        <v>4</v>
      </c>
      <c r="IV325">
        <v>2183</v>
      </c>
      <c r="IW325">
        <v>1</v>
      </c>
      <c r="IX325">
        <v>27</v>
      </c>
      <c r="IY325">
        <v>29322748</v>
      </c>
      <c r="IZ325">
        <v>29322748</v>
      </c>
      <c r="JA325">
        <v>0.998535</v>
      </c>
      <c r="JB325">
        <v>2.65259</v>
      </c>
      <c r="JC325">
        <v>1.54785</v>
      </c>
      <c r="JD325">
        <v>2.31323</v>
      </c>
      <c r="JE325">
        <v>1.64673</v>
      </c>
      <c r="JF325">
        <v>2.28027</v>
      </c>
      <c r="JG325">
        <v>34.6235</v>
      </c>
      <c r="JH325">
        <v>24.2101</v>
      </c>
      <c r="JI325">
        <v>18</v>
      </c>
      <c r="JJ325">
        <v>471.81</v>
      </c>
      <c r="JK325">
        <v>395.903</v>
      </c>
      <c r="JL325">
        <v>30.9908</v>
      </c>
      <c r="JM325">
        <v>28.4657</v>
      </c>
      <c r="JN325">
        <v>30</v>
      </c>
      <c r="JO325">
        <v>28.4331</v>
      </c>
      <c r="JP325">
        <v>28.381</v>
      </c>
      <c r="JQ325">
        <v>20.0038</v>
      </c>
      <c r="JR325">
        <v>20.4135</v>
      </c>
      <c r="JS325">
        <v>54.428</v>
      </c>
      <c r="JT325">
        <v>30.9768</v>
      </c>
      <c r="JU325">
        <v>420</v>
      </c>
      <c r="JV325">
        <v>23.7229</v>
      </c>
      <c r="JW325">
        <v>96.5824</v>
      </c>
      <c r="JX325">
        <v>94.5512</v>
      </c>
    </row>
    <row r="326" spans="1:284">
      <c r="A326">
        <v>310</v>
      </c>
      <c r="B326">
        <v>1759364883.1</v>
      </c>
      <c r="C326">
        <v>3841</v>
      </c>
      <c r="D326" t="s">
        <v>1054</v>
      </c>
      <c r="E326" t="s">
        <v>1055</v>
      </c>
      <c r="F326">
        <v>5</v>
      </c>
      <c r="G326" t="s">
        <v>1033</v>
      </c>
      <c r="H326" t="s">
        <v>419</v>
      </c>
      <c r="I326">
        <v>1759364880.1</v>
      </c>
      <c r="J326">
        <f>(K326)/1000</f>
        <v>0</v>
      </c>
      <c r="K326">
        <f>1000*DK326*AI326*(DG326-DH326)/(100*CZ326*(1000-AI326*DG326))</f>
        <v>0</v>
      </c>
      <c r="L326">
        <f>DK326*AI326*(DF326-DE326*(1000-AI326*DH326)/(1000-AI326*DG326))/(100*CZ326)</f>
        <v>0</v>
      </c>
      <c r="M326">
        <f>DE326 - IF(AI326&gt;1, L326*CZ326*100.0/(AK326), 0)</f>
        <v>0</v>
      </c>
      <c r="N326">
        <f>((T326-J326/2)*M326-L326)/(T326+J326/2)</f>
        <v>0</v>
      </c>
      <c r="O326">
        <f>N326*(DL326+DM326)/1000.0</f>
        <v>0</v>
      </c>
      <c r="P326">
        <f>(DE326 - IF(AI326&gt;1, L326*CZ326*100.0/(AK326), 0))*(DL326+DM326)/1000.0</f>
        <v>0</v>
      </c>
      <c r="Q326">
        <f>2.0/((1/S326-1/R326)+SIGN(S326)*SQRT((1/S326-1/R326)*(1/S326-1/R326) + 4*DA326/((DA326+1)*(DA326+1))*(2*1/S326*1/R326-1/R326*1/R326)))</f>
        <v>0</v>
      </c>
      <c r="R326">
        <f>IF(LEFT(DB326,1)&lt;&gt;"0",IF(LEFT(DB326,1)="1",3.0,DC326),$D$5+$E$5*(DS326*DL326/($K$5*1000))+$F$5*(DS326*DL326/($K$5*1000))*MAX(MIN(CZ326,$J$5),$I$5)*MAX(MIN(CZ326,$J$5),$I$5)+$G$5*MAX(MIN(CZ326,$J$5),$I$5)*(DS326*DL326/($K$5*1000))+$H$5*(DS326*DL326/($K$5*1000))*(DS326*DL326/($K$5*1000)))</f>
        <v>0</v>
      </c>
      <c r="S326">
        <f>J326*(1000-(1000*0.61365*exp(17.502*W326/(240.97+W326))/(DL326+DM326)+DG326)/2)/(1000*0.61365*exp(17.502*W326/(240.97+W326))/(DL326+DM326)-DG326)</f>
        <v>0</v>
      </c>
      <c r="T326">
        <f>1/((DA326+1)/(Q326/1.6)+1/(R326/1.37)) + DA326/((DA326+1)/(Q326/1.6) + DA326/(R326/1.37))</f>
        <v>0</v>
      </c>
      <c r="U326">
        <f>(CV326*CY326)</f>
        <v>0</v>
      </c>
      <c r="V326">
        <f>(DN326+(U326+2*0.95*5.67E-8*(((DN326+$B$7)+273)^4-(DN326+273)^4)-44100*J326)/(1.84*29.3*R326+8*0.95*5.67E-8*(DN326+273)^3))</f>
        <v>0</v>
      </c>
      <c r="W326">
        <f>($C$7*DO326+$D$7*DP326+$E$7*V326)</f>
        <v>0</v>
      </c>
      <c r="X326">
        <f>0.61365*exp(17.502*W326/(240.97+W326))</f>
        <v>0</v>
      </c>
      <c r="Y326">
        <f>(Z326/AA326*100)</f>
        <v>0</v>
      </c>
      <c r="Z326">
        <f>DG326*(DL326+DM326)/1000</f>
        <v>0</v>
      </c>
      <c r="AA326">
        <f>0.61365*exp(17.502*DN326/(240.97+DN326))</f>
        <v>0</v>
      </c>
      <c r="AB326">
        <f>(X326-DG326*(DL326+DM326)/1000)</f>
        <v>0</v>
      </c>
      <c r="AC326">
        <f>(-J326*44100)</f>
        <v>0</v>
      </c>
      <c r="AD326">
        <f>2*29.3*R326*0.92*(DN326-W326)</f>
        <v>0</v>
      </c>
      <c r="AE326">
        <f>2*0.95*5.67E-8*(((DN326+$B$7)+273)^4-(W326+273)^4)</f>
        <v>0</v>
      </c>
      <c r="AF326">
        <f>U326+AE326+AC326+AD326</f>
        <v>0</v>
      </c>
      <c r="AG326">
        <v>27</v>
      </c>
      <c r="AH326">
        <v>5</v>
      </c>
      <c r="AI326">
        <f>IF(AG326*$H$13&gt;=AK326,1.0,(AK326/(AK326-AG326*$H$13)))</f>
        <v>0</v>
      </c>
      <c r="AJ326">
        <f>(AI326-1)*100</f>
        <v>0</v>
      </c>
      <c r="AK326">
        <f>MAX(0,($B$13+$C$13*DS326)/(1+$D$13*DS326)*DL326/(DN326+273)*$E$13)</f>
        <v>0</v>
      </c>
      <c r="AL326" t="s">
        <v>420</v>
      </c>
      <c r="AM326" t="s">
        <v>420</v>
      </c>
      <c r="AN326">
        <v>0</v>
      </c>
      <c r="AO326">
        <v>0</v>
      </c>
      <c r="AP326">
        <f>1-AN326/AO326</f>
        <v>0</v>
      </c>
      <c r="AQ326">
        <v>0</v>
      </c>
      <c r="AR326" t="s">
        <v>420</v>
      </c>
      <c r="AS326" t="s">
        <v>420</v>
      </c>
      <c r="AT326">
        <v>0</v>
      </c>
      <c r="AU326">
        <v>0</v>
      </c>
      <c r="AV326">
        <f>1-AT326/AU326</f>
        <v>0</v>
      </c>
      <c r="AW326">
        <v>0.5</v>
      </c>
      <c r="AX326">
        <f>CW326</f>
        <v>0</v>
      </c>
      <c r="AY326">
        <f>L326</f>
        <v>0</v>
      </c>
      <c r="AZ326">
        <f>AV326*AW326*AX326</f>
        <v>0</v>
      </c>
      <c r="BA326">
        <f>(AY326-AQ326)/AX326</f>
        <v>0</v>
      </c>
      <c r="BB326">
        <f>(AO326-AU326)/AU326</f>
        <v>0</v>
      </c>
      <c r="BC326">
        <f>AN326/(AP326+AN326/AU326)</f>
        <v>0</v>
      </c>
      <c r="BD326" t="s">
        <v>420</v>
      </c>
      <c r="BE326">
        <v>0</v>
      </c>
      <c r="BF326">
        <f>IF(BE326&lt;&gt;0, BE326, BC326)</f>
        <v>0</v>
      </c>
      <c r="BG326">
        <f>1-BF326/AU326</f>
        <v>0</v>
      </c>
      <c r="BH326">
        <f>(AU326-AT326)/(AU326-BF326)</f>
        <v>0</v>
      </c>
      <c r="BI326">
        <f>(AO326-AU326)/(AO326-BF326)</f>
        <v>0</v>
      </c>
      <c r="BJ326">
        <f>(AU326-AT326)/(AU326-AN326)</f>
        <v>0</v>
      </c>
      <c r="BK326">
        <f>(AO326-AU326)/(AO326-AN326)</f>
        <v>0</v>
      </c>
      <c r="BL326">
        <f>(BH326*BF326/AT326)</f>
        <v>0</v>
      </c>
      <c r="BM326">
        <f>(1-BL326)</f>
        <v>0</v>
      </c>
      <c r="CV326">
        <f>$B$11*DT326+$C$11*DU326+$F$11*EF326*(1-EI326)</f>
        <v>0</v>
      </c>
      <c r="CW326">
        <f>CV326*CX326</f>
        <v>0</v>
      </c>
      <c r="CX326">
        <f>($B$11*$D$9+$C$11*$D$9+$F$11*((ES326+EK326)/MAX(ES326+EK326+ET326, 0.1)*$I$9+ET326/MAX(ES326+EK326+ET326, 0.1)*$J$9))/($B$11+$C$11+$F$11)</f>
        <v>0</v>
      </c>
      <c r="CY326">
        <f>($B$11*$K$9+$C$11*$K$9+$F$11*((ES326+EK326)/MAX(ES326+EK326+ET326, 0.1)*$P$9+ET326/MAX(ES326+EK326+ET326, 0.1)*$Q$9))/($B$11+$C$11+$F$11)</f>
        <v>0</v>
      </c>
      <c r="CZ326">
        <v>3.93</v>
      </c>
      <c r="DA326">
        <v>0.5</v>
      </c>
      <c r="DB326" t="s">
        <v>421</v>
      </c>
      <c r="DC326">
        <v>2</v>
      </c>
      <c r="DD326">
        <v>1759364880.1</v>
      </c>
      <c r="DE326">
        <v>420.493666666667</v>
      </c>
      <c r="DF326">
        <v>419.997666666667</v>
      </c>
      <c r="DG326">
        <v>24.0548</v>
      </c>
      <c r="DH326">
        <v>23.7744</v>
      </c>
      <c r="DI326">
        <v>418.512666666667</v>
      </c>
      <c r="DJ326">
        <v>23.6698</v>
      </c>
      <c r="DK326">
        <v>500.004666666667</v>
      </c>
      <c r="DL326">
        <v>90.3336666666667</v>
      </c>
      <c r="DM326">
        <v>0.0306616</v>
      </c>
      <c r="DN326">
        <v>30.3024</v>
      </c>
      <c r="DO326">
        <v>30.0163333333333</v>
      </c>
      <c r="DP326">
        <v>999.9</v>
      </c>
      <c r="DQ326">
        <v>0</v>
      </c>
      <c r="DR326">
        <v>0</v>
      </c>
      <c r="DS326">
        <v>10005</v>
      </c>
      <c r="DT326">
        <v>0</v>
      </c>
      <c r="DU326">
        <v>0.330984</v>
      </c>
      <c r="DV326">
        <v>0.495737666666667</v>
      </c>
      <c r="DW326">
        <v>430.857666666667</v>
      </c>
      <c r="DX326">
        <v>430.226</v>
      </c>
      <c r="DY326">
        <v>0.280418</v>
      </c>
      <c r="DZ326">
        <v>419.997666666667</v>
      </c>
      <c r="EA326">
        <v>23.7744</v>
      </c>
      <c r="EB326">
        <v>2.17296</v>
      </c>
      <c r="EC326">
        <v>2.14763</v>
      </c>
      <c r="ED326">
        <v>18.7643333333333</v>
      </c>
      <c r="EE326">
        <v>18.5769</v>
      </c>
      <c r="EF326">
        <v>0.00500059</v>
      </c>
      <c r="EG326">
        <v>0</v>
      </c>
      <c r="EH326">
        <v>0</v>
      </c>
      <c r="EI326">
        <v>0</v>
      </c>
      <c r="EJ326">
        <v>369.4</v>
      </c>
      <c r="EK326">
        <v>0.00500059</v>
      </c>
      <c r="EL326">
        <v>-14.9333333333333</v>
      </c>
      <c r="EM326">
        <v>-1.5</v>
      </c>
      <c r="EN326">
        <v>35.1456666666667</v>
      </c>
      <c r="EO326">
        <v>38</v>
      </c>
      <c r="EP326">
        <v>36.375</v>
      </c>
      <c r="EQ326">
        <v>37.812</v>
      </c>
      <c r="ER326">
        <v>37.312</v>
      </c>
      <c r="ES326">
        <v>0</v>
      </c>
      <c r="ET326">
        <v>0</v>
      </c>
      <c r="EU326">
        <v>0</v>
      </c>
      <c r="EV326">
        <v>1759364884.3</v>
      </c>
      <c r="EW326">
        <v>0</v>
      </c>
      <c r="EX326">
        <v>363.528</v>
      </c>
      <c r="EY326">
        <v>10.6538462114756</v>
      </c>
      <c r="EZ326">
        <v>-8.69230760455838</v>
      </c>
      <c r="FA326">
        <v>-11.204</v>
      </c>
      <c r="FB326">
        <v>15</v>
      </c>
      <c r="FC326">
        <v>0</v>
      </c>
      <c r="FD326" t="s">
        <v>422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0.4811432</v>
      </c>
      <c r="FQ326">
        <v>-0.0618581052631584</v>
      </c>
      <c r="FR326">
        <v>0.0241524543568557</v>
      </c>
      <c r="FS326">
        <v>1</v>
      </c>
      <c r="FT326">
        <v>363.241176470588</v>
      </c>
      <c r="FU326">
        <v>2.11764703215397</v>
      </c>
      <c r="FV326">
        <v>5.99495462608836</v>
      </c>
      <c r="FW326">
        <v>-1</v>
      </c>
      <c r="FX326">
        <v>0.27272785</v>
      </c>
      <c r="FY326">
        <v>0.0768475037593983</v>
      </c>
      <c r="FZ326">
        <v>0.00836912091724693</v>
      </c>
      <c r="GA326">
        <v>1</v>
      </c>
      <c r="GB326">
        <v>2</v>
      </c>
      <c r="GC326">
        <v>2</v>
      </c>
      <c r="GD326" t="s">
        <v>449</v>
      </c>
      <c r="GE326">
        <v>3.13281</v>
      </c>
      <c r="GF326">
        <v>2.70891</v>
      </c>
      <c r="GG326">
        <v>0.0893936</v>
      </c>
      <c r="GH326">
        <v>0.0897743</v>
      </c>
      <c r="GI326">
        <v>0.102903</v>
      </c>
      <c r="GJ326">
        <v>0.102811</v>
      </c>
      <c r="GK326">
        <v>34277.8</v>
      </c>
      <c r="GL326">
        <v>36705.8</v>
      </c>
      <c r="GM326">
        <v>34058.8</v>
      </c>
      <c r="GN326">
        <v>36513.2</v>
      </c>
      <c r="GO326">
        <v>43150.2</v>
      </c>
      <c r="GP326">
        <v>47026.6</v>
      </c>
      <c r="GQ326">
        <v>53131.9</v>
      </c>
      <c r="GR326">
        <v>58357.6</v>
      </c>
      <c r="GS326">
        <v>1.90038</v>
      </c>
      <c r="GT326">
        <v>1.78132</v>
      </c>
      <c r="GU326">
        <v>0.088159</v>
      </c>
      <c r="GV326">
        <v>0</v>
      </c>
      <c r="GW326">
        <v>28.5789</v>
      </c>
      <c r="GX326">
        <v>999.9</v>
      </c>
      <c r="GY326">
        <v>57.35</v>
      </c>
      <c r="GZ326">
        <v>30.988</v>
      </c>
      <c r="HA326">
        <v>28.6211</v>
      </c>
      <c r="HB326">
        <v>54.8427</v>
      </c>
      <c r="HC326">
        <v>44.4151</v>
      </c>
      <c r="HD326">
        <v>1</v>
      </c>
      <c r="HE326">
        <v>0.0858079</v>
      </c>
      <c r="HF326">
        <v>-1.37623</v>
      </c>
      <c r="HG326">
        <v>20.1262</v>
      </c>
      <c r="HH326">
        <v>5.19857</v>
      </c>
      <c r="HI326">
        <v>12.0041</v>
      </c>
      <c r="HJ326">
        <v>4.9754</v>
      </c>
      <c r="HK326">
        <v>3.294</v>
      </c>
      <c r="HL326">
        <v>9999</v>
      </c>
      <c r="HM326">
        <v>9999</v>
      </c>
      <c r="HN326">
        <v>999.9</v>
      </c>
      <c r="HO326">
        <v>9999</v>
      </c>
      <c r="HP326">
        <v>1.86325</v>
      </c>
      <c r="HQ326">
        <v>1.86813</v>
      </c>
      <c r="HR326">
        <v>1.86784</v>
      </c>
      <c r="HS326">
        <v>1.86905</v>
      </c>
      <c r="HT326">
        <v>1.86981</v>
      </c>
      <c r="HU326">
        <v>1.86596</v>
      </c>
      <c r="HV326">
        <v>1.86692</v>
      </c>
      <c r="HW326">
        <v>1.86841</v>
      </c>
      <c r="HX326">
        <v>5</v>
      </c>
      <c r="HY326">
        <v>0</v>
      </c>
      <c r="HZ326">
        <v>0</v>
      </c>
      <c r="IA326">
        <v>0</v>
      </c>
      <c r="IB326" t="s">
        <v>424</v>
      </c>
      <c r="IC326" t="s">
        <v>425</v>
      </c>
      <c r="ID326" t="s">
        <v>426</v>
      </c>
      <c r="IE326" t="s">
        <v>426</v>
      </c>
      <c r="IF326" t="s">
        <v>426</v>
      </c>
      <c r="IG326" t="s">
        <v>426</v>
      </c>
      <c r="IH326">
        <v>0</v>
      </c>
      <c r="II326">
        <v>100</v>
      </c>
      <c r="IJ326">
        <v>100</v>
      </c>
      <c r="IK326">
        <v>1.981</v>
      </c>
      <c r="IL326">
        <v>0.385</v>
      </c>
      <c r="IM326">
        <v>0.591063205497763</v>
      </c>
      <c r="IN326">
        <v>0.00362635438953289</v>
      </c>
      <c r="IO326">
        <v>-8.50754122937555e-07</v>
      </c>
      <c r="IP326">
        <v>2.87264459290622e-10</v>
      </c>
      <c r="IQ326">
        <v>-0.103101814204982</v>
      </c>
      <c r="IR326">
        <v>-0.017656537129445</v>
      </c>
      <c r="IS326">
        <v>0.00217271289782075</v>
      </c>
      <c r="IT326">
        <v>-2.34727275410467e-05</v>
      </c>
      <c r="IU326">
        <v>4</v>
      </c>
      <c r="IV326">
        <v>2183</v>
      </c>
      <c r="IW326">
        <v>1</v>
      </c>
      <c r="IX326">
        <v>27</v>
      </c>
      <c r="IY326">
        <v>29322748.1</v>
      </c>
      <c r="IZ326">
        <v>29322748.1</v>
      </c>
      <c r="JA326">
        <v>0.998535</v>
      </c>
      <c r="JB326">
        <v>2.64038</v>
      </c>
      <c r="JC326">
        <v>1.54785</v>
      </c>
      <c r="JD326">
        <v>2.31323</v>
      </c>
      <c r="JE326">
        <v>1.64673</v>
      </c>
      <c r="JF326">
        <v>2.37427</v>
      </c>
      <c r="JG326">
        <v>34.6235</v>
      </c>
      <c r="JH326">
        <v>24.2188</v>
      </c>
      <c r="JI326">
        <v>18</v>
      </c>
      <c r="JJ326">
        <v>471.913</v>
      </c>
      <c r="JK326">
        <v>395.781</v>
      </c>
      <c r="JL326">
        <v>30.9829</v>
      </c>
      <c r="JM326">
        <v>28.466</v>
      </c>
      <c r="JN326">
        <v>30.0001</v>
      </c>
      <c r="JO326">
        <v>28.4342</v>
      </c>
      <c r="JP326">
        <v>28.381</v>
      </c>
      <c r="JQ326">
        <v>20.0032</v>
      </c>
      <c r="JR326">
        <v>20.4135</v>
      </c>
      <c r="JS326">
        <v>54.428</v>
      </c>
      <c r="JT326">
        <v>30.9594</v>
      </c>
      <c r="JU326">
        <v>420</v>
      </c>
      <c r="JV326">
        <v>23.7179</v>
      </c>
      <c r="JW326">
        <v>96.5824</v>
      </c>
      <c r="JX326">
        <v>94.5512</v>
      </c>
    </row>
    <row r="327" spans="1:284">
      <c r="A327">
        <v>311</v>
      </c>
      <c r="B327">
        <v>1759364885.1</v>
      </c>
      <c r="C327">
        <v>3843</v>
      </c>
      <c r="D327" t="s">
        <v>1056</v>
      </c>
      <c r="E327" t="s">
        <v>1057</v>
      </c>
      <c r="F327">
        <v>5</v>
      </c>
      <c r="G327" t="s">
        <v>1033</v>
      </c>
      <c r="H327" t="s">
        <v>419</v>
      </c>
      <c r="I327">
        <v>1759364882.1</v>
      </c>
      <c r="J327">
        <f>(K327)/1000</f>
        <v>0</v>
      </c>
      <c r="K327">
        <f>1000*DK327*AI327*(DG327-DH327)/(100*CZ327*(1000-AI327*DG327))</f>
        <v>0</v>
      </c>
      <c r="L327">
        <f>DK327*AI327*(DF327-DE327*(1000-AI327*DH327)/(1000-AI327*DG327))/(100*CZ327)</f>
        <v>0</v>
      </c>
      <c r="M327">
        <f>DE327 - IF(AI327&gt;1, L327*CZ327*100.0/(AK327), 0)</f>
        <v>0</v>
      </c>
      <c r="N327">
        <f>((T327-J327/2)*M327-L327)/(T327+J327/2)</f>
        <v>0</v>
      </c>
      <c r="O327">
        <f>N327*(DL327+DM327)/1000.0</f>
        <v>0</v>
      </c>
      <c r="P327">
        <f>(DE327 - IF(AI327&gt;1, L327*CZ327*100.0/(AK327), 0))*(DL327+DM327)/1000.0</f>
        <v>0</v>
      </c>
      <c r="Q327">
        <f>2.0/((1/S327-1/R327)+SIGN(S327)*SQRT((1/S327-1/R327)*(1/S327-1/R327) + 4*DA327/((DA327+1)*(DA327+1))*(2*1/S327*1/R327-1/R327*1/R327)))</f>
        <v>0</v>
      </c>
      <c r="R327">
        <f>IF(LEFT(DB327,1)&lt;&gt;"0",IF(LEFT(DB327,1)="1",3.0,DC327),$D$5+$E$5*(DS327*DL327/($K$5*1000))+$F$5*(DS327*DL327/($K$5*1000))*MAX(MIN(CZ327,$J$5),$I$5)*MAX(MIN(CZ327,$J$5),$I$5)+$G$5*MAX(MIN(CZ327,$J$5),$I$5)*(DS327*DL327/($K$5*1000))+$H$5*(DS327*DL327/($K$5*1000))*(DS327*DL327/($K$5*1000)))</f>
        <v>0</v>
      </c>
      <c r="S327">
        <f>J327*(1000-(1000*0.61365*exp(17.502*W327/(240.97+W327))/(DL327+DM327)+DG327)/2)/(1000*0.61365*exp(17.502*W327/(240.97+W327))/(DL327+DM327)-DG327)</f>
        <v>0</v>
      </c>
      <c r="T327">
        <f>1/((DA327+1)/(Q327/1.6)+1/(R327/1.37)) + DA327/((DA327+1)/(Q327/1.6) + DA327/(R327/1.37))</f>
        <v>0</v>
      </c>
      <c r="U327">
        <f>(CV327*CY327)</f>
        <v>0</v>
      </c>
      <c r="V327">
        <f>(DN327+(U327+2*0.95*5.67E-8*(((DN327+$B$7)+273)^4-(DN327+273)^4)-44100*J327)/(1.84*29.3*R327+8*0.95*5.67E-8*(DN327+273)^3))</f>
        <v>0</v>
      </c>
      <c r="W327">
        <f>($C$7*DO327+$D$7*DP327+$E$7*V327)</f>
        <v>0</v>
      </c>
      <c r="X327">
        <f>0.61365*exp(17.502*W327/(240.97+W327))</f>
        <v>0</v>
      </c>
      <c r="Y327">
        <f>(Z327/AA327*100)</f>
        <v>0</v>
      </c>
      <c r="Z327">
        <f>DG327*(DL327+DM327)/1000</f>
        <v>0</v>
      </c>
      <c r="AA327">
        <f>0.61365*exp(17.502*DN327/(240.97+DN327))</f>
        <v>0</v>
      </c>
      <c r="AB327">
        <f>(X327-DG327*(DL327+DM327)/1000)</f>
        <v>0</v>
      </c>
      <c r="AC327">
        <f>(-J327*44100)</f>
        <v>0</v>
      </c>
      <c r="AD327">
        <f>2*29.3*R327*0.92*(DN327-W327)</f>
        <v>0</v>
      </c>
      <c r="AE327">
        <f>2*0.95*5.67E-8*(((DN327+$B$7)+273)^4-(W327+273)^4)</f>
        <v>0</v>
      </c>
      <c r="AF327">
        <f>U327+AE327+AC327+AD327</f>
        <v>0</v>
      </c>
      <c r="AG327">
        <v>27</v>
      </c>
      <c r="AH327">
        <v>5</v>
      </c>
      <c r="AI327">
        <f>IF(AG327*$H$13&gt;=AK327,1.0,(AK327/(AK327-AG327*$H$13)))</f>
        <v>0</v>
      </c>
      <c r="AJ327">
        <f>(AI327-1)*100</f>
        <v>0</v>
      </c>
      <c r="AK327">
        <f>MAX(0,($B$13+$C$13*DS327)/(1+$D$13*DS327)*DL327/(DN327+273)*$E$13)</f>
        <v>0</v>
      </c>
      <c r="AL327" t="s">
        <v>420</v>
      </c>
      <c r="AM327" t="s">
        <v>420</v>
      </c>
      <c r="AN327">
        <v>0</v>
      </c>
      <c r="AO327">
        <v>0</v>
      </c>
      <c r="AP327">
        <f>1-AN327/AO327</f>
        <v>0</v>
      </c>
      <c r="AQ327">
        <v>0</v>
      </c>
      <c r="AR327" t="s">
        <v>420</v>
      </c>
      <c r="AS327" t="s">
        <v>420</v>
      </c>
      <c r="AT327">
        <v>0</v>
      </c>
      <c r="AU327">
        <v>0</v>
      </c>
      <c r="AV327">
        <f>1-AT327/AU327</f>
        <v>0</v>
      </c>
      <c r="AW327">
        <v>0.5</v>
      </c>
      <c r="AX327">
        <f>CW327</f>
        <v>0</v>
      </c>
      <c r="AY327">
        <f>L327</f>
        <v>0</v>
      </c>
      <c r="AZ327">
        <f>AV327*AW327*AX327</f>
        <v>0</v>
      </c>
      <c r="BA327">
        <f>(AY327-AQ327)/AX327</f>
        <v>0</v>
      </c>
      <c r="BB327">
        <f>(AO327-AU327)/AU327</f>
        <v>0</v>
      </c>
      <c r="BC327">
        <f>AN327/(AP327+AN327/AU327)</f>
        <v>0</v>
      </c>
      <c r="BD327" t="s">
        <v>420</v>
      </c>
      <c r="BE327">
        <v>0</v>
      </c>
      <c r="BF327">
        <f>IF(BE327&lt;&gt;0, BE327, BC327)</f>
        <v>0</v>
      </c>
      <c r="BG327">
        <f>1-BF327/AU327</f>
        <v>0</v>
      </c>
      <c r="BH327">
        <f>(AU327-AT327)/(AU327-BF327)</f>
        <v>0</v>
      </c>
      <c r="BI327">
        <f>(AO327-AU327)/(AO327-BF327)</f>
        <v>0</v>
      </c>
      <c r="BJ327">
        <f>(AU327-AT327)/(AU327-AN327)</f>
        <v>0</v>
      </c>
      <c r="BK327">
        <f>(AO327-AU327)/(AO327-AN327)</f>
        <v>0</v>
      </c>
      <c r="BL327">
        <f>(BH327*BF327/AT327)</f>
        <v>0</v>
      </c>
      <c r="BM327">
        <f>(1-BL327)</f>
        <v>0</v>
      </c>
      <c r="CV327">
        <f>$B$11*DT327+$C$11*DU327+$F$11*EF327*(1-EI327)</f>
        <v>0</v>
      </c>
      <c r="CW327">
        <f>CV327*CX327</f>
        <v>0</v>
      </c>
      <c r="CX327">
        <f>($B$11*$D$9+$C$11*$D$9+$F$11*((ES327+EK327)/MAX(ES327+EK327+ET327, 0.1)*$I$9+ET327/MAX(ES327+EK327+ET327, 0.1)*$J$9))/($B$11+$C$11+$F$11)</f>
        <v>0</v>
      </c>
      <c r="CY327">
        <f>($B$11*$K$9+$C$11*$K$9+$F$11*((ES327+EK327)/MAX(ES327+EK327+ET327, 0.1)*$P$9+ET327/MAX(ES327+EK327+ET327, 0.1)*$Q$9))/($B$11+$C$11+$F$11)</f>
        <v>0</v>
      </c>
      <c r="CZ327">
        <v>3.93</v>
      </c>
      <c r="DA327">
        <v>0.5</v>
      </c>
      <c r="DB327" t="s">
        <v>421</v>
      </c>
      <c r="DC327">
        <v>2</v>
      </c>
      <c r="DD327">
        <v>1759364882.1</v>
      </c>
      <c r="DE327">
        <v>420.504333333333</v>
      </c>
      <c r="DF327">
        <v>420.001333333333</v>
      </c>
      <c r="DG327">
        <v>24.0553333333333</v>
      </c>
      <c r="DH327">
        <v>23.7741</v>
      </c>
      <c r="DI327">
        <v>418.523333333333</v>
      </c>
      <c r="DJ327">
        <v>23.6702666666667</v>
      </c>
      <c r="DK327">
        <v>499.974666666667</v>
      </c>
      <c r="DL327">
        <v>90.3334333333333</v>
      </c>
      <c r="DM327">
        <v>0.0307676333333333</v>
      </c>
      <c r="DN327">
        <v>30.3006666666667</v>
      </c>
      <c r="DO327">
        <v>30.0159333333333</v>
      </c>
      <c r="DP327">
        <v>999.9</v>
      </c>
      <c r="DQ327">
        <v>0</v>
      </c>
      <c r="DR327">
        <v>0</v>
      </c>
      <c r="DS327">
        <v>10002.4666666667</v>
      </c>
      <c r="DT327">
        <v>0</v>
      </c>
      <c r="DU327">
        <v>0.330984</v>
      </c>
      <c r="DV327">
        <v>0.502878666666667</v>
      </c>
      <c r="DW327">
        <v>430.868666666667</v>
      </c>
      <c r="DX327">
        <v>430.229666666667</v>
      </c>
      <c r="DY327">
        <v>0.281223666666667</v>
      </c>
      <c r="DZ327">
        <v>420.001333333333</v>
      </c>
      <c r="EA327">
        <v>23.7741</v>
      </c>
      <c r="EB327">
        <v>2.173</v>
      </c>
      <c r="EC327">
        <v>2.14759666666667</v>
      </c>
      <c r="ED327">
        <v>18.7646333333333</v>
      </c>
      <c r="EE327">
        <v>18.5766333333333</v>
      </c>
      <c r="EF327">
        <v>0.00500059</v>
      </c>
      <c r="EG327">
        <v>0</v>
      </c>
      <c r="EH327">
        <v>0</v>
      </c>
      <c r="EI327">
        <v>0</v>
      </c>
      <c r="EJ327">
        <v>365.633333333333</v>
      </c>
      <c r="EK327">
        <v>0.00500059</v>
      </c>
      <c r="EL327">
        <v>-13.8666666666667</v>
      </c>
      <c r="EM327">
        <v>-1.23333333333333</v>
      </c>
      <c r="EN327">
        <v>35.125</v>
      </c>
      <c r="EO327">
        <v>38</v>
      </c>
      <c r="EP327">
        <v>36.375</v>
      </c>
      <c r="EQ327">
        <v>37.812</v>
      </c>
      <c r="ER327">
        <v>37.312</v>
      </c>
      <c r="ES327">
        <v>0</v>
      </c>
      <c r="ET327">
        <v>0</v>
      </c>
      <c r="EU327">
        <v>0</v>
      </c>
      <c r="EV327">
        <v>1759364886.1</v>
      </c>
      <c r="EW327">
        <v>0</v>
      </c>
      <c r="EX327">
        <v>363.230769230769</v>
      </c>
      <c r="EY327">
        <v>-5.5452989161926</v>
      </c>
      <c r="EZ327">
        <v>-1.7059830898207</v>
      </c>
      <c r="FA327">
        <v>-11.3653846153846</v>
      </c>
      <c r="FB327">
        <v>15</v>
      </c>
      <c r="FC327">
        <v>0</v>
      </c>
      <c r="FD327" t="s">
        <v>422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0.4840027</v>
      </c>
      <c r="FQ327">
        <v>0.0191489323308274</v>
      </c>
      <c r="FR327">
        <v>0.0266205612583582</v>
      </c>
      <c r="FS327">
        <v>1</v>
      </c>
      <c r="FT327">
        <v>363.223529411765</v>
      </c>
      <c r="FU327">
        <v>8.84339185205881</v>
      </c>
      <c r="FV327">
        <v>6.01679310828938</v>
      </c>
      <c r="FW327">
        <v>-1</v>
      </c>
      <c r="FX327">
        <v>0.27549105</v>
      </c>
      <c r="FY327">
        <v>0.0554940000000001</v>
      </c>
      <c r="FZ327">
        <v>0.00609725742014391</v>
      </c>
      <c r="GA327">
        <v>1</v>
      </c>
      <c r="GB327">
        <v>2</v>
      </c>
      <c r="GC327">
        <v>2</v>
      </c>
      <c r="GD327" t="s">
        <v>449</v>
      </c>
      <c r="GE327">
        <v>3.13293</v>
      </c>
      <c r="GF327">
        <v>2.70875</v>
      </c>
      <c r="GG327">
        <v>0.0893962</v>
      </c>
      <c r="GH327">
        <v>0.0897753</v>
      </c>
      <c r="GI327">
        <v>0.102903</v>
      </c>
      <c r="GJ327">
        <v>0.102817</v>
      </c>
      <c r="GK327">
        <v>34277.6</v>
      </c>
      <c r="GL327">
        <v>36705.7</v>
      </c>
      <c r="GM327">
        <v>34058.7</v>
      </c>
      <c r="GN327">
        <v>36513.2</v>
      </c>
      <c r="GO327">
        <v>43150</v>
      </c>
      <c r="GP327">
        <v>47026.2</v>
      </c>
      <c r="GQ327">
        <v>53131.8</v>
      </c>
      <c r="GR327">
        <v>58357.6</v>
      </c>
      <c r="GS327">
        <v>1.9003</v>
      </c>
      <c r="GT327">
        <v>1.78118</v>
      </c>
      <c r="GU327">
        <v>0.0877306</v>
      </c>
      <c r="GV327">
        <v>0</v>
      </c>
      <c r="GW327">
        <v>28.58</v>
      </c>
      <c r="GX327">
        <v>999.9</v>
      </c>
      <c r="GY327">
        <v>57.35</v>
      </c>
      <c r="GZ327">
        <v>30.988</v>
      </c>
      <c r="HA327">
        <v>28.6177</v>
      </c>
      <c r="HB327">
        <v>54.9727</v>
      </c>
      <c r="HC327">
        <v>44.0986</v>
      </c>
      <c r="HD327">
        <v>1</v>
      </c>
      <c r="HE327">
        <v>0.0859909</v>
      </c>
      <c r="HF327">
        <v>-1.35606</v>
      </c>
      <c r="HG327">
        <v>20.1263</v>
      </c>
      <c r="HH327">
        <v>5.19857</v>
      </c>
      <c r="HI327">
        <v>12.0041</v>
      </c>
      <c r="HJ327">
        <v>4.9754</v>
      </c>
      <c r="HK327">
        <v>3.294</v>
      </c>
      <c r="HL327">
        <v>9999</v>
      </c>
      <c r="HM327">
        <v>9999</v>
      </c>
      <c r="HN327">
        <v>999.9</v>
      </c>
      <c r="HO327">
        <v>9999</v>
      </c>
      <c r="HP327">
        <v>1.86325</v>
      </c>
      <c r="HQ327">
        <v>1.86813</v>
      </c>
      <c r="HR327">
        <v>1.86784</v>
      </c>
      <c r="HS327">
        <v>1.86905</v>
      </c>
      <c r="HT327">
        <v>1.86981</v>
      </c>
      <c r="HU327">
        <v>1.86595</v>
      </c>
      <c r="HV327">
        <v>1.86693</v>
      </c>
      <c r="HW327">
        <v>1.86842</v>
      </c>
      <c r="HX327">
        <v>5</v>
      </c>
      <c r="HY327">
        <v>0</v>
      </c>
      <c r="HZ327">
        <v>0</v>
      </c>
      <c r="IA327">
        <v>0</v>
      </c>
      <c r="IB327" t="s">
        <v>424</v>
      </c>
      <c r="IC327" t="s">
        <v>425</v>
      </c>
      <c r="ID327" t="s">
        <v>426</v>
      </c>
      <c r="IE327" t="s">
        <v>426</v>
      </c>
      <c r="IF327" t="s">
        <v>426</v>
      </c>
      <c r="IG327" t="s">
        <v>426</v>
      </c>
      <c r="IH327">
        <v>0</v>
      </c>
      <c r="II327">
        <v>100</v>
      </c>
      <c r="IJ327">
        <v>100</v>
      </c>
      <c r="IK327">
        <v>1.981</v>
      </c>
      <c r="IL327">
        <v>0.3851</v>
      </c>
      <c r="IM327">
        <v>0.591063205497763</v>
      </c>
      <c r="IN327">
        <v>0.00362635438953289</v>
      </c>
      <c r="IO327">
        <v>-8.50754122937555e-07</v>
      </c>
      <c r="IP327">
        <v>2.87264459290622e-10</v>
      </c>
      <c r="IQ327">
        <v>-0.103101814204982</v>
      </c>
      <c r="IR327">
        <v>-0.017656537129445</v>
      </c>
      <c r="IS327">
        <v>0.00217271289782075</v>
      </c>
      <c r="IT327">
        <v>-2.34727275410467e-05</v>
      </c>
      <c r="IU327">
        <v>4</v>
      </c>
      <c r="IV327">
        <v>2183</v>
      </c>
      <c r="IW327">
        <v>1</v>
      </c>
      <c r="IX327">
        <v>27</v>
      </c>
      <c r="IY327">
        <v>29322748.1</v>
      </c>
      <c r="IZ327">
        <v>29322748.1</v>
      </c>
      <c r="JA327">
        <v>0.997314</v>
      </c>
      <c r="JB327">
        <v>2.6416</v>
      </c>
      <c r="JC327">
        <v>1.54785</v>
      </c>
      <c r="JD327">
        <v>2.31323</v>
      </c>
      <c r="JE327">
        <v>1.64673</v>
      </c>
      <c r="JF327">
        <v>2.33521</v>
      </c>
      <c r="JG327">
        <v>34.6235</v>
      </c>
      <c r="JH327">
        <v>24.2101</v>
      </c>
      <c r="JI327">
        <v>18</v>
      </c>
      <c r="JJ327">
        <v>471.875</v>
      </c>
      <c r="JK327">
        <v>395.7</v>
      </c>
      <c r="JL327">
        <v>30.976</v>
      </c>
      <c r="JM327">
        <v>28.4672</v>
      </c>
      <c r="JN327">
        <v>30.0002</v>
      </c>
      <c r="JO327">
        <v>28.4353</v>
      </c>
      <c r="JP327">
        <v>28.381</v>
      </c>
      <c r="JQ327">
        <v>20.0049</v>
      </c>
      <c r="JR327">
        <v>20.4135</v>
      </c>
      <c r="JS327">
        <v>54.428</v>
      </c>
      <c r="JT327">
        <v>30.9594</v>
      </c>
      <c r="JU327">
        <v>420</v>
      </c>
      <c r="JV327">
        <v>23.7181</v>
      </c>
      <c r="JW327">
        <v>96.5821</v>
      </c>
      <c r="JX327">
        <v>94.5512</v>
      </c>
    </row>
    <row r="328" spans="1:284">
      <c r="A328">
        <v>312</v>
      </c>
      <c r="B328">
        <v>1759364887.1</v>
      </c>
      <c r="C328">
        <v>3845</v>
      </c>
      <c r="D328" t="s">
        <v>1058</v>
      </c>
      <c r="E328" t="s">
        <v>1059</v>
      </c>
      <c r="F328">
        <v>5</v>
      </c>
      <c r="G328" t="s">
        <v>1033</v>
      </c>
      <c r="H328" t="s">
        <v>419</v>
      </c>
      <c r="I328">
        <v>1759364884.1</v>
      </c>
      <c r="J328">
        <f>(K328)/1000</f>
        <v>0</v>
      </c>
      <c r="K328">
        <f>1000*DK328*AI328*(DG328-DH328)/(100*CZ328*(1000-AI328*DG328))</f>
        <v>0</v>
      </c>
      <c r="L328">
        <f>DK328*AI328*(DF328-DE328*(1000-AI328*DH328)/(1000-AI328*DG328))/(100*CZ328)</f>
        <v>0</v>
      </c>
      <c r="M328">
        <f>DE328 - IF(AI328&gt;1, L328*CZ328*100.0/(AK328), 0)</f>
        <v>0</v>
      </c>
      <c r="N328">
        <f>((T328-J328/2)*M328-L328)/(T328+J328/2)</f>
        <v>0</v>
      </c>
      <c r="O328">
        <f>N328*(DL328+DM328)/1000.0</f>
        <v>0</v>
      </c>
      <c r="P328">
        <f>(DE328 - IF(AI328&gt;1, L328*CZ328*100.0/(AK328), 0))*(DL328+DM328)/1000.0</f>
        <v>0</v>
      </c>
      <c r="Q328">
        <f>2.0/((1/S328-1/R328)+SIGN(S328)*SQRT((1/S328-1/R328)*(1/S328-1/R328) + 4*DA328/((DA328+1)*(DA328+1))*(2*1/S328*1/R328-1/R328*1/R328)))</f>
        <v>0</v>
      </c>
      <c r="R328">
        <f>IF(LEFT(DB328,1)&lt;&gt;"0",IF(LEFT(DB328,1)="1",3.0,DC328),$D$5+$E$5*(DS328*DL328/($K$5*1000))+$F$5*(DS328*DL328/($K$5*1000))*MAX(MIN(CZ328,$J$5),$I$5)*MAX(MIN(CZ328,$J$5),$I$5)+$G$5*MAX(MIN(CZ328,$J$5),$I$5)*(DS328*DL328/($K$5*1000))+$H$5*(DS328*DL328/($K$5*1000))*(DS328*DL328/($K$5*1000)))</f>
        <v>0</v>
      </c>
      <c r="S328">
        <f>J328*(1000-(1000*0.61365*exp(17.502*W328/(240.97+W328))/(DL328+DM328)+DG328)/2)/(1000*0.61365*exp(17.502*W328/(240.97+W328))/(DL328+DM328)-DG328)</f>
        <v>0</v>
      </c>
      <c r="T328">
        <f>1/((DA328+1)/(Q328/1.6)+1/(R328/1.37)) + DA328/((DA328+1)/(Q328/1.6) + DA328/(R328/1.37))</f>
        <v>0</v>
      </c>
      <c r="U328">
        <f>(CV328*CY328)</f>
        <v>0</v>
      </c>
      <c r="V328">
        <f>(DN328+(U328+2*0.95*5.67E-8*(((DN328+$B$7)+273)^4-(DN328+273)^4)-44100*J328)/(1.84*29.3*R328+8*0.95*5.67E-8*(DN328+273)^3))</f>
        <v>0</v>
      </c>
      <c r="W328">
        <f>($C$7*DO328+$D$7*DP328+$E$7*V328)</f>
        <v>0</v>
      </c>
      <c r="X328">
        <f>0.61365*exp(17.502*W328/(240.97+W328))</f>
        <v>0</v>
      </c>
      <c r="Y328">
        <f>(Z328/AA328*100)</f>
        <v>0</v>
      </c>
      <c r="Z328">
        <f>DG328*(DL328+DM328)/1000</f>
        <v>0</v>
      </c>
      <c r="AA328">
        <f>0.61365*exp(17.502*DN328/(240.97+DN328))</f>
        <v>0</v>
      </c>
      <c r="AB328">
        <f>(X328-DG328*(DL328+DM328)/1000)</f>
        <v>0</v>
      </c>
      <c r="AC328">
        <f>(-J328*44100)</f>
        <v>0</v>
      </c>
      <c r="AD328">
        <f>2*29.3*R328*0.92*(DN328-W328)</f>
        <v>0</v>
      </c>
      <c r="AE328">
        <f>2*0.95*5.67E-8*(((DN328+$B$7)+273)^4-(W328+273)^4)</f>
        <v>0</v>
      </c>
      <c r="AF328">
        <f>U328+AE328+AC328+AD328</f>
        <v>0</v>
      </c>
      <c r="AG328">
        <v>27</v>
      </c>
      <c r="AH328">
        <v>5</v>
      </c>
      <c r="AI328">
        <f>IF(AG328*$H$13&gt;=AK328,1.0,(AK328/(AK328-AG328*$H$13)))</f>
        <v>0</v>
      </c>
      <c r="AJ328">
        <f>(AI328-1)*100</f>
        <v>0</v>
      </c>
      <c r="AK328">
        <f>MAX(0,($B$13+$C$13*DS328)/(1+$D$13*DS328)*DL328/(DN328+273)*$E$13)</f>
        <v>0</v>
      </c>
      <c r="AL328" t="s">
        <v>420</v>
      </c>
      <c r="AM328" t="s">
        <v>420</v>
      </c>
      <c r="AN328">
        <v>0</v>
      </c>
      <c r="AO328">
        <v>0</v>
      </c>
      <c r="AP328">
        <f>1-AN328/AO328</f>
        <v>0</v>
      </c>
      <c r="AQ328">
        <v>0</v>
      </c>
      <c r="AR328" t="s">
        <v>420</v>
      </c>
      <c r="AS328" t="s">
        <v>420</v>
      </c>
      <c r="AT328">
        <v>0</v>
      </c>
      <c r="AU328">
        <v>0</v>
      </c>
      <c r="AV328">
        <f>1-AT328/AU328</f>
        <v>0</v>
      </c>
      <c r="AW328">
        <v>0.5</v>
      </c>
      <c r="AX328">
        <f>CW328</f>
        <v>0</v>
      </c>
      <c r="AY328">
        <f>L328</f>
        <v>0</v>
      </c>
      <c r="AZ328">
        <f>AV328*AW328*AX328</f>
        <v>0</v>
      </c>
      <c r="BA328">
        <f>(AY328-AQ328)/AX328</f>
        <v>0</v>
      </c>
      <c r="BB328">
        <f>(AO328-AU328)/AU328</f>
        <v>0</v>
      </c>
      <c r="BC328">
        <f>AN328/(AP328+AN328/AU328)</f>
        <v>0</v>
      </c>
      <c r="BD328" t="s">
        <v>420</v>
      </c>
      <c r="BE328">
        <v>0</v>
      </c>
      <c r="BF328">
        <f>IF(BE328&lt;&gt;0, BE328, BC328)</f>
        <v>0</v>
      </c>
      <c r="BG328">
        <f>1-BF328/AU328</f>
        <v>0</v>
      </c>
      <c r="BH328">
        <f>(AU328-AT328)/(AU328-BF328)</f>
        <v>0</v>
      </c>
      <c r="BI328">
        <f>(AO328-AU328)/(AO328-BF328)</f>
        <v>0</v>
      </c>
      <c r="BJ328">
        <f>(AU328-AT328)/(AU328-AN328)</f>
        <v>0</v>
      </c>
      <c r="BK328">
        <f>(AO328-AU328)/(AO328-AN328)</f>
        <v>0</v>
      </c>
      <c r="BL328">
        <f>(BH328*BF328/AT328)</f>
        <v>0</v>
      </c>
      <c r="BM328">
        <f>(1-BL328)</f>
        <v>0</v>
      </c>
      <c r="CV328">
        <f>$B$11*DT328+$C$11*DU328+$F$11*EF328*(1-EI328)</f>
        <v>0</v>
      </c>
      <c r="CW328">
        <f>CV328*CX328</f>
        <v>0</v>
      </c>
      <c r="CX328">
        <f>($B$11*$D$9+$C$11*$D$9+$F$11*((ES328+EK328)/MAX(ES328+EK328+ET328, 0.1)*$I$9+ET328/MAX(ES328+EK328+ET328, 0.1)*$J$9))/($B$11+$C$11+$F$11)</f>
        <v>0</v>
      </c>
      <c r="CY328">
        <f>($B$11*$K$9+$C$11*$K$9+$F$11*((ES328+EK328)/MAX(ES328+EK328+ET328, 0.1)*$P$9+ET328/MAX(ES328+EK328+ET328, 0.1)*$Q$9))/($B$11+$C$11+$F$11)</f>
        <v>0</v>
      </c>
      <c r="CZ328">
        <v>3.93</v>
      </c>
      <c r="DA328">
        <v>0.5</v>
      </c>
      <c r="DB328" t="s">
        <v>421</v>
      </c>
      <c r="DC328">
        <v>2</v>
      </c>
      <c r="DD328">
        <v>1759364884.1</v>
      </c>
      <c r="DE328">
        <v>420.514666666667</v>
      </c>
      <c r="DF328">
        <v>420.004333333333</v>
      </c>
      <c r="DG328">
        <v>24.0556666666667</v>
      </c>
      <c r="DH328">
        <v>23.7749333333333</v>
      </c>
      <c r="DI328">
        <v>418.533666666667</v>
      </c>
      <c r="DJ328">
        <v>23.6706</v>
      </c>
      <c r="DK328">
        <v>499.965333333333</v>
      </c>
      <c r="DL328">
        <v>90.3336666666667</v>
      </c>
      <c r="DM328">
        <v>0.0308768666666667</v>
      </c>
      <c r="DN328">
        <v>30.2990333333333</v>
      </c>
      <c r="DO328">
        <v>30.0127</v>
      </c>
      <c r="DP328">
        <v>999.9</v>
      </c>
      <c r="DQ328">
        <v>0</v>
      </c>
      <c r="DR328">
        <v>0</v>
      </c>
      <c r="DS328">
        <v>9999.15</v>
      </c>
      <c r="DT328">
        <v>0</v>
      </c>
      <c r="DU328">
        <v>0.330984</v>
      </c>
      <c r="DV328">
        <v>0.510182333333333</v>
      </c>
      <c r="DW328">
        <v>430.879666666667</v>
      </c>
      <c r="DX328">
        <v>430.233333333333</v>
      </c>
      <c r="DY328">
        <v>0.280729666666667</v>
      </c>
      <c r="DZ328">
        <v>420.004333333333</v>
      </c>
      <c r="EA328">
        <v>23.7749333333333</v>
      </c>
      <c r="EB328">
        <v>2.17303333333333</v>
      </c>
      <c r="EC328">
        <v>2.14767666666667</v>
      </c>
      <c r="ED328">
        <v>18.7649</v>
      </c>
      <c r="EE328">
        <v>18.5772333333333</v>
      </c>
      <c r="EF328">
        <v>0.00500059</v>
      </c>
      <c r="EG328">
        <v>0</v>
      </c>
      <c r="EH328">
        <v>0</v>
      </c>
      <c r="EI328">
        <v>0</v>
      </c>
      <c r="EJ328">
        <v>365</v>
      </c>
      <c r="EK328">
        <v>0.00500059</v>
      </c>
      <c r="EL328">
        <v>-11.9666666666667</v>
      </c>
      <c r="EM328">
        <v>-0.966666666666667</v>
      </c>
      <c r="EN328">
        <v>35.125</v>
      </c>
      <c r="EO328">
        <v>38</v>
      </c>
      <c r="EP328">
        <v>36.375</v>
      </c>
      <c r="EQ328">
        <v>37.812</v>
      </c>
      <c r="ER328">
        <v>37.312</v>
      </c>
      <c r="ES328">
        <v>0</v>
      </c>
      <c r="ET328">
        <v>0</v>
      </c>
      <c r="EU328">
        <v>0</v>
      </c>
      <c r="EV328">
        <v>1759364888.5</v>
      </c>
      <c r="EW328">
        <v>0</v>
      </c>
      <c r="EX328">
        <v>363.765384615385</v>
      </c>
      <c r="EY328">
        <v>28.2222225693984</v>
      </c>
      <c r="EZ328">
        <v>-2.91965845189639</v>
      </c>
      <c r="FA328">
        <v>-11.4076923076923</v>
      </c>
      <c r="FB328">
        <v>15</v>
      </c>
      <c r="FC328">
        <v>0</v>
      </c>
      <c r="FD328" t="s">
        <v>422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0.4858521</v>
      </c>
      <c r="FQ328">
        <v>0.127334616541354</v>
      </c>
      <c r="FR328">
        <v>0.0286630693086068</v>
      </c>
      <c r="FS328">
        <v>1</v>
      </c>
      <c r="FT328">
        <v>362.994117647059</v>
      </c>
      <c r="FU328">
        <v>0.983957247757943</v>
      </c>
      <c r="FV328">
        <v>6.33635361723364</v>
      </c>
      <c r="FW328">
        <v>-1</v>
      </c>
      <c r="FX328">
        <v>0.2773368</v>
      </c>
      <c r="FY328">
        <v>0.0356021052631582</v>
      </c>
      <c r="FZ328">
        <v>0.00408682360275067</v>
      </c>
      <c r="GA328">
        <v>1</v>
      </c>
      <c r="GB328">
        <v>2</v>
      </c>
      <c r="GC328">
        <v>2</v>
      </c>
      <c r="GD328" t="s">
        <v>449</v>
      </c>
      <c r="GE328">
        <v>3.13284</v>
      </c>
      <c r="GF328">
        <v>2.70902</v>
      </c>
      <c r="GG328">
        <v>0.0893913</v>
      </c>
      <c r="GH328">
        <v>0.0897808</v>
      </c>
      <c r="GI328">
        <v>0.102901</v>
      </c>
      <c r="GJ328">
        <v>0.102817</v>
      </c>
      <c r="GK328">
        <v>34277.6</v>
      </c>
      <c r="GL328">
        <v>36705.5</v>
      </c>
      <c r="GM328">
        <v>34058.5</v>
      </c>
      <c r="GN328">
        <v>36513.2</v>
      </c>
      <c r="GO328">
        <v>43150</v>
      </c>
      <c r="GP328">
        <v>47026.2</v>
      </c>
      <c r="GQ328">
        <v>53131.6</v>
      </c>
      <c r="GR328">
        <v>58357.5</v>
      </c>
      <c r="GS328">
        <v>1.90003</v>
      </c>
      <c r="GT328">
        <v>1.7813</v>
      </c>
      <c r="GU328">
        <v>0.0878237</v>
      </c>
      <c r="GV328">
        <v>0</v>
      </c>
      <c r="GW328">
        <v>28.5808</v>
      </c>
      <c r="GX328">
        <v>999.9</v>
      </c>
      <c r="GY328">
        <v>57.35</v>
      </c>
      <c r="GZ328">
        <v>30.978</v>
      </c>
      <c r="HA328">
        <v>28.6026</v>
      </c>
      <c r="HB328">
        <v>54.8027</v>
      </c>
      <c r="HC328">
        <v>44.2428</v>
      </c>
      <c r="HD328">
        <v>1</v>
      </c>
      <c r="HE328">
        <v>0.0862398</v>
      </c>
      <c r="HF328">
        <v>-1.33691</v>
      </c>
      <c r="HG328">
        <v>20.1265</v>
      </c>
      <c r="HH328">
        <v>5.19887</v>
      </c>
      <c r="HI328">
        <v>12.0041</v>
      </c>
      <c r="HJ328">
        <v>4.9755</v>
      </c>
      <c r="HK328">
        <v>3.294</v>
      </c>
      <c r="HL328">
        <v>9999</v>
      </c>
      <c r="HM328">
        <v>9999</v>
      </c>
      <c r="HN328">
        <v>999.9</v>
      </c>
      <c r="HO328">
        <v>9999</v>
      </c>
      <c r="HP328">
        <v>1.86325</v>
      </c>
      <c r="HQ328">
        <v>1.86813</v>
      </c>
      <c r="HR328">
        <v>1.86785</v>
      </c>
      <c r="HS328">
        <v>1.86905</v>
      </c>
      <c r="HT328">
        <v>1.86981</v>
      </c>
      <c r="HU328">
        <v>1.86593</v>
      </c>
      <c r="HV328">
        <v>1.86692</v>
      </c>
      <c r="HW328">
        <v>1.86842</v>
      </c>
      <c r="HX328">
        <v>5</v>
      </c>
      <c r="HY328">
        <v>0</v>
      </c>
      <c r="HZ328">
        <v>0</v>
      </c>
      <c r="IA328">
        <v>0</v>
      </c>
      <c r="IB328" t="s">
        <v>424</v>
      </c>
      <c r="IC328" t="s">
        <v>425</v>
      </c>
      <c r="ID328" t="s">
        <v>426</v>
      </c>
      <c r="IE328" t="s">
        <v>426</v>
      </c>
      <c r="IF328" t="s">
        <v>426</v>
      </c>
      <c r="IG328" t="s">
        <v>426</v>
      </c>
      <c r="IH328">
        <v>0</v>
      </c>
      <c r="II328">
        <v>100</v>
      </c>
      <c r="IJ328">
        <v>100</v>
      </c>
      <c r="IK328">
        <v>1.981</v>
      </c>
      <c r="IL328">
        <v>0.385</v>
      </c>
      <c r="IM328">
        <v>0.591063205497763</v>
      </c>
      <c r="IN328">
        <v>0.00362635438953289</v>
      </c>
      <c r="IO328">
        <v>-8.50754122937555e-07</v>
      </c>
      <c r="IP328">
        <v>2.87264459290622e-10</v>
      </c>
      <c r="IQ328">
        <v>-0.103101814204982</v>
      </c>
      <c r="IR328">
        <v>-0.017656537129445</v>
      </c>
      <c r="IS328">
        <v>0.00217271289782075</v>
      </c>
      <c r="IT328">
        <v>-2.34727275410467e-05</v>
      </c>
      <c r="IU328">
        <v>4</v>
      </c>
      <c r="IV328">
        <v>2183</v>
      </c>
      <c r="IW328">
        <v>1</v>
      </c>
      <c r="IX328">
        <v>27</v>
      </c>
      <c r="IY328">
        <v>29322748.1</v>
      </c>
      <c r="IZ328">
        <v>29322748.1</v>
      </c>
      <c r="JA328">
        <v>0.998535</v>
      </c>
      <c r="JB328">
        <v>2.65259</v>
      </c>
      <c r="JC328">
        <v>1.54785</v>
      </c>
      <c r="JD328">
        <v>2.31323</v>
      </c>
      <c r="JE328">
        <v>1.64551</v>
      </c>
      <c r="JF328">
        <v>2.29248</v>
      </c>
      <c r="JG328">
        <v>34.6235</v>
      </c>
      <c r="JH328">
        <v>24.2101</v>
      </c>
      <c r="JI328">
        <v>18</v>
      </c>
      <c r="JJ328">
        <v>471.703</v>
      </c>
      <c r="JK328">
        <v>395.771</v>
      </c>
      <c r="JL328">
        <v>30.9682</v>
      </c>
      <c r="JM328">
        <v>28.4681</v>
      </c>
      <c r="JN328">
        <v>30.0002</v>
      </c>
      <c r="JO328">
        <v>28.4353</v>
      </c>
      <c r="JP328">
        <v>28.3815</v>
      </c>
      <c r="JQ328">
        <v>20.0028</v>
      </c>
      <c r="JR328">
        <v>20.4135</v>
      </c>
      <c r="JS328">
        <v>54.428</v>
      </c>
      <c r="JT328">
        <v>30.9594</v>
      </c>
      <c r="JU328">
        <v>420</v>
      </c>
      <c r="JV328">
        <v>23.7161</v>
      </c>
      <c r="JW328">
        <v>96.5817</v>
      </c>
      <c r="JX328">
        <v>94.5511</v>
      </c>
    </row>
    <row r="329" spans="1:284">
      <c r="A329">
        <v>313</v>
      </c>
      <c r="B329">
        <v>1759364889.1</v>
      </c>
      <c r="C329">
        <v>3847</v>
      </c>
      <c r="D329" t="s">
        <v>1060</v>
      </c>
      <c r="E329" t="s">
        <v>1061</v>
      </c>
      <c r="F329">
        <v>5</v>
      </c>
      <c r="G329" t="s">
        <v>1033</v>
      </c>
      <c r="H329" t="s">
        <v>419</v>
      </c>
      <c r="I329">
        <v>1759364886.1</v>
      </c>
      <c r="J329">
        <f>(K329)/1000</f>
        <v>0</v>
      </c>
      <c r="K329">
        <f>1000*DK329*AI329*(DG329-DH329)/(100*CZ329*(1000-AI329*DG329))</f>
        <v>0</v>
      </c>
      <c r="L329">
        <f>DK329*AI329*(DF329-DE329*(1000-AI329*DH329)/(1000-AI329*DG329))/(100*CZ329)</f>
        <v>0</v>
      </c>
      <c r="M329">
        <f>DE329 - IF(AI329&gt;1, L329*CZ329*100.0/(AK329), 0)</f>
        <v>0</v>
      </c>
      <c r="N329">
        <f>((T329-J329/2)*M329-L329)/(T329+J329/2)</f>
        <v>0</v>
      </c>
      <c r="O329">
        <f>N329*(DL329+DM329)/1000.0</f>
        <v>0</v>
      </c>
      <c r="P329">
        <f>(DE329 - IF(AI329&gt;1, L329*CZ329*100.0/(AK329), 0))*(DL329+DM329)/1000.0</f>
        <v>0</v>
      </c>
      <c r="Q329">
        <f>2.0/((1/S329-1/R329)+SIGN(S329)*SQRT((1/S329-1/R329)*(1/S329-1/R329) + 4*DA329/((DA329+1)*(DA329+1))*(2*1/S329*1/R329-1/R329*1/R329)))</f>
        <v>0</v>
      </c>
      <c r="R329">
        <f>IF(LEFT(DB329,1)&lt;&gt;"0",IF(LEFT(DB329,1)="1",3.0,DC329),$D$5+$E$5*(DS329*DL329/($K$5*1000))+$F$5*(DS329*DL329/($K$5*1000))*MAX(MIN(CZ329,$J$5),$I$5)*MAX(MIN(CZ329,$J$5),$I$5)+$G$5*MAX(MIN(CZ329,$J$5),$I$5)*(DS329*DL329/($K$5*1000))+$H$5*(DS329*DL329/($K$5*1000))*(DS329*DL329/($K$5*1000)))</f>
        <v>0</v>
      </c>
      <c r="S329">
        <f>J329*(1000-(1000*0.61365*exp(17.502*W329/(240.97+W329))/(DL329+DM329)+DG329)/2)/(1000*0.61365*exp(17.502*W329/(240.97+W329))/(DL329+DM329)-DG329)</f>
        <v>0</v>
      </c>
      <c r="T329">
        <f>1/((DA329+1)/(Q329/1.6)+1/(R329/1.37)) + DA329/((DA329+1)/(Q329/1.6) + DA329/(R329/1.37))</f>
        <v>0</v>
      </c>
      <c r="U329">
        <f>(CV329*CY329)</f>
        <v>0</v>
      </c>
      <c r="V329">
        <f>(DN329+(U329+2*0.95*5.67E-8*(((DN329+$B$7)+273)^4-(DN329+273)^4)-44100*J329)/(1.84*29.3*R329+8*0.95*5.67E-8*(DN329+273)^3))</f>
        <v>0</v>
      </c>
      <c r="W329">
        <f>($C$7*DO329+$D$7*DP329+$E$7*V329)</f>
        <v>0</v>
      </c>
      <c r="X329">
        <f>0.61365*exp(17.502*W329/(240.97+W329))</f>
        <v>0</v>
      </c>
      <c r="Y329">
        <f>(Z329/AA329*100)</f>
        <v>0</v>
      </c>
      <c r="Z329">
        <f>DG329*(DL329+DM329)/1000</f>
        <v>0</v>
      </c>
      <c r="AA329">
        <f>0.61365*exp(17.502*DN329/(240.97+DN329))</f>
        <v>0</v>
      </c>
      <c r="AB329">
        <f>(X329-DG329*(DL329+DM329)/1000)</f>
        <v>0</v>
      </c>
      <c r="AC329">
        <f>(-J329*44100)</f>
        <v>0</v>
      </c>
      <c r="AD329">
        <f>2*29.3*R329*0.92*(DN329-W329)</f>
        <v>0</v>
      </c>
      <c r="AE329">
        <f>2*0.95*5.67E-8*(((DN329+$B$7)+273)^4-(W329+273)^4)</f>
        <v>0</v>
      </c>
      <c r="AF329">
        <f>U329+AE329+AC329+AD329</f>
        <v>0</v>
      </c>
      <c r="AG329">
        <v>27</v>
      </c>
      <c r="AH329">
        <v>5</v>
      </c>
      <c r="AI329">
        <f>IF(AG329*$H$13&gt;=AK329,1.0,(AK329/(AK329-AG329*$H$13)))</f>
        <v>0</v>
      </c>
      <c r="AJ329">
        <f>(AI329-1)*100</f>
        <v>0</v>
      </c>
      <c r="AK329">
        <f>MAX(0,($B$13+$C$13*DS329)/(1+$D$13*DS329)*DL329/(DN329+273)*$E$13)</f>
        <v>0</v>
      </c>
      <c r="AL329" t="s">
        <v>420</v>
      </c>
      <c r="AM329" t="s">
        <v>420</v>
      </c>
      <c r="AN329">
        <v>0</v>
      </c>
      <c r="AO329">
        <v>0</v>
      </c>
      <c r="AP329">
        <f>1-AN329/AO329</f>
        <v>0</v>
      </c>
      <c r="AQ329">
        <v>0</v>
      </c>
      <c r="AR329" t="s">
        <v>420</v>
      </c>
      <c r="AS329" t="s">
        <v>420</v>
      </c>
      <c r="AT329">
        <v>0</v>
      </c>
      <c r="AU329">
        <v>0</v>
      </c>
      <c r="AV329">
        <f>1-AT329/AU329</f>
        <v>0</v>
      </c>
      <c r="AW329">
        <v>0.5</v>
      </c>
      <c r="AX329">
        <f>CW329</f>
        <v>0</v>
      </c>
      <c r="AY329">
        <f>L329</f>
        <v>0</v>
      </c>
      <c r="AZ329">
        <f>AV329*AW329*AX329</f>
        <v>0</v>
      </c>
      <c r="BA329">
        <f>(AY329-AQ329)/AX329</f>
        <v>0</v>
      </c>
      <c r="BB329">
        <f>(AO329-AU329)/AU329</f>
        <v>0</v>
      </c>
      <c r="BC329">
        <f>AN329/(AP329+AN329/AU329)</f>
        <v>0</v>
      </c>
      <c r="BD329" t="s">
        <v>420</v>
      </c>
      <c r="BE329">
        <v>0</v>
      </c>
      <c r="BF329">
        <f>IF(BE329&lt;&gt;0, BE329, BC329)</f>
        <v>0</v>
      </c>
      <c r="BG329">
        <f>1-BF329/AU329</f>
        <v>0</v>
      </c>
      <c r="BH329">
        <f>(AU329-AT329)/(AU329-BF329)</f>
        <v>0</v>
      </c>
      <c r="BI329">
        <f>(AO329-AU329)/(AO329-BF329)</f>
        <v>0</v>
      </c>
      <c r="BJ329">
        <f>(AU329-AT329)/(AU329-AN329)</f>
        <v>0</v>
      </c>
      <c r="BK329">
        <f>(AO329-AU329)/(AO329-AN329)</f>
        <v>0</v>
      </c>
      <c r="BL329">
        <f>(BH329*BF329/AT329)</f>
        <v>0</v>
      </c>
      <c r="BM329">
        <f>(1-BL329)</f>
        <v>0</v>
      </c>
      <c r="CV329">
        <f>$B$11*DT329+$C$11*DU329+$F$11*EF329*(1-EI329)</f>
        <v>0</v>
      </c>
      <c r="CW329">
        <f>CV329*CX329</f>
        <v>0</v>
      </c>
      <c r="CX329">
        <f>($B$11*$D$9+$C$11*$D$9+$F$11*((ES329+EK329)/MAX(ES329+EK329+ET329, 0.1)*$I$9+ET329/MAX(ES329+EK329+ET329, 0.1)*$J$9))/($B$11+$C$11+$F$11)</f>
        <v>0</v>
      </c>
      <c r="CY329">
        <f>($B$11*$K$9+$C$11*$K$9+$F$11*((ES329+EK329)/MAX(ES329+EK329+ET329, 0.1)*$P$9+ET329/MAX(ES329+EK329+ET329, 0.1)*$Q$9))/($B$11+$C$11+$F$11)</f>
        <v>0</v>
      </c>
      <c r="CZ329">
        <v>3.93</v>
      </c>
      <c r="DA329">
        <v>0.5</v>
      </c>
      <c r="DB329" t="s">
        <v>421</v>
      </c>
      <c r="DC329">
        <v>2</v>
      </c>
      <c r="DD329">
        <v>1759364886.1</v>
      </c>
      <c r="DE329">
        <v>420.504333333333</v>
      </c>
      <c r="DF329">
        <v>420.018333333333</v>
      </c>
      <c r="DG329">
        <v>24.0553666666667</v>
      </c>
      <c r="DH329">
        <v>23.7754333333333</v>
      </c>
      <c r="DI329">
        <v>418.523666666667</v>
      </c>
      <c r="DJ329">
        <v>23.6703333333333</v>
      </c>
      <c r="DK329">
        <v>499.967666666667</v>
      </c>
      <c r="DL329">
        <v>90.3344666666667</v>
      </c>
      <c r="DM329">
        <v>0.0309761333333333</v>
      </c>
      <c r="DN329">
        <v>30.2985</v>
      </c>
      <c r="DO329">
        <v>30.0113333333333</v>
      </c>
      <c r="DP329">
        <v>999.9</v>
      </c>
      <c r="DQ329">
        <v>0</v>
      </c>
      <c r="DR329">
        <v>0</v>
      </c>
      <c r="DS329">
        <v>9994.56666666667</v>
      </c>
      <c r="DT329">
        <v>0</v>
      </c>
      <c r="DU329">
        <v>0.330984</v>
      </c>
      <c r="DV329">
        <v>0.485900666666667</v>
      </c>
      <c r="DW329">
        <v>430.869</v>
      </c>
      <c r="DX329">
        <v>430.247666666667</v>
      </c>
      <c r="DY329">
        <v>0.279919</v>
      </c>
      <c r="DZ329">
        <v>420.018333333333</v>
      </c>
      <c r="EA329">
        <v>23.7754333333333</v>
      </c>
      <c r="EB329">
        <v>2.17302666666667</v>
      </c>
      <c r="EC329">
        <v>2.14774333333333</v>
      </c>
      <c r="ED329">
        <v>18.7648333333333</v>
      </c>
      <c r="EE329">
        <v>18.5777333333333</v>
      </c>
      <c r="EF329">
        <v>0.00500059</v>
      </c>
      <c r="EG329">
        <v>0</v>
      </c>
      <c r="EH329">
        <v>0</v>
      </c>
      <c r="EI329">
        <v>0</v>
      </c>
      <c r="EJ329">
        <v>360.933333333333</v>
      </c>
      <c r="EK329">
        <v>0.00500059</v>
      </c>
      <c r="EL329">
        <v>-13.4</v>
      </c>
      <c r="EM329">
        <v>-1.33333333333333</v>
      </c>
      <c r="EN329">
        <v>35.125</v>
      </c>
      <c r="EO329">
        <v>38</v>
      </c>
      <c r="EP329">
        <v>36.375</v>
      </c>
      <c r="EQ329">
        <v>37.812</v>
      </c>
      <c r="ER329">
        <v>37.312</v>
      </c>
      <c r="ES329">
        <v>0</v>
      </c>
      <c r="ET329">
        <v>0</v>
      </c>
      <c r="EU329">
        <v>0</v>
      </c>
      <c r="EV329">
        <v>1759364890.3</v>
      </c>
      <c r="EW329">
        <v>0</v>
      </c>
      <c r="EX329">
        <v>364.848</v>
      </c>
      <c r="EY329">
        <v>9.20769288114332</v>
      </c>
      <c r="EZ329">
        <v>-17.5846157837666</v>
      </c>
      <c r="FA329">
        <v>-11.736</v>
      </c>
      <c r="FB329">
        <v>15</v>
      </c>
      <c r="FC329">
        <v>0</v>
      </c>
      <c r="FD329" t="s">
        <v>422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0.4831589</v>
      </c>
      <c r="FQ329">
        <v>0.160523097744361</v>
      </c>
      <c r="FR329">
        <v>0.0280055438206438</v>
      </c>
      <c r="FS329">
        <v>1</v>
      </c>
      <c r="FT329">
        <v>363.861764705882</v>
      </c>
      <c r="FU329">
        <v>12.2276548278683</v>
      </c>
      <c r="FV329">
        <v>6.45340834278712</v>
      </c>
      <c r="FW329">
        <v>-1</v>
      </c>
      <c r="FX329">
        <v>0.27850485</v>
      </c>
      <c r="FY329">
        <v>0.0197856090225565</v>
      </c>
      <c r="FZ329">
        <v>0.00253687704225096</v>
      </c>
      <c r="GA329">
        <v>1</v>
      </c>
      <c r="GB329">
        <v>2</v>
      </c>
      <c r="GC329">
        <v>2</v>
      </c>
      <c r="GD329" t="s">
        <v>449</v>
      </c>
      <c r="GE329">
        <v>3.13277</v>
      </c>
      <c r="GF329">
        <v>2.70905</v>
      </c>
      <c r="GG329">
        <v>0.0893877</v>
      </c>
      <c r="GH329">
        <v>0.0897826</v>
      </c>
      <c r="GI329">
        <v>0.1029</v>
      </c>
      <c r="GJ329">
        <v>0.102814</v>
      </c>
      <c r="GK329">
        <v>34277.6</v>
      </c>
      <c r="GL329">
        <v>36705.3</v>
      </c>
      <c r="GM329">
        <v>34058.4</v>
      </c>
      <c r="GN329">
        <v>36513.1</v>
      </c>
      <c r="GO329">
        <v>43149.8</v>
      </c>
      <c r="GP329">
        <v>47026.2</v>
      </c>
      <c r="GQ329">
        <v>53131.3</v>
      </c>
      <c r="GR329">
        <v>58357.4</v>
      </c>
      <c r="GS329">
        <v>1.9002</v>
      </c>
      <c r="GT329">
        <v>1.78132</v>
      </c>
      <c r="GU329">
        <v>0.0879169</v>
      </c>
      <c r="GV329">
        <v>0</v>
      </c>
      <c r="GW329">
        <v>28.582</v>
      </c>
      <c r="GX329">
        <v>999.9</v>
      </c>
      <c r="GY329">
        <v>57.35</v>
      </c>
      <c r="GZ329">
        <v>30.988</v>
      </c>
      <c r="HA329">
        <v>28.6225</v>
      </c>
      <c r="HB329">
        <v>54.9327</v>
      </c>
      <c r="HC329">
        <v>44.375</v>
      </c>
      <c r="HD329">
        <v>1</v>
      </c>
      <c r="HE329">
        <v>0.0861433</v>
      </c>
      <c r="HF329">
        <v>-1.35057</v>
      </c>
      <c r="HG329">
        <v>20.1265</v>
      </c>
      <c r="HH329">
        <v>5.19887</v>
      </c>
      <c r="HI329">
        <v>12.004</v>
      </c>
      <c r="HJ329">
        <v>4.9756</v>
      </c>
      <c r="HK329">
        <v>3.294</v>
      </c>
      <c r="HL329">
        <v>9999</v>
      </c>
      <c r="HM329">
        <v>9999</v>
      </c>
      <c r="HN329">
        <v>999.9</v>
      </c>
      <c r="HO329">
        <v>9999</v>
      </c>
      <c r="HP329">
        <v>1.86325</v>
      </c>
      <c r="HQ329">
        <v>1.86813</v>
      </c>
      <c r="HR329">
        <v>1.86788</v>
      </c>
      <c r="HS329">
        <v>1.86905</v>
      </c>
      <c r="HT329">
        <v>1.86981</v>
      </c>
      <c r="HU329">
        <v>1.86593</v>
      </c>
      <c r="HV329">
        <v>1.86691</v>
      </c>
      <c r="HW329">
        <v>1.86841</v>
      </c>
      <c r="HX329">
        <v>5</v>
      </c>
      <c r="HY329">
        <v>0</v>
      </c>
      <c r="HZ329">
        <v>0</v>
      </c>
      <c r="IA329">
        <v>0</v>
      </c>
      <c r="IB329" t="s">
        <v>424</v>
      </c>
      <c r="IC329" t="s">
        <v>425</v>
      </c>
      <c r="ID329" t="s">
        <v>426</v>
      </c>
      <c r="IE329" t="s">
        <v>426</v>
      </c>
      <c r="IF329" t="s">
        <v>426</v>
      </c>
      <c r="IG329" t="s">
        <v>426</v>
      </c>
      <c r="IH329">
        <v>0</v>
      </c>
      <c r="II329">
        <v>100</v>
      </c>
      <c r="IJ329">
        <v>100</v>
      </c>
      <c r="IK329">
        <v>1.981</v>
      </c>
      <c r="IL329">
        <v>0.3849</v>
      </c>
      <c r="IM329">
        <v>0.591063205497763</v>
      </c>
      <c r="IN329">
        <v>0.00362635438953289</v>
      </c>
      <c r="IO329">
        <v>-8.50754122937555e-07</v>
      </c>
      <c r="IP329">
        <v>2.87264459290622e-10</v>
      </c>
      <c r="IQ329">
        <v>-0.103101814204982</v>
      </c>
      <c r="IR329">
        <v>-0.017656537129445</v>
      </c>
      <c r="IS329">
        <v>0.00217271289782075</v>
      </c>
      <c r="IT329">
        <v>-2.34727275410467e-05</v>
      </c>
      <c r="IU329">
        <v>4</v>
      </c>
      <c r="IV329">
        <v>2183</v>
      </c>
      <c r="IW329">
        <v>1</v>
      </c>
      <c r="IX329">
        <v>27</v>
      </c>
      <c r="IY329">
        <v>29322748.2</v>
      </c>
      <c r="IZ329">
        <v>29322748.2</v>
      </c>
      <c r="JA329">
        <v>0.998535</v>
      </c>
      <c r="JB329">
        <v>2.64038</v>
      </c>
      <c r="JC329">
        <v>1.54785</v>
      </c>
      <c r="JD329">
        <v>2.31323</v>
      </c>
      <c r="JE329">
        <v>1.64673</v>
      </c>
      <c r="JF329">
        <v>2.39258</v>
      </c>
      <c r="JG329">
        <v>34.6235</v>
      </c>
      <c r="JH329">
        <v>24.2188</v>
      </c>
      <c r="JI329">
        <v>18</v>
      </c>
      <c r="JJ329">
        <v>471.813</v>
      </c>
      <c r="JK329">
        <v>395.789</v>
      </c>
      <c r="JL329">
        <v>30.9602</v>
      </c>
      <c r="JM329">
        <v>28.4681</v>
      </c>
      <c r="JN329">
        <v>30.0001</v>
      </c>
      <c r="JO329">
        <v>28.4353</v>
      </c>
      <c r="JP329">
        <v>28.3822</v>
      </c>
      <c r="JQ329">
        <v>20.0035</v>
      </c>
      <c r="JR329">
        <v>20.4135</v>
      </c>
      <c r="JS329">
        <v>54.428</v>
      </c>
      <c r="JT329">
        <v>30.9484</v>
      </c>
      <c r="JU329">
        <v>420</v>
      </c>
      <c r="JV329">
        <v>23.713</v>
      </c>
      <c r="JW329">
        <v>96.5813</v>
      </c>
      <c r="JX329">
        <v>94.5509</v>
      </c>
    </row>
    <row r="330" spans="1:284">
      <c r="A330">
        <v>314</v>
      </c>
      <c r="B330">
        <v>1759364891.1</v>
      </c>
      <c r="C330">
        <v>3849</v>
      </c>
      <c r="D330" t="s">
        <v>1062</v>
      </c>
      <c r="E330" t="s">
        <v>1063</v>
      </c>
      <c r="F330">
        <v>5</v>
      </c>
      <c r="G330" t="s">
        <v>1033</v>
      </c>
      <c r="H330" t="s">
        <v>419</v>
      </c>
      <c r="I330">
        <v>1759364888.1</v>
      </c>
      <c r="J330">
        <f>(K330)/1000</f>
        <v>0</v>
      </c>
      <c r="K330">
        <f>1000*DK330*AI330*(DG330-DH330)/(100*CZ330*(1000-AI330*DG330))</f>
        <v>0</v>
      </c>
      <c r="L330">
        <f>DK330*AI330*(DF330-DE330*(1000-AI330*DH330)/(1000-AI330*DG330))/(100*CZ330)</f>
        <v>0</v>
      </c>
      <c r="M330">
        <f>DE330 - IF(AI330&gt;1, L330*CZ330*100.0/(AK330), 0)</f>
        <v>0</v>
      </c>
      <c r="N330">
        <f>((T330-J330/2)*M330-L330)/(T330+J330/2)</f>
        <v>0</v>
      </c>
      <c r="O330">
        <f>N330*(DL330+DM330)/1000.0</f>
        <v>0</v>
      </c>
      <c r="P330">
        <f>(DE330 - IF(AI330&gt;1, L330*CZ330*100.0/(AK330), 0))*(DL330+DM330)/1000.0</f>
        <v>0</v>
      </c>
      <c r="Q330">
        <f>2.0/((1/S330-1/R330)+SIGN(S330)*SQRT((1/S330-1/R330)*(1/S330-1/R330) + 4*DA330/((DA330+1)*(DA330+1))*(2*1/S330*1/R330-1/R330*1/R330)))</f>
        <v>0</v>
      </c>
      <c r="R330">
        <f>IF(LEFT(DB330,1)&lt;&gt;"0",IF(LEFT(DB330,1)="1",3.0,DC330),$D$5+$E$5*(DS330*DL330/($K$5*1000))+$F$5*(DS330*DL330/($K$5*1000))*MAX(MIN(CZ330,$J$5),$I$5)*MAX(MIN(CZ330,$J$5),$I$5)+$G$5*MAX(MIN(CZ330,$J$5),$I$5)*(DS330*DL330/($K$5*1000))+$H$5*(DS330*DL330/($K$5*1000))*(DS330*DL330/($K$5*1000)))</f>
        <v>0</v>
      </c>
      <c r="S330">
        <f>J330*(1000-(1000*0.61365*exp(17.502*W330/(240.97+W330))/(DL330+DM330)+DG330)/2)/(1000*0.61365*exp(17.502*W330/(240.97+W330))/(DL330+DM330)-DG330)</f>
        <v>0</v>
      </c>
      <c r="T330">
        <f>1/((DA330+1)/(Q330/1.6)+1/(R330/1.37)) + DA330/((DA330+1)/(Q330/1.6) + DA330/(R330/1.37))</f>
        <v>0</v>
      </c>
      <c r="U330">
        <f>(CV330*CY330)</f>
        <v>0</v>
      </c>
      <c r="V330">
        <f>(DN330+(U330+2*0.95*5.67E-8*(((DN330+$B$7)+273)^4-(DN330+273)^4)-44100*J330)/(1.84*29.3*R330+8*0.95*5.67E-8*(DN330+273)^3))</f>
        <v>0</v>
      </c>
      <c r="W330">
        <f>($C$7*DO330+$D$7*DP330+$E$7*V330)</f>
        <v>0</v>
      </c>
      <c r="X330">
        <f>0.61365*exp(17.502*W330/(240.97+W330))</f>
        <v>0</v>
      </c>
      <c r="Y330">
        <f>(Z330/AA330*100)</f>
        <v>0</v>
      </c>
      <c r="Z330">
        <f>DG330*(DL330+DM330)/1000</f>
        <v>0</v>
      </c>
      <c r="AA330">
        <f>0.61365*exp(17.502*DN330/(240.97+DN330))</f>
        <v>0</v>
      </c>
      <c r="AB330">
        <f>(X330-DG330*(DL330+DM330)/1000)</f>
        <v>0</v>
      </c>
      <c r="AC330">
        <f>(-J330*44100)</f>
        <v>0</v>
      </c>
      <c r="AD330">
        <f>2*29.3*R330*0.92*(DN330-W330)</f>
        <v>0</v>
      </c>
      <c r="AE330">
        <f>2*0.95*5.67E-8*(((DN330+$B$7)+273)^4-(W330+273)^4)</f>
        <v>0</v>
      </c>
      <c r="AF330">
        <f>U330+AE330+AC330+AD330</f>
        <v>0</v>
      </c>
      <c r="AG330">
        <v>27</v>
      </c>
      <c r="AH330">
        <v>5</v>
      </c>
      <c r="AI330">
        <f>IF(AG330*$H$13&gt;=AK330,1.0,(AK330/(AK330-AG330*$H$13)))</f>
        <v>0</v>
      </c>
      <c r="AJ330">
        <f>(AI330-1)*100</f>
        <v>0</v>
      </c>
      <c r="AK330">
        <f>MAX(0,($B$13+$C$13*DS330)/(1+$D$13*DS330)*DL330/(DN330+273)*$E$13)</f>
        <v>0</v>
      </c>
      <c r="AL330" t="s">
        <v>420</v>
      </c>
      <c r="AM330" t="s">
        <v>420</v>
      </c>
      <c r="AN330">
        <v>0</v>
      </c>
      <c r="AO330">
        <v>0</v>
      </c>
      <c r="AP330">
        <f>1-AN330/AO330</f>
        <v>0</v>
      </c>
      <c r="AQ330">
        <v>0</v>
      </c>
      <c r="AR330" t="s">
        <v>420</v>
      </c>
      <c r="AS330" t="s">
        <v>420</v>
      </c>
      <c r="AT330">
        <v>0</v>
      </c>
      <c r="AU330">
        <v>0</v>
      </c>
      <c r="AV330">
        <f>1-AT330/AU330</f>
        <v>0</v>
      </c>
      <c r="AW330">
        <v>0.5</v>
      </c>
      <c r="AX330">
        <f>CW330</f>
        <v>0</v>
      </c>
      <c r="AY330">
        <f>L330</f>
        <v>0</v>
      </c>
      <c r="AZ330">
        <f>AV330*AW330*AX330</f>
        <v>0</v>
      </c>
      <c r="BA330">
        <f>(AY330-AQ330)/AX330</f>
        <v>0</v>
      </c>
      <c r="BB330">
        <f>(AO330-AU330)/AU330</f>
        <v>0</v>
      </c>
      <c r="BC330">
        <f>AN330/(AP330+AN330/AU330)</f>
        <v>0</v>
      </c>
      <c r="BD330" t="s">
        <v>420</v>
      </c>
      <c r="BE330">
        <v>0</v>
      </c>
      <c r="BF330">
        <f>IF(BE330&lt;&gt;0, BE330, BC330)</f>
        <v>0</v>
      </c>
      <c r="BG330">
        <f>1-BF330/AU330</f>
        <v>0</v>
      </c>
      <c r="BH330">
        <f>(AU330-AT330)/(AU330-BF330)</f>
        <v>0</v>
      </c>
      <c r="BI330">
        <f>(AO330-AU330)/(AO330-BF330)</f>
        <v>0</v>
      </c>
      <c r="BJ330">
        <f>(AU330-AT330)/(AU330-AN330)</f>
        <v>0</v>
      </c>
      <c r="BK330">
        <f>(AO330-AU330)/(AO330-AN330)</f>
        <v>0</v>
      </c>
      <c r="BL330">
        <f>(BH330*BF330/AT330)</f>
        <v>0</v>
      </c>
      <c r="BM330">
        <f>(1-BL330)</f>
        <v>0</v>
      </c>
      <c r="CV330">
        <f>$B$11*DT330+$C$11*DU330+$F$11*EF330*(1-EI330)</f>
        <v>0</v>
      </c>
      <c r="CW330">
        <f>CV330*CX330</f>
        <v>0</v>
      </c>
      <c r="CX330">
        <f>($B$11*$D$9+$C$11*$D$9+$F$11*((ES330+EK330)/MAX(ES330+EK330+ET330, 0.1)*$I$9+ET330/MAX(ES330+EK330+ET330, 0.1)*$J$9))/($B$11+$C$11+$F$11)</f>
        <v>0</v>
      </c>
      <c r="CY330">
        <f>($B$11*$K$9+$C$11*$K$9+$F$11*((ES330+EK330)/MAX(ES330+EK330+ET330, 0.1)*$P$9+ET330/MAX(ES330+EK330+ET330, 0.1)*$Q$9))/($B$11+$C$11+$F$11)</f>
        <v>0</v>
      </c>
      <c r="CZ330">
        <v>3.93</v>
      </c>
      <c r="DA330">
        <v>0.5</v>
      </c>
      <c r="DB330" t="s">
        <v>421</v>
      </c>
      <c r="DC330">
        <v>2</v>
      </c>
      <c r="DD330">
        <v>1759364888.1</v>
      </c>
      <c r="DE330">
        <v>420.489</v>
      </c>
      <c r="DF330">
        <v>420.015333333333</v>
      </c>
      <c r="DG330">
        <v>24.055</v>
      </c>
      <c r="DH330">
        <v>23.7753333333333</v>
      </c>
      <c r="DI330">
        <v>418.508333333333</v>
      </c>
      <c r="DJ330">
        <v>23.6700333333333</v>
      </c>
      <c r="DK330">
        <v>500</v>
      </c>
      <c r="DL330">
        <v>90.3351333333333</v>
      </c>
      <c r="DM330">
        <v>0.0309709333333333</v>
      </c>
      <c r="DN330">
        <v>30.2980333333333</v>
      </c>
      <c r="DO330">
        <v>30.0133</v>
      </c>
      <c r="DP330">
        <v>999.9</v>
      </c>
      <c r="DQ330">
        <v>0</v>
      </c>
      <c r="DR330">
        <v>0</v>
      </c>
      <c r="DS330">
        <v>9999.56666666667</v>
      </c>
      <c r="DT330">
        <v>0</v>
      </c>
      <c r="DU330">
        <v>0.330984</v>
      </c>
      <c r="DV330">
        <v>0.473683666666667</v>
      </c>
      <c r="DW330">
        <v>430.853333333333</v>
      </c>
      <c r="DX330">
        <v>430.244666666667</v>
      </c>
      <c r="DY330">
        <v>0.279672666666667</v>
      </c>
      <c r="DZ330">
        <v>420.015333333333</v>
      </c>
      <c r="EA330">
        <v>23.7753333333333</v>
      </c>
      <c r="EB330">
        <v>2.17301333333333</v>
      </c>
      <c r="EC330">
        <v>2.14775</v>
      </c>
      <c r="ED330">
        <v>18.7647333333333</v>
      </c>
      <c r="EE330">
        <v>18.5778</v>
      </c>
      <c r="EF330">
        <v>0.00500059</v>
      </c>
      <c r="EG330">
        <v>0</v>
      </c>
      <c r="EH330">
        <v>0</v>
      </c>
      <c r="EI330">
        <v>0</v>
      </c>
      <c r="EJ330">
        <v>359.6</v>
      </c>
      <c r="EK330">
        <v>0.00500059</v>
      </c>
      <c r="EL330">
        <v>-11.9333333333333</v>
      </c>
      <c r="EM330">
        <v>-1.03333333333333</v>
      </c>
      <c r="EN330">
        <v>35.125</v>
      </c>
      <c r="EO330">
        <v>37.979</v>
      </c>
      <c r="EP330">
        <v>36.354</v>
      </c>
      <c r="EQ330">
        <v>37.812</v>
      </c>
      <c r="ER330">
        <v>37.312</v>
      </c>
      <c r="ES330">
        <v>0</v>
      </c>
      <c r="ET330">
        <v>0</v>
      </c>
      <c r="EU330">
        <v>0</v>
      </c>
      <c r="EV330">
        <v>1759364892.1</v>
      </c>
      <c r="EW330">
        <v>0</v>
      </c>
      <c r="EX330">
        <v>364.961538461538</v>
      </c>
      <c r="EY330">
        <v>6.22222276520831</v>
      </c>
      <c r="EZ330">
        <v>-15.5692311915394</v>
      </c>
      <c r="FA330">
        <v>-12.6076923076923</v>
      </c>
      <c r="FB330">
        <v>15</v>
      </c>
      <c r="FC330">
        <v>0</v>
      </c>
      <c r="FD330" t="s">
        <v>422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0.47976075</v>
      </c>
      <c r="FQ330">
        <v>0.0682775187969928</v>
      </c>
      <c r="FR330">
        <v>0.0310096909576264</v>
      </c>
      <c r="FS330">
        <v>1</v>
      </c>
      <c r="FT330">
        <v>364.167647058824</v>
      </c>
      <c r="FU330">
        <v>9.26050441693147</v>
      </c>
      <c r="FV330">
        <v>6.60657963424856</v>
      </c>
      <c r="FW330">
        <v>-1</v>
      </c>
      <c r="FX330">
        <v>0.2792003</v>
      </c>
      <c r="FY330">
        <v>0.0106940751879699</v>
      </c>
      <c r="FZ330">
        <v>0.00162621736247034</v>
      </c>
      <c r="GA330">
        <v>1</v>
      </c>
      <c r="GB330">
        <v>2</v>
      </c>
      <c r="GC330">
        <v>2</v>
      </c>
      <c r="GD330" t="s">
        <v>449</v>
      </c>
      <c r="GE330">
        <v>3.133</v>
      </c>
      <c r="GF330">
        <v>2.70891</v>
      </c>
      <c r="GG330">
        <v>0.0893929</v>
      </c>
      <c r="GH330">
        <v>0.0897743</v>
      </c>
      <c r="GI330">
        <v>0.102902</v>
      </c>
      <c r="GJ330">
        <v>0.102814</v>
      </c>
      <c r="GK330">
        <v>34277.4</v>
      </c>
      <c r="GL330">
        <v>36705.7</v>
      </c>
      <c r="GM330">
        <v>34058.4</v>
      </c>
      <c r="GN330">
        <v>36513.2</v>
      </c>
      <c r="GO330">
        <v>43149.7</v>
      </c>
      <c r="GP330">
        <v>47026.3</v>
      </c>
      <c r="GQ330">
        <v>53131.3</v>
      </c>
      <c r="GR330">
        <v>58357.5</v>
      </c>
      <c r="GS330">
        <v>1.90033</v>
      </c>
      <c r="GT330">
        <v>1.78137</v>
      </c>
      <c r="GU330">
        <v>0.0880845</v>
      </c>
      <c r="GV330">
        <v>0</v>
      </c>
      <c r="GW330">
        <v>28.5826</v>
      </c>
      <c r="GX330">
        <v>999.9</v>
      </c>
      <c r="GY330">
        <v>57.35</v>
      </c>
      <c r="GZ330">
        <v>30.988</v>
      </c>
      <c r="HA330">
        <v>28.6189</v>
      </c>
      <c r="HB330">
        <v>54.7327</v>
      </c>
      <c r="HC330">
        <v>44.0705</v>
      </c>
      <c r="HD330">
        <v>1</v>
      </c>
      <c r="HE330">
        <v>0.0861331</v>
      </c>
      <c r="HF330">
        <v>-1.34798</v>
      </c>
      <c r="HG330">
        <v>20.1275</v>
      </c>
      <c r="HH330">
        <v>5.19857</v>
      </c>
      <c r="HI330">
        <v>12.004</v>
      </c>
      <c r="HJ330">
        <v>4.97555</v>
      </c>
      <c r="HK330">
        <v>3.294</v>
      </c>
      <c r="HL330">
        <v>9999</v>
      </c>
      <c r="HM330">
        <v>9999</v>
      </c>
      <c r="HN330">
        <v>999.9</v>
      </c>
      <c r="HO330">
        <v>9999</v>
      </c>
      <c r="HP330">
        <v>1.86325</v>
      </c>
      <c r="HQ330">
        <v>1.86813</v>
      </c>
      <c r="HR330">
        <v>1.86788</v>
      </c>
      <c r="HS330">
        <v>1.86905</v>
      </c>
      <c r="HT330">
        <v>1.86981</v>
      </c>
      <c r="HU330">
        <v>1.86593</v>
      </c>
      <c r="HV330">
        <v>1.86691</v>
      </c>
      <c r="HW330">
        <v>1.86843</v>
      </c>
      <c r="HX330">
        <v>5</v>
      </c>
      <c r="HY330">
        <v>0</v>
      </c>
      <c r="HZ330">
        <v>0</v>
      </c>
      <c r="IA330">
        <v>0</v>
      </c>
      <c r="IB330" t="s">
        <v>424</v>
      </c>
      <c r="IC330" t="s">
        <v>425</v>
      </c>
      <c r="ID330" t="s">
        <v>426</v>
      </c>
      <c r="IE330" t="s">
        <v>426</v>
      </c>
      <c r="IF330" t="s">
        <v>426</v>
      </c>
      <c r="IG330" t="s">
        <v>426</v>
      </c>
      <c r="IH330">
        <v>0</v>
      </c>
      <c r="II330">
        <v>100</v>
      </c>
      <c r="IJ330">
        <v>100</v>
      </c>
      <c r="IK330">
        <v>1.981</v>
      </c>
      <c r="IL330">
        <v>0.385</v>
      </c>
      <c r="IM330">
        <v>0.591063205497763</v>
      </c>
      <c r="IN330">
        <v>0.00362635438953289</v>
      </c>
      <c r="IO330">
        <v>-8.50754122937555e-07</v>
      </c>
      <c r="IP330">
        <v>2.87264459290622e-10</v>
      </c>
      <c r="IQ330">
        <v>-0.103101814204982</v>
      </c>
      <c r="IR330">
        <v>-0.017656537129445</v>
      </c>
      <c r="IS330">
        <v>0.00217271289782075</v>
      </c>
      <c r="IT330">
        <v>-2.34727275410467e-05</v>
      </c>
      <c r="IU330">
        <v>4</v>
      </c>
      <c r="IV330">
        <v>2183</v>
      </c>
      <c r="IW330">
        <v>1</v>
      </c>
      <c r="IX330">
        <v>27</v>
      </c>
      <c r="IY330">
        <v>29322748.2</v>
      </c>
      <c r="IZ330">
        <v>29322748.2</v>
      </c>
      <c r="JA330">
        <v>0.998535</v>
      </c>
      <c r="JB330">
        <v>2.65015</v>
      </c>
      <c r="JC330">
        <v>1.54785</v>
      </c>
      <c r="JD330">
        <v>2.31323</v>
      </c>
      <c r="JE330">
        <v>1.64673</v>
      </c>
      <c r="JF330">
        <v>2.27295</v>
      </c>
      <c r="JG330">
        <v>34.6235</v>
      </c>
      <c r="JH330">
        <v>24.2101</v>
      </c>
      <c r="JI330">
        <v>18</v>
      </c>
      <c r="JJ330">
        <v>471.891</v>
      </c>
      <c r="JK330">
        <v>395.82</v>
      </c>
      <c r="JL330">
        <v>30.954</v>
      </c>
      <c r="JM330">
        <v>28.4681</v>
      </c>
      <c r="JN330">
        <v>30.0001</v>
      </c>
      <c r="JO330">
        <v>28.4353</v>
      </c>
      <c r="JP330">
        <v>28.3828</v>
      </c>
      <c r="JQ330">
        <v>20.0035</v>
      </c>
      <c r="JR330">
        <v>20.4135</v>
      </c>
      <c r="JS330">
        <v>54.428</v>
      </c>
      <c r="JT330">
        <v>30.9484</v>
      </c>
      <c r="JU330">
        <v>420</v>
      </c>
      <c r="JV330">
        <v>23.7072</v>
      </c>
      <c r="JW330">
        <v>96.5812</v>
      </c>
      <c r="JX330">
        <v>94.5511</v>
      </c>
    </row>
    <row r="331" spans="1:284">
      <c r="A331">
        <v>315</v>
      </c>
      <c r="B331">
        <v>1759364893.1</v>
      </c>
      <c r="C331">
        <v>3851</v>
      </c>
      <c r="D331" t="s">
        <v>1064</v>
      </c>
      <c r="E331" t="s">
        <v>1065</v>
      </c>
      <c r="F331">
        <v>5</v>
      </c>
      <c r="G331" t="s">
        <v>1033</v>
      </c>
      <c r="H331" t="s">
        <v>419</v>
      </c>
      <c r="I331">
        <v>1759364890.1</v>
      </c>
      <c r="J331">
        <f>(K331)/1000</f>
        <v>0</v>
      </c>
      <c r="K331">
        <f>1000*DK331*AI331*(DG331-DH331)/(100*CZ331*(1000-AI331*DG331))</f>
        <v>0</v>
      </c>
      <c r="L331">
        <f>DK331*AI331*(DF331-DE331*(1000-AI331*DH331)/(1000-AI331*DG331))/(100*CZ331)</f>
        <v>0</v>
      </c>
      <c r="M331">
        <f>DE331 - IF(AI331&gt;1, L331*CZ331*100.0/(AK331), 0)</f>
        <v>0</v>
      </c>
      <c r="N331">
        <f>((T331-J331/2)*M331-L331)/(T331+J331/2)</f>
        <v>0</v>
      </c>
      <c r="O331">
        <f>N331*(DL331+DM331)/1000.0</f>
        <v>0</v>
      </c>
      <c r="P331">
        <f>(DE331 - IF(AI331&gt;1, L331*CZ331*100.0/(AK331), 0))*(DL331+DM331)/1000.0</f>
        <v>0</v>
      </c>
      <c r="Q331">
        <f>2.0/((1/S331-1/R331)+SIGN(S331)*SQRT((1/S331-1/R331)*(1/S331-1/R331) + 4*DA331/((DA331+1)*(DA331+1))*(2*1/S331*1/R331-1/R331*1/R331)))</f>
        <v>0</v>
      </c>
      <c r="R331">
        <f>IF(LEFT(DB331,1)&lt;&gt;"0",IF(LEFT(DB331,1)="1",3.0,DC331),$D$5+$E$5*(DS331*DL331/($K$5*1000))+$F$5*(DS331*DL331/($K$5*1000))*MAX(MIN(CZ331,$J$5),$I$5)*MAX(MIN(CZ331,$J$5),$I$5)+$G$5*MAX(MIN(CZ331,$J$5),$I$5)*(DS331*DL331/($K$5*1000))+$H$5*(DS331*DL331/($K$5*1000))*(DS331*DL331/($K$5*1000)))</f>
        <v>0</v>
      </c>
      <c r="S331">
        <f>J331*(1000-(1000*0.61365*exp(17.502*W331/(240.97+W331))/(DL331+DM331)+DG331)/2)/(1000*0.61365*exp(17.502*W331/(240.97+W331))/(DL331+DM331)-DG331)</f>
        <v>0</v>
      </c>
      <c r="T331">
        <f>1/((DA331+1)/(Q331/1.6)+1/(R331/1.37)) + DA331/((DA331+1)/(Q331/1.6) + DA331/(R331/1.37))</f>
        <v>0</v>
      </c>
      <c r="U331">
        <f>(CV331*CY331)</f>
        <v>0</v>
      </c>
      <c r="V331">
        <f>(DN331+(U331+2*0.95*5.67E-8*(((DN331+$B$7)+273)^4-(DN331+273)^4)-44100*J331)/(1.84*29.3*R331+8*0.95*5.67E-8*(DN331+273)^3))</f>
        <v>0</v>
      </c>
      <c r="W331">
        <f>($C$7*DO331+$D$7*DP331+$E$7*V331)</f>
        <v>0</v>
      </c>
      <c r="X331">
        <f>0.61365*exp(17.502*W331/(240.97+W331))</f>
        <v>0</v>
      </c>
      <c r="Y331">
        <f>(Z331/AA331*100)</f>
        <v>0</v>
      </c>
      <c r="Z331">
        <f>DG331*(DL331+DM331)/1000</f>
        <v>0</v>
      </c>
      <c r="AA331">
        <f>0.61365*exp(17.502*DN331/(240.97+DN331))</f>
        <v>0</v>
      </c>
      <c r="AB331">
        <f>(X331-DG331*(DL331+DM331)/1000)</f>
        <v>0</v>
      </c>
      <c r="AC331">
        <f>(-J331*44100)</f>
        <v>0</v>
      </c>
      <c r="AD331">
        <f>2*29.3*R331*0.92*(DN331-W331)</f>
        <v>0</v>
      </c>
      <c r="AE331">
        <f>2*0.95*5.67E-8*(((DN331+$B$7)+273)^4-(W331+273)^4)</f>
        <v>0</v>
      </c>
      <c r="AF331">
        <f>U331+AE331+AC331+AD331</f>
        <v>0</v>
      </c>
      <c r="AG331">
        <v>27</v>
      </c>
      <c r="AH331">
        <v>5</v>
      </c>
      <c r="AI331">
        <f>IF(AG331*$H$13&gt;=AK331,1.0,(AK331/(AK331-AG331*$H$13)))</f>
        <v>0</v>
      </c>
      <c r="AJ331">
        <f>(AI331-1)*100</f>
        <v>0</v>
      </c>
      <c r="AK331">
        <f>MAX(0,($B$13+$C$13*DS331)/(1+$D$13*DS331)*DL331/(DN331+273)*$E$13)</f>
        <v>0</v>
      </c>
      <c r="AL331" t="s">
        <v>420</v>
      </c>
      <c r="AM331" t="s">
        <v>420</v>
      </c>
      <c r="AN331">
        <v>0</v>
      </c>
      <c r="AO331">
        <v>0</v>
      </c>
      <c r="AP331">
        <f>1-AN331/AO331</f>
        <v>0</v>
      </c>
      <c r="AQ331">
        <v>0</v>
      </c>
      <c r="AR331" t="s">
        <v>420</v>
      </c>
      <c r="AS331" t="s">
        <v>420</v>
      </c>
      <c r="AT331">
        <v>0</v>
      </c>
      <c r="AU331">
        <v>0</v>
      </c>
      <c r="AV331">
        <f>1-AT331/AU331</f>
        <v>0</v>
      </c>
      <c r="AW331">
        <v>0.5</v>
      </c>
      <c r="AX331">
        <f>CW331</f>
        <v>0</v>
      </c>
      <c r="AY331">
        <f>L331</f>
        <v>0</v>
      </c>
      <c r="AZ331">
        <f>AV331*AW331*AX331</f>
        <v>0</v>
      </c>
      <c r="BA331">
        <f>(AY331-AQ331)/AX331</f>
        <v>0</v>
      </c>
      <c r="BB331">
        <f>(AO331-AU331)/AU331</f>
        <v>0</v>
      </c>
      <c r="BC331">
        <f>AN331/(AP331+AN331/AU331)</f>
        <v>0</v>
      </c>
      <c r="BD331" t="s">
        <v>420</v>
      </c>
      <c r="BE331">
        <v>0</v>
      </c>
      <c r="BF331">
        <f>IF(BE331&lt;&gt;0, BE331, BC331)</f>
        <v>0</v>
      </c>
      <c r="BG331">
        <f>1-BF331/AU331</f>
        <v>0</v>
      </c>
      <c r="BH331">
        <f>(AU331-AT331)/(AU331-BF331)</f>
        <v>0</v>
      </c>
      <c r="BI331">
        <f>(AO331-AU331)/(AO331-BF331)</f>
        <v>0</v>
      </c>
      <c r="BJ331">
        <f>(AU331-AT331)/(AU331-AN331)</f>
        <v>0</v>
      </c>
      <c r="BK331">
        <f>(AO331-AU331)/(AO331-AN331)</f>
        <v>0</v>
      </c>
      <c r="BL331">
        <f>(BH331*BF331/AT331)</f>
        <v>0</v>
      </c>
      <c r="BM331">
        <f>(1-BL331)</f>
        <v>0</v>
      </c>
      <c r="CV331">
        <f>$B$11*DT331+$C$11*DU331+$F$11*EF331*(1-EI331)</f>
        <v>0</v>
      </c>
      <c r="CW331">
        <f>CV331*CX331</f>
        <v>0</v>
      </c>
      <c r="CX331">
        <f>($B$11*$D$9+$C$11*$D$9+$F$11*((ES331+EK331)/MAX(ES331+EK331+ET331, 0.1)*$I$9+ET331/MAX(ES331+EK331+ET331, 0.1)*$J$9))/($B$11+$C$11+$F$11)</f>
        <v>0</v>
      </c>
      <c r="CY331">
        <f>($B$11*$K$9+$C$11*$K$9+$F$11*((ES331+EK331)/MAX(ES331+EK331+ET331, 0.1)*$P$9+ET331/MAX(ES331+EK331+ET331, 0.1)*$Q$9))/($B$11+$C$11+$F$11)</f>
        <v>0</v>
      </c>
      <c r="CZ331">
        <v>3.93</v>
      </c>
      <c r="DA331">
        <v>0.5</v>
      </c>
      <c r="DB331" t="s">
        <v>421</v>
      </c>
      <c r="DC331">
        <v>2</v>
      </c>
      <c r="DD331">
        <v>1759364890.1</v>
      </c>
      <c r="DE331">
        <v>420.483333333333</v>
      </c>
      <c r="DF331">
        <v>420.001</v>
      </c>
      <c r="DG331">
        <v>24.0549333333333</v>
      </c>
      <c r="DH331">
        <v>23.775</v>
      </c>
      <c r="DI331">
        <v>418.502666666667</v>
      </c>
      <c r="DJ331">
        <v>23.6699666666667</v>
      </c>
      <c r="DK331">
        <v>500.023333333333</v>
      </c>
      <c r="DL331">
        <v>90.3353</v>
      </c>
      <c r="DM331">
        <v>0.0308899333333333</v>
      </c>
      <c r="DN331">
        <v>30.2970666666667</v>
      </c>
      <c r="DO331">
        <v>30.0166333333333</v>
      </c>
      <c r="DP331">
        <v>999.9</v>
      </c>
      <c r="DQ331">
        <v>0</v>
      </c>
      <c r="DR331">
        <v>0</v>
      </c>
      <c r="DS331">
        <v>10009.15</v>
      </c>
      <c r="DT331">
        <v>0</v>
      </c>
      <c r="DU331">
        <v>0.330984</v>
      </c>
      <c r="DV331">
        <v>0.482330333333333</v>
      </c>
      <c r="DW331">
        <v>430.847666666667</v>
      </c>
      <c r="DX331">
        <v>430.23</v>
      </c>
      <c r="DY331">
        <v>0.279922333333333</v>
      </c>
      <c r="DZ331">
        <v>420.001</v>
      </c>
      <c r="EA331">
        <v>23.775</v>
      </c>
      <c r="EB331">
        <v>2.17301</v>
      </c>
      <c r="EC331">
        <v>2.14772333333333</v>
      </c>
      <c r="ED331">
        <v>18.7647</v>
      </c>
      <c r="EE331">
        <v>18.5776</v>
      </c>
      <c r="EF331">
        <v>0.00500059</v>
      </c>
      <c r="EG331">
        <v>0</v>
      </c>
      <c r="EH331">
        <v>0</v>
      </c>
      <c r="EI331">
        <v>0</v>
      </c>
      <c r="EJ331">
        <v>362.566666666667</v>
      </c>
      <c r="EK331">
        <v>0.00500059</v>
      </c>
      <c r="EL331">
        <v>-13.4333333333333</v>
      </c>
      <c r="EM331">
        <v>-1.33333333333333</v>
      </c>
      <c r="EN331">
        <v>35.125</v>
      </c>
      <c r="EO331">
        <v>37.979</v>
      </c>
      <c r="EP331">
        <v>36.354</v>
      </c>
      <c r="EQ331">
        <v>37.833</v>
      </c>
      <c r="ER331">
        <v>37.312</v>
      </c>
      <c r="ES331">
        <v>0</v>
      </c>
      <c r="ET331">
        <v>0</v>
      </c>
      <c r="EU331">
        <v>0</v>
      </c>
      <c r="EV331">
        <v>1759364894.5</v>
      </c>
      <c r="EW331">
        <v>0</v>
      </c>
      <c r="EX331">
        <v>365.823076923077</v>
      </c>
      <c r="EY331">
        <v>-0.211965256030169</v>
      </c>
      <c r="EZ331">
        <v>-7.08717981135496</v>
      </c>
      <c r="FA331">
        <v>-13.25</v>
      </c>
      <c r="FB331">
        <v>15</v>
      </c>
      <c r="FC331">
        <v>0</v>
      </c>
      <c r="FD331" t="s">
        <v>422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0.48175815</v>
      </c>
      <c r="FQ331">
        <v>0.0928259097744367</v>
      </c>
      <c r="FR331">
        <v>0.0318570882634854</v>
      </c>
      <c r="FS331">
        <v>1</v>
      </c>
      <c r="FT331">
        <v>364.035294117647</v>
      </c>
      <c r="FU331">
        <v>14.2918260491222</v>
      </c>
      <c r="FV331">
        <v>6.69801912565293</v>
      </c>
      <c r="FW331">
        <v>-1</v>
      </c>
      <c r="FX331">
        <v>0.2794551</v>
      </c>
      <c r="FY331">
        <v>0.00869061654135376</v>
      </c>
      <c r="FZ331">
        <v>0.00150646672382764</v>
      </c>
      <c r="GA331">
        <v>1</v>
      </c>
      <c r="GB331">
        <v>2</v>
      </c>
      <c r="GC331">
        <v>2</v>
      </c>
      <c r="GD331" t="s">
        <v>449</v>
      </c>
      <c r="GE331">
        <v>3.13301</v>
      </c>
      <c r="GF331">
        <v>2.70902</v>
      </c>
      <c r="GG331">
        <v>0.089391</v>
      </c>
      <c r="GH331">
        <v>0.089772</v>
      </c>
      <c r="GI331">
        <v>0.102902</v>
      </c>
      <c r="GJ331">
        <v>0.102812</v>
      </c>
      <c r="GK331">
        <v>34277.5</v>
      </c>
      <c r="GL331">
        <v>36705.7</v>
      </c>
      <c r="GM331">
        <v>34058.4</v>
      </c>
      <c r="GN331">
        <v>36513.1</v>
      </c>
      <c r="GO331">
        <v>43149.8</v>
      </c>
      <c r="GP331">
        <v>47026.3</v>
      </c>
      <c r="GQ331">
        <v>53131.4</v>
      </c>
      <c r="GR331">
        <v>58357.4</v>
      </c>
      <c r="GS331">
        <v>1.9004</v>
      </c>
      <c r="GT331">
        <v>1.78145</v>
      </c>
      <c r="GU331">
        <v>0.0880659</v>
      </c>
      <c r="GV331">
        <v>0</v>
      </c>
      <c r="GW331">
        <v>28.5838</v>
      </c>
      <c r="GX331">
        <v>999.9</v>
      </c>
      <c r="GY331">
        <v>57.35</v>
      </c>
      <c r="GZ331">
        <v>30.988</v>
      </c>
      <c r="HA331">
        <v>28.6223</v>
      </c>
      <c r="HB331">
        <v>54.7127</v>
      </c>
      <c r="HC331">
        <v>44.3029</v>
      </c>
      <c r="HD331">
        <v>1</v>
      </c>
      <c r="HE331">
        <v>0.0861128</v>
      </c>
      <c r="HF331">
        <v>-1.36117</v>
      </c>
      <c r="HG331">
        <v>20.1284</v>
      </c>
      <c r="HH331">
        <v>5.19842</v>
      </c>
      <c r="HI331">
        <v>12.004</v>
      </c>
      <c r="HJ331">
        <v>4.97555</v>
      </c>
      <c r="HK331">
        <v>3.294</v>
      </c>
      <c r="HL331">
        <v>9999</v>
      </c>
      <c r="HM331">
        <v>9999</v>
      </c>
      <c r="HN331">
        <v>999.9</v>
      </c>
      <c r="HO331">
        <v>9999</v>
      </c>
      <c r="HP331">
        <v>1.86325</v>
      </c>
      <c r="HQ331">
        <v>1.86813</v>
      </c>
      <c r="HR331">
        <v>1.86786</v>
      </c>
      <c r="HS331">
        <v>1.86905</v>
      </c>
      <c r="HT331">
        <v>1.86981</v>
      </c>
      <c r="HU331">
        <v>1.86592</v>
      </c>
      <c r="HV331">
        <v>1.86691</v>
      </c>
      <c r="HW331">
        <v>1.86842</v>
      </c>
      <c r="HX331">
        <v>5</v>
      </c>
      <c r="HY331">
        <v>0</v>
      </c>
      <c r="HZ331">
        <v>0</v>
      </c>
      <c r="IA331">
        <v>0</v>
      </c>
      <c r="IB331" t="s">
        <v>424</v>
      </c>
      <c r="IC331" t="s">
        <v>425</v>
      </c>
      <c r="ID331" t="s">
        <v>426</v>
      </c>
      <c r="IE331" t="s">
        <v>426</v>
      </c>
      <c r="IF331" t="s">
        <v>426</v>
      </c>
      <c r="IG331" t="s">
        <v>426</v>
      </c>
      <c r="IH331">
        <v>0</v>
      </c>
      <c r="II331">
        <v>100</v>
      </c>
      <c r="IJ331">
        <v>100</v>
      </c>
      <c r="IK331">
        <v>1.981</v>
      </c>
      <c r="IL331">
        <v>0.385</v>
      </c>
      <c r="IM331">
        <v>0.591063205497763</v>
      </c>
      <c r="IN331">
        <v>0.00362635438953289</v>
      </c>
      <c r="IO331">
        <v>-8.50754122937555e-07</v>
      </c>
      <c r="IP331">
        <v>2.87264459290622e-10</v>
      </c>
      <c r="IQ331">
        <v>-0.103101814204982</v>
      </c>
      <c r="IR331">
        <v>-0.017656537129445</v>
      </c>
      <c r="IS331">
        <v>0.00217271289782075</v>
      </c>
      <c r="IT331">
        <v>-2.34727275410467e-05</v>
      </c>
      <c r="IU331">
        <v>4</v>
      </c>
      <c r="IV331">
        <v>2183</v>
      </c>
      <c r="IW331">
        <v>1</v>
      </c>
      <c r="IX331">
        <v>27</v>
      </c>
      <c r="IY331">
        <v>29322748.2</v>
      </c>
      <c r="IZ331">
        <v>29322748.2</v>
      </c>
      <c r="JA331">
        <v>0.998535</v>
      </c>
      <c r="JB331">
        <v>2.64648</v>
      </c>
      <c r="JC331">
        <v>1.54785</v>
      </c>
      <c r="JD331">
        <v>2.31323</v>
      </c>
      <c r="JE331">
        <v>1.64673</v>
      </c>
      <c r="JF331">
        <v>2.33398</v>
      </c>
      <c r="JG331">
        <v>34.6235</v>
      </c>
      <c r="JH331">
        <v>24.2101</v>
      </c>
      <c r="JI331">
        <v>18</v>
      </c>
      <c r="JJ331">
        <v>471.938</v>
      </c>
      <c r="JK331">
        <v>395.865</v>
      </c>
      <c r="JL331">
        <v>30.9476</v>
      </c>
      <c r="JM331">
        <v>28.4681</v>
      </c>
      <c r="JN331">
        <v>30.0001</v>
      </c>
      <c r="JO331">
        <v>28.4353</v>
      </c>
      <c r="JP331">
        <v>28.3833</v>
      </c>
      <c r="JQ331">
        <v>20.0045</v>
      </c>
      <c r="JR331">
        <v>20.4135</v>
      </c>
      <c r="JS331">
        <v>54.428</v>
      </c>
      <c r="JT331">
        <v>30.9313</v>
      </c>
      <c r="JU331">
        <v>420</v>
      </c>
      <c r="JV331">
        <v>23.7097</v>
      </c>
      <c r="JW331">
        <v>96.5814</v>
      </c>
      <c r="JX331">
        <v>94.5508</v>
      </c>
    </row>
    <row r="332" spans="1:284">
      <c r="A332">
        <v>316</v>
      </c>
      <c r="B332">
        <v>1759364895.1</v>
      </c>
      <c r="C332">
        <v>3853</v>
      </c>
      <c r="D332" t="s">
        <v>1066</v>
      </c>
      <c r="E332" t="s">
        <v>1067</v>
      </c>
      <c r="F332">
        <v>5</v>
      </c>
      <c r="G332" t="s">
        <v>1033</v>
      </c>
      <c r="H332" t="s">
        <v>419</v>
      </c>
      <c r="I332">
        <v>1759364892.1</v>
      </c>
      <c r="J332">
        <f>(K332)/1000</f>
        <v>0</v>
      </c>
      <c r="K332">
        <f>1000*DK332*AI332*(DG332-DH332)/(100*CZ332*(1000-AI332*DG332))</f>
        <v>0</v>
      </c>
      <c r="L332">
        <f>DK332*AI332*(DF332-DE332*(1000-AI332*DH332)/(1000-AI332*DG332))/(100*CZ332)</f>
        <v>0</v>
      </c>
      <c r="M332">
        <f>DE332 - IF(AI332&gt;1, L332*CZ332*100.0/(AK332), 0)</f>
        <v>0</v>
      </c>
      <c r="N332">
        <f>((T332-J332/2)*M332-L332)/(T332+J332/2)</f>
        <v>0</v>
      </c>
      <c r="O332">
        <f>N332*(DL332+DM332)/1000.0</f>
        <v>0</v>
      </c>
      <c r="P332">
        <f>(DE332 - IF(AI332&gt;1, L332*CZ332*100.0/(AK332), 0))*(DL332+DM332)/1000.0</f>
        <v>0</v>
      </c>
      <c r="Q332">
        <f>2.0/((1/S332-1/R332)+SIGN(S332)*SQRT((1/S332-1/R332)*(1/S332-1/R332) + 4*DA332/((DA332+1)*(DA332+1))*(2*1/S332*1/R332-1/R332*1/R332)))</f>
        <v>0</v>
      </c>
      <c r="R332">
        <f>IF(LEFT(DB332,1)&lt;&gt;"0",IF(LEFT(DB332,1)="1",3.0,DC332),$D$5+$E$5*(DS332*DL332/($K$5*1000))+$F$5*(DS332*DL332/($K$5*1000))*MAX(MIN(CZ332,$J$5),$I$5)*MAX(MIN(CZ332,$J$5),$I$5)+$G$5*MAX(MIN(CZ332,$J$5),$I$5)*(DS332*DL332/($K$5*1000))+$H$5*(DS332*DL332/($K$5*1000))*(DS332*DL332/($K$5*1000)))</f>
        <v>0</v>
      </c>
      <c r="S332">
        <f>J332*(1000-(1000*0.61365*exp(17.502*W332/(240.97+W332))/(DL332+DM332)+DG332)/2)/(1000*0.61365*exp(17.502*W332/(240.97+W332))/(DL332+DM332)-DG332)</f>
        <v>0</v>
      </c>
      <c r="T332">
        <f>1/((DA332+1)/(Q332/1.6)+1/(R332/1.37)) + DA332/((DA332+1)/(Q332/1.6) + DA332/(R332/1.37))</f>
        <v>0</v>
      </c>
      <c r="U332">
        <f>(CV332*CY332)</f>
        <v>0</v>
      </c>
      <c r="V332">
        <f>(DN332+(U332+2*0.95*5.67E-8*(((DN332+$B$7)+273)^4-(DN332+273)^4)-44100*J332)/(1.84*29.3*R332+8*0.95*5.67E-8*(DN332+273)^3))</f>
        <v>0</v>
      </c>
      <c r="W332">
        <f>($C$7*DO332+$D$7*DP332+$E$7*V332)</f>
        <v>0</v>
      </c>
      <c r="X332">
        <f>0.61365*exp(17.502*W332/(240.97+W332))</f>
        <v>0</v>
      </c>
      <c r="Y332">
        <f>(Z332/AA332*100)</f>
        <v>0</v>
      </c>
      <c r="Z332">
        <f>DG332*(DL332+DM332)/1000</f>
        <v>0</v>
      </c>
      <c r="AA332">
        <f>0.61365*exp(17.502*DN332/(240.97+DN332))</f>
        <v>0</v>
      </c>
      <c r="AB332">
        <f>(X332-DG332*(DL332+DM332)/1000)</f>
        <v>0</v>
      </c>
      <c r="AC332">
        <f>(-J332*44100)</f>
        <v>0</v>
      </c>
      <c r="AD332">
        <f>2*29.3*R332*0.92*(DN332-W332)</f>
        <v>0</v>
      </c>
      <c r="AE332">
        <f>2*0.95*5.67E-8*(((DN332+$B$7)+273)^4-(W332+273)^4)</f>
        <v>0</v>
      </c>
      <c r="AF332">
        <f>U332+AE332+AC332+AD332</f>
        <v>0</v>
      </c>
      <c r="AG332">
        <v>27</v>
      </c>
      <c r="AH332">
        <v>5</v>
      </c>
      <c r="AI332">
        <f>IF(AG332*$H$13&gt;=AK332,1.0,(AK332/(AK332-AG332*$H$13)))</f>
        <v>0</v>
      </c>
      <c r="AJ332">
        <f>(AI332-1)*100</f>
        <v>0</v>
      </c>
      <c r="AK332">
        <f>MAX(0,($B$13+$C$13*DS332)/(1+$D$13*DS332)*DL332/(DN332+273)*$E$13)</f>
        <v>0</v>
      </c>
      <c r="AL332" t="s">
        <v>420</v>
      </c>
      <c r="AM332" t="s">
        <v>420</v>
      </c>
      <c r="AN332">
        <v>0</v>
      </c>
      <c r="AO332">
        <v>0</v>
      </c>
      <c r="AP332">
        <f>1-AN332/AO332</f>
        <v>0</v>
      </c>
      <c r="AQ332">
        <v>0</v>
      </c>
      <c r="AR332" t="s">
        <v>420</v>
      </c>
      <c r="AS332" t="s">
        <v>420</v>
      </c>
      <c r="AT332">
        <v>0</v>
      </c>
      <c r="AU332">
        <v>0</v>
      </c>
      <c r="AV332">
        <f>1-AT332/AU332</f>
        <v>0</v>
      </c>
      <c r="AW332">
        <v>0.5</v>
      </c>
      <c r="AX332">
        <f>CW332</f>
        <v>0</v>
      </c>
      <c r="AY332">
        <f>L332</f>
        <v>0</v>
      </c>
      <c r="AZ332">
        <f>AV332*AW332*AX332</f>
        <v>0</v>
      </c>
      <c r="BA332">
        <f>(AY332-AQ332)/AX332</f>
        <v>0</v>
      </c>
      <c r="BB332">
        <f>(AO332-AU332)/AU332</f>
        <v>0</v>
      </c>
      <c r="BC332">
        <f>AN332/(AP332+AN332/AU332)</f>
        <v>0</v>
      </c>
      <c r="BD332" t="s">
        <v>420</v>
      </c>
      <c r="BE332">
        <v>0</v>
      </c>
      <c r="BF332">
        <f>IF(BE332&lt;&gt;0, BE332, BC332)</f>
        <v>0</v>
      </c>
      <c r="BG332">
        <f>1-BF332/AU332</f>
        <v>0</v>
      </c>
      <c r="BH332">
        <f>(AU332-AT332)/(AU332-BF332)</f>
        <v>0</v>
      </c>
      <c r="BI332">
        <f>(AO332-AU332)/(AO332-BF332)</f>
        <v>0</v>
      </c>
      <c r="BJ332">
        <f>(AU332-AT332)/(AU332-AN332)</f>
        <v>0</v>
      </c>
      <c r="BK332">
        <f>(AO332-AU332)/(AO332-AN332)</f>
        <v>0</v>
      </c>
      <c r="BL332">
        <f>(BH332*BF332/AT332)</f>
        <v>0</v>
      </c>
      <c r="BM332">
        <f>(1-BL332)</f>
        <v>0</v>
      </c>
      <c r="CV332">
        <f>$B$11*DT332+$C$11*DU332+$F$11*EF332*(1-EI332)</f>
        <v>0</v>
      </c>
      <c r="CW332">
        <f>CV332*CX332</f>
        <v>0</v>
      </c>
      <c r="CX332">
        <f>($B$11*$D$9+$C$11*$D$9+$F$11*((ES332+EK332)/MAX(ES332+EK332+ET332, 0.1)*$I$9+ET332/MAX(ES332+EK332+ET332, 0.1)*$J$9))/($B$11+$C$11+$F$11)</f>
        <v>0</v>
      </c>
      <c r="CY332">
        <f>($B$11*$K$9+$C$11*$K$9+$F$11*((ES332+EK332)/MAX(ES332+EK332+ET332, 0.1)*$P$9+ET332/MAX(ES332+EK332+ET332, 0.1)*$Q$9))/($B$11+$C$11+$F$11)</f>
        <v>0</v>
      </c>
      <c r="CZ332">
        <v>3.93</v>
      </c>
      <c r="DA332">
        <v>0.5</v>
      </c>
      <c r="DB332" t="s">
        <v>421</v>
      </c>
      <c r="DC332">
        <v>2</v>
      </c>
      <c r="DD332">
        <v>1759364892.1</v>
      </c>
      <c r="DE332">
        <v>420.487666666667</v>
      </c>
      <c r="DF332">
        <v>420.001</v>
      </c>
      <c r="DG332">
        <v>24.0549333333333</v>
      </c>
      <c r="DH332">
        <v>23.7746666666667</v>
      </c>
      <c r="DI332">
        <v>418.506666666667</v>
      </c>
      <c r="DJ332">
        <v>23.6699666666667</v>
      </c>
      <c r="DK332">
        <v>500.056</v>
      </c>
      <c r="DL332">
        <v>90.335</v>
      </c>
      <c r="DM332">
        <v>0.0308895666666667</v>
      </c>
      <c r="DN332">
        <v>30.2956333333333</v>
      </c>
      <c r="DO332">
        <v>30.0176333333333</v>
      </c>
      <c r="DP332">
        <v>999.9</v>
      </c>
      <c r="DQ332">
        <v>0</v>
      </c>
      <c r="DR332">
        <v>0</v>
      </c>
      <c r="DS332">
        <v>10008.7333333333</v>
      </c>
      <c r="DT332">
        <v>0</v>
      </c>
      <c r="DU332">
        <v>0.330984</v>
      </c>
      <c r="DV332">
        <v>0.486602666666667</v>
      </c>
      <c r="DW332">
        <v>430.852</v>
      </c>
      <c r="DX332">
        <v>430.23</v>
      </c>
      <c r="DY332">
        <v>0.280268666666667</v>
      </c>
      <c r="DZ332">
        <v>420.001</v>
      </c>
      <c r="EA332">
        <v>23.7746666666667</v>
      </c>
      <c r="EB332">
        <v>2.17300333333333</v>
      </c>
      <c r="EC332">
        <v>2.14768666666667</v>
      </c>
      <c r="ED332">
        <v>18.7646666666667</v>
      </c>
      <c r="EE332">
        <v>18.5773</v>
      </c>
      <c r="EF332">
        <v>0.00500059</v>
      </c>
      <c r="EG332">
        <v>0</v>
      </c>
      <c r="EH332">
        <v>0</v>
      </c>
      <c r="EI332">
        <v>0</v>
      </c>
      <c r="EJ332">
        <v>365.833333333333</v>
      </c>
      <c r="EK332">
        <v>0.00500059</v>
      </c>
      <c r="EL332">
        <v>-13.1666666666667</v>
      </c>
      <c r="EM332">
        <v>-1.1</v>
      </c>
      <c r="EN332">
        <v>35.125</v>
      </c>
      <c r="EO332">
        <v>37.9996666666667</v>
      </c>
      <c r="EP332">
        <v>36.354</v>
      </c>
      <c r="EQ332">
        <v>37.8746666666667</v>
      </c>
      <c r="ER332">
        <v>37.312</v>
      </c>
      <c r="ES332">
        <v>0</v>
      </c>
      <c r="ET332">
        <v>0</v>
      </c>
      <c r="EU332">
        <v>0</v>
      </c>
      <c r="EV332">
        <v>1759364896.3</v>
      </c>
      <c r="EW332">
        <v>0</v>
      </c>
      <c r="EX332">
        <v>365.336</v>
      </c>
      <c r="EY332">
        <v>11.0000005728163</v>
      </c>
      <c r="EZ332">
        <v>-10.8461542516065</v>
      </c>
      <c r="FA332">
        <v>-12.892</v>
      </c>
      <c r="FB332">
        <v>15</v>
      </c>
      <c r="FC332">
        <v>0</v>
      </c>
      <c r="FD332" t="s">
        <v>422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0.4891251</v>
      </c>
      <c r="FQ332">
        <v>0.0785930526315788</v>
      </c>
      <c r="FR332">
        <v>0.03083512688461</v>
      </c>
      <c r="FS332">
        <v>1</v>
      </c>
      <c r="FT332">
        <v>364.467647058824</v>
      </c>
      <c r="FU332">
        <v>19.5370514137611</v>
      </c>
      <c r="FV332">
        <v>6.66989375469819</v>
      </c>
      <c r="FW332">
        <v>-1</v>
      </c>
      <c r="FX332">
        <v>0.27967255</v>
      </c>
      <c r="FY332">
        <v>0.00830837593984931</v>
      </c>
      <c r="FZ332">
        <v>0.00148333217705947</v>
      </c>
      <c r="GA332">
        <v>1</v>
      </c>
      <c r="GB332">
        <v>2</v>
      </c>
      <c r="GC332">
        <v>2</v>
      </c>
      <c r="GD332" t="s">
        <v>449</v>
      </c>
      <c r="GE332">
        <v>3.13291</v>
      </c>
      <c r="GF332">
        <v>2.70908</v>
      </c>
      <c r="GG332">
        <v>0.0893875</v>
      </c>
      <c r="GH332">
        <v>0.0897795</v>
      </c>
      <c r="GI332">
        <v>0.102897</v>
      </c>
      <c r="GJ332">
        <v>0.102812</v>
      </c>
      <c r="GK332">
        <v>34277.8</v>
      </c>
      <c r="GL332">
        <v>36705.4</v>
      </c>
      <c r="GM332">
        <v>34058.6</v>
      </c>
      <c r="GN332">
        <v>36513.1</v>
      </c>
      <c r="GO332">
        <v>43150.2</v>
      </c>
      <c r="GP332">
        <v>47026.3</v>
      </c>
      <c r="GQ332">
        <v>53131.6</v>
      </c>
      <c r="GR332">
        <v>58357.4</v>
      </c>
      <c r="GS332">
        <v>1.90055</v>
      </c>
      <c r="GT332">
        <v>1.7816</v>
      </c>
      <c r="GU332">
        <v>0.087861</v>
      </c>
      <c r="GV332">
        <v>0</v>
      </c>
      <c r="GW332">
        <v>28.5851</v>
      </c>
      <c r="GX332">
        <v>999.9</v>
      </c>
      <c r="GY332">
        <v>57.35</v>
      </c>
      <c r="GZ332">
        <v>30.988</v>
      </c>
      <c r="HA332">
        <v>28.6217</v>
      </c>
      <c r="HB332">
        <v>54.9327</v>
      </c>
      <c r="HC332">
        <v>44.2869</v>
      </c>
      <c r="HD332">
        <v>1</v>
      </c>
      <c r="HE332">
        <v>0.0861433</v>
      </c>
      <c r="HF332">
        <v>-1.34459</v>
      </c>
      <c r="HG332">
        <v>20.1285</v>
      </c>
      <c r="HH332">
        <v>5.19842</v>
      </c>
      <c r="HI332">
        <v>12.004</v>
      </c>
      <c r="HJ332">
        <v>4.97545</v>
      </c>
      <c r="HK332">
        <v>3.294</v>
      </c>
      <c r="HL332">
        <v>9999</v>
      </c>
      <c r="HM332">
        <v>9999</v>
      </c>
      <c r="HN332">
        <v>999.9</v>
      </c>
      <c r="HO332">
        <v>9999</v>
      </c>
      <c r="HP332">
        <v>1.86325</v>
      </c>
      <c r="HQ332">
        <v>1.86813</v>
      </c>
      <c r="HR332">
        <v>1.86786</v>
      </c>
      <c r="HS332">
        <v>1.86905</v>
      </c>
      <c r="HT332">
        <v>1.86981</v>
      </c>
      <c r="HU332">
        <v>1.86592</v>
      </c>
      <c r="HV332">
        <v>1.86692</v>
      </c>
      <c r="HW332">
        <v>1.86841</v>
      </c>
      <c r="HX332">
        <v>5</v>
      </c>
      <c r="HY332">
        <v>0</v>
      </c>
      <c r="HZ332">
        <v>0</v>
      </c>
      <c r="IA332">
        <v>0</v>
      </c>
      <c r="IB332" t="s">
        <v>424</v>
      </c>
      <c r="IC332" t="s">
        <v>425</v>
      </c>
      <c r="ID332" t="s">
        <v>426</v>
      </c>
      <c r="IE332" t="s">
        <v>426</v>
      </c>
      <c r="IF332" t="s">
        <v>426</v>
      </c>
      <c r="IG332" t="s">
        <v>426</v>
      </c>
      <c r="IH332">
        <v>0</v>
      </c>
      <c r="II332">
        <v>100</v>
      </c>
      <c r="IJ332">
        <v>100</v>
      </c>
      <c r="IK332">
        <v>1.981</v>
      </c>
      <c r="IL332">
        <v>0.385</v>
      </c>
      <c r="IM332">
        <v>0.591063205497763</v>
      </c>
      <c r="IN332">
        <v>0.00362635438953289</v>
      </c>
      <c r="IO332">
        <v>-8.50754122937555e-07</v>
      </c>
      <c r="IP332">
        <v>2.87264459290622e-10</v>
      </c>
      <c r="IQ332">
        <v>-0.103101814204982</v>
      </c>
      <c r="IR332">
        <v>-0.017656537129445</v>
      </c>
      <c r="IS332">
        <v>0.00217271289782075</v>
      </c>
      <c r="IT332">
        <v>-2.34727275410467e-05</v>
      </c>
      <c r="IU332">
        <v>4</v>
      </c>
      <c r="IV332">
        <v>2183</v>
      </c>
      <c r="IW332">
        <v>1</v>
      </c>
      <c r="IX332">
        <v>27</v>
      </c>
      <c r="IY332">
        <v>29322748.3</v>
      </c>
      <c r="IZ332">
        <v>29322748.3</v>
      </c>
      <c r="JA332">
        <v>0.998535</v>
      </c>
      <c r="JB332">
        <v>2.64038</v>
      </c>
      <c r="JC332">
        <v>1.54785</v>
      </c>
      <c r="JD332">
        <v>2.31323</v>
      </c>
      <c r="JE332">
        <v>1.64673</v>
      </c>
      <c r="JF332">
        <v>2.39258</v>
      </c>
      <c r="JG332">
        <v>34.6235</v>
      </c>
      <c r="JH332">
        <v>24.2188</v>
      </c>
      <c r="JI332">
        <v>18</v>
      </c>
      <c r="JJ332">
        <v>472.033</v>
      </c>
      <c r="JK332">
        <v>395.946</v>
      </c>
      <c r="JL332">
        <v>30.9425</v>
      </c>
      <c r="JM332">
        <v>28.4684</v>
      </c>
      <c r="JN332">
        <v>30.0001</v>
      </c>
      <c r="JO332">
        <v>28.4354</v>
      </c>
      <c r="JP332">
        <v>28.3833</v>
      </c>
      <c r="JQ332">
        <v>20.0016</v>
      </c>
      <c r="JR332">
        <v>20.4135</v>
      </c>
      <c r="JS332">
        <v>54.428</v>
      </c>
      <c r="JT332">
        <v>30.9313</v>
      </c>
      <c r="JU332">
        <v>420</v>
      </c>
      <c r="JV332">
        <v>23.7083</v>
      </c>
      <c r="JW332">
        <v>96.5818</v>
      </c>
      <c r="JX332">
        <v>94.5509</v>
      </c>
    </row>
    <row r="333" spans="1:284">
      <c r="A333">
        <v>317</v>
      </c>
      <c r="B333">
        <v>1759364897.1</v>
      </c>
      <c r="C333">
        <v>3855</v>
      </c>
      <c r="D333" t="s">
        <v>1068</v>
      </c>
      <c r="E333" t="s">
        <v>1069</v>
      </c>
      <c r="F333">
        <v>5</v>
      </c>
      <c r="G333" t="s">
        <v>1033</v>
      </c>
      <c r="H333" t="s">
        <v>419</v>
      </c>
      <c r="I333">
        <v>1759364894.1</v>
      </c>
      <c r="J333">
        <f>(K333)/1000</f>
        <v>0</v>
      </c>
      <c r="K333">
        <f>1000*DK333*AI333*(DG333-DH333)/(100*CZ333*(1000-AI333*DG333))</f>
        <v>0</v>
      </c>
      <c r="L333">
        <f>DK333*AI333*(DF333-DE333*(1000-AI333*DH333)/(1000-AI333*DG333))/(100*CZ333)</f>
        <v>0</v>
      </c>
      <c r="M333">
        <f>DE333 - IF(AI333&gt;1, L333*CZ333*100.0/(AK333), 0)</f>
        <v>0</v>
      </c>
      <c r="N333">
        <f>((T333-J333/2)*M333-L333)/(T333+J333/2)</f>
        <v>0</v>
      </c>
      <c r="O333">
        <f>N333*(DL333+DM333)/1000.0</f>
        <v>0</v>
      </c>
      <c r="P333">
        <f>(DE333 - IF(AI333&gt;1, L333*CZ333*100.0/(AK333), 0))*(DL333+DM333)/1000.0</f>
        <v>0</v>
      </c>
      <c r="Q333">
        <f>2.0/((1/S333-1/R333)+SIGN(S333)*SQRT((1/S333-1/R333)*(1/S333-1/R333) + 4*DA333/((DA333+1)*(DA333+1))*(2*1/S333*1/R333-1/R333*1/R333)))</f>
        <v>0</v>
      </c>
      <c r="R333">
        <f>IF(LEFT(DB333,1)&lt;&gt;"0",IF(LEFT(DB333,1)="1",3.0,DC333),$D$5+$E$5*(DS333*DL333/($K$5*1000))+$F$5*(DS333*DL333/($K$5*1000))*MAX(MIN(CZ333,$J$5),$I$5)*MAX(MIN(CZ333,$J$5),$I$5)+$G$5*MAX(MIN(CZ333,$J$5),$I$5)*(DS333*DL333/($K$5*1000))+$H$5*(DS333*DL333/($K$5*1000))*(DS333*DL333/($K$5*1000)))</f>
        <v>0</v>
      </c>
      <c r="S333">
        <f>J333*(1000-(1000*0.61365*exp(17.502*W333/(240.97+W333))/(DL333+DM333)+DG333)/2)/(1000*0.61365*exp(17.502*W333/(240.97+W333))/(DL333+DM333)-DG333)</f>
        <v>0</v>
      </c>
      <c r="T333">
        <f>1/((DA333+1)/(Q333/1.6)+1/(R333/1.37)) + DA333/((DA333+1)/(Q333/1.6) + DA333/(R333/1.37))</f>
        <v>0</v>
      </c>
      <c r="U333">
        <f>(CV333*CY333)</f>
        <v>0</v>
      </c>
      <c r="V333">
        <f>(DN333+(U333+2*0.95*5.67E-8*(((DN333+$B$7)+273)^4-(DN333+273)^4)-44100*J333)/(1.84*29.3*R333+8*0.95*5.67E-8*(DN333+273)^3))</f>
        <v>0</v>
      </c>
      <c r="W333">
        <f>($C$7*DO333+$D$7*DP333+$E$7*V333)</f>
        <v>0</v>
      </c>
      <c r="X333">
        <f>0.61365*exp(17.502*W333/(240.97+W333))</f>
        <v>0</v>
      </c>
      <c r="Y333">
        <f>(Z333/AA333*100)</f>
        <v>0</v>
      </c>
      <c r="Z333">
        <f>DG333*(DL333+DM333)/1000</f>
        <v>0</v>
      </c>
      <c r="AA333">
        <f>0.61365*exp(17.502*DN333/(240.97+DN333))</f>
        <v>0</v>
      </c>
      <c r="AB333">
        <f>(X333-DG333*(DL333+DM333)/1000)</f>
        <v>0</v>
      </c>
      <c r="AC333">
        <f>(-J333*44100)</f>
        <v>0</v>
      </c>
      <c r="AD333">
        <f>2*29.3*R333*0.92*(DN333-W333)</f>
        <v>0</v>
      </c>
      <c r="AE333">
        <f>2*0.95*5.67E-8*(((DN333+$B$7)+273)^4-(W333+273)^4)</f>
        <v>0</v>
      </c>
      <c r="AF333">
        <f>U333+AE333+AC333+AD333</f>
        <v>0</v>
      </c>
      <c r="AG333">
        <v>27</v>
      </c>
      <c r="AH333">
        <v>5</v>
      </c>
      <c r="AI333">
        <f>IF(AG333*$H$13&gt;=AK333,1.0,(AK333/(AK333-AG333*$H$13)))</f>
        <v>0</v>
      </c>
      <c r="AJ333">
        <f>(AI333-1)*100</f>
        <v>0</v>
      </c>
      <c r="AK333">
        <f>MAX(0,($B$13+$C$13*DS333)/(1+$D$13*DS333)*DL333/(DN333+273)*$E$13)</f>
        <v>0</v>
      </c>
      <c r="AL333" t="s">
        <v>420</v>
      </c>
      <c r="AM333" t="s">
        <v>420</v>
      </c>
      <c r="AN333">
        <v>0</v>
      </c>
      <c r="AO333">
        <v>0</v>
      </c>
      <c r="AP333">
        <f>1-AN333/AO333</f>
        <v>0</v>
      </c>
      <c r="AQ333">
        <v>0</v>
      </c>
      <c r="AR333" t="s">
        <v>420</v>
      </c>
      <c r="AS333" t="s">
        <v>420</v>
      </c>
      <c r="AT333">
        <v>0</v>
      </c>
      <c r="AU333">
        <v>0</v>
      </c>
      <c r="AV333">
        <f>1-AT333/AU333</f>
        <v>0</v>
      </c>
      <c r="AW333">
        <v>0.5</v>
      </c>
      <c r="AX333">
        <f>CW333</f>
        <v>0</v>
      </c>
      <c r="AY333">
        <f>L333</f>
        <v>0</v>
      </c>
      <c r="AZ333">
        <f>AV333*AW333*AX333</f>
        <v>0</v>
      </c>
      <c r="BA333">
        <f>(AY333-AQ333)/AX333</f>
        <v>0</v>
      </c>
      <c r="BB333">
        <f>(AO333-AU333)/AU333</f>
        <v>0</v>
      </c>
      <c r="BC333">
        <f>AN333/(AP333+AN333/AU333)</f>
        <v>0</v>
      </c>
      <c r="BD333" t="s">
        <v>420</v>
      </c>
      <c r="BE333">
        <v>0</v>
      </c>
      <c r="BF333">
        <f>IF(BE333&lt;&gt;0, BE333, BC333)</f>
        <v>0</v>
      </c>
      <c r="BG333">
        <f>1-BF333/AU333</f>
        <v>0</v>
      </c>
      <c r="BH333">
        <f>(AU333-AT333)/(AU333-BF333)</f>
        <v>0</v>
      </c>
      <c r="BI333">
        <f>(AO333-AU333)/(AO333-BF333)</f>
        <v>0</v>
      </c>
      <c r="BJ333">
        <f>(AU333-AT333)/(AU333-AN333)</f>
        <v>0</v>
      </c>
      <c r="BK333">
        <f>(AO333-AU333)/(AO333-AN333)</f>
        <v>0</v>
      </c>
      <c r="BL333">
        <f>(BH333*BF333/AT333)</f>
        <v>0</v>
      </c>
      <c r="BM333">
        <f>(1-BL333)</f>
        <v>0</v>
      </c>
      <c r="CV333">
        <f>$B$11*DT333+$C$11*DU333+$F$11*EF333*(1-EI333)</f>
        <v>0</v>
      </c>
      <c r="CW333">
        <f>CV333*CX333</f>
        <v>0</v>
      </c>
      <c r="CX333">
        <f>($B$11*$D$9+$C$11*$D$9+$F$11*((ES333+EK333)/MAX(ES333+EK333+ET333, 0.1)*$I$9+ET333/MAX(ES333+EK333+ET333, 0.1)*$J$9))/($B$11+$C$11+$F$11)</f>
        <v>0</v>
      </c>
      <c r="CY333">
        <f>($B$11*$K$9+$C$11*$K$9+$F$11*((ES333+EK333)/MAX(ES333+EK333+ET333, 0.1)*$P$9+ET333/MAX(ES333+EK333+ET333, 0.1)*$Q$9))/($B$11+$C$11+$F$11)</f>
        <v>0</v>
      </c>
      <c r="CZ333">
        <v>3.93</v>
      </c>
      <c r="DA333">
        <v>0.5</v>
      </c>
      <c r="DB333" t="s">
        <v>421</v>
      </c>
      <c r="DC333">
        <v>2</v>
      </c>
      <c r="DD333">
        <v>1759364894.1</v>
      </c>
      <c r="DE333">
        <v>420.486666666667</v>
      </c>
      <c r="DF333">
        <v>420.008333333333</v>
      </c>
      <c r="DG333">
        <v>24.0545666666667</v>
      </c>
      <c r="DH333">
        <v>23.7743666666667</v>
      </c>
      <c r="DI333">
        <v>418.505666666667</v>
      </c>
      <c r="DJ333">
        <v>23.6696</v>
      </c>
      <c r="DK333">
        <v>500.046</v>
      </c>
      <c r="DL333">
        <v>90.3348666666667</v>
      </c>
      <c r="DM333">
        <v>0.0310661333333333</v>
      </c>
      <c r="DN333">
        <v>30.2943333333333</v>
      </c>
      <c r="DO333">
        <v>30.0177</v>
      </c>
      <c r="DP333">
        <v>999.9</v>
      </c>
      <c r="DQ333">
        <v>0</v>
      </c>
      <c r="DR333">
        <v>0</v>
      </c>
      <c r="DS333">
        <v>9992.5</v>
      </c>
      <c r="DT333">
        <v>0</v>
      </c>
      <c r="DU333">
        <v>0.330984</v>
      </c>
      <c r="DV333">
        <v>0.4782</v>
      </c>
      <c r="DW333">
        <v>430.850666666667</v>
      </c>
      <c r="DX333">
        <v>430.237</v>
      </c>
      <c r="DY333">
        <v>0.2802</v>
      </c>
      <c r="DZ333">
        <v>420.008333333333</v>
      </c>
      <c r="EA333">
        <v>23.7743666666667</v>
      </c>
      <c r="EB333">
        <v>2.17296666666667</v>
      </c>
      <c r="EC333">
        <v>2.14765666666667</v>
      </c>
      <c r="ED333">
        <v>18.7643666666667</v>
      </c>
      <c r="EE333">
        <v>18.5770666666667</v>
      </c>
      <c r="EF333">
        <v>0.00500059</v>
      </c>
      <c r="EG333">
        <v>0</v>
      </c>
      <c r="EH333">
        <v>0</v>
      </c>
      <c r="EI333">
        <v>0</v>
      </c>
      <c r="EJ333">
        <v>367.133333333333</v>
      </c>
      <c r="EK333">
        <v>0.00500059</v>
      </c>
      <c r="EL333">
        <v>-14.8333333333333</v>
      </c>
      <c r="EM333">
        <v>-1.3</v>
      </c>
      <c r="EN333">
        <v>35.125</v>
      </c>
      <c r="EO333">
        <v>38.0623333333333</v>
      </c>
      <c r="EP333">
        <v>36.3956666666667</v>
      </c>
      <c r="EQ333">
        <v>37.9373333333333</v>
      </c>
      <c r="ER333">
        <v>37.333</v>
      </c>
      <c r="ES333">
        <v>0</v>
      </c>
      <c r="ET333">
        <v>0</v>
      </c>
      <c r="EU333">
        <v>0</v>
      </c>
      <c r="EV333">
        <v>1759364898.1</v>
      </c>
      <c r="EW333">
        <v>0</v>
      </c>
      <c r="EX333">
        <v>365.292307692308</v>
      </c>
      <c r="EY333">
        <v>-0.642734726557756</v>
      </c>
      <c r="EZ333">
        <v>-9.7914530216746</v>
      </c>
      <c r="FA333">
        <v>-13.4307692307692</v>
      </c>
      <c r="FB333">
        <v>15</v>
      </c>
      <c r="FC333">
        <v>0</v>
      </c>
      <c r="FD333" t="s">
        <v>422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0.49021455</v>
      </c>
      <c r="FQ333">
        <v>-0.0726632932330832</v>
      </c>
      <c r="FR333">
        <v>0.0285638896781846</v>
      </c>
      <c r="FS333">
        <v>1</v>
      </c>
      <c r="FT333">
        <v>365.264705882353</v>
      </c>
      <c r="FU333">
        <v>6.71657778035748</v>
      </c>
      <c r="FV333">
        <v>6.11689475012306</v>
      </c>
      <c r="FW333">
        <v>-1</v>
      </c>
      <c r="FX333">
        <v>0.27994625</v>
      </c>
      <c r="FY333">
        <v>0.00477045112781983</v>
      </c>
      <c r="FZ333">
        <v>0.00131741477428333</v>
      </c>
      <c r="GA333">
        <v>1</v>
      </c>
      <c r="GB333">
        <v>2</v>
      </c>
      <c r="GC333">
        <v>2</v>
      </c>
      <c r="GD333" t="s">
        <v>449</v>
      </c>
      <c r="GE333">
        <v>3.13282</v>
      </c>
      <c r="GF333">
        <v>2.70914</v>
      </c>
      <c r="GG333">
        <v>0.0893895</v>
      </c>
      <c r="GH333">
        <v>0.0897787</v>
      </c>
      <c r="GI333">
        <v>0.102897</v>
      </c>
      <c r="GJ333">
        <v>0.102813</v>
      </c>
      <c r="GK333">
        <v>34277.9</v>
      </c>
      <c r="GL333">
        <v>36705.5</v>
      </c>
      <c r="GM333">
        <v>34058.8</v>
      </c>
      <c r="GN333">
        <v>36513.1</v>
      </c>
      <c r="GO333">
        <v>43150.5</v>
      </c>
      <c r="GP333">
        <v>47026.6</v>
      </c>
      <c r="GQ333">
        <v>53131.9</v>
      </c>
      <c r="GR333">
        <v>58357.8</v>
      </c>
      <c r="GS333">
        <v>1.90018</v>
      </c>
      <c r="GT333">
        <v>1.7818</v>
      </c>
      <c r="GU333">
        <v>0.0880472</v>
      </c>
      <c r="GV333">
        <v>0</v>
      </c>
      <c r="GW333">
        <v>28.5863</v>
      </c>
      <c r="GX333">
        <v>999.9</v>
      </c>
      <c r="GY333">
        <v>57.35</v>
      </c>
      <c r="GZ333">
        <v>30.978</v>
      </c>
      <c r="HA333">
        <v>28.6046</v>
      </c>
      <c r="HB333">
        <v>54.6127</v>
      </c>
      <c r="HC333">
        <v>44.0986</v>
      </c>
      <c r="HD333">
        <v>1</v>
      </c>
      <c r="HE333">
        <v>0.0861738</v>
      </c>
      <c r="HF333">
        <v>-1.32879</v>
      </c>
      <c r="HG333">
        <v>20.1285</v>
      </c>
      <c r="HH333">
        <v>5.19842</v>
      </c>
      <c r="HI333">
        <v>12.004</v>
      </c>
      <c r="HJ333">
        <v>4.9755</v>
      </c>
      <c r="HK333">
        <v>3.294</v>
      </c>
      <c r="HL333">
        <v>9999</v>
      </c>
      <c r="HM333">
        <v>9999</v>
      </c>
      <c r="HN333">
        <v>999.9</v>
      </c>
      <c r="HO333">
        <v>9999</v>
      </c>
      <c r="HP333">
        <v>1.86325</v>
      </c>
      <c r="HQ333">
        <v>1.86813</v>
      </c>
      <c r="HR333">
        <v>1.86786</v>
      </c>
      <c r="HS333">
        <v>1.86905</v>
      </c>
      <c r="HT333">
        <v>1.86981</v>
      </c>
      <c r="HU333">
        <v>1.86592</v>
      </c>
      <c r="HV333">
        <v>1.86692</v>
      </c>
      <c r="HW333">
        <v>1.86842</v>
      </c>
      <c r="HX333">
        <v>5</v>
      </c>
      <c r="HY333">
        <v>0</v>
      </c>
      <c r="HZ333">
        <v>0</v>
      </c>
      <c r="IA333">
        <v>0</v>
      </c>
      <c r="IB333" t="s">
        <v>424</v>
      </c>
      <c r="IC333" t="s">
        <v>425</v>
      </c>
      <c r="ID333" t="s">
        <v>426</v>
      </c>
      <c r="IE333" t="s">
        <v>426</v>
      </c>
      <c r="IF333" t="s">
        <v>426</v>
      </c>
      <c r="IG333" t="s">
        <v>426</v>
      </c>
      <c r="IH333">
        <v>0</v>
      </c>
      <c r="II333">
        <v>100</v>
      </c>
      <c r="IJ333">
        <v>100</v>
      </c>
      <c r="IK333">
        <v>1.981</v>
      </c>
      <c r="IL333">
        <v>0.3849</v>
      </c>
      <c r="IM333">
        <v>0.591063205497763</v>
      </c>
      <c r="IN333">
        <v>0.00362635438953289</v>
      </c>
      <c r="IO333">
        <v>-8.50754122937555e-07</v>
      </c>
      <c r="IP333">
        <v>2.87264459290622e-10</v>
      </c>
      <c r="IQ333">
        <v>-0.103101814204982</v>
      </c>
      <c r="IR333">
        <v>-0.017656537129445</v>
      </c>
      <c r="IS333">
        <v>0.00217271289782075</v>
      </c>
      <c r="IT333">
        <v>-2.34727275410467e-05</v>
      </c>
      <c r="IU333">
        <v>4</v>
      </c>
      <c r="IV333">
        <v>2183</v>
      </c>
      <c r="IW333">
        <v>1</v>
      </c>
      <c r="IX333">
        <v>27</v>
      </c>
      <c r="IY333">
        <v>29322748.3</v>
      </c>
      <c r="IZ333">
        <v>29322748.3</v>
      </c>
      <c r="JA333">
        <v>0.998535</v>
      </c>
      <c r="JB333">
        <v>2.65503</v>
      </c>
      <c r="JC333">
        <v>1.54785</v>
      </c>
      <c r="JD333">
        <v>2.31201</v>
      </c>
      <c r="JE333">
        <v>1.64673</v>
      </c>
      <c r="JF333">
        <v>2.2522</v>
      </c>
      <c r="JG333">
        <v>34.6235</v>
      </c>
      <c r="JH333">
        <v>24.2101</v>
      </c>
      <c r="JI333">
        <v>18</v>
      </c>
      <c r="JJ333">
        <v>471.808</v>
      </c>
      <c r="JK333">
        <v>396.055</v>
      </c>
      <c r="JL333">
        <v>30.936</v>
      </c>
      <c r="JM333">
        <v>28.4696</v>
      </c>
      <c r="JN333">
        <v>30.0001</v>
      </c>
      <c r="JO333">
        <v>28.4366</v>
      </c>
      <c r="JP333">
        <v>28.3833</v>
      </c>
      <c r="JQ333">
        <v>20.003</v>
      </c>
      <c r="JR333">
        <v>20.4135</v>
      </c>
      <c r="JS333">
        <v>54.428</v>
      </c>
      <c r="JT333">
        <v>30.9313</v>
      </c>
      <c r="JU333">
        <v>420</v>
      </c>
      <c r="JV333">
        <v>23.702</v>
      </c>
      <c r="JW333">
        <v>96.5825</v>
      </c>
      <c r="JX333">
        <v>94.5513</v>
      </c>
    </row>
    <row r="334" spans="1:284">
      <c r="A334">
        <v>318</v>
      </c>
      <c r="B334">
        <v>1759364899.1</v>
      </c>
      <c r="C334">
        <v>3857</v>
      </c>
      <c r="D334" t="s">
        <v>1070</v>
      </c>
      <c r="E334" t="s">
        <v>1071</v>
      </c>
      <c r="F334">
        <v>5</v>
      </c>
      <c r="G334" t="s">
        <v>1033</v>
      </c>
      <c r="H334" t="s">
        <v>419</v>
      </c>
      <c r="I334">
        <v>1759364896.1</v>
      </c>
      <c r="J334">
        <f>(K334)/1000</f>
        <v>0</v>
      </c>
      <c r="K334">
        <f>1000*DK334*AI334*(DG334-DH334)/(100*CZ334*(1000-AI334*DG334))</f>
        <v>0</v>
      </c>
      <c r="L334">
        <f>DK334*AI334*(DF334-DE334*(1000-AI334*DH334)/(1000-AI334*DG334))/(100*CZ334)</f>
        <v>0</v>
      </c>
      <c r="M334">
        <f>DE334 - IF(AI334&gt;1, L334*CZ334*100.0/(AK334), 0)</f>
        <v>0</v>
      </c>
      <c r="N334">
        <f>((T334-J334/2)*M334-L334)/(T334+J334/2)</f>
        <v>0</v>
      </c>
      <c r="O334">
        <f>N334*(DL334+DM334)/1000.0</f>
        <v>0</v>
      </c>
      <c r="P334">
        <f>(DE334 - IF(AI334&gt;1, L334*CZ334*100.0/(AK334), 0))*(DL334+DM334)/1000.0</f>
        <v>0</v>
      </c>
      <c r="Q334">
        <f>2.0/((1/S334-1/R334)+SIGN(S334)*SQRT((1/S334-1/R334)*(1/S334-1/R334) + 4*DA334/((DA334+1)*(DA334+1))*(2*1/S334*1/R334-1/R334*1/R334)))</f>
        <v>0</v>
      </c>
      <c r="R334">
        <f>IF(LEFT(DB334,1)&lt;&gt;"0",IF(LEFT(DB334,1)="1",3.0,DC334),$D$5+$E$5*(DS334*DL334/($K$5*1000))+$F$5*(DS334*DL334/($K$5*1000))*MAX(MIN(CZ334,$J$5),$I$5)*MAX(MIN(CZ334,$J$5),$I$5)+$G$5*MAX(MIN(CZ334,$J$5),$I$5)*(DS334*DL334/($K$5*1000))+$H$5*(DS334*DL334/($K$5*1000))*(DS334*DL334/($K$5*1000)))</f>
        <v>0</v>
      </c>
      <c r="S334">
        <f>J334*(1000-(1000*0.61365*exp(17.502*W334/(240.97+W334))/(DL334+DM334)+DG334)/2)/(1000*0.61365*exp(17.502*W334/(240.97+W334))/(DL334+DM334)-DG334)</f>
        <v>0</v>
      </c>
      <c r="T334">
        <f>1/((DA334+1)/(Q334/1.6)+1/(R334/1.37)) + DA334/((DA334+1)/(Q334/1.6) + DA334/(R334/1.37))</f>
        <v>0</v>
      </c>
      <c r="U334">
        <f>(CV334*CY334)</f>
        <v>0</v>
      </c>
      <c r="V334">
        <f>(DN334+(U334+2*0.95*5.67E-8*(((DN334+$B$7)+273)^4-(DN334+273)^4)-44100*J334)/(1.84*29.3*R334+8*0.95*5.67E-8*(DN334+273)^3))</f>
        <v>0</v>
      </c>
      <c r="W334">
        <f>($C$7*DO334+$D$7*DP334+$E$7*V334)</f>
        <v>0</v>
      </c>
      <c r="X334">
        <f>0.61365*exp(17.502*W334/(240.97+W334))</f>
        <v>0</v>
      </c>
      <c r="Y334">
        <f>(Z334/AA334*100)</f>
        <v>0</v>
      </c>
      <c r="Z334">
        <f>DG334*(DL334+DM334)/1000</f>
        <v>0</v>
      </c>
      <c r="AA334">
        <f>0.61365*exp(17.502*DN334/(240.97+DN334))</f>
        <v>0</v>
      </c>
      <c r="AB334">
        <f>(X334-DG334*(DL334+DM334)/1000)</f>
        <v>0</v>
      </c>
      <c r="AC334">
        <f>(-J334*44100)</f>
        <v>0</v>
      </c>
      <c r="AD334">
        <f>2*29.3*R334*0.92*(DN334-W334)</f>
        <v>0</v>
      </c>
      <c r="AE334">
        <f>2*0.95*5.67E-8*(((DN334+$B$7)+273)^4-(W334+273)^4)</f>
        <v>0</v>
      </c>
      <c r="AF334">
        <f>U334+AE334+AC334+AD334</f>
        <v>0</v>
      </c>
      <c r="AG334">
        <v>27</v>
      </c>
      <c r="AH334">
        <v>5</v>
      </c>
      <c r="AI334">
        <f>IF(AG334*$H$13&gt;=AK334,1.0,(AK334/(AK334-AG334*$H$13)))</f>
        <v>0</v>
      </c>
      <c r="AJ334">
        <f>(AI334-1)*100</f>
        <v>0</v>
      </c>
      <c r="AK334">
        <f>MAX(0,($B$13+$C$13*DS334)/(1+$D$13*DS334)*DL334/(DN334+273)*$E$13)</f>
        <v>0</v>
      </c>
      <c r="AL334" t="s">
        <v>420</v>
      </c>
      <c r="AM334" t="s">
        <v>420</v>
      </c>
      <c r="AN334">
        <v>0</v>
      </c>
      <c r="AO334">
        <v>0</v>
      </c>
      <c r="AP334">
        <f>1-AN334/AO334</f>
        <v>0</v>
      </c>
      <c r="AQ334">
        <v>0</v>
      </c>
      <c r="AR334" t="s">
        <v>420</v>
      </c>
      <c r="AS334" t="s">
        <v>420</v>
      </c>
      <c r="AT334">
        <v>0</v>
      </c>
      <c r="AU334">
        <v>0</v>
      </c>
      <c r="AV334">
        <f>1-AT334/AU334</f>
        <v>0</v>
      </c>
      <c r="AW334">
        <v>0.5</v>
      </c>
      <c r="AX334">
        <f>CW334</f>
        <v>0</v>
      </c>
      <c r="AY334">
        <f>L334</f>
        <v>0</v>
      </c>
      <c r="AZ334">
        <f>AV334*AW334*AX334</f>
        <v>0</v>
      </c>
      <c r="BA334">
        <f>(AY334-AQ334)/AX334</f>
        <v>0</v>
      </c>
      <c r="BB334">
        <f>(AO334-AU334)/AU334</f>
        <v>0</v>
      </c>
      <c r="BC334">
        <f>AN334/(AP334+AN334/AU334)</f>
        <v>0</v>
      </c>
      <c r="BD334" t="s">
        <v>420</v>
      </c>
      <c r="BE334">
        <v>0</v>
      </c>
      <c r="BF334">
        <f>IF(BE334&lt;&gt;0, BE334, BC334)</f>
        <v>0</v>
      </c>
      <c r="BG334">
        <f>1-BF334/AU334</f>
        <v>0</v>
      </c>
      <c r="BH334">
        <f>(AU334-AT334)/(AU334-BF334)</f>
        <v>0</v>
      </c>
      <c r="BI334">
        <f>(AO334-AU334)/(AO334-BF334)</f>
        <v>0</v>
      </c>
      <c r="BJ334">
        <f>(AU334-AT334)/(AU334-AN334)</f>
        <v>0</v>
      </c>
      <c r="BK334">
        <f>(AO334-AU334)/(AO334-AN334)</f>
        <v>0</v>
      </c>
      <c r="BL334">
        <f>(BH334*BF334/AT334)</f>
        <v>0</v>
      </c>
      <c r="BM334">
        <f>(1-BL334)</f>
        <v>0</v>
      </c>
      <c r="CV334">
        <f>$B$11*DT334+$C$11*DU334+$F$11*EF334*(1-EI334)</f>
        <v>0</v>
      </c>
      <c r="CW334">
        <f>CV334*CX334</f>
        <v>0</v>
      </c>
      <c r="CX334">
        <f>($B$11*$D$9+$C$11*$D$9+$F$11*((ES334+EK334)/MAX(ES334+EK334+ET334, 0.1)*$I$9+ET334/MAX(ES334+EK334+ET334, 0.1)*$J$9))/($B$11+$C$11+$F$11)</f>
        <v>0</v>
      </c>
      <c r="CY334">
        <f>($B$11*$K$9+$C$11*$K$9+$F$11*((ES334+EK334)/MAX(ES334+EK334+ET334, 0.1)*$P$9+ET334/MAX(ES334+EK334+ET334, 0.1)*$Q$9))/($B$11+$C$11+$F$11)</f>
        <v>0</v>
      </c>
      <c r="CZ334">
        <v>3.93</v>
      </c>
      <c r="DA334">
        <v>0.5</v>
      </c>
      <c r="DB334" t="s">
        <v>421</v>
      </c>
      <c r="DC334">
        <v>2</v>
      </c>
      <c r="DD334">
        <v>1759364896.1</v>
      </c>
      <c r="DE334">
        <v>420.481</v>
      </c>
      <c r="DF334">
        <v>420.002</v>
      </c>
      <c r="DG334">
        <v>24.0542</v>
      </c>
      <c r="DH334">
        <v>23.7741333333333</v>
      </c>
      <c r="DI334">
        <v>418.5</v>
      </c>
      <c r="DJ334">
        <v>23.6692333333333</v>
      </c>
      <c r="DK334">
        <v>499.986333333333</v>
      </c>
      <c r="DL334">
        <v>90.3342</v>
      </c>
      <c r="DM334">
        <v>0.0311758333333333</v>
      </c>
      <c r="DN334">
        <v>30.2932333333333</v>
      </c>
      <c r="DO334">
        <v>30.0187333333333</v>
      </c>
      <c r="DP334">
        <v>999.9</v>
      </c>
      <c r="DQ334">
        <v>0</v>
      </c>
      <c r="DR334">
        <v>0</v>
      </c>
      <c r="DS334">
        <v>9986.23333333333</v>
      </c>
      <c r="DT334">
        <v>0</v>
      </c>
      <c r="DU334">
        <v>0.330984</v>
      </c>
      <c r="DV334">
        <v>0.478993666666667</v>
      </c>
      <c r="DW334">
        <v>430.844666666667</v>
      </c>
      <c r="DX334">
        <v>430.230333333333</v>
      </c>
      <c r="DY334">
        <v>0.280072333333333</v>
      </c>
      <c r="DZ334">
        <v>420.002</v>
      </c>
      <c r="EA334">
        <v>23.7741333333333</v>
      </c>
      <c r="EB334">
        <v>2.17292</v>
      </c>
      <c r="EC334">
        <v>2.14762</v>
      </c>
      <c r="ED334">
        <v>18.7640333333333</v>
      </c>
      <c r="EE334">
        <v>18.5768</v>
      </c>
      <c r="EF334">
        <v>0.00500059</v>
      </c>
      <c r="EG334">
        <v>0</v>
      </c>
      <c r="EH334">
        <v>0</v>
      </c>
      <c r="EI334">
        <v>0</v>
      </c>
      <c r="EJ334">
        <v>365.1</v>
      </c>
      <c r="EK334">
        <v>0.00500059</v>
      </c>
      <c r="EL334">
        <v>-14.4</v>
      </c>
      <c r="EM334">
        <v>-1.2</v>
      </c>
      <c r="EN334">
        <v>35.125</v>
      </c>
      <c r="EO334">
        <v>38.1246666666667</v>
      </c>
      <c r="EP334">
        <v>36.4163333333333</v>
      </c>
      <c r="EQ334">
        <v>37.9996666666667</v>
      </c>
      <c r="ER334">
        <v>37.3746666666667</v>
      </c>
      <c r="ES334">
        <v>0</v>
      </c>
      <c r="ET334">
        <v>0</v>
      </c>
      <c r="EU334">
        <v>0</v>
      </c>
      <c r="EV334">
        <v>1759364900.5</v>
      </c>
      <c r="EW334">
        <v>0</v>
      </c>
      <c r="EX334">
        <v>364.957692307692</v>
      </c>
      <c r="EY334">
        <v>-6.68376031238697</v>
      </c>
      <c r="EZ334">
        <v>-18.4410254556134</v>
      </c>
      <c r="FA334">
        <v>-13.4538461538462</v>
      </c>
      <c r="FB334">
        <v>15</v>
      </c>
      <c r="FC334">
        <v>0</v>
      </c>
      <c r="FD334" t="s">
        <v>422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0.48646545</v>
      </c>
      <c r="FQ334">
        <v>-0.100284766917292</v>
      </c>
      <c r="FR334">
        <v>0.0295014801077421</v>
      </c>
      <c r="FS334">
        <v>1</v>
      </c>
      <c r="FT334">
        <v>365.241176470588</v>
      </c>
      <c r="FU334">
        <v>0.0947290234854811</v>
      </c>
      <c r="FV334">
        <v>6.13515030004582</v>
      </c>
      <c r="FW334">
        <v>-1</v>
      </c>
      <c r="FX334">
        <v>0.28013695</v>
      </c>
      <c r="FY334">
        <v>-0.00142542857142787</v>
      </c>
      <c r="FZ334">
        <v>0.00104310864606713</v>
      </c>
      <c r="GA334">
        <v>1</v>
      </c>
      <c r="GB334">
        <v>2</v>
      </c>
      <c r="GC334">
        <v>2</v>
      </c>
      <c r="GD334" t="s">
        <v>449</v>
      </c>
      <c r="GE334">
        <v>3.13276</v>
      </c>
      <c r="GF334">
        <v>2.70913</v>
      </c>
      <c r="GG334">
        <v>0.0893878</v>
      </c>
      <c r="GH334">
        <v>0.0897693</v>
      </c>
      <c r="GI334">
        <v>0.102897</v>
      </c>
      <c r="GJ334">
        <v>0.102809</v>
      </c>
      <c r="GK334">
        <v>34278</v>
      </c>
      <c r="GL334">
        <v>36705.8</v>
      </c>
      <c r="GM334">
        <v>34058.8</v>
      </c>
      <c r="GN334">
        <v>36513.1</v>
      </c>
      <c r="GO334">
        <v>43150.6</v>
      </c>
      <c r="GP334">
        <v>47026.7</v>
      </c>
      <c r="GQ334">
        <v>53132</v>
      </c>
      <c r="GR334">
        <v>58357.8</v>
      </c>
      <c r="GS334">
        <v>1.90017</v>
      </c>
      <c r="GT334">
        <v>1.78155</v>
      </c>
      <c r="GU334">
        <v>0.0879169</v>
      </c>
      <c r="GV334">
        <v>0</v>
      </c>
      <c r="GW334">
        <v>28.5875</v>
      </c>
      <c r="GX334">
        <v>999.9</v>
      </c>
      <c r="GY334">
        <v>57.35</v>
      </c>
      <c r="GZ334">
        <v>30.988</v>
      </c>
      <c r="HA334">
        <v>28.6231</v>
      </c>
      <c r="HB334">
        <v>54.9827</v>
      </c>
      <c r="HC334">
        <v>44.395</v>
      </c>
      <c r="HD334">
        <v>1</v>
      </c>
      <c r="HE334">
        <v>0.0862093</v>
      </c>
      <c r="HF334">
        <v>-1.33799</v>
      </c>
      <c r="HG334">
        <v>20.1285</v>
      </c>
      <c r="HH334">
        <v>5.19857</v>
      </c>
      <c r="HI334">
        <v>12.004</v>
      </c>
      <c r="HJ334">
        <v>4.97565</v>
      </c>
      <c r="HK334">
        <v>3.294</v>
      </c>
      <c r="HL334">
        <v>9999</v>
      </c>
      <c r="HM334">
        <v>9999</v>
      </c>
      <c r="HN334">
        <v>999.9</v>
      </c>
      <c r="HO334">
        <v>9999</v>
      </c>
      <c r="HP334">
        <v>1.86325</v>
      </c>
      <c r="HQ334">
        <v>1.86813</v>
      </c>
      <c r="HR334">
        <v>1.86786</v>
      </c>
      <c r="HS334">
        <v>1.86905</v>
      </c>
      <c r="HT334">
        <v>1.86982</v>
      </c>
      <c r="HU334">
        <v>1.86592</v>
      </c>
      <c r="HV334">
        <v>1.86693</v>
      </c>
      <c r="HW334">
        <v>1.86843</v>
      </c>
      <c r="HX334">
        <v>5</v>
      </c>
      <c r="HY334">
        <v>0</v>
      </c>
      <c r="HZ334">
        <v>0</v>
      </c>
      <c r="IA334">
        <v>0</v>
      </c>
      <c r="IB334" t="s">
        <v>424</v>
      </c>
      <c r="IC334" t="s">
        <v>425</v>
      </c>
      <c r="ID334" t="s">
        <v>426</v>
      </c>
      <c r="IE334" t="s">
        <v>426</v>
      </c>
      <c r="IF334" t="s">
        <v>426</v>
      </c>
      <c r="IG334" t="s">
        <v>426</v>
      </c>
      <c r="IH334">
        <v>0</v>
      </c>
      <c r="II334">
        <v>100</v>
      </c>
      <c r="IJ334">
        <v>100</v>
      </c>
      <c r="IK334">
        <v>1.981</v>
      </c>
      <c r="IL334">
        <v>0.385</v>
      </c>
      <c r="IM334">
        <v>0.591063205497763</v>
      </c>
      <c r="IN334">
        <v>0.00362635438953289</v>
      </c>
      <c r="IO334">
        <v>-8.50754122937555e-07</v>
      </c>
      <c r="IP334">
        <v>2.87264459290622e-10</v>
      </c>
      <c r="IQ334">
        <v>-0.103101814204982</v>
      </c>
      <c r="IR334">
        <v>-0.017656537129445</v>
      </c>
      <c r="IS334">
        <v>0.00217271289782075</v>
      </c>
      <c r="IT334">
        <v>-2.34727275410467e-05</v>
      </c>
      <c r="IU334">
        <v>4</v>
      </c>
      <c r="IV334">
        <v>2183</v>
      </c>
      <c r="IW334">
        <v>1</v>
      </c>
      <c r="IX334">
        <v>27</v>
      </c>
      <c r="IY334">
        <v>29322748.3</v>
      </c>
      <c r="IZ334">
        <v>29322748.3</v>
      </c>
      <c r="JA334">
        <v>0.998535</v>
      </c>
      <c r="JB334">
        <v>2.65015</v>
      </c>
      <c r="JC334">
        <v>1.54785</v>
      </c>
      <c r="JD334">
        <v>2.31323</v>
      </c>
      <c r="JE334">
        <v>1.64551</v>
      </c>
      <c r="JF334">
        <v>2.34619</v>
      </c>
      <c r="JG334">
        <v>34.6463</v>
      </c>
      <c r="JH334">
        <v>24.2188</v>
      </c>
      <c r="JI334">
        <v>18</v>
      </c>
      <c r="JJ334">
        <v>471.817</v>
      </c>
      <c r="JK334">
        <v>395.919</v>
      </c>
      <c r="JL334">
        <v>30.9285</v>
      </c>
      <c r="JM334">
        <v>28.4705</v>
      </c>
      <c r="JN334">
        <v>30.0002</v>
      </c>
      <c r="JO334">
        <v>28.4377</v>
      </c>
      <c r="JP334">
        <v>28.3833</v>
      </c>
      <c r="JQ334">
        <v>20.0032</v>
      </c>
      <c r="JR334">
        <v>20.4135</v>
      </c>
      <c r="JS334">
        <v>54.428</v>
      </c>
      <c r="JT334">
        <v>30.9126</v>
      </c>
      <c r="JU334">
        <v>420</v>
      </c>
      <c r="JV334">
        <v>23.7025</v>
      </c>
      <c r="JW334">
        <v>96.5825</v>
      </c>
      <c r="JX334">
        <v>94.5513</v>
      </c>
    </row>
    <row r="335" spans="1:284">
      <c r="A335">
        <v>319</v>
      </c>
      <c r="B335">
        <v>1759364901.1</v>
      </c>
      <c r="C335">
        <v>3859</v>
      </c>
      <c r="D335" t="s">
        <v>1072</v>
      </c>
      <c r="E335" t="s">
        <v>1073</v>
      </c>
      <c r="F335">
        <v>5</v>
      </c>
      <c r="G335" t="s">
        <v>1033</v>
      </c>
      <c r="H335" t="s">
        <v>419</v>
      </c>
      <c r="I335">
        <v>1759364898.1</v>
      </c>
      <c r="J335">
        <f>(K335)/1000</f>
        <v>0</v>
      </c>
      <c r="K335">
        <f>1000*DK335*AI335*(DG335-DH335)/(100*CZ335*(1000-AI335*DG335))</f>
        <v>0</v>
      </c>
      <c r="L335">
        <f>DK335*AI335*(DF335-DE335*(1000-AI335*DH335)/(1000-AI335*DG335))/(100*CZ335)</f>
        <v>0</v>
      </c>
      <c r="M335">
        <f>DE335 - IF(AI335&gt;1, L335*CZ335*100.0/(AK335), 0)</f>
        <v>0</v>
      </c>
      <c r="N335">
        <f>((T335-J335/2)*M335-L335)/(T335+J335/2)</f>
        <v>0</v>
      </c>
      <c r="O335">
        <f>N335*(DL335+DM335)/1000.0</f>
        <v>0</v>
      </c>
      <c r="P335">
        <f>(DE335 - IF(AI335&gt;1, L335*CZ335*100.0/(AK335), 0))*(DL335+DM335)/1000.0</f>
        <v>0</v>
      </c>
      <c r="Q335">
        <f>2.0/((1/S335-1/R335)+SIGN(S335)*SQRT((1/S335-1/R335)*(1/S335-1/R335) + 4*DA335/((DA335+1)*(DA335+1))*(2*1/S335*1/R335-1/R335*1/R335)))</f>
        <v>0</v>
      </c>
      <c r="R335">
        <f>IF(LEFT(DB335,1)&lt;&gt;"0",IF(LEFT(DB335,1)="1",3.0,DC335),$D$5+$E$5*(DS335*DL335/($K$5*1000))+$F$5*(DS335*DL335/($K$5*1000))*MAX(MIN(CZ335,$J$5),$I$5)*MAX(MIN(CZ335,$J$5),$I$5)+$G$5*MAX(MIN(CZ335,$J$5),$I$5)*(DS335*DL335/($K$5*1000))+$H$5*(DS335*DL335/($K$5*1000))*(DS335*DL335/($K$5*1000)))</f>
        <v>0</v>
      </c>
      <c r="S335">
        <f>J335*(1000-(1000*0.61365*exp(17.502*W335/(240.97+W335))/(DL335+DM335)+DG335)/2)/(1000*0.61365*exp(17.502*W335/(240.97+W335))/(DL335+DM335)-DG335)</f>
        <v>0</v>
      </c>
      <c r="T335">
        <f>1/((DA335+1)/(Q335/1.6)+1/(R335/1.37)) + DA335/((DA335+1)/(Q335/1.6) + DA335/(R335/1.37))</f>
        <v>0</v>
      </c>
      <c r="U335">
        <f>(CV335*CY335)</f>
        <v>0</v>
      </c>
      <c r="V335">
        <f>(DN335+(U335+2*0.95*5.67E-8*(((DN335+$B$7)+273)^4-(DN335+273)^4)-44100*J335)/(1.84*29.3*R335+8*0.95*5.67E-8*(DN335+273)^3))</f>
        <v>0</v>
      </c>
      <c r="W335">
        <f>($C$7*DO335+$D$7*DP335+$E$7*V335)</f>
        <v>0</v>
      </c>
      <c r="X335">
        <f>0.61365*exp(17.502*W335/(240.97+W335))</f>
        <v>0</v>
      </c>
      <c r="Y335">
        <f>(Z335/AA335*100)</f>
        <v>0</v>
      </c>
      <c r="Z335">
        <f>DG335*(DL335+DM335)/1000</f>
        <v>0</v>
      </c>
      <c r="AA335">
        <f>0.61365*exp(17.502*DN335/(240.97+DN335))</f>
        <v>0</v>
      </c>
      <c r="AB335">
        <f>(X335-DG335*(DL335+DM335)/1000)</f>
        <v>0</v>
      </c>
      <c r="AC335">
        <f>(-J335*44100)</f>
        <v>0</v>
      </c>
      <c r="AD335">
        <f>2*29.3*R335*0.92*(DN335-W335)</f>
        <v>0</v>
      </c>
      <c r="AE335">
        <f>2*0.95*5.67E-8*(((DN335+$B$7)+273)^4-(W335+273)^4)</f>
        <v>0</v>
      </c>
      <c r="AF335">
        <f>U335+AE335+AC335+AD335</f>
        <v>0</v>
      </c>
      <c r="AG335">
        <v>27</v>
      </c>
      <c r="AH335">
        <v>5</v>
      </c>
      <c r="AI335">
        <f>IF(AG335*$H$13&gt;=AK335,1.0,(AK335/(AK335-AG335*$H$13)))</f>
        <v>0</v>
      </c>
      <c r="AJ335">
        <f>(AI335-1)*100</f>
        <v>0</v>
      </c>
      <c r="AK335">
        <f>MAX(0,($B$13+$C$13*DS335)/(1+$D$13*DS335)*DL335/(DN335+273)*$E$13)</f>
        <v>0</v>
      </c>
      <c r="AL335" t="s">
        <v>420</v>
      </c>
      <c r="AM335" t="s">
        <v>420</v>
      </c>
      <c r="AN335">
        <v>0</v>
      </c>
      <c r="AO335">
        <v>0</v>
      </c>
      <c r="AP335">
        <f>1-AN335/AO335</f>
        <v>0</v>
      </c>
      <c r="AQ335">
        <v>0</v>
      </c>
      <c r="AR335" t="s">
        <v>420</v>
      </c>
      <c r="AS335" t="s">
        <v>420</v>
      </c>
      <c r="AT335">
        <v>0</v>
      </c>
      <c r="AU335">
        <v>0</v>
      </c>
      <c r="AV335">
        <f>1-AT335/AU335</f>
        <v>0</v>
      </c>
      <c r="AW335">
        <v>0.5</v>
      </c>
      <c r="AX335">
        <f>CW335</f>
        <v>0</v>
      </c>
      <c r="AY335">
        <f>L335</f>
        <v>0</v>
      </c>
      <c r="AZ335">
        <f>AV335*AW335*AX335</f>
        <v>0</v>
      </c>
      <c r="BA335">
        <f>(AY335-AQ335)/AX335</f>
        <v>0</v>
      </c>
      <c r="BB335">
        <f>(AO335-AU335)/AU335</f>
        <v>0</v>
      </c>
      <c r="BC335">
        <f>AN335/(AP335+AN335/AU335)</f>
        <v>0</v>
      </c>
      <c r="BD335" t="s">
        <v>420</v>
      </c>
      <c r="BE335">
        <v>0</v>
      </c>
      <c r="BF335">
        <f>IF(BE335&lt;&gt;0, BE335, BC335)</f>
        <v>0</v>
      </c>
      <c r="BG335">
        <f>1-BF335/AU335</f>
        <v>0</v>
      </c>
      <c r="BH335">
        <f>(AU335-AT335)/(AU335-BF335)</f>
        <v>0</v>
      </c>
      <c r="BI335">
        <f>(AO335-AU335)/(AO335-BF335)</f>
        <v>0</v>
      </c>
      <c r="BJ335">
        <f>(AU335-AT335)/(AU335-AN335)</f>
        <v>0</v>
      </c>
      <c r="BK335">
        <f>(AO335-AU335)/(AO335-AN335)</f>
        <v>0</v>
      </c>
      <c r="BL335">
        <f>(BH335*BF335/AT335)</f>
        <v>0</v>
      </c>
      <c r="BM335">
        <f>(1-BL335)</f>
        <v>0</v>
      </c>
      <c r="CV335">
        <f>$B$11*DT335+$C$11*DU335+$F$11*EF335*(1-EI335)</f>
        <v>0</v>
      </c>
      <c r="CW335">
        <f>CV335*CX335</f>
        <v>0</v>
      </c>
      <c r="CX335">
        <f>($B$11*$D$9+$C$11*$D$9+$F$11*((ES335+EK335)/MAX(ES335+EK335+ET335, 0.1)*$I$9+ET335/MAX(ES335+EK335+ET335, 0.1)*$J$9))/($B$11+$C$11+$F$11)</f>
        <v>0</v>
      </c>
      <c r="CY335">
        <f>($B$11*$K$9+$C$11*$K$9+$F$11*((ES335+EK335)/MAX(ES335+EK335+ET335, 0.1)*$P$9+ET335/MAX(ES335+EK335+ET335, 0.1)*$Q$9))/($B$11+$C$11+$F$11)</f>
        <v>0</v>
      </c>
      <c r="CZ335">
        <v>3.93</v>
      </c>
      <c r="DA335">
        <v>0.5</v>
      </c>
      <c r="DB335" t="s">
        <v>421</v>
      </c>
      <c r="DC335">
        <v>2</v>
      </c>
      <c r="DD335">
        <v>1759364898.1</v>
      </c>
      <c r="DE335">
        <v>420.486333333333</v>
      </c>
      <c r="DF335">
        <v>419.991</v>
      </c>
      <c r="DG335">
        <v>24.0542333333333</v>
      </c>
      <c r="DH335">
        <v>23.7744666666667</v>
      </c>
      <c r="DI335">
        <v>418.505333333333</v>
      </c>
      <c r="DJ335">
        <v>23.6692666666667</v>
      </c>
      <c r="DK335">
        <v>499.952666666667</v>
      </c>
      <c r="DL335">
        <v>90.3330333333333</v>
      </c>
      <c r="DM335">
        <v>0.0311522333333333</v>
      </c>
      <c r="DN335">
        <v>30.2922666666667</v>
      </c>
      <c r="DO335">
        <v>30.0188333333333</v>
      </c>
      <c r="DP335">
        <v>999.9</v>
      </c>
      <c r="DQ335">
        <v>0</v>
      </c>
      <c r="DR335">
        <v>0</v>
      </c>
      <c r="DS335">
        <v>9993.73333333333</v>
      </c>
      <c r="DT335">
        <v>0</v>
      </c>
      <c r="DU335">
        <v>0.330984</v>
      </c>
      <c r="DV335">
        <v>0.495381666666667</v>
      </c>
      <c r="DW335">
        <v>430.85</v>
      </c>
      <c r="DX335">
        <v>430.219</v>
      </c>
      <c r="DY335">
        <v>0.279776666666667</v>
      </c>
      <c r="DZ335">
        <v>419.991</v>
      </c>
      <c r="EA335">
        <v>23.7744666666667</v>
      </c>
      <c r="EB335">
        <v>2.17289333333333</v>
      </c>
      <c r="EC335">
        <v>2.14762</v>
      </c>
      <c r="ED335">
        <v>18.7638333333333</v>
      </c>
      <c r="EE335">
        <v>18.5768333333333</v>
      </c>
      <c r="EF335">
        <v>0.00500059</v>
      </c>
      <c r="EG335">
        <v>0</v>
      </c>
      <c r="EH335">
        <v>0</v>
      </c>
      <c r="EI335">
        <v>0</v>
      </c>
      <c r="EJ335">
        <v>364.5</v>
      </c>
      <c r="EK335">
        <v>0.00500059</v>
      </c>
      <c r="EL335">
        <v>-12.1</v>
      </c>
      <c r="EM335">
        <v>-0.933333333333333</v>
      </c>
      <c r="EN335">
        <v>35.1456666666667</v>
      </c>
      <c r="EO335">
        <v>38.1873333333333</v>
      </c>
      <c r="EP335">
        <v>36.458</v>
      </c>
      <c r="EQ335">
        <v>38.0623333333333</v>
      </c>
      <c r="ER335">
        <v>37.4373333333333</v>
      </c>
      <c r="ES335">
        <v>0</v>
      </c>
      <c r="ET335">
        <v>0</v>
      </c>
      <c r="EU335">
        <v>0</v>
      </c>
      <c r="EV335">
        <v>1759364902.3</v>
      </c>
      <c r="EW335">
        <v>0</v>
      </c>
      <c r="EX335">
        <v>365.148</v>
      </c>
      <c r="EY335">
        <v>-22.3230768109682</v>
      </c>
      <c r="EZ335">
        <v>6.31538491834549</v>
      </c>
      <c r="FA335">
        <v>-13.492</v>
      </c>
      <c r="FB335">
        <v>15</v>
      </c>
      <c r="FC335">
        <v>0</v>
      </c>
      <c r="FD335" t="s">
        <v>422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0.49020995</v>
      </c>
      <c r="FQ335">
        <v>-0.0545357142857135</v>
      </c>
      <c r="FR335">
        <v>0.0307598894056448</v>
      </c>
      <c r="FS335">
        <v>1</v>
      </c>
      <c r="FT335">
        <v>365.117647058823</v>
      </c>
      <c r="FU335">
        <v>-6.43544669848293</v>
      </c>
      <c r="FV335">
        <v>6.10831018262803</v>
      </c>
      <c r="FW335">
        <v>-1</v>
      </c>
      <c r="FX335">
        <v>0.2802984</v>
      </c>
      <c r="FY335">
        <v>-0.00477563909774453</v>
      </c>
      <c r="FZ335">
        <v>0.000885557812906644</v>
      </c>
      <c r="GA335">
        <v>1</v>
      </c>
      <c r="GB335">
        <v>2</v>
      </c>
      <c r="GC335">
        <v>2</v>
      </c>
      <c r="GD335" t="s">
        <v>449</v>
      </c>
      <c r="GE335">
        <v>3.13286</v>
      </c>
      <c r="GF335">
        <v>2.70918</v>
      </c>
      <c r="GG335">
        <v>0.0893853</v>
      </c>
      <c r="GH335">
        <v>0.0897703</v>
      </c>
      <c r="GI335">
        <v>0.102895</v>
      </c>
      <c r="GJ335">
        <v>0.102808</v>
      </c>
      <c r="GK335">
        <v>34278</v>
      </c>
      <c r="GL335">
        <v>36705.9</v>
      </c>
      <c r="GM335">
        <v>34058.7</v>
      </c>
      <c r="GN335">
        <v>36513.2</v>
      </c>
      <c r="GO335">
        <v>43150.6</v>
      </c>
      <c r="GP335">
        <v>47026.9</v>
      </c>
      <c r="GQ335">
        <v>53132</v>
      </c>
      <c r="GR335">
        <v>58357.8</v>
      </c>
      <c r="GS335">
        <v>1.90038</v>
      </c>
      <c r="GT335">
        <v>1.78148</v>
      </c>
      <c r="GU335">
        <v>0.0876747</v>
      </c>
      <c r="GV335">
        <v>0</v>
      </c>
      <c r="GW335">
        <v>28.5887</v>
      </c>
      <c r="GX335">
        <v>999.9</v>
      </c>
      <c r="GY335">
        <v>57.35</v>
      </c>
      <c r="GZ335">
        <v>30.988</v>
      </c>
      <c r="HA335">
        <v>28.6204</v>
      </c>
      <c r="HB335">
        <v>54.8127</v>
      </c>
      <c r="HC335">
        <v>44.2107</v>
      </c>
      <c r="HD335">
        <v>1</v>
      </c>
      <c r="HE335">
        <v>0.0862144</v>
      </c>
      <c r="HF335">
        <v>-1.31959</v>
      </c>
      <c r="HG335">
        <v>20.1286</v>
      </c>
      <c r="HH335">
        <v>5.19857</v>
      </c>
      <c r="HI335">
        <v>12.004</v>
      </c>
      <c r="HJ335">
        <v>4.9756</v>
      </c>
      <c r="HK335">
        <v>3.294</v>
      </c>
      <c r="HL335">
        <v>9999</v>
      </c>
      <c r="HM335">
        <v>9999</v>
      </c>
      <c r="HN335">
        <v>999.9</v>
      </c>
      <c r="HO335">
        <v>9999</v>
      </c>
      <c r="HP335">
        <v>1.86325</v>
      </c>
      <c r="HQ335">
        <v>1.86813</v>
      </c>
      <c r="HR335">
        <v>1.86787</v>
      </c>
      <c r="HS335">
        <v>1.86905</v>
      </c>
      <c r="HT335">
        <v>1.86983</v>
      </c>
      <c r="HU335">
        <v>1.86592</v>
      </c>
      <c r="HV335">
        <v>1.86693</v>
      </c>
      <c r="HW335">
        <v>1.86843</v>
      </c>
      <c r="HX335">
        <v>5</v>
      </c>
      <c r="HY335">
        <v>0</v>
      </c>
      <c r="HZ335">
        <v>0</v>
      </c>
      <c r="IA335">
        <v>0</v>
      </c>
      <c r="IB335" t="s">
        <v>424</v>
      </c>
      <c r="IC335" t="s">
        <v>425</v>
      </c>
      <c r="ID335" t="s">
        <v>426</v>
      </c>
      <c r="IE335" t="s">
        <v>426</v>
      </c>
      <c r="IF335" t="s">
        <v>426</v>
      </c>
      <c r="IG335" t="s">
        <v>426</v>
      </c>
      <c r="IH335">
        <v>0</v>
      </c>
      <c r="II335">
        <v>100</v>
      </c>
      <c r="IJ335">
        <v>100</v>
      </c>
      <c r="IK335">
        <v>1.981</v>
      </c>
      <c r="IL335">
        <v>0.385</v>
      </c>
      <c r="IM335">
        <v>0.591063205497763</v>
      </c>
      <c r="IN335">
        <v>0.00362635438953289</v>
      </c>
      <c r="IO335">
        <v>-8.50754122937555e-07</v>
      </c>
      <c r="IP335">
        <v>2.87264459290622e-10</v>
      </c>
      <c r="IQ335">
        <v>-0.103101814204982</v>
      </c>
      <c r="IR335">
        <v>-0.017656537129445</v>
      </c>
      <c r="IS335">
        <v>0.00217271289782075</v>
      </c>
      <c r="IT335">
        <v>-2.34727275410467e-05</v>
      </c>
      <c r="IU335">
        <v>4</v>
      </c>
      <c r="IV335">
        <v>2183</v>
      </c>
      <c r="IW335">
        <v>1</v>
      </c>
      <c r="IX335">
        <v>27</v>
      </c>
      <c r="IY335">
        <v>29322748.4</v>
      </c>
      <c r="IZ335">
        <v>29322748.4</v>
      </c>
      <c r="JA335">
        <v>0.997314</v>
      </c>
      <c r="JB335">
        <v>2.63672</v>
      </c>
      <c r="JC335">
        <v>1.54785</v>
      </c>
      <c r="JD335">
        <v>2.31323</v>
      </c>
      <c r="JE335">
        <v>1.64673</v>
      </c>
      <c r="JF335">
        <v>2.36938</v>
      </c>
      <c r="JG335">
        <v>34.6235</v>
      </c>
      <c r="JH335">
        <v>24.2188</v>
      </c>
      <c r="JI335">
        <v>18</v>
      </c>
      <c r="JJ335">
        <v>471.942</v>
      </c>
      <c r="JK335">
        <v>395.883</v>
      </c>
      <c r="JL335">
        <v>30.9219</v>
      </c>
      <c r="JM335">
        <v>28.4705</v>
      </c>
      <c r="JN335">
        <v>30.0002</v>
      </c>
      <c r="JO335">
        <v>28.4377</v>
      </c>
      <c r="JP335">
        <v>28.384</v>
      </c>
      <c r="JQ335">
        <v>20.0034</v>
      </c>
      <c r="JR335">
        <v>20.4135</v>
      </c>
      <c r="JS335">
        <v>54.428</v>
      </c>
      <c r="JT335">
        <v>30.9126</v>
      </c>
      <c r="JU335">
        <v>420</v>
      </c>
      <c r="JV335">
        <v>23.7025</v>
      </c>
      <c r="JW335">
        <v>96.5824</v>
      </c>
      <c r="JX335">
        <v>94.5515</v>
      </c>
    </row>
    <row r="336" spans="1:284">
      <c r="A336">
        <v>320</v>
      </c>
      <c r="B336">
        <v>1759364903.1</v>
      </c>
      <c r="C336">
        <v>3861</v>
      </c>
      <c r="D336" t="s">
        <v>1074</v>
      </c>
      <c r="E336" t="s">
        <v>1075</v>
      </c>
      <c r="F336">
        <v>5</v>
      </c>
      <c r="G336" t="s">
        <v>1033</v>
      </c>
      <c r="H336" t="s">
        <v>419</v>
      </c>
      <c r="I336">
        <v>1759364900.1</v>
      </c>
      <c r="J336">
        <f>(K336)/1000</f>
        <v>0</v>
      </c>
      <c r="K336">
        <f>1000*DK336*AI336*(DG336-DH336)/(100*CZ336*(1000-AI336*DG336))</f>
        <v>0</v>
      </c>
      <c r="L336">
        <f>DK336*AI336*(DF336-DE336*(1000-AI336*DH336)/(1000-AI336*DG336))/(100*CZ336)</f>
        <v>0</v>
      </c>
      <c r="M336">
        <f>DE336 - IF(AI336&gt;1, L336*CZ336*100.0/(AK336), 0)</f>
        <v>0</v>
      </c>
      <c r="N336">
        <f>((T336-J336/2)*M336-L336)/(T336+J336/2)</f>
        <v>0</v>
      </c>
      <c r="O336">
        <f>N336*(DL336+DM336)/1000.0</f>
        <v>0</v>
      </c>
      <c r="P336">
        <f>(DE336 - IF(AI336&gt;1, L336*CZ336*100.0/(AK336), 0))*(DL336+DM336)/1000.0</f>
        <v>0</v>
      </c>
      <c r="Q336">
        <f>2.0/((1/S336-1/R336)+SIGN(S336)*SQRT((1/S336-1/R336)*(1/S336-1/R336) + 4*DA336/((DA336+1)*(DA336+1))*(2*1/S336*1/R336-1/R336*1/R336)))</f>
        <v>0</v>
      </c>
      <c r="R336">
        <f>IF(LEFT(DB336,1)&lt;&gt;"0",IF(LEFT(DB336,1)="1",3.0,DC336),$D$5+$E$5*(DS336*DL336/($K$5*1000))+$F$5*(DS336*DL336/($K$5*1000))*MAX(MIN(CZ336,$J$5),$I$5)*MAX(MIN(CZ336,$J$5),$I$5)+$G$5*MAX(MIN(CZ336,$J$5),$I$5)*(DS336*DL336/($K$5*1000))+$H$5*(DS336*DL336/($K$5*1000))*(DS336*DL336/($K$5*1000)))</f>
        <v>0</v>
      </c>
      <c r="S336">
        <f>J336*(1000-(1000*0.61365*exp(17.502*W336/(240.97+W336))/(DL336+DM336)+DG336)/2)/(1000*0.61365*exp(17.502*W336/(240.97+W336))/(DL336+DM336)-DG336)</f>
        <v>0</v>
      </c>
      <c r="T336">
        <f>1/((DA336+1)/(Q336/1.6)+1/(R336/1.37)) + DA336/((DA336+1)/(Q336/1.6) + DA336/(R336/1.37))</f>
        <v>0</v>
      </c>
      <c r="U336">
        <f>(CV336*CY336)</f>
        <v>0</v>
      </c>
      <c r="V336">
        <f>(DN336+(U336+2*0.95*5.67E-8*(((DN336+$B$7)+273)^4-(DN336+273)^4)-44100*J336)/(1.84*29.3*R336+8*0.95*5.67E-8*(DN336+273)^3))</f>
        <v>0</v>
      </c>
      <c r="W336">
        <f>($C$7*DO336+$D$7*DP336+$E$7*V336)</f>
        <v>0</v>
      </c>
      <c r="X336">
        <f>0.61365*exp(17.502*W336/(240.97+W336))</f>
        <v>0</v>
      </c>
      <c r="Y336">
        <f>(Z336/AA336*100)</f>
        <v>0</v>
      </c>
      <c r="Z336">
        <f>DG336*(DL336+DM336)/1000</f>
        <v>0</v>
      </c>
      <c r="AA336">
        <f>0.61365*exp(17.502*DN336/(240.97+DN336))</f>
        <v>0</v>
      </c>
      <c r="AB336">
        <f>(X336-DG336*(DL336+DM336)/1000)</f>
        <v>0</v>
      </c>
      <c r="AC336">
        <f>(-J336*44100)</f>
        <v>0</v>
      </c>
      <c r="AD336">
        <f>2*29.3*R336*0.92*(DN336-W336)</f>
        <v>0</v>
      </c>
      <c r="AE336">
        <f>2*0.95*5.67E-8*(((DN336+$B$7)+273)^4-(W336+273)^4)</f>
        <v>0</v>
      </c>
      <c r="AF336">
        <f>U336+AE336+AC336+AD336</f>
        <v>0</v>
      </c>
      <c r="AG336">
        <v>27</v>
      </c>
      <c r="AH336">
        <v>5</v>
      </c>
      <c r="AI336">
        <f>IF(AG336*$H$13&gt;=AK336,1.0,(AK336/(AK336-AG336*$H$13)))</f>
        <v>0</v>
      </c>
      <c r="AJ336">
        <f>(AI336-1)*100</f>
        <v>0</v>
      </c>
      <c r="AK336">
        <f>MAX(0,($B$13+$C$13*DS336)/(1+$D$13*DS336)*DL336/(DN336+273)*$E$13)</f>
        <v>0</v>
      </c>
      <c r="AL336" t="s">
        <v>420</v>
      </c>
      <c r="AM336" t="s">
        <v>420</v>
      </c>
      <c r="AN336">
        <v>0</v>
      </c>
      <c r="AO336">
        <v>0</v>
      </c>
      <c r="AP336">
        <f>1-AN336/AO336</f>
        <v>0</v>
      </c>
      <c r="AQ336">
        <v>0</v>
      </c>
      <c r="AR336" t="s">
        <v>420</v>
      </c>
      <c r="AS336" t="s">
        <v>420</v>
      </c>
      <c r="AT336">
        <v>0</v>
      </c>
      <c r="AU336">
        <v>0</v>
      </c>
      <c r="AV336">
        <f>1-AT336/AU336</f>
        <v>0</v>
      </c>
      <c r="AW336">
        <v>0.5</v>
      </c>
      <c r="AX336">
        <f>CW336</f>
        <v>0</v>
      </c>
      <c r="AY336">
        <f>L336</f>
        <v>0</v>
      </c>
      <c r="AZ336">
        <f>AV336*AW336*AX336</f>
        <v>0</v>
      </c>
      <c r="BA336">
        <f>(AY336-AQ336)/AX336</f>
        <v>0</v>
      </c>
      <c r="BB336">
        <f>(AO336-AU336)/AU336</f>
        <v>0</v>
      </c>
      <c r="BC336">
        <f>AN336/(AP336+AN336/AU336)</f>
        <v>0</v>
      </c>
      <c r="BD336" t="s">
        <v>420</v>
      </c>
      <c r="BE336">
        <v>0</v>
      </c>
      <c r="BF336">
        <f>IF(BE336&lt;&gt;0, BE336, BC336)</f>
        <v>0</v>
      </c>
      <c r="BG336">
        <f>1-BF336/AU336</f>
        <v>0</v>
      </c>
      <c r="BH336">
        <f>(AU336-AT336)/(AU336-BF336)</f>
        <v>0</v>
      </c>
      <c r="BI336">
        <f>(AO336-AU336)/(AO336-BF336)</f>
        <v>0</v>
      </c>
      <c r="BJ336">
        <f>(AU336-AT336)/(AU336-AN336)</f>
        <v>0</v>
      </c>
      <c r="BK336">
        <f>(AO336-AU336)/(AO336-AN336)</f>
        <v>0</v>
      </c>
      <c r="BL336">
        <f>(BH336*BF336/AT336)</f>
        <v>0</v>
      </c>
      <c r="BM336">
        <f>(1-BL336)</f>
        <v>0</v>
      </c>
      <c r="CV336">
        <f>$B$11*DT336+$C$11*DU336+$F$11*EF336*(1-EI336)</f>
        <v>0</v>
      </c>
      <c r="CW336">
        <f>CV336*CX336</f>
        <v>0</v>
      </c>
      <c r="CX336">
        <f>($B$11*$D$9+$C$11*$D$9+$F$11*((ES336+EK336)/MAX(ES336+EK336+ET336, 0.1)*$I$9+ET336/MAX(ES336+EK336+ET336, 0.1)*$J$9))/($B$11+$C$11+$F$11)</f>
        <v>0</v>
      </c>
      <c r="CY336">
        <f>($B$11*$K$9+$C$11*$K$9+$F$11*((ES336+EK336)/MAX(ES336+EK336+ET336, 0.1)*$P$9+ET336/MAX(ES336+EK336+ET336, 0.1)*$Q$9))/($B$11+$C$11+$F$11)</f>
        <v>0</v>
      </c>
      <c r="CZ336">
        <v>3.93</v>
      </c>
      <c r="DA336">
        <v>0.5</v>
      </c>
      <c r="DB336" t="s">
        <v>421</v>
      </c>
      <c r="DC336">
        <v>2</v>
      </c>
      <c r="DD336">
        <v>1759364900.1</v>
      </c>
      <c r="DE336">
        <v>420.48</v>
      </c>
      <c r="DF336">
        <v>419.982333333333</v>
      </c>
      <c r="DG336">
        <v>24.0541666666667</v>
      </c>
      <c r="DH336">
        <v>23.7743666666667</v>
      </c>
      <c r="DI336">
        <v>418.499</v>
      </c>
      <c r="DJ336">
        <v>23.6692</v>
      </c>
      <c r="DK336">
        <v>499.981666666667</v>
      </c>
      <c r="DL336">
        <v>90.3326666666667</v>
      </c>
      <c r="DM336">
        <v>0.0311236666666667</v>
      </c>
      <c r="DN336">
        <v>30.2918333333333</v>
      </c>
      <c r="DO336">
        <v>30.0190333333333</v>
      </c>
      <c r="DP336">
        <v>999.9</v>
      </c>
      <c r="DQ336">
        <v>0</v>
      </c>
      <c r="DR336">
        <v>0</v>
      </c>
      <c r="DS336">
        <v>9999.98333333333</v>
      </c>
      <c r="DT336">
        <v>0</v>
      </c>
      <c r="DU336">
        <v>0.330984</v>
      </c>
      <c r="DV336">
        <v>0.497691</v>
      </c>
      <c r="DW336">
        <v>430.843333333333</v>
      </c>
      <c r="DX336">
        <v>430.210333333333</v>
      </c>
      <c r="DY336">
        <v>0.279797666666667</v>
      </c>
      <c r="DZ336">
        <v>419.982333333333</v>
      </c>
      <c r="EA336">
        <v>23.7743666666667</v>
      </c>
      <c r="EB336">
        <v>2.17287666666667</v>
      </c>
      <c r="EC336">
        <v>2.14760333333333</v>
      </c>
      <c r="ED336">
        <v>18.7637333333333</v>
      </c>
      <c r="EE336">
        <v>18.5767</v>
      </c>
      <c r="EF336">
        <v>0.00500059</v>
      </c>
      <c r="EG336">
        <v>0</v>
      </c>
      <c r="EH336">
        <v>0</v>
      </c>
      <c r="EI336">
        <v>0</v>
      </c>
      <c r="EJ336">
        <v>360.533333333333</v>
      </c>
      <c r="EK336">
        <v>0.00500059</v>
      </c>
      <c r="EL336">
        <v>-11.6333333333333</v>
      </c>
      <c r="EM336">
        <v>-1.36666666666667</v>
      </c>
      <c r="EN336">
        <v>35.1663333333333</v>
      </c>
      <c r="EO336">
        <v>38.2496666666667</v>
      </c>
      <c r="EP336">
        <v>36.479</v>
      </c>
      <c r="EQ336">
        <v>38.1246666666667</v>
      </c>
      <c r="ER336">
        <v>37.479</v>
      </c>
      <c r="ES336">
        <v>0</v>
      </c>
      <c r="ET336">
        <v>0</v>
      </c>
      <c r="EU336">
        <v>0</v>
      </c>
      <c r="EV336">
        <v>1759364904.1</v>
      </c>
      <c r="EW336">
        <v>0</v>
      </c>
      <c r="EX336">
        <v>363.730769230769</v>
      </c>
      <c r="EY336">
        <v>-29.1076923057279</v>
      </c>
      <c r="EZ336">
        <v>21.8495728551049</v>
      </c>
      <c r="FA336">
        <v>-13.3884615384615</v>
      </c>
      <c r="FB336">
        <v>15</v>
      </c>
      <c r="FC336">
        <v>0</v>
      </c>
      <c r="FD336" t="s">
        <v>422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0.4914062</v>
      </c>
      <c r="FQ336">
        <v>-0.0415112481203015</v>
      </c>
      <c r="FR336">
        <v>0.0305733124728087</v>
      </c>
      <c r="FS336">
        <v>1</v>
      </c>
      <c r="FT336">
        <v>364.444117647059</v>
      </c>
      <c r="FU336">
        <v>1.60275033715286</v>
      </c>
      <c r="FV336">
        <v>5.74902504146013</v>
      </c>
      <c r="FW336">
        <v>-1</v>
      </c>
      <c r="FX336">
        <v>0.28018325</v>
      </c>
      <c r="FY336">
        <v>-0.00313393984962402</v>
      </c>
      <c r="FZ336">
        <v>0.000809832382348348</v>
      </c>
      <c r="GA336">
        <v>1</v>
      </c>
      <c r="GB336">
        <v>2</v>
      </c>
      <c r="GC336">
        <v>2</v>
      </c>
      <c r="GD336" t="s">
        <v>449</v>
      </c>
      <c r="GE336">
        <v>3.1329</v>
      </c>
      <c r="GF336">
        <v>2.70932</v>
      </c>
      <c r="GG336">
        <v>0.0893863</v>
      </c>
      <c r="GH336">
        <v>0.089776</v>
      </c>
      <c r="GI336">
        <v>0.102893</v>
      </c>
      <c r="GJ336">
        <v>0.102812</v>
      </c>
      <c r="GK336">
        <v>34278</v>
      </c>
      <c r="GL336">
        <v>36705.7</v>
      </c>
      <c r="GM336">
        <v>34058.8</v>
      </c>
      <c r="GN336">
        <v>36513.2</v>
      </c>
      <c r="GO336">
        <v>43150.8</v>
      </c>
      <c r="GP336">
        <v>47026.6</v>
      </c>
      <c r="GQ336">
        <v>53132</v>
      </c>
      <c r="GR336">
        <v>58357.8</v>
      </c>
      <c r="GS336">
        <v>1.9001</v>
      </c>
      <c r="GT336">
        <v>1.78153</v>
      </c>
      <c r="GU336">
        <v>0.0876188</v>
      </c>
      <c r="GV336">
        <v>0</v>
      </c>
      <c r="GW336">
        <v>28.5899</v>
      </c>
      <c r="GX336">
        <v>999.9</v>
      </c>
      <c r="GY336">
        <v>57.35</v>
      </c>
      <c r="GZ336">
        <v>30.978</v>
      </c>
      <c r="HA336">
        <v>28.6046</v>
      </c>
      <c r="HB336">
        <v>54.5527</v>
      </c>
      <c r="HC336">
        <v>44.1266</v>
      </c>
      <c r="HD336">
        <v>1</v>
      </c>
      <c r="HE336">
        <v>0.0862779</v>
      </c>
      <c r="HF336">
        <v>-1.32409</v>
      </c>
      <c r="HG336">
        <v>20.1285</v>
      </c>
      <c r="HH336">
        <v>5.19842</v>
      </c>
      <c r="HI336">
        <v>12.004</v>
      </c>
      <c r="HJ336">
        <v>4.97545</v>
      </c>
      <c r="HK336">
        <v>3.294</v>
      </c>
      <c r="HL336">
        <v>9999</v>
      </c>
      <c r="HM336">
        <v>9999</v>
      </c>
      <c r="HN336">
        <v>999.9</v>
      </c>
      <c r="HO336">
        <v>9999</v>
      </c>
      <c r="HP336">
        <v>1.86326</v>
      </c>
      <c r="HQ336">
        <v>1.86813</v>
      </c>
      <c r="HR336">
        <v>1.86786</v>
      </c>
      <c r="HS336">
        <v>1.86905</v>
      </c>
      <c r="HT336">
        <v>1.86983</v>
      </c>
      <c r="HU336">
        <v>1.86594</v>
      </c>
      <c r="HV336">
        <v>1.86695</v>
      </c>
      <c r="HW336">
        <v>1.86841</v>
      </c>
      <c r="HX336">
        <v>5</v>
      </c>
      <c r="HY336">
        <v>0</v>
      </c>
      <c r="HZ336">
        <v>0</v>
      </c>
      <c r="IA336">
        <v>0</v>
      </c>
      <c r="IB336" t="s">
        <v>424</v>
      </c>
      <c r="IC336" t="s">
        <v>425</v>
      </c>
      <c r="ID336" t="s">
        <v>426</v>
      </c>
      <c r="IE336" t="s">
        <v>426</v>
      </c>
      <c r="IF336" t="s">
        <v>426</v>
      </c>
      <c r="IG336" t="s">
        <v>426</v>
      </c>
      <c r="IH336">
        <v>0</v>
      </c>
      <c r="II336">
        <v>100</v>
      </c>
      <c r="IJ336">
        <v>100</v>
      </c>
      <c r="IK336">
        <v>1.981</v>
      </c>
      <c r="IL336">
        <v>0.3849</v>
      </c>
      <c r="IM336">
        <v>0.591063205497763</v>
      </c>
      <c r="IN336">
        <v>0.00362635438953289</v>
      </c>
      <c r="IO336">
        <v>-8.50754122937555e-07</v>
      </c>
      <c r="IP336">
        <v>2.87264459290622e-10</v>
      </c>
      <c r="IQ336">
        <v>-0.103101814204982</v>
      </c>
      <c r="IR336">
        <v>-0.017656537129445</v>
      </c>
      <c r="IS336">
        <v>0.00217271289782075</v>
      </c>
      <c r="IT336">
        <v>-2.34727275410467e-05</v>
      </c>
      <c r="IU336">
        <v>4</v>
      </c>
      <c r="IV336">
        <v>2183</v>
      </c>
      <c r="IW336">
        <v>1</v>
      </c>
      <c r="IX336">
        <v>27</v>
      </c>
      <c r="IY336">
        <v>29322748.4</v>
      </c>
      <c r="IZ336">
        <v>29322748.4</v>
      </c>
      <c r="JA336">
        <v>0.998535</v>
      </c>
      <c r="JB336">
        <v>2.65015</v>
      </c>
      <c r="JC336">
        <v>1.54785</v>
      </c>
      <c r="JD336">
        <v>2.31323</v>
      </c>
      <c r="JE336">
        <v>1.64673</v>
      </c>
      <c r="JF336">
        <v>2.26807</v>
      </c>
      <c r="JG336">
        <v>34.6235</v>
      </c>
      <c r="JH336">
        <v>24.2101</v>
      </c>
      <c r="JI336">
        <v>18</v>
      </c>
      <c r="JJ336">
        <v>471.769</v>
      </c>
      <c r="JK336">
        <v>395.918</v>
      </c>
      <c r="JL336">
        <v>30.9143</v>
      </c>
      <c r="JM336">
        <v>28.4705</v>
      </c>
      <c r="JN336">
        <v>30.0002</v>
      </c>
      <c r="JO336">
        <v>28.4377</v>
      </c>
      <c r="JP336">
        <v>28.3852</v>
      </c>
      <c r="JQ336">
        <v>20.0033</v>
      </c>
      <c r="JR336">
        <v>20.4135</v>
      </c>
      <c r="JS336">
        <v>54.428</v>
      </c>
      <c r="JT336">
        <v>30.8945</v>
      </c>
      <c r="JU336">
        <v>420</v>
      </c>
      <c r="JV336">
        <v>23.6994</v>
      </c>
      <c r="JW336">
        <v>96.5825</v>
      </c>
      <c r="JX336">
        <v>94.5514</v>
      </c>
    </row>
    <row r="337" spans="1:284">
      <c r="A337">
        <v>321</v>
      </c>
      <c r="B337">
        <v>1759364905.1</v>
      </c>
      <c r="C337">
        <v>3863</v>
      </c>
      <c r="D337" t="s">
        <v>1076</v>
      </c>
      <c r="E337" t="s">
        <v>1077</v>
      </c>
      <c r="F337">
        <v>5</v>
      </c>
      <c r="G337" t="s">
        <v>1033</v>
      </c>
      <c r="H337" t="s">
        <v>419</v>
      </c>
      <c r="I337">
        <v>1759364902.1</v>
      </c>
      <c r="J337">
        <f>(K337)/1000</f>
        <v>0</v>
      </c>
      <c r="K337">
        <f>1000*DK337*AI337*(DG337-DH337)/(100*CZ337*(1000-AI337*DG337))</f>
        <v>0</v>
      </c>
      <c r="L337">
        <f>DK337*AI337*(DF337-DE337*(1000-AI337*DH337)/(1000-AI337*DG337))/(100*CZ337)</f>
        <v>0</v>
      </c>
      <c r="M337">
        <f>DE337 - IF(AI337&gt;1, L337*CZ337*100.0/(AK337), 0)</f>
        <v>0</v>
      </c>
      <c r="N337">
        <f>((T337-J337/2)*M337-L337)/(T337+J337/2)</f>
        <v>0</v>
      </c>
      <c r="O337">
        <f>N337*(DL337+DM337)/1000.0</f>
        <v>0</v>
      </c>
      <c r="P337">
        <f>(DE337 - IF(AI337&gt;1, L337*CZ337*100.0/(AK337), 0))*(DL337+DM337)/1000.0</f>
        <v>0</v>
      </c>
      <c r="Q337">
        <f>2.0/((1/S337-1/R337)+SIGN(S337)*SQRT((1/S337-1/R337)*(1/S337-1/R337) + 4*DA337/((DA337+1)*(DA337+1))*(2*1/S337*1/R337-1/R337*1/R337)))</f>
        <v>0</v>
      </c>
      <c r="R337">
        <f>IF(LEFT(DB337,1)&lt;&gt;"0",IF(LEFT(DB337,1)="1",3.0,DC337),$D$5+$E$5*(DS337*DL337/($K$5*1000))+$F$5*(DS337*DL337/($K$5*1000))*MAX(MIN(CZ337,$J$5),$I$5)*MAX(MIN(CZ337,$J$5),$I$5)+$G$5*MAX(MIN(CZ337,$J$5),$I$5)*(DS337*DL337/($K$5*1000))+$H$5*(DS337*DL337/($K$5*1000))*(DS337*DL337/($K$5*1000)))</f>
        <v>0</v>
      </c>
      <c r="S337">
        <f>J337*(1000-(1000*0.61365*exp(17.502*W337/(240.97+W337))/(DL337+DM337)+DG337)/2)/(1000*0.61365*exp(17.502*W337/(240.97+W337))/(DL337+DM337)-DG337)</f>
        <v>0</v>
      </c>
      <c r="T337">
        <f>1/((DA337+1)/(Q337/1.6)+1/(R337/1.37)) + DA337/((DA337+1)/(Q337/1.6) + DA337/(R337/1.37))</f>
        <v>0</v>
      </c>
      <c r="U337">
        <f>(CV337*CY337)</f>
        <v>0</v>
      </c>
      <c r="V337">
        <f>(DN337+(U337+2*0.95*5.67E-8*(((DN337+$B$7)+273)^4-(DN337+273)^4)-44100*J337)/(1.84*29.3*R337+8*0.95*5.67E-8*(DN337+273)^3))</f>
        <v>0</v>
      </c>
      <c r="W337">
        <f>($C$7*DO337+$D$7*DP337+$E$7*V337)</f>
        <v>0</v>
      </c>
      <c r="X337">
        <f>0.61365*exp(17.502*W337/(240.97+W337))</f>
        <v>0</v>
      </c>
      <c r="Y337">
        <f>(Z337/AA337*100)</f>
        <v>0</v>
      </c>
      <c r="Z337">
        <f>DG337*(DL337+DM337)/1000</f>
        <v>0</v>
      </c>
      <c r="AA337">
        <f>0.61365*exp(17.502*DN337/(240.97+DN337))</f>
        <v>0</v>
      </c>
      <c r="AB337">
        <f>(X337-DG337*(DL337+DM337)/1000)</f>
        <v>0</v>
      </c>
      <c r="AC337">
        <f>(-J337*44100)</f>
        <v>0</v>
      </c>
      <c r="AD337">
        <f>2*29.3*R337*0.92*(DN337-W337)</f>
        <v>0</v>
      </c>
      <c r="AE337">
        <f>2*0.95*5.67E-8*(((DN337+$B$7)+273)^4-(W337+273)^4)</f>
        <v>0</v>
      </c>
      <c r="AF337">
        <f>U337+AE337+AC337+AD337</f>
        <v>0</v>
      </c>
      <c r="AG337">
        <v>27</v>
      </c>
      <c r="AH337">
        <v>5</v>
      </c>
      <c r="AI337">
        <f>IF(AG337*$H$13&gt;=AK337,1.0,(AK337/(AK337-AG337*$H$13)))</f>
        <v>0</v>
      </c>
      <c r="AJ337">
        <f>(AI337-1)*100</f>
        <v>0</v>
      </c>
      <c r="AK337">
        <f>MAX(0,($B$13+$C$13*DS337)/(1+$D$13*DS337)*DL337/(DN337+273)*$E$13)</f>
        <v>0</v>
      </c>
      <c r="AL337" t="s">
        <v>420</v>
      </c>
      <c r="AM337" t="s">
        <v>420</v>
      </c>
      <c r="AN337">
        <v>0</v>
      </c>
      <c r="AO337">
        <v>0</v>
      </c>
      <c r="AP337">
        <f>1-AN337/AO337</f>
        <v>0</v>
      </c>
      <c r="AQ337">
        <v>0</v>
      </c>
      <c r="AR337" t="s">
        <v>420</v>
      </c>
      <c r="AS337" t="s">
        <v>420</v>
      </c>
      <c r="AT337">
        <v>0</v>
      </c>
      <c r="AU337">
        <v>0</v>
      </c>
      <c r="AV337">
        <f>1-AT337/AU337</f>
        <v>0</v>
      </c>
      <c r="AW337">
        <v>0.5</v>
      </c>
      <c r="AX337">
        <f>CW337</f>
        <v>0</v>
      </c>
      <c r="AY337">
        <f>L337</f>
        <v>0</v>
      </c>
      <c r="AZ337">
        <f>AV337*AW337*AX337</f>
        <v>0</v>
      </c>
      <c r="BA337">
        <f>(AY337-AQ337)/AX337</f>
        <v>0</v>
      </c>
      <c r="BB337">
        <f>(AO337-AU337)/AU337</f>
        <v>0</v>
      </c>
      <c r="BC337">
        <f>AN337/(AP337+AN337/AU337)</f>
        <v>0</v>
      </c>
      <c r="BD337" t="s">
        <v>420</v>
      </c>
      <c r="BE337">
        <v>0</v>
      </c>
      <c r="BF337">
        <f>IF(BE337&lt;&gt;0, BE337, BC337)</f>
        <v>0</v>
      </c>
      <c r="BG337">
        <f>1-BF337/AU337</f>
        <v>0</v>
      </c>
      <c r="BH337">
        <f>(AU337-AT337)/(AU337-BF337)</f>
        <v>0</v>
      </c>
      <c r="BI337">
        <f>(AO337-AU337)/(AO337-BF337)</f>
        <v>0</v>
      </c>
      <c r="BJ337">
        <f>(AU337-AT337)/(AU337-AN337)</f>
        <v>0</v>
      </c>
      <c r="BK337">
        <f>(AO337-AU337)/(AO337-AN337)</f>
        <v>0</v>
      </c>
      <c r="BL337">
        <f>(BH337*BF337/AT337)</f>
        <v>0</v>
      </c>
      <c r="BM337">
        <f>(1-BL337)</f>
        <v>0</v>
      </c>
      <c r="CV337">
        <f>$B$11*DT337+$C$11*DU337+$F$11*EF337*(1-EI337)</f>
        <v>0</v>
      </c>
      <c r="CW337">
        <f>CV337*CX337</f>
        <v>0</v>
      </c>
      <c r="CX337">
        <f>($B$11*$D$9+$C$11*$D$9+$F$11*((ES337+EK337)/MAX(ES337+EK337+ET337, 0.1)*$I$9+ET337/MAX(ES337+EK337+ET337, 0.1)*$J$9))/($B$11+$C$11+$F$11)</f>
        <v>0</v>
      </c>
      <c r="CY337">
        <f>($B$11*$K$9+$C$11*$K$9+$F$11*((ES337+EK337)/MAX(ES337+EK337+ET337, 0.1)*$P$9+ET337/MAX(ES337+EK337+ET337, 0.1)*$Q$9))/($B$11+$C$11+$F$11)</f>
        <v>0</v>
      </c>
      <c r="CZ337">
        <v>3.93</v>
      </c>
      <c r="DA337">
        <v>0.5</v>
      </c>
      <c r="DB337" t="s">
        <v>421</v>
      </c>
      <c r="DC337">
        <v>2</v>
      </c>
      <c r="DD337">
        <v>1759364902.1</v>
      </c>
      <c r="DE337">
        <v>420.466333333333</v>
      </c>
      <c r="DF337">
        <v>420.001666666667</v>
      </c>
      <c r="DG337">
        <v>24.0535</v>
      </c>
      <c r="DH337">
        <v>23.7741</v>
      </c>
      <c r="DI337">
        <v>418.485333333333</v>
      </c>
      <c r="DJ337">
        <v>23.6685666666667</v>
      </c>
      <c r="DK337">
        <v>500.023666666667</v>
      </c>
      <c r="DL337">
        <v>90.3333333333333</v>
      </c>
      <c r="DM337">
        <v>0.0311209333333333</v>
      </c>
      <c r="DN337">
        <v>30.2915</v>
      </c>
      <c r="DO337">
        <v>30.0172</v>
      </c>
      <c r="DP337">
        <v>999.9</v>
      </c>
      <c r="DQ337">
        <v>0</v>
      </c>
      <c r="DR337">
        <v>0</v>
      </c>
      <c r="DS337">
        <v>10006.25</v>
      </c>
      <c r="DT337">
        <v>0</v>
      </c>
      <c r="DU337">
        <v>0.330984</v>
      </c>
      <c r="DV337">
        <v>0.464701333333333</v>
      </c>
      <c r="DW337">
        <v>430.829</v>
      </c>
      <c r="DX337">
        <v>430.229666666667</v>
      </c>
      <c r="DY337">
        <v>0.27938</v>
      </c>
      <c r="DZ337">
        <v>420.001666666667</v>
      </c>
      <c r="EA337">
        <v>23.7741</v>
      </c>
      <c r="EB337">
        <v>2.17283</v>
      </c>
      <c r="EC337">
        <v>2.14759666666667</v>
      </c>
      <c r="ED337">
        <v>18.7634</v>
      </c>
      <c r="EE337">
        <v>18.5766666666667</v>
      </c>
      <c r="EF337">
        <v>0.00500059</v>
      </c>
      <c r="EG337">
        <v>0</v>
      </c>
      <c r="EH337">
        <v>0</v>
      </c>
      <c r="EI337">
        <v>0</v>
      </c>
      <c r="EJ337">
        <v>360.966666666667</v>
      </c>
      <c r="EK337">
        <v>0.00500059</v>
      </c>
      <c r="EL337">
        <v>-13.3</v>
      </c>
      <c r="EM337">
        <v>-1.63333333333333</v>
      </c>
      <c r="EN337">
        <v>35.187</v>
      </c>
      <c r="EO337">
        <v>38.3123333333333</v>
      </c>
      <c r="EP337">
        <v>36.5206666666667</v>
      </c>
      <c r="EQ337">
        <v>38.1873333333333</v>
      </c>
      <c r="ER337">
        <v>37.5206666666667</v>
      </c>
      <c r="ES337">
        <v>0</v>
      </c>
      <c r="ET337">
        <v>0</v>
      </c>
      <c r="EU337">
        <v>0</v>
      </c>
      <c r="EV337">
        <v>1759364906.5</v>
      </c>
      <c r="EW337">
        <v>0</v>
      </c>
      <c r="EX337">
        <v>363.403846153846</v>
      </c>
      <c r="EY337">
        <v>-18.1846156291891</v>
      </c>
      <c r="EZ337">
        <v>8.62222261341284</v>
      </c>
      <c r="FA337">
        <v>-12.6076923076923</v>
      </c>
      <c r="FB337">
        <v>15</v>
      </c>
      <c r="FC337">
        <v>0</v>
      </c>
      <c r="FD337" t="s">
        <v>422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0.48575895</v>
      </c>
      <c r="FQ337">
        <v>-0.0319821203007527</v>
      </c>
      <c r="FR337">
        <v>0.030082868499322</v>
      </c>
      <c r="FS337">
        <v>1</v>
      </c>
      <c r="FT337">
        <v>364.041176470588</v>
      </c>
      <c r="FU337">
        <v>-15.4652405197334</v>
      </c>
      <c r="FV337">
        <v>5.81899110150946</v>
      </c>
      <c r="FW337">
        <v>-1</v>
      </c>
      <c r="FX337">
        <v>0.27986185</v>
      </c>
      <c r="FY337">
        <v>-0.00156184962406005</v>
      </c>
      <c r="FZ337">
        <v>0.000640371163857344</v>
      </c>
      <c r="GA337">
        <v>1</v>
      </c>
      <c r="GB337">
        <v>2</v>
      </c>
      <c r="GC337">
        <v>2</v>
      </c>
      <c r="GD337" t="s">
        <v>449</v>
      </c>
      <c r="GE337">
        <v>3.13284</v>
      </c>
      <c r="GF337">
        <v>2.70929</v>
      </c>
      <c r="GG337">
        <v>0.0893842</v>
      </c>
      <c r="GH337">
        <v>0.0897797</v>
      </c>
      <c r="GI337">
        <v>0.102893</v>
      </c>
      <c r="GJ337">
        <v>0.102811</v>
      </c>
      <c r="GK337">
        <v>34278.1</v>
      </c>
      <c r="GL337">
        <v>36705.4</v>
      </c>
      <c r="GM337">
        <v>34058.8</v>
      </c>
      <c r="GN337">
        <v>36513.1</v>
      </c>
      <c r="GO337">
        <v>43150.9</v>
      </c>
      <c r="GP337">
        <v>47026.4</v>
      </c>
      <c r="GQ337">
        <v>53132.1</v>
      </c>
      <c r="GR337">
        <v>58357.4</v>
      </c>
      <c r="GS337">
        <v>1.9005</v>
      </c>
      <c r="GT337">
        <v>1.78125</v>
      </c>
      <c r="GU337">
        <v>0.0871904</v>
      </c>
      <c r="GV337">
        <v>0</v>
      </c>
      <c r="GW337">
        <v>28.5912</v>
      </c>
      <c r="GX337">
        <v>999.9</v>
      </c>
      <c r="GY337">
        <v>57.35</v>
      </c>
      <c r="GZ337">
        <v>30.988</v>
      </c>
      <c r="HA337">
        <v>28.6203</v>
      </c>
      <c r="HB337">
        <v>54.5927</v>
      </c>
      <c r="HC337">
        <v>44.391</v>
      </c>
      <c r="HD337">
        <v>1</v>
      </c>
      <c r="HE337">
        <v>0.0863415</v>
      </c>
      <c r="HF337">
        <v>-1.31061</v>
      </c>
      <c r="HG337">
        <v>20.1287</v>
      </c>
      <c r="HH337">
        <v>5.19872</v>
      </c>
      <c r="HI337">
        <v>12.0041</v>
      </c>
      <c r="HJ337">
        <v>4.9754</v>
      </c>
      <c r="HK337">
        <v>3.294</v>
      </c>
      <c r="HL337">
        <v>9999</v>
      </c>
      <c r="HM337">
        <v>9999</v>
      </c>
      <c r="HN337">
        <v>999.9</v>
      </c>
      <c r="HO337">
        <v>9999</v>
      </c>
      <c r="HP337">
        <v>1.86326</v>
      </c>
      <c r="HQ337">
        <v>1.86813</v>
      </c>
      <c r="HR337">
        <v>1.86784</v>
      </c>
      <c r="HS337">
        <v>1.86905</v>
      </c>
      <c r="HT337">
        <v>1.86983</v>
      </c>
      <c r="HU337">
        <v>1.86594</v>
      </c>
      <c r="HV337">
        <v>1.86695</v>
      </c>
      <c r="HW337">
        <v>1.86841</v>
      </c>
      <c r="HX337">
        <v>5</v>
      </c>
      <c r="HY337">
        <v>0</v>
      </c>
      <c r="HZ337">
        <v>0</v>
      </c>
      <c r="IA337">
        <v>0</v>
      </c>
      <c r="IB337" t="s">
        <v>424</v>
      </c>
      <c r="IC337" t="s">
        <v>425</v>
      </c>
      <c r="ID337" t="s">
        <v>426</v>
      </c>
      <c r="IE337" t="s">
        <v>426</v>
      </c>
      <c r="IF337" t="s">
        <v>426</v>
      </c>
      <c r="IG337" t="s">
        <v>426</v>
      </c>
      <c r="IH337">
        <v>0</v>
      </c>
      <c r="II337">
        <v>100</v>
      </c>
      <c r="IJ337">
        <v>100</v>
      </c>
      <c r="IK337">
        <v>1.981</v>
      </c>
      <c r="IL337">
        <v>0.3849</v>
      </c>
      <c r="IM337">
        <v>0.591063205497763</v>
      </c>
      <c r="IN337">
        <v>0.00362635438953289</v>
      </c>
      <c r="IO337">
        <v>-8.50754122937555e-07</v>
      </c>
      <c r="IP337">
        <v>2.87264459290622e-10</v>
      </c>
      <c r="IQ337">
        <v>-0.103101814204982</v>
      </c>
      <c r="IR337">
        <v>-0.017656537129445</v>
      </c>
      <c r="IS337">
        <v>0.00217271289782075</v>
      </c>
      <c r="IT337">
        <v>-2.34727275410467e-05</v>
      </c>
      <c r="IU337">
        <v>4</v>
      </c>
      <c r="IV337">
        <v>2183</v>
      </c>
      <c r="IW337">
        <v>1</v>
      </c>
      <c r="IX337">
        <v>27</v>
      </c>
      <c r="IY337">
        <v>29322748.4</v>
      </c>
      <c r="IZ337">
        <v>29322748.4</v>
      </c>
      <c r="JA337">
        <v>0.998535</v>
      </c>
      <c r="JB337">
        <v>2.64526</v>
      </c>
      <c r="JC337">
        <v>1.54785</v>
      </c>
      <c r="JD337">
        <v>2.31323</v>
      </c>
      <c r="JE337">
        <v>1.64673</v>
      </c>
      <c r="JF337">
        <v>2.36572</v>
      </c>
      <c r="JG337">
        <v>34.6463</v>
      </c>
      <c r="JH337">
        <v>24.2188</v>
      </c>
      <c r="JI337">
        <v>18</v>
      </c>
      <c r="JJ337">
        <v>472.021</v>
      </c>
      <c r="JK337">
        <v>395.772</v>
      </c>
      <c r="JL337">
        <v>30.9073</v>
      </c>
      <c r="JM337">
        <v>28.4714</v>
      </c>
      <c r="JN337">
        <v>30.0002</v>
      </c>
      <c r="JO337">
        <v>28.4377</v>
      </c>
      <c r="JP337">
        <v>28.3857</v>
      </c>
      <c r="JQ337">
        <v>20.0041</v>
      </c>
      <c r="JR337">
        <v>20.685</v>
      </c>
      <c r="JS337">
        <v>54.428</v>
      </c>
      <c r="JT337">
        <v>30.8945</v>
      </c>
      <c r="JU337">
        <v>420</v>
      </c>
      <c r="JV337">
        <v>23.6967</v>
      </c>
      <c r="JW337">
        <v>96.5826</v>
      </c>
      <c r="JX337">
        <v>94.551</v>
      </c>
    </row>
    <row r="338" spans="1:284">
      <c r="A338">
        <v>322</v>
      </c>
      <c r="B338">
        <v>1759364907.1</v>
      </c>
      <c r="C338">
        <v>3865</v>
      </c>
      <c r="D338" t="s">
        <v>1078</v>
      </c>
      <c r="E338" t="s">
        <v>1079</v>
      </c>
      <c r="F338">
        <v>5</v>
      </c>
      <c r="G338" t="s">
        <v>1033</v>
      </c>
      <c r="H338" t="s">
        <v>419</v>
      </c>
      <c r="I338">
        <v>1759364904.1</v>
      </c>
      <c r="J338">
        <f>(K338)/1000</f>
        <v>0</v>
      </c>
      <c r="K338">
        <f>1000*DK338*AI338*(DG338-DH338)/(100*CZ338*(1000-AI338*DG338))</f>
        <v>0</v>
      </c>
      <c r="L338">
        <f>DK338*AI338*(DF338-DE338*(1000-AI338*DH338)/(1000-AI338*DG338))/(100*CZ338)</f>
        <v>0</v>
      </c>
      <c r="M338">
        <f>DE338 - IF(AI338&gt;1, L338*CZ338*100.0/(AK338), 0)</f>
        <v>0</v>
      </c>
      <c r="N338">
        <f>((T338-J338/2)*M338-L338)/(T338+J338/2)</f>
        <v>0</v>
      </c>
      <c r="O338">
        <f>N338*(DL338+DM338)/1000.0</f>
        <v>0</v>
      </c>
      <c r="P338">
        <f>(DE338 - IF(AI338&gt;1, L338*CZ338*100.0/(AK338), 0))*(DL338+DM338)/1000.0</f>
        <v>0</v>
      </c>
      <c r="Q338">
        <f>2.0/((1/S338-1/R338)+SIGN(S338)*SQRT((1/S338-1/R338)*(1/S338-1/R338) + 4*DA338/((DA338+1)*(DA338+1))*(2*1/S338*1/R338-1/R338*1/R338)))</f>
        <v>0</v>
      </c>
      <c r="R338">
        <f>IF(LEFT(DB338,1)&lt;&gt;"0",IF(LEFT(DB338,1)="1",3.0,DC338),$D$5+$E$5*(DS338*DL338/($K$5*1000))+$F$5*(DS338*DL338/($K$5*1000))*MAX(MIN(CZ338,$J$5),$I$5)*MAX(MIN(CZ338,$J$5),$I$5)+$G$5*MAX(MIN(CZ338,$J$5),$I$5)*(DS338*DL338/($K$5*1000))+$H$5*(DS338*DL338/($K$5*1000))*(DS338*DL338/($K$5*1000)))</f>
        <v>0</v>
      </c>
      <c r="S338">
        <f>J338*(1000-(1000*0.61365*exp(17.502*W338/(240.97+W338))/(DL338+DM338)+DG338)/2)/(1000*0.61365*exp(17.502*W338/(240.97+W338))/(DL338+DM338)-DG338)</f>
        <v>0</v>
      </c>
      <c r="T338">
        <f>1/((DA338+1)/(Q338/1.6)+1/(R338/1.37)) + DA338/((DA338+1)/(Q338/1.6) + DA338/(R338/1.37))</f>
        <v>0</v>
      </c>
      <c r="U338">
        <f>(CV338*CY338)</f>
        <v>0</v>
      </c>
      <c r="V338">
        <f>(DN338+(U338+2*0.95*5.67E-8*(((DN338+$B$7)+273)^4-(DN338+273)^4)-44100*J338)/(1.84*29.3*R338+8*0.95*5.67E-8*(DN338+273)^3))</f>
        <v>0</v>
      </c>
      <c r="W338">
        <f>($C$7*DO338+$D$7*DP338+$E$7*V338)</f>
        <v>0</v>
      </c>
      <c r="X338">
        <f>0.61365*exp(17.502*W338/(240.97+W338))</f>
        <v>0</v>
      </c>
      <c r="Y338">
        <f>(Z338/AA338*100)</f>
        <v>0</v>
      </c>
      <c r="Z338">
        <f>DG338*(DL338+DM338)/1000</f>
        <v>0</v>
      </c>
      <c r="AA338">
        <f>0.61365*exp(17.502*DN338/(240.97+DN338))</f>
        <v>0</v>
      </c>
      <c r="AB338">
        <f>(X338-DG338*(DL338+DM338)/1000)</f>
        <v>0</v>
      </c>
      <c r="AC338">
        <f>(-J338*44100)</f>
        <v>0</v>
      </c>
      <c r="AD338">
        <f>2*29.3*R338*0.92*(DN338-W338)</f>
        <v>0</v>
      </c>
      <c r="AE338">
        <f>2*0.95*5.67E-8*(((DN338+$B$7)+273)^4-(W338+273)^4)</f>
        <v>0</v>
      </c>
      <c r="AF338">
        <f>U338+AE338+AC338+AD338</f>
        <v>0</v>
      </c>
      <c r="AG338">
        <v>27</v>
      </c>
      <c r="AH338">
        <v>5</v>
      </c>
      <c r="AI338">
        <f>IF(AG338*$H$13&gt;=AK338,1.0,(AK338/(AK338-AG338*$H$13)))</f>
        <v>0</v>
      </c>
      <c r="AJ338">
        <f>(AI338-1)*100</f>
        <v>0</v>
      </c>
      <c r="AK338">
        <f>MAX(0,($B$13+$C$13*DS338)/(1+$D$13*DS338)*DL338/(DN338+273)*$E$13)</f>
        <v>0</v>
      </c>
      <c r="AL338" t="s">
        <v>420</v>
      </c>
      <c r="AM338" t="s">
        <v>420</v>
      </c>
      <c r="AN338">
        <v>0</v>
      </c>
      <c r="AO338">
        <v>0</v>
      </c>
      <c r="AP338">
        <f>1-AN338/AO338</f>
        <v>0</v>
      </c>
      <c r="AQ338">
        <v>0</v>
      </c>
      <c r="AR338" t="s">
        <v>420</v>
      </c>
      <c r="AS338" t="s">
        <v>420</v>
      </c>
      <c r="AT338">
        <v>0</v>
      </c>
      <c r="AU338">
        <v>0</v>
      </c>
      <c r="AV338">
        <f>1-AT338/AU338</f>
        <v>0</v>
      </c>
      <c r="AW338">
        <v>0.5</v>
      </c>
      <c r="AX338">
        <f>CW338</f>
        <v>0</v>
      </c>
      <c r="AY338">
        <f>L338</f>
        <v>0</v>
      </c>
      <c r="AZ338">
        <f>AV338*AW338*AX338</f>
        <v>0</v>
      </c>
      <c r="BA338">
        <f>(AY338-AQ338)/AX338</f>
        <v>0</v>
      </c>
      <c r="BB338">
        <f>(AO338-AU338)/AU338</f>
        <v>0</v>
      </c>
      <c r="BC338">
        <f>AN338/(AP338+AN338/AU338)</f>
        <v>0</v>
      </c>
      <c r="BD338" t="s">
        <v>420</v>
      </c>
      <c r="BE338">
        <v>0</v>
      </c>
      <c r="BF338">
        <f>IF(BE338&lt;&gt;0, BE338, BC338)</f>
        <v>0</v>
      </c>
      <c r="BG338">
        <f>1-BF338/AU338</f>
        <v>0</v>
      </c>
      <c r="BH338">
        <f>(AU338-AT338)/(AU338-BF338)</f>
        <v>0</v>
      </c>
      <c r="BI338">
        <f>(AO338-AU338)/(AO338-BF338)</f>
        <v>0</v>
      </c>
      <c r="BJ338">
        <f>(AU338-AT338)/(AU338-AN338)</f>
        <v>0</v>
      </c>
      <c r="BK338">
        <f>(AO338-AU338)/(AO338-AN338)</f>
        <v>0</v>
      </c>
      <c r="BL338">
        <f>(BH338*BF338/AT338)</f>
        <v>0</v>
      </c>
      <c r="BM338">
        <f>(1-BL338)</f>
        <v>0</v>
      </c>
      <c r="CV338">
        <f>$B$11*DT338+$C$11*DU338+$F$11*EF338*(1-EI338)</f>
        <v>0</v>
      </c>
      <c r="CW338">
        <f>CV338*CX338</f>
        <v>0</v>
      </c>
      <c r="CX338">
        <f>($B$11*$D$9+$C$11*$D$9+$F$11*((ES338+EK338)/MAX(ES338+EK338+ET338, 0.1)*$I$9+ET338/MAX(ES338+EK338+ET338, 0.1)*$J$9))/($B$11+$C$11+$F$11)</f>
        <v>0</v>
      </c>
      <c r="CY338">
        <f>($B$11*$K$9+$C$11*$K$9+$F$11*((ES338+EK338)/MAX(ES338+EK338+ET338, 0.1)*$P$9+ET338/MAX(ES338+EK338+ET338, 0.1)*$Q$9))/($B$11+$C$11+$F$11)</f>
        <v>0</v>
      </c>
      <c r="CZ338">
        <v>3.93</v>
      </c>
      <c r="DA338">
        <v>0.5</v>
      </c>
      <c r="DB338" t="s">
        <v>421</v>
      </c>
      <c r="DC338">
        <v>2</v>
      </c>
      <c r="DD338">
        <v>1759364904.1</v>
      </c>
      <c r="DE338">
        <v>420.456666666667</v>
      </c>
      <c r="DF338">
        <v>420.016666666667</v>
      </c>
      <c r="DG338">
        <v>24.0527333333333</v>
      </c>
      <c r="DH338">
        <v>23.7741333333333</v>
      </c>
      <c r="DI338">
        <v>418.475666666667</v>
      </c>
      <c r="DJ338">
        <v>23.6678333333333</v>
      </c>
      <c r="DK338">
        <v>500.035666666667</v>
      </c>
      <c r="DL338">
        <v>90.3343</v>
      </c>
      <c r="DM338">
        <v>0.0312126666666667</v>
      </c>
      <c r="DN338">
        <v>30.2912666666667</v>
      </c>
      <c r="DO338">
        <v>30.0145</v>
      </c>
      <c r="DP338">
        <v>999.9</v>
      </c>
      <c r="DQ338">
        <v>0</v>
      </c>
      <c r="DR338">
        <v>0</v>
      </c>
      <c r="DS338">
        <v>10006.25</v>
      </c>
      <c r="DT338">
        <v>0</v>
      </c>
      <c r="DU338">
        <v>0.330984</v>
      </c>
      <c r="DV338">
        <v>0.439829666666667</v>
      </c>
      <c r="DW338">
        <v>430.818666666667</v>
      </c>
      <c r="DX338">
        <v>430.245333333333</v>
      </c>
      <c r="DY338">
        <v>0.278562333333333</v>
      </c>
      <c r="DZ338">
        <v>420.016666666667</v>
      </c>
      <c r="EA338">
        <v>23.7741333333333</v>
      </c>
      <c r="EB338">
        <v>2.17278333333333</v>
      </c>
      <c r="EC338">
        <v>2.14762333333333</v>
      </c>
      <c r="ED338">
        <v>18.7630666666667</v>
      </c>
      <c r="EE338">
        <v>18.5768666666667</v>
      </c>
      <c r="EF338">
        <v>0.00500059</v>
      </c>
      <c r="EG338">
        <v>0</v>
      </c>
      <c r="EH338">
        <v>0</v>
      </c>
      <c r="EI338">
        <v>0</v>
      </c>
      <c r="EJ338">
        <v>357.6</v>
      </c>
      <c r="EK338">
        <v>0.00500059</v>
      </c>
      <c r="EL338">
        <v>-11</v>
      </c>
      <c r="EM338">
        <v>-1.33333333333333</v>
      </c>
      <c r="EN338">
        <v>35.187</v>
      </c>
      <c r="EO338">
        <v>38.3746666666667</v>
      </c>
      <c r="EP338">
        <v>36.5413333333333</v>
      </c>
      <c r="EQ338">
        <v>38.2706666666667</v>
      </c>
      <c r="ER338">
        <v>37.5413333333333</v>
      </c>
      <c r="ES338">
        <v>0</v>
      </c>
      <c r="ET338">
        <v>0</v>
      </c>
      <c r="EU338">
        <v>0</v>
      </c>
      <c r="EV338">
        <v>1759364908.3</v>
      </c>
      <c r="EW338">
        <v>0</v>
      </c>
      <c r="EX338">
        <v>362.692</v>
      </c>
      <c r="EY338">
        <v>-25.0461540993855</v>
      </c>
      <c r="EZ338">
        <v>36.8538464896307</v>
      </c>
      <c r="FA338">
        <v>-11.704</v>
      </c>
      <c r="FB338">
        <v>15</v>
      </c>
      <c r="FC338">
        <v>0</v>
      </c>
      <c r="FD338" t="s">
        <v>422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0.475917</v>
      </c>
      <c r="FQ338">
        <v>-0.0547317293233091</v>
      </c>
      <c r="FR338">
        <v>0.0319675467998406</v>
      </c>
      <c r="FS338">
        <v>1</v>
      </c>
      <c r="FT338">
        <v>364.491176470588</v>
      </c>
      <c r="FU338">
        <v>-23.414820468501</v>
      </c>
      <c r="FV338">
        <v>5.77017522657057</v>
      </c>
      <c r="FW338">
        <v>-1</v>
      </c>
      <c r="FX338">
        <v>0.27967675</v>
      </c>
      <c r="FY338">
        <v>-0.00339541353383448</v>
      </c>
      <c r="FZ338">
        <v>0.000770476208263441</v>
      </c>
      <c r="GA338">
        <v>1</v>
      </c>
      <c r="GB338">
        <v>2</v>
      </c>
      <c r="GC338">
        <v>2</v>
      </c>
      <c r="GD338" t="s">
        <v>449</v>
      </c>
      <c r="GE338">
        <v>3.13298</v>
      </c>
      <c r="GF338">
        <v>2.70917</v>
      </c>
      <c r="GG338">
        <v>0.08938</v>
      </c>
      <c r="GH338">
        <v>0.0897788</v>
      </c>
      <c r="GI338">
        <v>0.102894</v>
      </c>
      <c r="GJ338">
        <v>0.102809</v>
      </c>
      <c r="GK338">
        <v>34278.1</v>
      </c>
      <c r="GL338">
        <v>36705.4</v>
      </c>
      <c r="GM338">
        <v>34058.7</v>
      </c>
      <c r="GN338">
        <v>36513.1</v>
      </c>
      <c r="GO338">
        <v>43150.8</v>
      </c>
      <c r="GP338">
        <v>47026.4</v>
      </c>
      <c r="GQ338">
        <v>53132.2</v>
      </c>
      <c r="GR338">
        <v>58357.3</v>
      </c>
      <c r="GS338">
        <v>1.90085</v>
      </c>
      <c r="GT338">
        <v>1.78113</v>
      </c>
      <c r="GU338">
        <v>0.0870973</v>
      </c>
      <c r="GV338">
        <v>0</v>
      </c>
      <c r="GW338">
        <v>28.5922</v>
      </c>
      <c r="GX338">
        <v>999.9</v>
      </c>
      <c r="GY338">
        <v>57.35</v>
      </c>
      <c r="GZ338">
        <v>30.988</v>
      </c>
      <c r="HA338">
        <v>28.6214</v>
      </c>
      <c r="HB338">
        <v>54.9327</v>
      </c>
      <c r="HC338">
        <v>44.1426</v>
      </c>
      <c r="HD338">
        <v>1</v>
      </c>
      <c r="HE338">
        <v>0.0863567</v>
      </c>
      <c r="HF338">
        <v>-1.29917</v>
      </c>
      <c r="HG338">
        <v>20.1288</v>
      </c>
      <c r="HH338">
        <v>5.19827</v>
      </c>
      <c r="HI338">
        <v>12.0043</v>
      </c>
      <c r="HJ338">
        <v>4.9754</v>
      </c>
      <c r="HK338">
        <v>3.294</v>
      </c>
      <c r="HL338">
        <v>9999</v>
      </c>
      <c r="HM338">
        <v>9999</v>
      </c>
      <c r="HN338">
        <v>999.9</v>
      </c>
      <c r="HO338">
        <v>9999</v>
      </c>
      <c r="HP338">
        <v>1.86326</v>
      </c>
      <c r="HQ338">
        <v>1.86813</v>
      </c>
      <c r="HR338">
        <v>1.86784</v>
      </c>
      <c r="HS338">
        <v>1.86905</v>
      </c>
      <c r="HT338">
        <v>1.86985</v>
      </c>
      <c r="HU338">
        <v>1.86594</v>
      </c>
      <c r="HV338">
        <v>1.86693</v>
      </c>
      <c r="HW338">
        <v>1.86843</v>
      </c>
      <c r="HX338">
        <v>5</v>
      </c>
      <c r="HY338">
        <v>0</v>
      </c>
      <c r="HZ338">
        <v>0</v>
      </c>
      <c r="IA338">
        <v>0</v>
      </c>
      <c r="IB338" t="s">
        <v>424</v>
      </c>
      <c r="IC338" t="s">
        <v>425</v>
      </c>
      <c r="ID338" t="s">
        <v>426</v>
      </c>
      <c r="IE338" t="s">
        <v>426</v>
      </c>
      <c r="IF338" t="s">
        <v>426</v>
      </c>
      <c r="IG338" t="s">
        <v>426</v>
      </c>
      <c r="IH338">
        <v>0</v>
      </c>
      <c r="II338">
        <v>100</v>
      </c>
      <c r="IJ338">
        <v>100</v>
      </c>
      <c r="IK338">
        <v>1.981</v>
      </c>
      <c r="IL338">
        <v>0.3849</v>
      </c>
      <c r="IM338">
        <v>0.591063205497763</v>
      </c>
      <c r="IN338">
        <v>0.00362635438953289</v>
      </c>
      <c r="IO338">
        <v>-8.50754122937555e-07</v>
      </c>
      <c r="IP338">
        <v>2.87264459290622e-10</v>
      </c>
      <c r="IQ338">
        <v>-0.103101814204982</v>
      </c>
      <c r="IR338">
        <v>-0.017656537129445</v>
      </c>
      <c r="IS338">
        <v>0.00217271289782075</v>
      </c>
      <c r="IT338">
        <v>-2.34727275410467e-05</v>
      </c>
      <c r="IU338">
        <v>4</v>
      </c>
      <c r="IV338">
        <v>2183</v>
      </c>
      <c r="IW338">
        <v>1</v>
      </c>
      <c r="IX338">
        <v>27</v>
      </c>
      <c r="IY338">
        <v>29322748.5</v>
      </c>
      <c r="IZ338">
        <v>29322748.5</v>
      </c>
      <c r="JA338">
        <v>0.997314</v>
      </c>
      <c r="JB338">
        <v>2.63916</v>
      </c>
      <c r="JC338">
        <v>1.54785</v>
      </c>
      <c r="JD338">
        <v>2.31201</v>
      </c>
      <c r="JE338">
        <v>1.64673</v>
      </c>
      <c r="JF338">
        <v>2.33154</v>
      </c>
      <c r="JG338">
        <v>34.6235</v>
      </c>
      <c r="JH338">
        <v>24.2188</v>
      </c>
      <c r="JI338">
        <v>18</v>
      </c>
      <c r="JJ338">
        <v>472.24</v>
      </c>
      <c r="JK338">
        <v>395.704</v>
      </c>
      <c r="JL338">
        <v>30.8992</v>
      </c>
      <c r="JM338">
        <v>28.4727</v>
      </c>
      <c r="JN338">
        <v>30.0002</v>
      </c>
      <c r="JO338">
        <v>28.4377</v>
      </c>
      <c r="JP338">
        <v>28.3857</v>
      </c>
      <c r="JQ338">
        <v>20.0018</v>
      </c>
      <c r="JR338">
        <v>20.685</v>
      </c>
      <c r="JS338">
        <v>54.428</v>
      </c>
      <c r="JT338">
        <v>30.8945</v>
      </c>
      <c r="JU338">
        <v>420</v>
      </c>
      <c r="JV338">
        <v>23.6968</v>
      </c>
      <c r="JW338">
        <v>96.5825</v>
      </c>
      <c r="JX338">
        <v>94.5508</v>
      </c>
    </row>
    <row r="339" spans="1:284">
      <c r="A339">
        <v>323</v>
      </c>
      <c r="B339">
        <v>1759364908.1</v>
      </c>
      <c r="C339">
        <v>3866</v>
      </c>
      <c r="D339" t="s">
        <v>1080</v>
      </c>
      <c r="E339" t="s">
        <v>1081</v>
      </c>
      <c r="F339">
        <v>5</v>
      </c>
      <c r="G339" t="s">
        <v>1033</v>
      </c>
      <c r="H339" t="s">
        <v>419</v>
      </c>
      <c r="I339">
        <v>1759364904.1</v>
      </c>
      <c r="J339">
        <f>(K339)/1000</f>
        <v>0</v>
      </c>
      <c r="K339">
        <f>1000*DK339*AI339*(DG339-DH339)/(100*CZ339*(1000-AI339*DG339))</f>
        <v>0</v>
      </c>
      <c r="L339">
        <f>DK339*AI339*(DF339-DE339*(1000-AI339*DH339)/(1000-AI339*DG339))/(100*CZ339)</f>
        <v>0</v>
      </c>
      <c r="M339">
        <f>DE339 - IF(AI339&gt;1, L339*CZ339*100.0/(AK339), 0)</f>
        <v>0</v>
      </c>
      <c r="N339">
        <f>((T339-J339/2)*M339-L339)/(T339+J339/2)</f>
        <v>0</v>
      </c>
      <c r="O339">
        <f>N339*(DL339+DM339)/1000.0</f>
        <v>0</v>
      </c>
      <c r="P339">
        <f>(DE339 - IF(AI339&gt;1, L339*CZ339*100.0/(AK339), 0))*(DL339+DM339)/1000.0</f>
        <v>0</v>
      </c>
      <c r="Q339">
        <f>2.0/((1/S339-1/R339)+SIGN(S339)*SQRT((1/S339-1/R339)*(1/S339-1/R339) + 4*DA339/((DA339+1)*(DA339+1))*(2*1/S339*1/R339-1/R339*1/R339)))</f>
        <v>0</v>
      </c>
      <c r="R339">
        <f>IF(LEFT(DB339,1)&lt;&gt;"0",IF(LEFT(DB339,1)="1",3.0,DC339),$D$5+$E$5*(DS339*DL339/($K$5*1000))+$F$5*(DS339*DL339/($K$5*1000))*MAX(MIN(CZ339,$J$5),$I$5)*MAX(MIN(CZ339,$J$5),$I$5)+$G$5*MAX(MIN(CZ339,$J$5),$I$5)*(DS339*DL339/($K$5*1000))+$H$5*(DS339*DL339/($K$5*1000))*(DS339*DL339/($K$5*1000)))</f>
        <v>0</v>
      </c>
      <c r="S339">
        <f>J339*(1000-(1000*0.61365*exp(17.502*W339/(240.97+W339))/(DL339+DM339)+DG339)/2)/(1000*0.61365*exp(17.502*W339/(240.97+W339))/(DL339+DM339)-DG339)</f>
        <v>0</v>
      </c>
      <c r="T339">
        <f>1/((DA339+1)/(Q339/1.6)+1/(R339/1.37)) + DA339/((DA339+1)/(Q339/1.6) + DA339/(R339/1.37))</f>
        <v>0</v>
      </c>
      <c r="U339">
        <f>(CV339*CY339)</f>
        <v>0</v>
      </c>
      <c r="V339">
        <f>(DN339+(U339+2*0.95*5.67E-8*(((DN339+$B$7)+273)^4-(DN339+273)^4)-44100*J339)/(1.84*29.3*R339+8*0.95*5.67E-8*(DN339+273)^3))</f>
        <v>0</v>
      </c>
      <c r="W339">
        <f>($C$7*DO339+$D$7*DP339+$E$7*V339)</f>
        <v>0</v>
      </c>
      <c r="X339">
        <f>0.61365*exp(17.502*W339/(240.97+W339))</f>
        <v>0</v>
      </c>
      <c r="Y339">
        <f>(Z339/AA339*100)</f>
        <v>0</v>
      </c>
      <c r="Z339">
        <f>DG339*(DL339+DM339)/1000</f>
        <v>0</v>
      </c>
      <c r="AA339">
        <f>0.61365*exp(17.502*DN339/(240.97+DN339))</f>
        <v>0</v>
      </c>
      <c r="AB339">
        <f>(X339-DG339*(DL339+DM339)/1000)</f>
        <v>0</v>
      </c>
      <c r="AC339">
        <f>(-J339*44100)</f>
        <v>0</v>
      </c>
      <c r="AD339">
        <f>2*29.3*R339*0.92*(DN339-W339)</f>
        <v>0</v>
      </c>
      <c r="AE339">
        <f>2*0.95*5.67E-8*(((DN339+$B$7)+273)^4-(W339+273)^4)</f>
        <v>0</v>
      </c>
      <c r="AF339">
        <f>U339+AE339+AC339+AD339</f>
        <v>0</v>
      </c>
      <c r="AG339">
        <v>27</v>
      </c>
      <c r="AH339">
        <v>5</v>
      </c>
      <c r="AI339">
        <f>IF(AG339*$H$13&gt;=AK339,1.0,(AK339/(AK339-AG339*$H$13)))</f>
        <v>0</v>
      </c>
      <c r="AJ339">
        <f>(AI339-1)*100</f>
        <v>0</v>
      </c>
      <c r="AK339">
        <f>MAX(0,($B$13+$C$13*DS339)/(1+$D$13*DS339)*DL339/(DN339+273)*$E$13)</f>
        <v>0</v>
      </c>
      <c r="AL339" t="s">
        <v>420</v>
      </c>
      <c r="AM339" t="s">
        <v>420</v>
      </c>
      <c r="AN339">
        <v>0</v>
      </c>
      <c r="AO339">
        <v>0</v>
      </c>
      <c r="AP339">
        <f>1-AN339/AO339</f>
        <v>0</v>
      </c>
      <c r="AQ339">
        <v>0</v>
      </c>
      <c r="AR339" t="s">
        <v>420</v>
      </c>
      <c r="AS339" t="s">
        <v>420</v>
      </c>
      <c r="AT339">
        <v>0</v>
      </c>
      <c r="AU339">
        <v>0</v>
      </c>
      <c r="AV339">
        <f>1-AT339/AU339</f>
        <v>0</v>
      </c>
      <c r="AW339">
        <v>0.5</v>
      </c>
      <c r="AX339">
        <f>CW339</f>
        <v>0</v>
      </c>
      <c r="AY339">
        <f>L339</f>
        <v>0</v>
      </c>
      <c r="AZ339">
        <f>AV339*AW339*AX339</f>
        <v>0</v>
      </c>
      <c r="BA339">
        <f>(AY339-AQ339)/AX339</f>
        <v>0</v>
      </c>
      <c r="BB339">
        <f>(AO339-AU339)/AU339</f>
        <v>0</v>
      </c>
      <c r="BC339">
        <f>AN339/(AP339+AN339/AU339)</f>
        <v>0</v>
      </c>
      <c r="BD339" t="s">
        <v>420</v>
      </c>
      <c r="BE339">
        <v>0</v>
      </c>
      <c r="BF339">
        <f>IF(BE339&lt;&gt;0, BE339, BC339)</f>
        <v>0</v>
      </c>
      <c r="BG339">
        <f>1-BF339/AU339</f>
        <v>0</v>
      </c>
      <c r="BH339">
        <f>(AU339-AT339)/(AU339-BF339)</f>
        <v>0</v>
      </c>
      <c r="BI339">
        <f>(AO339-AU339)/(AO339-BF339)</f>
        <v>0</v>
      </c>
      <c r="BJ339">
        <f>(AU339-AT339)/(AU339-AN339)</f>
        <v>0</v>
      </c>
      <c r="BK339">
        <f>(AO339-AU339)/(AO339-AN339)</f>
        <v>0</v>
      </c>
      <c r="BL339">
        <f>(BH339*BF339/AT339)</f>
        <v>0</v>
      </c>
      <c r="BM339">
        <f>(1-BL339)</f>
        <v>0</v>
      </c>
      <c r="CV339">
        <f>$B$11*DT339+$C$11*DU339+$F$11*EF339*(1-EI339)</f>
        <v>0</v>
      </c>
      <c r="CW339">
        <f>CV339*CX339</f>
        <v>0</v>
      </c>
      <c r="CX339">
        <f>($B$11*$D$9+$C$11*$D$9+$F$11*((ES339+EK339)/MAX(ES339+EK339+ET339, 0.1)*$I$9+ET339/MAX(ES339+EK339+ET339, 0.1)*$J$9))/($B$11+$C$11+$F$11)</f>
        <v>0</v>
      </c>
      <c r="CY339">
        <f>($B$11*$K$9+$C$11*$K$9+$F$11*((ES339+EK339)/MAX(ES339+EK339+ET339, 0.1)*$P$9+ET339/MAX(ES339+EK339+ET339, 0.1)*$Q$9))/($B$11+$C$11+$F$11)</f>
        <v>0</v>
      </c>
      <c r="CZ339">
        <v>3.93</v>
      </c>
      <c r="DA339">
        <v>0.5</v>
      </c>
      <c r="DB339" t="s">
        <v>421</v>
      </c>
      <c r="DC339">
        <v>2</v>
      </c>
      <c r="DD339">
        <v>1759364904.1</v>
      </c>
      <c r="DE339">
        <v>420.456666666667</v>
      </c>
      <c r="DF339">
        <v>420.016666666667</v>
      </c>
      <c r="DG339">
        <v>24.0527333333333</v>
      </c>
      <c r="DH339">
        <v>23.7741333333333</v>
      </c>
      <c r="DI339">
        <v>418.475666666667</v>
      </c>
      <c r="DJ339">
        <v>23.6678333333333</v>
      </c>
      <c r="DK339">
        <v>500.035666666667</v>
      </c>
      <c r="DL339">
        <v>90.3343</v>
      </c>
      <c r="DM339">
        <v>0.0312126666666667</v>
      </c>
      <c r="DN339">
        <v>30.2912666666667</v>
      </c>
      <c r="DO339">
        <v>30.0145</v>
      </c>
      <c r="DP339">
        <v>999.9</v>
      </c>
      <c r="DQ339">
        <v>0</v>
      </c>
      <c r="DR339">
        <v>0</v>
      </c>
      <c r="DS339">
        <v>10006.25</v>
      </c>
      <c r="DT339">
        <v>0</v>
      </c>
      <c r="DU339">
        <v>0.330984</v>
      </c>
      <c r="DV339">
        <v>0.439829666666667</v>
      </c>
      <c r="DW339">
        <v>430.818666666667</v>
      </c>
      <c r="DX339">
        <v>430.245333333333</v>
      </c>
      <c r="DY339">
        <v>0.278562333333333</v>
      </c>
      <c r="DZ339">
        <v>420.016666666667</v>
      </c>
      <c r="EA339">
        <v>23.7741333333333</v>
      </c>
      <c r="EB339">
        <v>2.17278333333333</v>
      </c>
      <c r="EC339">
        <v>2.14762333333333</v>
      </c>
      <c r="ED339">
        <v>18.7630666666667</v>
      </c>
      <c r="EE339">
        <v>18.5768666666667</v>
      </c>
      <c r="EF339">
        <v>0.00500059</v>
      </c>
      <c r="EG339">
        <v>0</v>
      </c>
      <c r="EH339">
        <v>0</v>
      </c>
      <c r="EI339">
        <v>0</v>
      </c>
      <c r="EJ339">
        <v>357.6</v>
      </c>
      <c r="EK339">
        <v>0.00500059</v>
      </c>
      <c r="EL339">
        <v>-11</v>
      </c>
      <c r="EM339">
        <v>-1.33333333333333</v>
      </c>
      <c r="EN339">
        <v>35.187</v>
      </c>
      <c r="EO339">
        <v>38.3746666666667</v>
      </c>
      <c r="EP339">
        <v>36.5413333333333</v>
      </c>
      <c r="EQ339">
        <v>38.2706666666667</v>
      </c>
      <c r="ER339">
        <v>37.5413333333333</v>
      </c>
      <c r="ES339">
        <v>0</v>
      </c>
      <c r="ET339">
        <v>0</v>
      </c>
      <c r="EU339">
        <v>0</v>
      </c>
      <c r="EV339">
        <v>1759364909.5</v>
      </c>
      <c r="EW339">
        <v>0</v>
      </c>
      <c r="EX339">
        <v>362.812</v>
      </c>
      <c r="EY339">
        <v>-4.89230786136536</v>
      </c>
      <c r="EZ339">
        <v>6.95384633371823</v>
      </c>
      <c r="FA339">
        <v>-12.148</v>
      </c>
      <c r="FB339">
        <v>15</v>
      </c>
      <c r="FC339">
        <v>0</v>
      </c>
      <c r="FD339" t="s">
        <v>422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0.46990815</v>
      </c>
      <c r="FQ339">
        <v>-0.136101699248121</v>
      </c>
      <c r="FR339">
        <v>0.0359111507254711</v>
      </c>
      <c r="FS339">
        <v>1</v>
      </c>
      <c r="FT339">
        <v>363.617647058824</v>
      </c>
      <c r="FU339">
        <v>-22.0779221064935</v>
      </c>
      <c r="FV339">
        <v>5.59187806966682</v>
      </c>
      <c r="FW339">
        <v>-1</v>
      </c>
      <c r="FX339">
        <v>0.27958115</v>
      </c>
      <c r="FY339">
        <v>-0.00588500751879694</v>
      </c>
      <c r="FZ339">
        <v>0.000888800386757346</v>
      </c>
      <c r="GA339">
        <v>1</v>
      </c>
      <c r="GB339">
        <v>2</v>
      </c>
      <c r="GC339">
        <v>2</v>
      </c>
      <c r="GD339" t="s">
        <v>449</v>
      </c>
      <c r="GE339">
        <v>3.13297</v>
      </c>
      <c r="GF339">
        <v>2.709</v>
      </c>
      <c r="GG339">
        <v>0.0893832</v>
      </c>
      <c r="GH339">
        <v>0.0897734</v>
      </c>
      <c r="GI339">
        <v>0.102893</v>
      </c>
      <c r="GJ339">
        <v>0.102802</v>
      </c>
      <c r="GK339">
        <v>34278.1</v>
      </c>
      <c r="GL339">
        <v>36705.5</v>
      </c>
      <c r="GM339">
        <v>34058.8</v>
      </c>
      <c r="GN339">
        <v>36513</v>
      </c>
      <c r="GO339">
        <v>43150.9</v>
      </c>
      <c r="GP339">
        <v>47026.7</v>
      </c>
      <c r="GQ339">
        <v>53132.2</v>
      </c>
      <c r="GR339">
        <v>58357.2</v>
      </c>
      <c r="GS339">
        <v>1.90077</v>
      </c>
      <c r="GT339">
        <v>1.78118</v>
      </c>
      <c r="GU339">
        <v>0.0871345</v>
      </c>
      <c r="GV339">
        <v>0</v>
      </c>
      <c r="GW339">
        <v>28.5922</v>
      </c>
      <c r="GX339">
        <v>999.9</v>
      </c>
      <c r="GY339">
        <v>57.35</v>
      </c>
      <c r="GZ339">
        <v>30.988</v>
      </c>
      <c r="HA339">
        <v>28.6211</v>
      </c>
      <c r="HB339">
        <v>55.0127</v>
      </c>
      <c r="HC339">
        <v>44.0304</v>
      </c>
      <c r="HD339">
        <v>1</v>
      </c>
      <c r="HE339">
        <v>0.0863186</v>
      </c>
      <c r="HF339">
        <v>-1.31628</v>
      </c>
      <c r="HG339">
        <v>20.1287</v>
      </c>
      <c r="HH339">
        <v>5.19797</v>
      </c>
      <c r="HI339">
        <v>12.0044</v>
      </c>
      <c r="HJ339">
        <v>4.9754</v>
      </c>
      <c r="HK339">
        <v>3.294</v>
      </c>
      <c r="HL339">
        <v>9999</v>
      </c>
      <c r="HM339">
        <v>9999</v>
      </c>
      <c r="HN339">
        <v>999.9</v>
      </c>
      <c r="HO339">
        <v>9999</v>
      </c>
      <c r="HP339">
        <v>1.86326</v>
      </c>
      <c r="HQ339">
        <v>1.86813</v>
      </c>
      <c r="HR339">
        <v>1.86784</v>
      </c>
      <c r="HS339">
        <v>1.86905</v>
      </c>
      <c r="HT339">
        <v>1.86984</v>
      </c>
      <c r="HU339">
        <v>1.86594</v>
      </c>
      <c r="HV339">
        <v>1.86692</v>
      </c>
      <c r="HW339">
        <v>1.86843</v>
      </c>
      <c r="HX339">
        <v>5</v>
      </c>
      <c r="HY339">
        <v>0</v>
      </c>
      <c r="HZ339">
        <v>0</v>
      </c>
      <c r="IA339">
        <v>0</v>
      </c>
      <c r="IB339" t="s">
        <v>424</v>
      </c>
      <c r="IC339" t="s">
        <v>425</v>
      </c>
      <c r="ID339" t="s">
        <v>426</v>
      </c>
      <c r="IE339" t="s">
        <v>426</v>
      </c>
      <c r="IF339" t="s">
        <v>426</v>
      </c>
      <c r="IG339" t="s">
        <v>426</v>
      </c>
      <c r="IH339">
        <v>0</v>
      </c>
      <c r="II339">
        <v>100</v>
      </c>
      <c r="IJ339">
        <v>100</v>
      </c>
      <c r="IK339">
        <v>1.98</v>
      </c>
      <c r="IL339">
        <v>0.3849</v>
      </c>
      <c r="IM339">
        <v>0.591063205497763</v>
      </c>
      <c r="IN339">
        <v>0.00362635438953289</v>
      </c>
      <c r="IO339">
        <v>-8.50754122937555e-07</v>
      </c>
      <c r="IP339">
        <v>2.87264459290622e-10</v>
      </c>
      <c r="IQ339">
        <v>-0.103101814204982</v>
      </c>
      <c r="IR339">
        <v>-0.017656537129445</v>
      </c>
      <c r="IS339">
        <v>0.00217271289782075</v>
      </c>
      <c r="IT339">
        <v>-2.34727275410467e-05</v>
      </c>
      <c r="IU339">
        <v>4</v>
      </c>
      <c r="IV339">
        <v>2183</v>
      </c>
      <c r="IW339">
        <v>1</v>
      </c>
      <c r="IX339">
        <v>27</v>
      </c>
      <c r="IY339">
        <v>29322748.5</v>
      </c>
      <c r="IZ339">
        <v>29322748.5</v>
      </c>
      <c r="JA339">
        <v>0.998535</v>
      </c>
      <c r="JB339">
        <v>2.65259</v>
      </c>
      <c r="JC339">
        <v>1.54785</v>
      </c>
      <c r="JD339">
        <v>2.31323</v>
      </c>
      <c r="JE339">
        <v>1.64673</v>
      </c>
      <c r="JF339">
        <v>2.26196</v>
      </c>
      <c r="JG339">
        <v>34.6235</v>
      </c>
      <c r="JH339">
        <v>24.2101</v>
      </c>
      <c r="JI339">
        <v>18</v>
      </c>
      <c r="JJ339">
        <v>472.193</v>
      </c>
      <c r="JK339">
        <v>395.732</v>
      </c>
      <c r="JL339">
        <v>30.8948</v>
      </c>
      <c r="JM339">
        <v>28.473</v>
      </c>
      <c r="JN339">
        <v>30.0002</v>
      </c>
      <c r="JO339">
        <v>28.4377</v>
      </c>
      <c r="JP339">
        <v>28.3857</v>
      </c>
      <c r="JQ339">
        <v>20.0023</v>
      </c>
      <c r="JR339">
        <v>20.685</v>
      </c>
      <c r="JS339">
        <v>54.428</v>
      </c>
      <c r="JT339">
        <v>30.8824</v>
      </c>
      <c r="JU339">
        <v>420</v>
      </c>
      <c r="JV339">
        <v>23.6939</v>
      </c>
      <c r="JW339">
        <v>96.5826</v>
      </c>
      <c r="JX339">
        <v>94.5506</v>
      </c>
    </row>
    <row r="340" spans="1:284">
      <c r="A340">
        <v>324</v>
      </c>
      <c r="B340">
        <v>1759364910.1</v>
      </c>
      <c r="C340">
        <v>3868</v>
      </c>
      <c r="D340" t="s">
        <v>1082</v>
      </c>
      <c r="E340" t="s">
        <v>1083</v>
      </c>
      <c r="F340">
        <v>5</v>
      </c>
      <c r="G340" t="s">
        <v>1033</v>
      </c>
      <c r="H340" t="s">
        <v>419</v>
      </c>
      <c r="I340">
        <v>1759364907.6</v>
      </c>
      <c r="J340">
        <f>(K340)/1000</f>
        <v>0</v>
      </c>
      <c r="K340">
        <f>1000*DK340*AI340*(DG340-DH340)/(100*CZ340*(1000-AI340*DG340))</f>
        <v>0</v>
      </c>
      <c r="L340">
        <f>DK340*AI340*(DF340-DE340*(1000-AI340*DH340)/(1000-AI340*DG340))/(100*CZ340)</f>
        <v>0</v>
      </c>
      <c r="M340">
        <f>DE340 - IF(AI340&gt;1, L340*CZ340*100.0/(AK340), 0)</f>
        <v>0</v>
      </c>
      <c r="N340">
        <f>((T340-J340/2)*M340-L340)/(T340+J340/2)</f>
        <v>0</v>
      </c>
      <c r="O340">
        <f>N340*(DL340+DM340)/1000.0</f>
        <v>0</v>
      </c>
      <c r="P340">
        <f>(DE340 - IF(AI340&gt;1, L340*CZ340*100.0/(AK340), 0))*(DL340+DM340)/1000.0</f>
        <v>0</v>
      </c>
      <c r="Q340">
        <f>2.0/((1/S340-1/R340)+SIGN(S340)*SQRT((1/S340-1/R340)*(1/S340-1/R340) + 4*DA340/((DA340+1)*(DA340+1))*(2*1/S340*1/R340-1/R340*1/R340)))</f>
        <v>0</v>
      </c>
      <c r="R340">
        <f>IF(LEFT(DB340,1)&lt;&gt;"0",IF(LEFT(DB340,1)="1",3.0,DC340),$D$5+$E$5*(DS340*DL340/($K$5*1000))+$F$5*(DS340*DL340/($K$5*1000))*MAX(MIN(CZ340,$J$5),$I$5)*MAX(MIN(CZ340,$J$5),$I$5)+$G$5*MAX(MIN(CZ340,$J$5),$I$5)*(DS340*DL340/($K$5*1000))+$H$5*(DS340*DL340/($K$5*1000))*(DS340*DL340/($K$5*1000)))</f>
        <v>0</v>
      </c>
      <c r="S340">
        <f>J340*(1000-(1000*0.61365*exp(17.502*W340/(240.97+W340))/(DL340+DM340)+DG340)/2)/(1000*0.61365*exp(17.502*W340/(240.97+W340))/(DL340+DM340)-DG340)</f>
        <v>0</v>
      </c>
      <c r="T340">
        <f>1/((DA340+1)/(Q340/1.6)+1/(R340/1.37)) + DA340/((DA340+1)/(Q340/1.6) + DA340/(R340/1.37))</f>
        <v>0</v>
      </c>
      <c r="U340">
        <f>(CV340*CY340)</f>
        <v>0</v>
      </c>
      <c r="V340">
        <f>(DN340+(U340+2*0.95*5.67E-8*(((DN340+$B$7)+273)^4-(DN340+273)^4)-44100*J340)/(1.84*29.3*R340+8*0.95*5.67E-8*(DN340+273)^3))</f>
        <v>0</v>
      </c>
      <c r="W340">
        <f>($C$7*DO340+$D$7*DP340+$E$7*V340)</f>
        <v>0</v>
      </c>
      <c r="X340">
        <f>0.61365*exp(17.502*W340/(240.97+W340))</f>
        <v>0</v>
      </c>
      <c r="Y340">
        <f>(Z340/AA340*100)</f>
        <v>0</v>
      </c>
      <c r="Z340">
        <f>DG340*(DL340+DM340)/1000</f>
        <v>0</v>
      </c>
      <c r="AA340">
        <f>0.61365*exp(17.502*DN340/(240.97+DN340))</f>
        <v>0</v>
      </c>
      <c r="AB340">
        <f>(X340-DG340*(DL340+DM340)/1000)</f>
        <v>0</v>
      </c>
      <c r="AC340">
        <f>(-J340*44100)</f>
        <v>0</v>
      </c>
      <c r="AD340">
        <f>2*29.3*R340*0.92*(DN340-W340)</f>
        <v>0</v>
      </c>
      <c r="AE340">
        <f>2*0.95*5.67E-8*(((DN340+$B$7)+273)^4-(W340+273)^4)</f>
        <v>0</v>
      </c>
      <c r="AF340">
        <f>U340+AE340+AC340+AD340</f>
        <v>0</v>
      </c>
      <c r="AG340">
        <v>26</v>
      </c>
      <c r="AH340">
        <v>5</v>
      </c>
      <c r="AI340">
        <f>IF(AG340*$H$13&gt;=AK340,1.0,(AK340/(AK340-AG340*$H$13)))</f>
        <v>0</v>
      </c>
      <c r="AJ340">
        <f>(AI340-1)*100</f>
        <v>0</v>
      </c>
      <c r="AK340">
        <f>MAX(0,($B$13+$C$13*DS340)/(1+$D$13*DS340)*DL340/(DN340+273)*$E$13)</f>
        <v>0</v>
      </c>
      <c r="AL340" t="s">
        <v>420</v>
      </c>
      <c r="AM340" t="s">
        <v>420</v>
      </c>
      <c r="AN340">
        <v>0</v>
      </c>
      <c r="AO340">
        <v>0</v>
      </c>
      <c r="AP340">
        <f>1-AN340/AO340</f>
        <v>0</v>
      </c>
      <c r="AQ340">
        <v>0</v>
      </c>
      <c r="AR340" t="s">
        <v>420</v>
      </c>
      <c r="AS340" t="s">
        <v>420</v>
      </c>
      <c r="AT340">
        <v>0</v>
      </c>
      <c r="AU340">
        <v>0</v>
      </c>
      <c r="AV340">
        <f>1-AT340/AU340</f>
        <v>0</v>
      </c>
      <c r="AW340">
        <v>0.5</v>
      </c>
      <c r="AX340">
        <f>CW340</f>
        <v>0</v>
      </c>
      <c r="AY340">
        <f>L340</f>
        <v>0</v>
      </c>
      <c r="AZ340">
        <f>AV340*AW340*AX340</f>
        <v>0</v>
      </c>
      <c r="BA340">
        <f>(AY340-AQ340)/AX340</f>
        <v>0</v>
      </c>
      <c r="BB340">
        <f>(AO340-AU340)/AU340</f>
        <v>0</v>
      </c>
      <c r="BC340">
        <f>AN340/(AP340+AN340/AU340)</f>
        <v>0</v>
      </c>
      <c r="BD340" t="s">
        <v>420</v>
      </c>
      <c r="BE340">
        <v>0</v>
      </c>
      <c r="BF340">
        <f>IF(BE340&lt;&gt;0, BE340, BC340)</f>
        <v>0</v>
      </c>
      <c r="BG340">
        <f>1-BF340/AU340</f>
        <v>0</v>
      </c>
      <c r="BH340">
        <f>(AU340-AT340)/(AU340-BF340)</f>
        <v>0</v>
      </c>
      <c r="BI340">
        <f>(AO340-AU340)/(AO340-BF340)</f>
        <v>0</v>
      </c>
      <c r="BJ340">
        <f>(AU340-AT340)/(AU340-AN340)</f>
        <v>0</v>
      </c>
      <c r="BK340">
        <f>(AO340-AU340)/(AO340-AN340)</f>
        <v>0</v>
      </c>
      <c r="BL340">
        <f>(BH340*BF340/AT340)</f>
        <v>0</v>
      </c>
      <c r="BM340">
        <f>(1-BL340)</f>
        <v>0</v>
      </c>
      <c r="CV340">
        <f>$B$11*DT340+$C$11*DU340+$F$11*EF340*(1-EI340)</f>
        <v>0</v>
      </c>
      <c r="CW340">
        <f>CV340*CX340</f>
        <v>0</v>
      </c>
      <c r="CX340">
        <f>($B$11*$D$9+$C$11*$D$9+$F$11*((ES340+EK340)/MAX(ES340+EK340+ET340, 0.1)*$I$9+ET340/MAX(ES340+EK340+ET340, 0.1)*$J$9))/($B$11+$C$11+$F$11)</f>
        <v>0</v>
      </c>
      <c r="CY340">
        <f>($B$11*$K$9+$C$11*$K$9+$F$11*((ES340+EK340)/MAX(ES340+EK340+ET340, 0.1)*$P$9+ET340/MAX(ES340+EK340+ET340, 0.1)*$Q$9))/($B$11+$C$11+$F$11)</f>
        <v>0</v>
      </c>
      <c r="CZ340">
        <v>3.93</v>
      </c>
      <c r="DA340">
        <v>0.5</v>
      </c>
      <c r="DB340" t="s">
        <v>421</v>
      </c>
      <c r="DC340">
        <v>2</v>
      </c>
      <c r="DD340">
        <v>1759364907.6</v>
      </c>
      <c r="DE340">
        <v>420.448</v>
      </c>
      <c r="DF340">
        <v>420.019</v>
      </c>
      <c r="DG340">
        <v>24.05265</v>
      </c>
      <c r="DH340">
        <v>23.77015</v>
      </c>
      <c r="DI340">
        <v>418.467</v>
      </c>
      <c r="DJ340">
        <v>23.66775</v>
      </c>
      <c r="DK340">
        <v>500.0025</v>
      </c>
      <c r="DL340">
        <v>90.3346</v>
      </c>
      <c r="DM340">
        <v>0.0311448</v>
      </c>
      <c r="DN340">
        <v>30.2896</v>
      </c>
      <c r="DO340">
        <v>30.0124</v>
      </c>
      <c r="DP340">
        <v>999.9</v>
      </c>
      <c r="DQ340">
        <v>0</v>
      </c>
      <c r="DR340">
        <v>0</v>
      </c>
      <c r="DS340">
        <v>10001.25</v>
      </c>
      <c r="DT340">
        <v>0</v>
      </c>
      <c r="DU340">
        <v>0.330984</v>
      </c>
      <c r="DV340">
        <v>0.428421</v>
      </c>
      <c r="DW340">
        <v>430.8095</v>
      </c>
      <c r="DX340">
        <v>430.2465</v>
      </c>
      <c r="DY340">
        <v>0.2824335</v>
      </c>
      <c r="DZ340">
        <v>420.019</v>
      </c>
      <c r="EA340">
        <v>23.77015</v>
      </c>
      <c r="EB340">
        <v>2.17278</v>
      </c>
      <c r="EC340">
        <v>2.14727</v>
      </c>
      <c r="ED340">
        <v>18.76305</v>
      </c>
      <c r="EE340">
        <v>18.57425</v>
      </c>
      <c r="EF340">
        <v>0.00500059</v>
      </c>
      <c r="EG340">
        <v>0</v>
      </c>
      <c r="EH340">
        <v>0</v>
      </c>
      <c r="EI340">
        <v>0</v>
      </c>
      <c r="EJ340">
        <v>361.2</v>
      </c>
      <c r="EK340">
        <v>0.00500059</v>
      </c>
      <c r="EL340">
        <v>-6.6</v>
      </c>
      <c r="EM340">
        <v>0.45</v>
      </c>
      <c r="EN340">
        <v>35.2185</v>
      </c>
      <c r="EO340">
        <v>38.4685</v>
      </c>
      <c r="EP340">
        <v>36.5935</v>
      </c>
      <c r="EQ340">
        <v>38.406</v>
      </c>
      <c r="ER340">
        <v>37.5935</v>
      </c>
      <c r="ES340">
        <v>0</v>
      </c>
      <c r="ET340">
        <v>0</v>
      </c>
      <c r="EU340">
        <v>0</v>
      </c>
      <c r="EV340">
        <v>1759364911.3</v>
      </c>
      <c r="EW340">
        <v>0</v>
      </c>
      <c r="EX340">
        <v>362.546153846154</v>
      </c>
      <c r="EY340">
        <v>7.09743573452626</v>
      </c>
      <c r="EZ340">
        <v>-8.64273498032248</v>
      </c>
      <c r="FA340">
        <v>-12.1538461538462</v>
      </c>
      <c r="FB340">
        <v>15</v>
      </c>
      <c r="FC340">
        <v>0</v>
      </c>
      <c r="FD340" t="s">
        <v>422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0.469399619047619</v>
      </c>
      <c r="FQ340">
        <v>-0.125863792207793</v>
      </c>
      <c r="FR340">
        <v>0.035119407533071</v>
      </c>
      <c r="FS340">
        <v>1</v>
      </c>
      <c r="FT340">
        <v>363.829411764706</v>
      </c>
      <c r="FU340">
        <v>-15.2543926993272</v>
      </c>
      <c r="FV340">
        <v>5.47677070006021</v>
      </c>
      <c r="FW340">
        <v>-1</v>
      </c>
      <c r="FX340">
        <v>0.279666619047619</v>
      </c>
      <c r="FY340">
        <v>-0.00368392207792171</v>
      </c>
      <c r="FZ340">
        <v>0.000947864892732764</v>
      </c>
      <c r="GA340">
        <v>1</v>
      </c>
      <c r="GB340">
        <v>2</v>
      </c>
      <c r="GC340">
        <v>2</v>
      </c>
      <c r="GD340" t="s">
        <v>449</v>
      </c>
      <c r="GE340">
        <v>3.13284</v>
      </c>
      <c r="GF340">
        <v>2.70875</v>
      </c>
      <c r="GG340">
        <v>0.0893812</v>
      </c>
      <c r="GH340">
        <v>0.0897784</v>
      </c>
      <c r="GI340">
        <v>0.10289</v>
      </c>
      <c r="GJ340">
        <v>0.102764</v>
      </c>
      <c r="GK340">
        <v>34278</v>
      </c>
      <c r="GL340">
        <v>36705.3</v>
      </c>
      <c r="GM340">
        <v>34058.6</v>
      </c>
      <c r="GN340">
        <v>36513</v>
      </c>
      <c r="GO340">
        <v>43151</v>
      </c>
      <c r="GP340">
        <v>47028.6</v>
      </c>
      <c r="GQ340">
        <v>53132.1</v>
      </c>
      <c r="GR340">
        <v>58357</v>
      </c>
      <c r="GS340">
        <v>1.9007</v>
      </c>
      <c r="GT340">
        <v>1.78118</v>
      </c>
      <c r="GU340">
        <v>0.0872277</v>
      </c>
      <c r="GV340">
        <v>0</v>
      </c>
      <c r="GW340">
        <v>28.5922</v>
      </c>
      <c r="GX340">
        <v>999.9</v>
      </c>
      <c r="GY340">
        <v>57.35</v>
      </c>
      <c r="GZ340">
        <v>30.988</v>
      </c>
      <c r="HA340">
        <v>28.6204</v>
      </c>
      <c r="HB340">
        <v>54.6327</v>
      </c>
      <c r="HC340">
        <v>44.355</v>
      </c>
      <c r="HD340">
        <v>1</v>
      </c>
      <c r="HE340">
        <v>0.0864329</v>
      </c>
      <c r="HF340">
        <v>-1.3195</v>
      </c>
      <c r="HG340">
        <v>20.1286</v>
      </c>
      <c r="HH340">
        <v>5.19752</v>
      </c>
      <c r="HI340">
        <v>12.0046</v>
      </c>
      <c r="HJ340">
        <v>4.9754</v>
      </c>
      <c r="HK340">
        <v>3.294</v>
      </c>
      <c r="HL340">
        <v>9999</v>
      </c>
      <c r="HM340">
        <v>9999</v>
      </c>
      <c r="HN340">
        <v>999.9</v>
      </c>
      <c r="HO340">
        <v>9999</v>
      </c>
      <c r="HP340">
        <v>1.86325</v>
      </c>
      <c r="HQ340">
        <v>1.86813</v>
      </c>
      <c r="HR340">
        <v>1.86784</v>
      </c>
      <c r="HS340">
        <v>1.86905</v>
      </c>
      <c r="HT340">
        <v>1.86983</v>
      </c>
      <c r="HU340">
        <v>1.86595</v>
      </c>
      <c r="HV340">
        <v>1.86693</v>
      </c>
      <c r="HW340">
        <v>1.86843</v>
      </c>
      <c r="HX340">
        <v>5</v>
      </c>
      <c r="HY340">
        <v>0</v>
      </c>
      <c r="HZ340">
        <v>0</v>
      </c>
      <c r="IA340">
        <v>0</v>
      </c>
      <c r="IB340" t="s">
        <v>424</v>
      </c>
      <c r="IC340" t="s">
        <v>425</v>
      </c>
      <c r="ID340" t="s">
        <v>426</v>
      </c>
      <c r="IE340" t="s">
        <v>426</v>
      </c>
      <c r="IF340" t="s">
        <v>426</v>
      </c>
      <c r="IG340" t="s">
        <v>426</v>
      </c>
      <c r="IH340">
        <v>0</v>
      </c>
      <c r="II340">
        <v>100</v>
      </c>
      <c r="IJ340">
        <v>100</v>
      </c>
      <c r="IK340">
        <v>1.98</v>
      </c>
      <c r="IL340">
        <v>0.3848</v>
      </c>
      <c r="IM340">
        <v>0.591063205497763</v>
      </c>
      <c r="IN340">
        <v>0.00362635438953289</v>
      </c>
      <c r="IO340">
        <v>-8.50754122937555e-07</v>
      </c>
      <c r="IP340">
        <v>2.87264459290622e-10</v>
      </c>
      <c r="IQ340">
        <v>-0.103101814204982</v>
      </c>
      <c r="IR340">
        <v>-0.017656537129445</v>
      </c>
      <c r="IS340">
        <v>0.00217271289782075</v>
      </c>
      <c r="IT340">
        <v>-2.34727275410467e-05</v>
      </c>
      <c r="IU340">
        <v>4</v>
      </c>
      <c r="IV340">
        <v>2183</v>
      </c>
      <c r="IW340">
        <v>1</v>
      </c>
      <c r="IX340">
        <v>27</v>
      </c>
      <c r="IY340">
        <v>29322748.5</v>
      </c>
      <c r="IZ340">
        <v>29322748.5</v>
      </c>
      <c r="JA340">
        <v>0.998535</v>
      </c>
      <c r="JB340">
        <v>2.64648</v>
      </c>
      <c r="JC340">
        <v>1.54785</v>
      </c>
      <c r="JD340">
        <v>2.31323</v>
      </c>
      <c r="JE340">
        <v>1.64673</v>
      </c>
      <c r="JF340">
        <v>2.34131</v>
      </c>
      <c r="JG340">
        <v>34.6235</v>
      </c>
      <c r="JH340">
        <v>24.2101</v>
      </c>
      <c r="JI340">
        <v>18</v>
      </c>
      <c r="JJ340">
        <v>472.152</v>
      </c>
      <c r="JK340">
        <v>395.732</v>
      </c>
      <c r="JL340">
        <v>30.8881</v>
      </c>
      <c r="JM340">
        <v>28.473</v>
      </c>
      <c r="JN340">
        <v>30.0003</v>
      </c>
      <c r="JO340">
        <v>28.4385</v>
      </c>
      <c r="JP340">
        <v>28.3857</v>
      </c>
      <c r="JQ340">
        <v>20.0024</v>
      </c>
      <c r="JR340">
        <v>20.685</v>
      </c>
      <c r="JS340">
        <v>54.428</v>
      </c>
      <c r="JT340">
        <v>30.8824</v>
      </c>
      <c r="JU340">
        <v>420</v>
      </c>
      <c r="JV340">
        <v>23.6951</v>
      </c>
      <c r="JW340">
        <v>96.5823</v>
      </c>
      <c r="JX340">
        <v>94.5504</v>
      </c>
    </row>
    <row r="341" spans="1:284">
      <c r="A341">
        <v>325</v>
      </c>
      <c r="B341">
        <v>1759364912.1</v>
      </c>
      <c r="C341">
        <v>3870</v>
      </c>
      <c r="D341" t="s">
        <v>1084</v>
      </c>
      <c r="E341" t="s">
        <v>1085</v>
      </c>
      <c r="F341">
        <v>5</v>
      </c>
      <c r="G341" t="s">
        <v>1033</v>
      </c>
      <c r="H341" t="s">
        <v>419</v>
      </c>
      <c r="I341">
        <v>1759364908.76667</v>
      </c>
      <c r="J341">
        <f>(K341)/1000</f>
        <v>0</v>
      </c>
      <c r="K341">
        <f>1000*DK341*AI341*(DG341-DH341)/(100*CZ341*(1000-AI341*DG341))</f>
        <v>0</v>
      </c>
      <c r="L341">
        <f>DK341*AI341*(DF341-DE341*(1000-AI341*DH341)/(1000-AI341*DG341))/(100*CZ341)</f>
        <v>0</v>
      </c>
      <c r="M341">
        <f>DE341 - IF(AI341&gt;1, L341*CZ341*100.0/(AK341), 0)</f>
        <v>0</v>
      </c>
      <c r="N341">
        <f>((T341-J341/2)*M341-L341)/(T341+J341/2)</f>
        <v>0</v>
      </c>
      <c r="O341">
        <f>N341*(DL341+DM341)/1000.0</f>
        <v>0</v>
      </c>
      <c r="P341">
        <f>(DE341 - IF(AI341&gt;1, L341*CZ341*100.0/(AK341), 0))*(DL341+DM341)/1000.0</f>
        <v>0</v>
      </c>
      <c r="Q341">
        <f>2.0/((1/S341-1/R341)+SIGN(S341)*SQRT((1/S341-1/R341)*(1/S341-1/R341) + 4*DA341/((DA341+1)*(DA341+1))*(2*1/S341*1/R341-1/R341*1/R341)))</f>
        <v>0</v>
      </c>
      <c r="R341">
        <f>IF(LEFT(DB341,1)&lt;&gt;"0",IF(LEFT(DB341,1)="1",3.0,DC341),$D$5+$E$5*(DS341*DL341/($K$5*1000))+$F$5*(DS341*DL341/($K$5*1000))*MAX(MIN(CZ341,$J$5),$I$5)*MAX(MIN(CZ341,$J$5),$I$5)+$G$5*MAX(MIN(CZ341,$J$5),$I$5)*(DS341*DL341/($K$5*1000))+$H$5*(DS341*DL341/($K$5*1000))*(DS341*DL341/($K$5*1000)))</f>
        <v>0</v>
      </c>
      <c r="S341">
        <f>J341*(1000-(1000*0.61365*exp(17.502*W341/(240.97+W341))/(DL341+DM341)+DG341)/2)/(1000*0.61365*exp(17.502*W341/(240.97+W341))/(DL341+DM341)-DG341)</f>
        <v>0</v>
      </c>
      <c r="T341">
        <f>1/((DA341+1)/(Q341/1.6)+1/(R341/1.37)) + DA341/((DA341+1)/(Q341/1.6) + DA341/(R341/1.37))</f>
        <v>0</v>
      </c>
      <c r="U341">
        <f>(CV341*CY341)</f>
        <v>0</v>
      </c>
      <c r="V341">
        <f>(DN341+(U341+2*0.95*5.67E-8*(((DN341+$B$7)+273)^4-(DN341+273)^4)-44100*J341)/(1.84*29.3*R341+8*0.95*5.67E-8*(DN341+273)^3))</f>
        <v>0</v>
      </c>
      <c r="W341">
        <f>($C$7*DO341+$D$7*DP341+$E$7*V341)</f>
        <v>0</v>
      </c>
      <c r="X341">
        <f>0.61365*exp(17.502*W341/(240.97+W341))</f>
        <v>0</v>
      </c>
      <c r="Y341">
        <f>(Z341/AA341*100)</f>
        <v>0</v>
      </c>
      <c r="Z341">
        <f>DG341*(DL341+DM341)/1000</f>
        <v>0</v>
      </c>
      <c r="AA341">
        <f>0.61365*exp(17.502*DN341/(240.97+DN341))</f>
        <v>0</v>
      </c>
      <c r="AB341">
        <f>(X341-DG341*(DL341+DM341)/1000)</f>
        <v>0</v>
      </c>
      <c r="AC341">
        <f>(-J341*44100)</f>
        <v>0</v>
      </c>
      <c r="AD341">
        <f>2*29.3*R341*0.92*(DN341-W341)</f>
        <v>0</v>
      </c>
      <c r="AE341">
        <f>2*0.95*5.67E-8*(((DN341+$B$7)+273)^4-(W341+273)^4)</f>
        <v>0</v>
      </c>
      <c r="AF341">
        <f>U341+AE341+AC341+AD341</f>
        <v>0</v>
      </c>
      <c r="AG341">
        <v>26</v>
      </c>
      <c r="AH341">
        <v>5</v>
      </c>
      <c r="AI341">
        <f>IF(AG341*$H$13&gt;=AK341,1.0,(AK341/(AK341-AG341*$H$13)))</f>
        <v>0</v>
      </c>
      <c r="AJ341">
        <f>(AI341-1)*100</f>
        <v>0</v>
      </c>
      <c r="AK341">
        <f>MAX(0,($B$13+$C$13*DS341)/(1+$D$13*DS341)*DL341/(DN341+273)*$E$13)</f>
        <v>0</v>
      </c>
      <c r="AL341" t="s">
        <v>420</v>
      </c>
      <c r="AM341" t="s">
        <v>420</v>
      </c>
      <c r="AN341">
        <v>0</v>
      </c>
      <c r="AO341">
        <v>0</v>
      </c>
      <c r="AP341">
        <f>1-AN341/AO341</f>
        <v>0</v>
      </c>
      <c r="AQ341">
        <v>0</v>
      </c>
      <c r="AR341" t="s">
        <v>420</v>
      </c>
      <c r="AS341" t="s">
        <v>420</v>
      </c>
      <c r="AT341">
        <v>0</v>
      </c>
      <c r="AU341">
        <v>0</v>
      </c>
      <c r="AV341">
        <f>1-AT341/AU341</f>
        <v>0</v>
      </c>
      <c r="AW341">
        <v>0.5</v>
      </c>
      <c r="AX341">
        <f>CW341</f>
        <v>0</v>
      </c>
      <c r="AY341">
        <f>L341</f>
        <v>0</v>
      </c>
      <c r="AZ341">
        <f>AV341*AW341*AX341</f>
        <v>0</v>
      </c>
      <c r="BA341">
        <f>(AY341-AQ341)/AX341</f>
        <v>0</v>
      </c>
      <c r="BB341">
        <f>(AO341-AU341)/AU341</f>
        <v>0</v>
      </c>
      <c r="BC341">
        <f>AN341/(AP341+AN341/AU341)</f>
        <v>0</v>
      </c>
      <c r="BD341" t="s">
        <v>420</v>
      </c>
      <c r="BE341">
        <v>0</v>
      </c>
      <c r="BF341">
        <f>IF(BE341&lt;&gt;0, BE341, BC341)</f>
        <v>0</v>
      </c>
      <c r="BG341">
        <f>1-BF341/AU341</f>
        <v>0</v>
      </c>
      <c r="BH341">
        <f>(AU341-AT341)/(AU341-BF341)</f>
        <v>0</v>
      </c>
      <c r="BI341">
        <f>(AO341-AU341)/(AO341-BF341)</f>
        <v>0</v>
      </c>
      <c r="BJ341">
        <f>(AU341-AT341)/(AU341-AN341)</f>
        <v>0</v>
      </c>
      <c r="BK341">
        <f>(AO341-AU341)/(AO341-AN341)</f>
        <v>0</v>
      </c>
      <c r="BL341">
        <f>(BH341*BF341/AT341)</f>
        <v>0</v>
      </c>
      <c r="BM341">
        <f>(1-BL341)</f>
        <v>0</v>
      </c>
      <c r="CV341">
        <f>$B$11*DT341+$C$11*DU341+$F$11*EF341*(1-EI341)</f>
        <v>0</v>
      </c>
      <c r="CW341">
        <f>CV341*CX341</f>
        <v>0</v>
      </c>
      <c r="CX341">
        <f>($B$11*$D$9+$C$11*$D$9+$F$11*((ES341+EK341)/MAX(ES341+EK341+ET341, 0.1)*$I$9+ET341/MAX(ES341+EK341+ET341, 0.1)*$J$9))/($B$11+$C$11+$F$11)</f>
        <v>0</v>
      </c>
      <c r="CY341">
        <f>($B$11*$K$9+$C$11*$K$9+$F$11*((ES341+EK341)/MAX(ES341+EK341+ET341, 0.1)*$P$9+ET341/MAX(ES341+EK341+ET341, 0.1)*$Q$9))/($B$11+$C$11+$F$11)</f>
        <v>0</v>
      </c>
      <c r="CZ341">
        <v>3.93</v>
      </c>
      <c r="DA341">
        <v>0.5</v>
      </c>
      <c r="DB341" t="s">
        <v>421</v>
      </c>
      <c r="DC341">
        <v>2</v>
      </c>
      <c r="DD341">
        <v>1759364908.76667</v>
      </c>
      <c r="DE341">
        <v>420.45</v>
      </c>
      <c r="DF341">
        <v>420.011333333333</v>
      </c>
      <c r="DG341">
        <v>24.0515666666667</v>
      </c>
      <c r="DH341">
        <v>23.7639666666667</v>
      </c>
      <c r="DI341">
        <v>418.469333333333</v>
      </c>
      <c r="DJ341">
        <v>23.6667333333333</v>
      </c>
      <c r="DK341">
        <v>499.971666666667</v>
      </c>
      <c r="DL341">
        <v>90.3347</v>
      </c>
      <c r="DM341">
        <v>0.0309106333333333</v>
      </c>
      <c r="DN341">
        <v>30.2888333333333</v>
      </c>
      <c r="DO341">
        <v>30.0123</v>
      </c>
      <c r="DP341">
        <v>999.9</v>
      </c>
      <c r="DQ341">
        <v>0</v>
      </c>
      <c r="DR341">
        <v>0</v>
      </c>
      <c r="DS341">
        <v>10012.3</v>
      </c>
      <c r="DT341">
        <v>0</v>
      </c>
      <c r="DU341">
        <v>0.330984</v>
      </c>
      <c r="DV341">
        <v>0.438405333333333</v>
      </c>
      <c r="DW341">
        <v>430.811333333333</v>
      </c>
      <c r="DX341">
        <v>430.235666666667</v>
      </c>
      <c r="DY341">
        <v>0.287571666666667</v>
      </c>
      <c r="DZ341">
        <v>420.011333333333</v>
      </c>
      <c r="EA341">
        <v>23.7639666666667</v>
      </c>
      <c r="EB341">
        <v>2.17268666666667</v>
      </c>
      <c r="EC341">
        <v>2.14671333333333</v>
      </c>
      <c r="ED341">
        <v>18.7623666666667</v>
      </c>
      <c r="EE341">
        <v>18.5701</v>
      </c>
      <c r="EF341">
        <v>0.00500059</v>
      </c>
      <c r="EG341">
        <v>0</v>
      </c>
      <c r="EH341">
        <v>0</v>
      </c>
      <c r="EI341">
        <v>0</v>
      </c>
      <c r="EJ341">
        <v>358.733333333333</v>
      </c>
      <c r="EK341">
        <v>0.00500059</v>
      </c>
      <c r="EL341">
        <v>-9.13333333333333</v>
      </c>
      <c r="EM341">
        <v>-3.70074341541719e-17</v>
      </c>
      <c r="EN341">
        <v>35.229</v>
      </c>
      <c r="EO341">
        <v>38.4996666666667</v>
      </c>
      <c r="EP341">
        <v>36.6246666666667</v>
      </c>
      <c r="EQ341">
        <v>38.4373333333333</v>
      </c>
      <c r="ER341">
        <v>37.6246666666667</v>
      </c>
      <c r="ES341">
        <v>0</v>
      </c>
      <c r="ET341">
        <v>0</v>
      </c>
      <c r="EU341">
        <v>0</v>
      </c>
      <c r="EV341">
        <v>1759364913.1</v>
      </c>
      <c r="EW341">
        <v>0</v>
      </c>
      <c r="EX341">
        <v>361.836</v>
      </c>
      <c r="EY341">
        <v>-9.05384628422292</v>
      </c>
      <c r="EZ341">
        <v>-14.338461717393</v>
      </c>
      <c r="FA341">
        <v>-12.408</v>
      </c>
      <c r="FB341">
        <v>15</v>
      </c>
      <c r="FC341">
        <v>0</v>
      </c>
      <c r="FD341" t="s">
        <v>422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0.467616523809524</v>
      </c>
      <c r="FQ341">
        <v>-0.25255425974026</v>
      </c>
      <c r="FR341">
        <v>0.036989729893347</v>
      </c>
      <c r="FS341">
        <v>1</v>
      </c>
      <c r="FT341">
        <v>363.394117647059</v>
      </c>
      <c r="FU341">
        <v>-7.09854861428218</v>
      </c>
      <c r="FV341">
        <v>5.14838302293691</v>
      </c>
      <c r="FW341">
        <v>-1</v>
      </c>
      <c r="FX341">
        <v>0.280633857142857</v>
      </c>
      <c r="FY341">
        <v>0.0122135064935062</v>
      </c>
      <c r="FZ341">
        <v>0.00330333263589989</v>
      </c>
      <c r="GA341">
        <v>1</v>
      </c>
      <c r="GB341">
        <v>2</v>
      </c>
      <c r="GC341">
        <v>2</v>
      </c>
      <c r="GD341" t="s">
        <v>449</v>
      </c>
      <c r="GE341">
        <v>3.13286</v>
      </c>
      <c r="GF341">
        <v>2.70881</v>
      </c>
      <c r="GG341">
        <v>0.0893826</v>
      </c>
      <c r="GH341">
        <v>0.0897754</v>
      </c>
      <c r="GI341">
        <v>0.102876</v>
      </c>
      <c r="GJ341">
        <v>0.102725</v>
      </c>
      <c r="GK341">
        <v>34277.9</v>
      </c>
      <c r="GL341">
        <v>36705.3</v>
      </c>
      <c r="GM341">
        <v>34058.5</v>
      </c>
      <c r="GN341">
        <v>36512.9</v>
      </c>
      <c r="GO341">
        <v>43151.4</v>
      </c>
      <c r="GP341">
        <v>47030.7</v>
      </c>
      <c r="GQ341">
        <v>53131.7</v>
      </c>
      <c r="GR341">
        <v>58357.1</v>
      </c>
      <c r="GS341">
        <v>1.9008</v>
      </c>
      <c r="GT341">
        <v>1.7812</v>
      </c>
      <c r="GU341">
        <v>0.0871532</v>
      </c>
      <c r="GV341">
        <v>0</v>
      </c>
      <c r="GW341">
        <v>28.5922</v>
      </c>
      <c r="GX341">
        <v>999.9</v>
      </c>
      <c r="GY341">
        <v>57.35</v>
      </c>
      <c r="GZ341">
        <v>30.978</v>
      </c>
      <c r="HA341">
        <v>28.6067</v>
      </c>
      <c r="HB341">
        <v>54.6427</v>
      </c>
      <c r="HC341">
        <v>44.3149</v>
      </c>
      <c r="HD341">
        <v>1</v>
      </c>
      <c r="HE341">
        <v>0.0866209</v>
      </c>
      <c r="HF341">
        <v>-1.31684</v>
      </c>
      <c r="HG341">
        <v>20.1286</v>
      </c>
      <c r="HH341">
        <v>5.19737</v>
      </c>
      <c r="HI341">
        <v>12.0044</v>
      </c>
      <c r="HJ341">
        <v>4.9754</v>
      </c>
      <c r="HK341">
        <v>3.294</v>
      </c>
      <c r="HL341">
        <v>9999</v>
      </c>
      <c r="HM341">
        <v>9999</v>
      </c>
      <c r="HN341">
        <v>999.9</v>
      </c>
      <c r="HO341">
        <v>9999</v>
      </c>
      <c r="HP341">
        <v>1.86325</v>
      </c>
      <c r="HQ341">
        <v>1.86813</v>
      </c>
      <c r="HR341">
        <v>1.86785</v>
      </c>
      <c r="HS341">
        <v>1.86905</v>
      </c>
      <c r="HT341">
        <v>1.86982</v>
      </c>
      <c r="HU341">
        <v>1.86592</v>
      </c>
      <c r="HV341">
        <v>1.86693</v>
      </c>
      <c r="HW341">
        <v>1.86843</v>
      </c>
      <c r="HX341">
        <v>5</v>
      </c>
      <c r="HY341">
        <v>0</v>
      </c>
      <c r="HZ341">
        <v>0</v>
      </c>
      <c r="IA341">
        <v>0</v>
      </c>
      <c r="IB341" t="s">
        <v>424</v>
      </c>
      <c r="IC341" t="s">
        <v>425</v>
      </c>
      <c r="ID341" t="s">
        <v>426</v>
      </c>
      <c r="IE341" t="s">
        <v>426</v>
      </c>
      <c r="IF341" t="s">
        <v>426</v>
      </c>
      <c r="IG341" t="s">
        <v>426</v>
      </c>
      <c r="IH341">
        <v>0</v>
      </c>
      <c r="II341">
        <v>100</v>
      </c>
      <c r="IJ341">
        <v>100</v>
      </c>
      <c r="IK341">
        <v>1.981</v>
      </c>
      <c r="IL341">
        <v>0.3847</v>
      </c>
      <c r="IM341">
        <v>0.591063205497763</v>
      </c>
      <c r="IN341">
        <v>0.00362635438953289</v>
      </c>
      <c r="IO341">
        <v>-8.50754122937555e-07</v>
      </c>
      <c r="IP341">
        <v>2.87264459290622e-10</v>
      </c>
      <c r="IQ341">
        <v>-0.103101814204982</v>
      </c>
      <c r="IR341">
        <v>-0.017656537129445</v>
      </c>
      <c r="IS341">
        <v>0.00217271289782075</v>
      </c>
      <c r="IT341">
        <v>-2.34727275410467e-05</v>
      </c>
      <c r="IU341">
        <v>4</v>
      </c>
      <c r="IV341">
        <v>2183</v>
      </c>
      <c r="IW341">
        <v>1</v>
      </c>
      <c r="IX341">
        <v>27</v>
      </c>
      <c r="IY341">
        <v>29322748.5</v>
      </c>
      <c r="IZ341">
        <v>29322748.5</v>
      </c>
      <c r="JA341">
        <v>0.998535</v>
      </c>
      <c r="JB341">
        <v>2.6416</v>
      </c>
      <c r="JC341">
        <v>1.54785</v>
      </c>
      <c r="JD341">
        <v>2.31323</v>
      </c>
      <c r="JE341">
        <v>1.64551</v>
      </c>
      <c r="JF341">
        <v>2.39746</v>
      </c>
      <c r="JG341">
        <v>34.6235</v>
      </c>
      <c r="JH341">
        <v>24.2188</v>
      </c>
      <c r="JI341">
        <v>18</v>
      </c>
      <c r="JJ341">
        <v>472.225</v>
      </c>
      <c r="JK341">
        <v>395.745</v>
      </c>
      <c r="JL341">
        <v>30.8826</v>
      </c>
      <c r="JM341">
        <v>28.473</v>
      </c>
      <c r="JN341">
        <v>30.0003</v>
      </c>
      <c r="JO341">
        <v>28.4397</v>
      </c>
      <c r="JP341">
        <v>28.3857</v>
      </c>
      <c r="JQ341">
        <v>20.0031</v>
      </c>
      <c r="JR341">
        <v>20.685</v>
      </c>
      <c r="JS341">
        <v>54.428</v>
      </c>
      <c r="JT341">
        <v>30.8824</v>
      </c>
      <c r="JU341">
        <v>420</v>
      </c>
      <c r="JV341">
        <v>23.697</v>
      </c>
      <c r="JW341">
        <v>96.5819</v>
      </c>
      <c r="JX341">
        <v>94.5504</v>
      </c>
    </row>
    <row r="342" spans="1:284">
      <c r="A342">
        <v>326</v>
      </c>
      <c r="B342">
        <v>1759364914.1</v>
      </c>
      <c r="C342">
        <v>3872</v>
      </c>
      <c r="D342" t="s">
        <v>1086</v>
      </c>
      <c r="E342" t="s">
        <v>1087</v>
      </c>
      <c r="F342">
        <v>5</v>
      </c>
      <c r="G342" t="s">
        <v>1033</v>
      </c>
      <c r="H342" t="s">
        <v>419</v>
      </c>
      <c r="I342">
        <v>1759364911.1</v>
      </c>
      <c r="J342">
        <f>(K342)/1000</f>
        <v>0</v>
      </c>
      <c r="K342">
        <f>1000*DK342*AI342*(DG342-DH342)/(100*CZ342*(1000-AI342*DG342))</f>
        <v>0</v>
      </c>
      <c r="L342">
        <f>DK342*AI342*(DF342-DE342*(1000-AI342*DH342)/(1000-AI342*DG342))/(100*CZ342)</f>
        <v>0</v>
      </c>
      <c r="M342">
        <f>DE342 - IF(AI342&gt;1, L342*CZ342*100.0/(AK342), 0)</f>
        <v>0</v>
      </c>
      <c r="N342">
        <f>((T342-J342/2)*M342-L342)/(T342+J342/2)</f>
        <v>0</v>
      </c>
      <c r="O342">
        <f>N342*(DL342+DM342)/1000.0</f>
        <v>0</v>
      </c>
      <c r="P342">
        <f>(DE342 - IF(AI342&gt;1, L342*CZ342*100.0/(AK342), 0))*(DL342+DM342)/1000.0</f>
        <v>0</v>
      </c>
      <c r="Q342">
        <f>2.0/((1/S342-1/R342)+SIGN(S342)*SQRT((1/S342-1/R342)*(1/S342-1/R342) + 4*DA342/((DA342+1)*(DA342+1))*(2*1/S342*1/R342-1/R342*1/R342)))</f>
        <v>0</v>
      </c>
      <c r="R342">
        <f>IF(LEFT(DB342,1)&lt;&gt;"0",IF(LEFT(DB342,1)="1",3.0,DC342),$D$5+$E$5*(DS342*DL342/($K$5*1000))+$F$5*(DS342*DL342/($K$5*1000))*MAX(MIN(CZ342,$J$5),$I$5)*MAX(MIN(CZ342,$J$5),$I$5)+$G$5*MAX(MIN(CZ342,$J$5),$I$5)*(DS342*DL342/($K$5*1000))+$H$5*(DS342*DL342/($K$5*1000))*(DS342*DL342/($K$5*1000)))</f>
        <v>0</v>
      </c>
      <c r="S342">
        <f>J342*(1000-(1000*0.61365*exp(17.502*W342/(240.97+W342))/(DL342+DM342)+DG342)/2)/(1000*0.61365*exp(17.502*W342/(240.97+W342))/(DL342+DM342)-DG342)</f>
        <v>0</v>
      </c>
      <c r="T342">
        <f>1/((DA342+1)/(Q342/1.6)+1/(R342/1.37)) + DA342/((DA342+1)/(Q342/1.6) + DA342/(R342/1.37))</f>
        <v>0</v>
      </c>
      <c r="U342">
        <f>(CV342*CY342)</f>
        <v>0</v>
      </c>
      <c r="V342">
        <f>(DN342+(U342+2*0.95*5.67E-8*(((DN342+$B$7)+273)^4-(DN342+273)^4)-44100*J342)/(1.84*29.3*R342+8*0.95*5.67E-8*(DN342+273)^3))</f>
        <v>0</v>
      </c>
      <c r="W342">
        <f>($C$7*DO342+$D$7*DP342+$E$7*V342)</f>
        <v>0</v>
      </c>
      <c r="X342">
        <f>0.61365*exp(17.502*W342/(240.97+W342))</f>
        <v>0</v>
      </c>
      <c r="Y342">
        <f>(Z342/AA342*100)</f>
        <v>0</v>
      </c>
      <c r="Z342">
        <f>DG342*(DL342+DM342)/1000</f>
        <v>0</v>
      </c>
      <c r="AA342">
        <f>0.61365*exp(17.502*DN342/(240.97+DN342))</f>
        <v>0</v>
      </c>
      <c r="AB342">
        <f>(X342-DG342*(DL342+DM342)/1000)</f>
        <v>0</v>
      </c>
      <c r="AC342">
        <f>(-J342*44100)</f>
        <v>0</v>
      </c>
      <c r="AD342">
        <f>2*29.3*R342*0.92*(DN342-W342)</f>
        <v>0</v>
      </c>
      <c r="AE342">
        <f>2*0.95*5.67E-8*(((DN342+$B$7)+273)^4-(W342+273)^4)</f>
        <v>0</v>
      </c>
      <c r="AF342">
        <f>U342+AE342+AC342+AD342</f>
        <v>0</v>
      </c>
      <c r="AG342">
        <v>26</v>
      </c>
      <c r="AH342">
        <v>5</v>
      </c>
      <c r="AI342">
        <f>IF(AG342*$H$13&gt;=AK342,1.0,(AK342/(AK342-AG342*$H$13)))</f>
        <v>0</v>
      </c>
      <c r="AJ342">
        <f>(AI342-1)*100</f>
        <v>0</v>
      </c>
      <c r="AK342">
        <f>MAX(0,($B$13+$C$13*DS342)/(1+$D$13*DS342)*DL342/(DN342+273)*$E$13)</f>
        <v>0</v>
      </c>
      <c r="AL342" t="s">
        <v>420</v>
      </c>
      <c r="AM342" t="s">
        <v>420</v>
      </c>
      <c r="AN342">
        <v>0</v>
      </c>
      <c r="AO342">
        <v>0</v>
      </c>
      <c r="AP342">
        <f>1-AN342/AO342</f>
        <v>0</v>
      </c>
      <c r="AQ342">
        <v>0</v>
      </c>
      <c r="AR342" t="s">
        <v>420</v>
      </c>
      <c r="AS342" t="s">
        <v>420</v>
      </c>
      <c r="AT342">
        <v>0</v>
      </c>
      <c r="AU342">
        <v>0</v>
      </c>
      <c r="AV342">
        <f>1-AT342/AU342</f>
        <v>0</v>
      </c>
      <c r="AW342">
        <v>0.5</v>
      </c>
      <c r="AX342">
        <f>CW342</f>
        <v>0</v>
      </c>
      <c r="AY342">
        <f>L342</f>
        <v>0</v>
      </c>
      <c r="AZ342">
        <f>AV342*AW342*AX342</f>
        <v>0</v>
      </c>
      <c r="BA342">
        <f>(AY342-AQ342)/AX342</f>
        <v>0</v>
      </c>
      <c r="BB342">
        <f>(AO342-AU342)/AU342</f>
        <v>0</v>
      </c>
      <c r="BC342">
        <f>AN342/(AP342+AN342/AU342)</f>
        <v>0</v>
      </c>
      <c r="BD342" t="s">
        <v>420</v>
      </c>
      <c r="BE342">
        <v>0</v>
      </c>
      <c r="BF342">
        <f>IF(BE342&lt;&gt;0, BE342, BC342)</f>
        <v>0</v>
      </c>
      <c r="BG342">
        <f>1-BF342/AU342</f>
        <v>0</v>
      </c>
      <c r="BH342">
        <f>(AU342-AT342)/(AU342-BF342)</f>
        <v>0</v>
      </c>
      <c r="BI342">
        <f>(AO342-AU342)/(AO342-BF342)</f>
        <v>0</v>
      </c>
      <c r="BJ342">
        <f>(AU342-AT342)/(AU342-AN342)</f>
        <v>0</v>
      </c>
      <c r="BK342">
        <f>(AO342-AU342)/(AO342-AN342)</f>
        <v>0</v>
      </c>
      <c r="BL342">
        <f>(BH342*BF342/AT342)</f>
        <v>0</v>
      </c>
      <c r="BM342">
        <f>(1-BL342)</f>
        <v>0</v>
      </c>
      <c r="CV342">
        <f>$B$11*DT342+$C$11*DU342+$F$11*EF342*(1-EI342)</f>
        <v>0</v>
      </c>
      <c r="CW342">
        <f>CV342*CX342</f>
        <v>0</v>
      </c>
      <c r="CX342">
        <f>($B$11*$D$9+$C$11*$D$9+$F$11*((ES342+EK342)/MAX(ES342+EK342+ET342, 0.1)*$I$9+ET342/MAX(ES342+EK342+ET342, 0.1)*$J$9))/($B$11+$C$11+$F$11)</f>
        <v>0</v>
      </c>
      <c r="CY342">
        <f>($B$11*$K$9+$C$11*$K$9+$F$11*((ES342+EK342)/MAX(ES342+EK342+ET342, 0.1)*$P$9+ET342/MAX(ES342+EK342+ET342, 0.1)*$Q$9))/($B$11+$C$11+$F$11)</f>
        <v>0</v>
      </c>
      <c r="CZ342">
        <v>3.93</v>
      </c>
      <c r="DA342">
        <v>0.5</v>
      </c>
      <c r="DB342" t="s">
        <v>421</v>
      </c>
      <c r="DC342">
        <v>2</v>
      </c>
      <c r="DD342">
        <v>1759364911.1</v>
      </c>
      <c r="DE342">
        <v>420.45</v>
      </c>
      <c r="DF342">
        <v>420.004</v>
      </c>
      <c r="DG342">
        <v>24.0488666666667</v>
      </c>
      <c r="DH342">
        <v>23.7536666666667</v>
      </c>
      <c r="DI342">
        <v>418.469333333333</v>
      </c>
      <c r="DJ342">
        <v>23.6641666666667</v>
      </c>
      <c r="DK342">
        <v>500.007333333333</v>
      </c>
      <c r="DL342">
        <v>90.3344333333333</v>
      </c>
      <c r="DM342">
        <v>0.0306925</v>
      </c>
      <c r="DN342">
        <v>30.2874</v>
      </c>
      <c r="DO342">
        <v>30.0115333333333</v>
      </c>
      <c r="DP342">
        <v>999.9</v>
      </c>
      <c r="DQ342">
        <v>0</v>
      </c>
      <c r="DR342">
        <v>0</v>
      </c>
      <c r="DS342">
        <v>10012.1</v>
      </c>
      <c r="DT342">
        <v>0</v>
      </c>
      <c r="DU342">
        <v>0.330984</v>
      </c>
      <c r="DV342">
        <v>0.445739666666667</v>
      </c>
      <c r="DW342">
        <v>430.810333333333</v>
      </c>
      <c r="DX342">
        <v>430.223666666667</v>
      </c>
      <c r="DY342">
        <v>0.2952</v>
      </c>
      <c r="DZ342">
        <v>420.004</v>
      </c>
      <c r="EA342">
        <v>23.7536666666667</v>
      </c>
      <c r="EB342">
        <v>2.17243666666667</v>
      </c>
      <c r="EC342">
        <v>2.14577333333333</v>
      </c>
      <c r="ED342">
        <v>18.7605</v>
      </c>
      <c r="EE342">
        <v>18.5631</v>
      </c>
      <c r="EF342">
        <v>0.00500059</v>
      </c>
      <c r="EG342">
        <v>0</v>
      </c>
      <c r="EH342">
        <v>0</v>
      </c>
      <c r="EI342">
        <v>0</v>
      </c>
      <c r="EJ342">
        <v>364.766666666667</v>
      </c>
      <c r="EK342">
        <v>0.00500059</v>
      </c>
      <c r="EL342">
        <v>-14.9666666666667</v>
      </c>
      <c r="EM342">
        <v>-0.2</v>
      </c>
      <c r="EN342">
        <v>35.25</v>
      </c>
      <c r="EO342">
        <v>38.5623333333333</v>
      </c>
      <c r="EP342">
        <v>36.6663333333333</v>
      </c>
      <c r="EQ342">
        <v>38.4996666666667</v>
      </c>
      <c r="ER342">
        <v>37.6873333333333</v>
      </c>
      <c r="ES342">
        <v>0</v>
      </c>
      <c r="ET342">
        <v>0</v>
      </c>
      <c r="EU342">
        <v>0</v>
      </c>
      <c r="EV342">
        <v>1759364915.5</v>
      </c>
      <c r="EW342">
        <v>0</v>
      </c>
      <c r="EX342">
        <v>361.964</v>
      </c>
      <c r="EY342">
        <v>4.75384591190027</v>
      </c>
      <c r="EZ342">
        <v>-18.0384615285626</v>
      </c>
      <c r="FA342">
        <v>-11.784</v>
      </c>
      <c r="FB342">
        <v>15</v>
      </c>
      <c r="FC342">
        <v>0</v>
      </c>
      <c r="FD342" t="s">
        <v>422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0.463310619047619</v>
      </c>
      <c r="FQ342">
        <v>-0.224503480519481</v>
      </c>
      <c r="FR342">
        <v>0.0355912602213042</v>
      </c>
      <c r="FS342">
        <v>1</v>
      </c>
      <c r="FT342">
        <v>362.852941176471</v>
      </c>
      <c r="FU342">
        <v>-18.6462949672511</v>
      </c>
      <c r="FV342">
        <v>5.43037401453309</v>
      </c>
      <c r="FW342">
        <v>-1</v>
      </c>
      <c r="FX342">
        <v>0.282477571428571</v>
      </c>
      <c r="FY342">
        <v>0.0391071428571426</v>
      </c>
      <c r="FZ342">
        <v>0.00642888468866382</v>
      </c>
      <c r="GA342">
        <v>1</v>
      </c>
      <c r="GB342">
        <v>2</v>
      </c>
      <c r="GC342">
        <v>2</v>
      </c>
      <c r="GD342" t="s">
        <v>449</v>
      </c>
      <c r="GE342">
        <v>3.13302</v>
      </c>
      <c r="GF342">
        <v>2.70871</v>
      </c>
      <c r="GG342">
        <v>0.0893837</v>
      </c>
      <c r="GH342">
        <v>0.089772</v>
      </c>
      <c r="GI342">
        <v>0.102858</v>
      </c>
      <c r="GJ342">
        <v>0.102709</v>
      </c>
      <c r="GK342">
        <v>34277.8</v>
      </c>
      <c r="GL342">
        <v>36705.3</v>
      </c>
      <c r="GM342">
        <v>34058.5</v>
      </c>
      <c r="GN342">
        <v>36512.7</v>
      </c>
      <c r="GO342">
        <v>43152.2</v>
      </c>
      <c r="GP342">
        <v>47031.5</v>
      </c>
      <c r="GQ342">
        <v>53131.7</v>
      </c>
      <c r="GR342">
        <v>58357.1</v>
      </c>
      <c r="GS342">
        <v>1.90093</v>
      </c>
      <c r="GT342">
        <v>1.78132</v>
      </c>
      <c r="GU342">
        <v>0.0868365</v>
      </c>
      <c r="GV342">
        <v>0</v>
      </c>
      <c r="GW342">
        <v>28.5922</v>
      </c>
      <c r="GX342">
        <v>999.9</v>
      </c>
      <c r="GY342">
        <v>57.35</v>
      </c>
      <c r="GZ342">
        <v>30.988</v>
      </c>
      <c r="HA342">
        <v>28.6234</v>
      </c>
      <c r="HB342">
        <v>54.8627</v>
      </c>
      <c r="HC342">
        <v>44.0505</v>
      </c>
      <c r="HD342">
        <v>1</v>
      </c>
      <c r="HE342">
        <v>0.0865625</v>
      </c>
      <c r="HF342">
        <v>-1.32993</v>
      </c>
      <c r="HG342">
        <v>20.1284</v>
      </c>
      <c r="HH342">
        <v>5.19752</v>
      </c>
      <c r="HI342">
        <v>12.0041</v>
      </c>
      <c r="HJ342">
        <v>4.9754</v>
      </c>
      <c r="HK342">
        <v>3.294</v>
      </c>
      <c r="HL342">
        <v>9999</v>
      </c>
      <c r="HM342">
        <v>9999</v>
      </c>
      <c r="HN342">
        <v>999.9</v>
      </c>
      <c r="HO342">
        <v>9999</v>
      </c>
      <c r="HP342">
        <v>1.86325</v>
      </c>
      <c r="HQ342">
        <v>1.86813</v>
      </c>
      <c r="HR342">
        <v>1.86785</v>
      </c>
      <c r="HS342">
        <v>1.86905</v>
      </c>
      <c r="HT342">
        <v>1.86983</v>
      </c>
      <c r="HU342">
        <v>1.8659</v>
      </c>
      <c r="HV342">
        <v>1.86691</v>
      </c>
      <c r="HW342">
        <v>1.86844</v>
      </c>
      <c r="HX342">
        <v>5</v>
      </c>
      <c r="HY342">
        <v>0</v>
      </c>
      <c r="HZ342">
        <v>0</v>
      </c>
      <c r="IA342">
        <v>0</v>
      </c>
      <c r="IB342" t="s">
        <v>424</v>
      </c>
      <c r="IC342" t="s">
        <v>425</v>
      </c>
      <c r="ID342" t="s">
        <v>426</v>
      </c>
      <c r="IE342" t="s">
        <v>426</v>
      </c>
      <c r="IF342" t="s">
        <v>426</v>
      </c>
      <c r="IG342" t="s">
        <v>426</v>
      </c>
      <c r="IH342">
        <v>0</v>
      </c>
      <c r="II342">
        <v>100</v>
      </c>
      <c r="IJ342">
        <v>100</v>
      </c>
      <c r="IK342">
        <v>1.981</v>
      </c>
      <c r="IL342">
        <v>0.3844</v>
      </c>
      <c r="IM342">
        <v>0.591063205497763</v>
      </c>
      <c r="IN342">
        <v>0.00362635438953289</v>
      </c>
      <c r="IO342">
        <v>-8.50754122937555e-07</v>
      </c>
      <c r="IP342">
        <v>2.87264459290622e-10</v>
      </c>
      <c r="IQ342">
        <v>-0.103101814204982</v>
      </c>
      <c r="IR342">
        <v>-0.017656537129445</v>
      </c>
      <c r="IS342">
        <v>0.00217271289782075</v>
      </c>
      <c r="IT342">
        <v>-2.34727275410467e-05</v>
      </c>
      <c r="IU342">
        <v>4</v>
      </c>
      <c r="IV342">
        <v>2183</v>
      </c>
      <c r="IW342">
        <v>1</v>
      </c>
      <c r="IX342">
        <v>27</v>
      </c>
      <c r="IY342">
        <v>29322748.6</v>
      </c>
      <c r="IZ342">
        <v>29322748.6</v>
      </c>
      <c r="JA342">
        <v>0.998535</v>
      </c>
      <c r="JB342">
        <v>2.65137</v>
      </c>
      <c r="JC342">
        <v>1.54785</v>
      </c>
      <c r="JD342">
        <v>2.31323</v>
      </c>
      <c r="JE342">
        <v>1.64673</v>
      </c>
      <c r="JF342">
        <v>2.25464</v>
      </c>
      <c r="JG342">
        <v>34.6235</v>
      </c>
      <c r="JH342">
        <v>24.2101</v>
      </c>
      <c r="JI342">
        <v>18</v>
      </c>
      <c r="JJ342">
        <v>472.307</v>
      </c>
      <c r="JK342">
        <v>395.813</v>
      </c>
      <c r="JL342">
        <v>30.8773</v>
      </c>
      <c r="JM342">
        <v>28.4733</v>
      </c>
      <c r="JN342">
        <v>30.0001</v>
      </c>
      <c r="JO342">
        <v>28.4401</v>
      </c>
      <c r="JP342">
        <v>28.3858</v>
      </c>
      <c r="JQ342">
        <v>20.0024</v>
      </c>
      <c r="JR342">
        <v>20.685</v>
      </c>
      <c r="JS342">
        <v>54.428</v>
      </c>
      <c r="JT342">
        <v>30.8703</v>
      </c>
      <c r="JU342">
        <v>420</v>
      </c>
      <c r="JV342">
        <v>23.7018</v>
      </c>
      <c r="JW342">
        <v>96.5818</v>
      </c>
      <c r="JX342">
        <v>94.5502</v>
      </c>
    </row>
    <row r="343" spans="1:284">
      <c r="A343">
        <v>327</v>
      </c>
      <c r="B343">
        <v>1759364916.1</v>
      </c>
      <c r="C343">
        <v>3874</v>
      </c>
      <c r="D343" t="s">
        <v>1088</v>
      </c>
      <c r="E343" t="s">
        <v>1089</v>
      </c>
      <c r="F343">
        <v>5</v>
      </c>
      <c r="G343" t="s">
        <v>1033</v>
      </c>
      <c r="H343" t="s">
        <v>419</v>
      </c>
      <c r="I343">
        <v>1759364913.1</v>
      </c>
      <c r="J343">
        <f>(K343)/1000</f>
        <v>0</v>
      </c>
      <c r="K343">
        <f>1000*DK343*AI343*(DG343-DH343)/(100*CZ343*(1000-AI343*DG343))</f>
        <v>0</v>
      </c>
      <c r="L343">
        <f>DK343*AI343*(DF343-DE343*(1000-AI343*DH343)/(1000-AI343*DG343))/(100*CZ343)</f>
        <v>0</v>
      </c>
      <c r="M343">
        <f>DE343 - IF(AI343&gt;1, L343*CZ343*100.0/(AK343), 0)</f>
        <v>0</v>
      </c>
      <c r="N343">
        <f>((T343-J343/2)*M343-L343)/(T343+J343/2)</f>
        <v>0</v>
      </c>
      <c r="O343">
        <f>N343*(DL343+DM343)/1000.0</f>
        <v>0</v>
      </c>
      <c r="P343">
        <f>(DE343 - IF(AI343&gt;1, L343*CZ343*100.0/(AK343), 0))*(DL343+DM343)/1000.0</f>
        <v>0</v>
      </c>
      <c r="Q343">
        <f>2.0/((1/S343-1/R343)+SIGN(S343)*SQRT((1/S343-1/R343)*(1/S343-1/R343) + 4*DA343/((DA343+1)*(DA343+1))*(2*1/S343*1/R343-1/R343*1/R343)))</f>
        <v>0</v>
      </c>
      <c r="R343">
        <f>IF(LEFT(DB343,1)&lt;&gt;"0",IF(LEFT(DB343,1)="1",3.0,DC343),$D$5+$E$5*(DS343*DL343/($K$5*1000))+$F$5*(DS343*DL343/($K$5*1000))*MAX(MIN(CZ343,$J$5),$I$5)*MAX(MIN(CZ343,$J$5),$I$5)+$G$5*MAX(MIN(CZ343,$J$5),$I$5)*(DS343*DL343/($K$5*1000))+$H$5*(DS343*DL343/($K$5*1000))*(DS343*DL343/($K$5*1000)))</f>
        <v>0</v>
      </c>
      <c r="S343">
        <f>J343*(1000-(1000*0.61365*exp(17.502*W343/(240.97+W343))/(DL343+DM343)+DG343)/2)/(1000*0.61365*exp(17.502*W343/(240.97+W343))/(DL343+DM343)-DG343)</f>
        <v>0</v>
      </c>
      <c r="T343">
        <f>1/((DA343+1)/(Q343/1.6)+1/(R343/1.37)) + DA343/((DA343+1)/(Q343/1.6) + DA343/(R343/1.37))</f>
        <v>0</v>
      </c>
      <c r="U343">
        <f>(CV343*CY343)</f>
        <v>0</v>
      </c>
      <c r="V343">
        <f>(DN343+(U343+2*0.95*5.67E-8*(((DN343+$B$7)+273)^4-(DN343+273)^4)-44100*J343)/(1.84*29.3*R343+8*0.95*5.67E-8*(DN343+273)^3))</f>
        <v>0</v>
      </c>
      <c r="W343">
        <f>($C$7*DO343+$D$7*DP343+$E$7*V343)</f>
        <v>0</v>
      </c>
      <c r="X343">
        <f>0.61365*exp(17.502*W343/(240.97+W343))</f>
        <v>0</v>
      </c>
      <c r="Y343">
        <f>(Z343/AA343*100)</f>
        <v>0</v>
      </c>
      <c r="Z343">
        <f>DG343*(DL343+DM343)/1000</f>
        <v>0</v>
      </c>
      <c r="AA343">
        <f>0.61365*exp(17.502*DN343/(240.97+DN343))</f>
        <v>0</v>
      </c>
      <c r="AB343">
        <f>(X343-DG343*(DL343+DM343)/1000)</f>
        <v>0</v>
      </c>
      <c r="AC343">
        <f>(-J343*44100)</f>
        <v>0</v>
      </c>
      <c r="AD343">
        <f>2*29.3*R343*0.92*(DN343-W343)</f>
        <v>0</v>
      </c>
      <c r="AE343">
        <f>2*0.95*5.67E-8*(((DN343+$B$7)+273)^4-(W343+273)^4)</f>
        <v>0</v>
      </c>
      <c r="AF343">
        <f>U343+AE343+AC343+AD343</f>
        <v>0</v>
      </c>
      <c r="AG343">
        <v>26</v>
      </c>
      <c r="AH343">
        <v>5</v>
      </c>
      <c r="AI343">
        <f>IF(AG343*$H$13&gt;=AK343,1.0,(AK343/(AK343-AG343*$H$13)))</f>
        <v>0</v>
      </c>
      <c r="AJ343">
        <f>(AI343-1)*100</f>
        <v>0</v>
      </c>
      <c r="AK343">
        <f>MAX(0,($B$13+$C$13*DS343)/(1+$D$13*DS343)*DL343/(DN343+273)*$E$13)</f>
        <v>0</v>
      </c>
      <c r="AL343" t="s">
        <v>420</v>
      </c>
      <c r="AM343" t="s">
        <v>420</v>
      </c>
      <c r="AN343">
        <v>0</v>
      </c>
      <c r="AO343">
        <v>0</v>
      </c>
      <c r="AP343">
        <f>1-AN343/AO343</f>
        <v>0</v>
      </c>
      <c r="AQ343">
        <v>0</v>
      </c>
      <c r="AR343" t="s">
        <v>420</v>
      </c>
      <c r="AS343" t="s">
        <v>420</v>
      </c>
      <c r="AT343">
        <v>0</v>
      </c>
      <c r="AU343">
        <v>0</v>
      </c>
      <c r="AV343">
        <f>1-AT343/AU343</f>
        <v>0</v>
      </c>
      <c r="AW343">
        <v>0.5</v>
      </c>
      <c r="AX343">
        <f>CW343</f>
        <v>0</v>
      </c>
      <c r="AY343">
        <f>L343</f>
        <v>0</v>
      </c>
      <c r="AZ343">
        <f>AV343*AW343*AX343</f>
        <v>0</v>
      </c>
      <c r="BA343">
        <f>(AY343-AQ343)/AX343</f>
        <v>0</v>
      </c>
      <c r="BB343">
        <f>(AO343-AU343)/AU343</f>
        <v>0</v>
      </c>
      <c r="BC343">
        <f>AN343/(AP343+AN343/AU343)</f>
        <v>0</v>
      </c>
      <c r="BD343" t="s">
        <v>420</v>
      </c>
      <c r="BE343">
        <v>0</v>
      </c>
      <c r="BF343">
        <f>IF(BE343&lt;&gt;0, BE343, BC343)</f>
        <v>0</v>
      </c>
      <c r="BG343">
        <f>1-BF343/AU343</f>
        <v>0</v>
      </c>
      <c r="BH343">
        <f>(AU343-AT343)/(AU343-BF343)</f>
        <v>0</v>
      </c>
      <c r="BI343">
        <f>(AO343-AU343)/(AO343-BF343)</f>
        <v>0</v>
      </c>
      <c r="BJ343">
        <f>(AU343-AT343)/(AU343-AN343)</f>
        <v>0</v>
      </c>
      <c r="BK343">
        <f>(AO343-AU343)/(AO343-AN343)</f>
        <v>0</v>
      </c>
      <c r="BL343">
        <f>(BH343*BF343/AT343)</f>
        <v>0</v>
      </c>
      <c r="BM343">
        <f>(1-BL343)</f>
        <v>0</v>
      </c>
      <c r="CV343">
        <f>$B$11*DT343+$C$11*DU343+$F$11*EF343*(1-EI343)</f>
        <v>0</v>
      </c>
      <c r="CW343">
        <f>CV343*CX343</f>
        <v>0</v>
      </c>
      <c r="CX343">
        <f>($B$11*$D$9+$C$11*$D$9+$F$11*((ES343+EK343)/MAX(ES343+EK343+ET343, 0.1)*$I$9+ET343/MAX(ES343+EK343+ET343, 0.1)*$J$9))/($B$11+$C$11+$F$11)</f>
        <v>0</v>
      </c>
      <c r="CY343">
        <f>($B$11*$K$9+$C$11*$K$9+$F$11*((ES343+EK343)/MAX(ES343+EK343+ET343, 0.1)*$P$9+ET343/MAX(ES343+EK343+ET343, 0.1)*$Q$9))/($B$11+$C$11+$F$11)</f>
        <v>0</v>
      </c>
      <c r="CZ343">
        <v>3.93</v>
      </c>
      <c r="DA343">
        <v>0.5</v>
      </c>
      <c r="DB343" t="s">
        <v>421</v>
      </c>
      <c r="DC343">
        <v>2</v>
      </c>
      <c r="DD343">
        <v>1759364913.1</v>
      </c>
      <c r="DE343">
        <v>420.457333333333</v>
      </c>
      <c r="DF343">
        <v>420.000333333333</v>
      </c>
      <c r="DG343">
        <v>24.0443666666667</v>
      </c>
      <c r="DH343">
        <v>23.7454333333333</v>
      </c>
      <c r="DI343">
        <v>418.476666666667</v>
      </c>
      <c r="DJ343">
        <v>23.6598666666667</v>
      </c>
      <c r="DK343">
        <v>500.034</v>
      </c>
      <c r="DL343">
        <v>90.3337666666667</v>
      </c>
      <c r="DM343">
        <v>0.0305961333333333</v>
      </c>
      <c r="DN343">
        <v>30.2864333333333</v>
      </c>
      <c r="DO343">
        <v>30.009</v>
      </c>
      <c r="DP343">
        <v>999.9</v>
      </c>
      <c r="DQ343">
        <v>0</v>
      </c>
      <c r="DR343">
        <v>0</v>
      </c>
      <c r="DS343">
        <v>10011.8933333333</v>
      </c>
      <c r="DT343">
        <v>0</v>
      </c>
      <c r="DU343">
        <v>0.330984</v>
      </c>
      <c r="DV343">
        <v>0.456777</v>
      </c>
      <c r="DW343">
        <v>430.816</v>
      </c>
      <c r="DX343">
        <v>430.216333333333</v>
      </c>
      <c r="DY343">
        <v>0.298955333333333</v>
      </c>
      <c r="DZ343">
        <v>420.000333333333</v>
      </c>
      <c r="EA343">
        <v>23.7454333333333</v>
      </c>
      <c r="EB343">
        <v>2.17201666666667</v>
      </c>
      <c r="EC343">
        <v>2.14501333333333</v>
      </c>
      <c r="ED343">
        <v>18.7574</v>
      </c>
      <c r="EE343">
        <v>18.5574333333333</v>
      </c>
      <c r="EF343">
        <v>0.00500059</v>
      </c>
      <c r="EG343">
        <v>0</v>
      </c>
      <c r="EH343">
        <v>0</v>
      </c>
      <c r="EI343">
        <v>0</v>
      </c>
      <c r="EJ343">
        <v>365.566666666667</v>
      </c>
      <c r="EK343">
        <v>0.00500059</v>
      </c>
      <c r="EL343">
        <v>-15.8333333333333</v>
      </c>
      <c r="EM343">
        <v>-0.4</v>
      </c>
      <c r="EN343">
        <v>35.25</v>
      </c>
      <c r="EO343">
        <v>38.6246666666667</v>
      </c>
      <c r="EP343">
        <v>36.708</v>
      </c>
      <c r="EQ343">
        <v>38.5623333333333</v>
      </c>
      <c r="ER343">
        <v>37.729</v>
      </c>
      <c r="ES343">
        <v>0</v>
      </c>
      <c r="ET343">
        <v>0</v>
      </c>
      <c r="EU343">
        <v>0</v>
      </c>
      <c r="EV343">
        <v>1759364917.3</v>
      </c>
      <c r="EW343">
        <v>0</v>
      </c>
      <c r="EX343">
        <v>361.992307692308</v>
      </c>
      <c r="EY343">
        <v>19.4324784349516</v>
      </c>
      <c r="EZ343">
        <v>-11.4632479293365</v>
      </c>
      <c r="FA343">
        <v>-11.8961538461538</v>
      </c>
      <c r="FB343">
        <v>15</v>
      </c>
      <c r="FC343">
        <v>0</v>
      </c>
      <c r="FD343" t="s">
        <v>422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0.458193857142857</v>
      </c>
      <c r="FQ343">
        <v>-0.123438545454545</v>
      </c>
      <c r="FR343">
        <v>0.031000785611068</v>
      </c>
      <c r="FS343">
        <v>1</v>
      </c>
      <c r="FT343">
        <v>362.326470588235</v>
      </c>
      <c r="FU343">
        <v>-3.47593591958795</v>
      </c>
      <c r="FV343">
        <v>5.50781844416106</v>
      </c>
      <c r="FW343">
        <v>-1</v>
      </c>
      <c r="FX343">
        <v>0.284376476190476</v>
      </c>
      <c r="FY343">
        <v>0.0621812727272729</v>
      </c>
      <c r="FZ343">
        <v>0.00825448369138482</v>
      </c>
      <c r="GA343">
        <v>1</v>
      </c>
      <c r="GB343">
        <v>2</v>
      </c>
      <c r="GC343">
        <v>2</v>
      </c>
      <c r="GD343" t="s">
        <v>449</v>
      </c>
      <c r="GE343">
        <v>3.13283</v>
      </c>
      <c r="GF343">
        <v>2.70865</v>
      </c>
      <c r="GG343">
        <v>0.089382</v>
      </c>
      <c r="GH343">
        <v>0.0897678</v>
      </c>
      <c r="GI343">
        <v>0.102845</v>
      </c>
      <c r="GJ343">
        <v>0.102702</v>
      </c>
      <c r="GK343">
        <v>34277.8</v>
      </c>
      <c r="GL343">
        <v>36705.4</v>
      </c>
      <c r="GM343">
        <v>34058.5</v>
      </c>
      <c r="GN343">
        <v>36512.7</v>
      </c>
      <c r="GO343">
        <v>43153</v>
      </c>
      <c r="GP343">
        <v>47031.8</v>
      </c>
      <c r="GQ343">
        <v>53131.8</v>
      </c>
      <c r="GR343">
        <v>58356.9</v>
      </c>
      <c r="GS343">
        <v>1.90082</v>
      </c>
      <c r="GT343">
        <v>1.78153</v>
      </c>
      <c r="GU343">
        <v>0.0867993</v>
      </c>
      <c r="GV343">
        <v>0</v>
      </c>
      <c r="GW343">
        <v>28.5922</v>
      </c>
      <c r="GX343">
        <v>999.9</v>
      </c>
      <c r="GY343">
        <v>57.325</v>
      </c>
      <c r="GZ343">
        <v>30.988</v>
      </c>
      <c r="HA343">
        <v>28.6126</v>
      </c>
      <c r="HB343">
        <v>54.8127</v>
      </c>
      <c r="HC343">
        <v>44.2949</v>
      </c>
      <c r="HD343">
        <v>1</v>
      </c>
      <c r="HE343">
        <v>0.0863592</v>
      </c>
      <c r="HF343">
        <v>-1.32275</v>
      </c>
      <c r="HG343">
        <v>20.1284</v>
      </c>
      <c r="HH343">
        <v>5.19737</v>
      </c>
      <c r="HI343">
        <v>12.0041</v>
      </c>
      <c r="HJ343">
        <v>4.97545</v>
      </c>
      <c r="HK343">
        <v>3.294</v>
      </c>
      <c r="HL343">
        <v>9999</v>
      </c>
      <c r="HM343">
        <v>9999</v>
      </c>
      <c r="HN343">
        <v>999.9</v>
      </c>
      <c r="HO343">
        <v>9999</v>
      </c>
      <c r="HP343">
        <v>1.86325</v>
      </c>
      <c r="HQ343">
        <v>1.86813</v>
      </c>
      <c r="HR343">
        <v>1.86785</v>
      </c>
      <c r="HS343">
        <v>1.86905</v>
      </c>
      <c r="HT343">
        <v>1.86983</v>
      </c>
      <c r="HU343">
        <v>1.8659</v>
      </c>
      <c r="HV343">
        <v>1.86692</v>
      </c>
      <c r="HW343">
        <v>1.86844</v>
      </c>
      <c r="HX343">
        <v>5</v>
      </c>
      <c r="HY343">
        <v>0</v>
      </c>
      <c r="HZ343">
        <v>0</v>
      </c>
      <c r="IA343">
        <v>0</v>
      </c>
      <c r="IB343" t="s">
        <v>424</v>
      </c>
      <c r="IC343" t="s">
        <v>425</v>
      </c>
      <c r="ID343" t="s">
        <v>426</v>
      </c>
      <c r="IE343" t="s">
        <v>426</v>
      </c>
      <c r="IF343" t="s">
        <v>426</v>
      </c>
      <c r="IG343" t="s">
        <v>426</v>
      </c>
      <c r="IH343">
        <v>0</v>
      </c>
      <c r="II343">
        <v>100</v>
      </c>
      <c r="IJ343">
        <v>100</v>
      </c>
      <c r="IK343">
        <v>1.98</v>
      </c>
      <c r="IL343">
        <v>0.3842</v>
      </c>
      <c r="IM343">
        <v>0.591063205497763</v>
      </c>
      <c r="IN343">
        <v>0.00362635438953289</v>
      </c>
      <c r="IO343">
        <v>-8.50754122937555e-07</v>
      </c>
      <c r="IP343">
        <v>2.87264459290622e-10</v>
      </c>
      <c r="IQ343">
        <v>-0.103101814204982</v>
      </c>
      <c r="IR343">
        <v>-0.017656537129445</v>
      </c>
      <c r="IS343">
        <v>0.00217271289782075</v>
      </c>
      <c r="IT343">
        <v>-2.34727275410467e-05</v>
      </c>
      <c r="IU343">
        <v>4</v>
      </c>
      <c r="IV343">
        <v>2183</v>
      </c>
      <c r="IW343">
        <v>1</v>
      </c>
      <c r="IX343">
        <v>27</v>
      </c>
      <c r="IY343">
        <v>29322748.6</v>
      </c>
      <c r="IZ343">
        <v>29322748.6</v>
      </c>
      <c r="JA343">
        <v>0.998535</v>
      </c>
      <c r="JB343">
        <v>2.64404</v>
      </c>
      <c r="JC343">
        <v>1.54785</v>
      </c>
      <c r="JD343">
        <v>2.31323</v>
      </c>
      <c r="JE343">
        <v>1.64673</v>
      </c>
      <c r="JF343">
        <v>2.3291</v>
      </c>
      <c r="JG343">
        <v>34.6463</v>
      </c>
      <c r="JH343">
        <v>24.2101</v>
      </c>
      <c r="JI343">
        <v>18</v>
      </c>
      <c r="JJ343">
        <v>472.244</v>
      </c>
      <c r="JK343">
        <v>395.93</v>
      </c>
      <c r="JL343">
        <v>30.8733</v>
      </c>
      <c r="JM343">
        <v>28.4745</v>
      </c>
      <c r="JN343">
        <v>30.0001</v>
      </c>
      <c r="JO343">
        <v>28.4401</v>
      </c>
      <c r="JP343">
        <v>28.387</v>
      </c>
      <c r="JQ343">
        <v>20.0032</v>
      </c>
      <c r="JR343">
        <v>20.685</v>
      </c>
      <c r="JS343">
        <v>54.428</v>
      </c>
      <c r="JT343">
        <v>30.8703</v>
      </c>
      <c r="JU343">
        <v>420</v>
      </c>
      <c r="JV343">
        <v>23.7019</v>
      </c>
      <c r="JW343">
        <v>96.5819</v>
      </c>
      <c r="JX343">
        <v>94.55</v>
      </c>
    </row>
    <row r="344" spans="1:284">
      <c r="A344">
        <v>328</v>
      </c>
      <c r="B344">
        <v>1759364918.1</v>
      </c>
      <c r="C344">
        <v>3876</v>
      </c>
      <c r="D344" t="s">
        <v>1090</v>
      </c>
      <c r="E344" t="s">
        <v>1091</v>
      </c>
      <c r="F344">
        <v>5</v>
      </c>
      <c r="G344" t="s">
        <v>1033</v>
      </c>
      <c r="H344" t="s">
        <v>419</v>
      </c>
      <c r="I344">
        <v>1759364915.1</v>
      </c>
      <c r="J344">
        <f>(K344)/1000</f>
        <v>0</v>
      </c>
      <c r="K344">
        <f>1000*DK344*AI344*(DG344-DH344)/(100*CZ344*(1000-AI344*DG344))</f>
        <v>0</v>
      </c>
      <c r="L344">
        <f>DK344*AI344*(DF344-DE344*(1000-AI344*DH344)/(1000-AI344*DG344))/(100*CZ344)</f>
        <v>0</v>
      </c>
      <c r="M344">
        <f>DE344 - IF(AI344&gt;1, L344*CZ344*100.0/(AK344), 0)</f>
        <v>0</v>
      </c>
      <c r="N344">
        <f>((T344-J344/2)*M344-L344)/(T344+J344/2)</f>
        <v>0</v>
      </c>
      <c r="O344">
        <f>N344*(DL344+DM344)/1000.0</f>
        <v>0</v>
      </c>
      <c r="P344">
        <f>(DE344 - IF(AI344&gt;1, L344*CZ344*100.0/(AK344), 0))*(DL344+DM344)/1000.0</f>
        <v>0</v>
      </c>
      <c r="Q344">
        <f>2.0/((1/S344-1/R344)+SIGN(S344)*SQRT((1/S344-1/R344)*(1/S344-1/R344) + 4*DA344/((DA344+1)*(DA344+1))*(2*1/S344*1/R344-1/R344*1/R344)))</f>
        <v>0</v>
      </c>
      <c r="R344">
        <f>IF(LEFT(DB344,1)&lt;&gt;"0",IF(LEFT(DB344,1)="1",3.0,DC344),$D$5+$E$5*(DS344*DL344/($K$5*1000))+$F$5*(DS344*DL344/($K$5*1000))*MAX(MIN(CZ344,$J$5),$I$5)*MAX(MIN(CZ344,$J$5),$I$5)+$G$5*MAX(MIN(CZ344,$J$5),$I$5)*(DS344*DL344/($K$5*1000))+$H$5*(DS344*DL344/($K$5*1000))*(DS344*DL344/($K$5*1000)))</f>
        <v>0</v>
      </c>
      <c r="S344">
        <f>J344*(1000-(1000*0.61365*exp(17.502*W344/(240.97+W344))/(DL344+DM344)+DG344)/2)/(1000*0.61365*exp(17.502*W344/(240.97+W344))/(DL344+DM344)-DG344)</f>
        <v>0</v>
      </c>
      <c r="T344">
        <f>1/((DA344+1)/(Q344/1.6)+1/(R344/1.37)) + DA344/((DA344+1)/(Q344/1.6) + DA344/(R344/1.37))</f>
        <v>0</v>
      </c>
      <c r="U344">
        <f>(CV344*CY344)</f>
        <v>0</v>
      </c>
      <c r="V344">
        <f>(DN344+(U344+2*0.95*5.67E-8*(((DN344+$B$7)+273)^4-(DN344+273)^4)-44100*J344)/(1.84*29.3*R344+8*0.95*5.67E-8*(DN344+273)^3))</f>
        <v>0</v>
      </c>
      <c r="W344">
        <f>($C$7*DO344+$D$7*DP344+$E$7*V344)</f>
        <v>0</v>
      </c>
      <c r="X344">
        <f>0.61365*exp(17.502*W344/(240.97+W344))</f>
        <v>0</v>
      </c>
      <c r="Y344">
        <f>(Z344/AA344*100)</f>
        <v>0</v>
      </c>
      <c r="Z344">
        <f>DG344*(DL344+DM344)/1000</f>
        <v>0</v>
      </c>
      <c r="AA344">
        <f>0.61365*exp(17.502*DN344/(240.97+DN344))</f>
        <v>0</v>
      </c>
      <c r="AB344">
        <f>(X344-DG344*(DL344+DM344)/1000)</f>
        <v>0</v>
      </c>
      <c r="AC344">
        <f>(-J344*44100)</f>
        <v>0</v>
      </c>
      <c r="AD344">
        <f>2*29.3*R344*0.92*(DN344-W344)</f>
        <v>0</v>
      </c>
      <c r="AE344">
        <f>2*0.95*5.67E-8*(((DN344+$B$7)+273)^4-(W344+273)^4)</f>
        <v>0</v>
      </c>
      <c r="AF344">
        <f>U344+AE344+AC344+AD344</f>
        <v>0</v>
      </c>
      <c r="AG344">
        <v>26</v>
      </c>
      <c r="AH344">
        <v>5</v>
      </c>
      <c r="AI344">
        <f>IF(AG344*$H$13&gt;=AK344,1.0,(AK344/(AK344-AG344*$H$13)))</f>
        <v>0</v>
      </c>
      <c r="AJ344">
        <f>(AI344-1)*100</f>
        <v>0</v>
      </c>
      <c r="AK344">
        <f>MAX(0,($B$13+$C$13*DS344)/(1+$D$13*DS344)*DL344/(DN344+273)*$E$13)</f>
        <v>0</v>
      </c>
      <c r="AL344" t="s">
        <v>420</v>
      </c>
      <c r="AM344" t="s">
        <v>420</v>
      </c>
      <c r="AN344">
        <v>0</v>
      </c>
      <c r="AO344">
        <v>0</v>
      </c>
      <c r="AP344">
        <f>1-AN344/AO344</f>
        <v>0</v>
      </c>
      <c r="AQ344">
        <v>0</v>
      </c>
      <c r="AR344" t="s">
        <v>420</v>
      </c>
      <c r="AS344" t="s">
        <v>420</v>
      </c>
      <c r="AT344">
        <v>0</v>
      </c>
      <c r="AU344">
        <v>0</v>
      </c>
      <c r="AV344">
        <f>1-AT344/AU344</f>
        <v>0</v>
      </c>
      <c r="AW344">
        <v>0.5</v>
      </c>
      <c r="AX344">
        <f>CW344</f>
        <v>0</v>
      </c>
      <c r="AY344">
        <f>L344</f>
        <v>0</v>
      </c>
      <c r="AZ344">
        <f>AV344*AW344*AX344</f>
        <v>0</v>
      </c>
      <c r="BA344">
        <f>(AY344-AQ344)/AX344</f>
        <v>0</v>
      </c>
      <c r="BB344">
        <f>(AO344-AU344)/AU344</f>
        <v>0</v>
      </c>
      <c r="BC344">
        <f>AN344/(AP344+AN344/AU344)</f>
        <v>0</v>
      </c>
      <c r="BD344" t="s">
        <v>420</v>
      </c>
      <c r="BE344">
        <v>0</v>
      </c>
      <c r="BF344">
        <f>IF(BE344&lt;&gt;0, BE344, BC344)</f>
        <v>0</v>
      </c>
      <c r="BG344">
        <f>1-BF344/AU344</f>
        <v>0</v>
      </c>
      <c r="BH344">
        <f>(AU344-AT344)/(AU344-BF344)</f>
        <v>0</v>
      </c>
      <c r="BI344">
        <f>(AO344-AU344)/(AO344-BF344)</f>
        <v>0</v>
      </c>
      <c r="BJ344">
        <f>(AU344-AT344)/(AU344-AN344)</f>
        <v>0</v>
      </c>
      <c r="BK344">
        <f>(AO344-AU344)/(AO344-AN344)</f>
        <v>0</v>
      </c>
      <c r="BL344">
        <f>(BH344*BF344/AT344)</f>
        <v>0</v>
      </c>
      <c r="BM344">
        <f>(1-BL344)</f>
        <v>0</v>
      </c>
      <c r="CV344">
        <f>$B$11*DT344+$C$11*DU344+$F$11*EF344*(1-EI344)</f>
        <v>0</v>
      </c>
      <c r="CW344">
        <f>CV344*CX344</f>
        <v>0</v>
      </c>
      <c r="CX344">
        <f>($B$11*$D$9+$C$11*$D$9+$F$11*((ES344+EK344)/MAX(ES344+EK344+ET344, 0.1)*$I$9+ET344/MAX(ES344+EK344+ET344, 0.1)*$J$9))/($B$11+$C$11+$F$11)</f>
        <v>0</v>
      </c>
      <c r="CY344">
        <f>($B$11*$K$9+$C$11*$K$9+$F$11*((ES344+EK344)/MAX(ES344+EK344+ET344, 0.1)*$P$9+ET344/MAX(ES344+EK344+ET344, 0.1)*$Q$9))/($B$11+$C$11+$F$11)</f>
        <v>0</v>
      </c>
      <c r="CZ344">
        <v>3.93</v>
      </c>
      <c r="DA344">
        <v>0.5</v>
      </c>
      <c r="DB344" t="s">
        <v>421</v>
      </c>
      <c r="DC344">
        <v>2</v>
      </c>
      <c r="DD344">
        <v>1759364915.1</v>
      </c>
      <c r="DE344">
        <v>420.461666666667</v>
      </c>
      <c r="DF344">
        <v>419.984333333333</v>
      </c>
      <c r="DG344">
        <v>24.0395666666667</v>
      </c>
      <c r="DH344">
        <v>23.7412666666667</v>
      </c>
      <c r="DI344">
        <v>418.481</v>
      </c>
      <c r="DJ344">
        <v>23.6552666666667</v>
      </c>
      <c r="DK344">
        <v>500.037666666667</v>
      </c>
      <c r="DL344">
        <v>90.3332666666667</v>
      </c>
      <c r="DM344">
        <v>0.0307104666666667</v>
      </c>
      <c r="DN344">
        <v>30.2856666666667</v>
      </c>
      <c r="DO344">
        <v>30.0089</v>
      </c>
      <c r="DP344">
        <v>999.9</v>
      </c>
      <c r="DQ344">
        <v>0</v>
      </c>
      <c r="DR344">
        <v>0</v>
      </c>
      <c r="DS344">
        <v>9990.63333333333</v>
      </c>
      <c r="DT344">
        <v>0</v>
      </c>
      <c r="DU344">
        <v>0.330984</v>
      </c>
      <c r="DV344">
        <v>0.477142333333333</v>
      </c>
      <c r="DW344">
        <v>430.818333333333</v>
      </c>
      <c r="DX344">
        <v>430.198</v>
      </c>
      <c r="DY344">
        <v>0.298317666666667</v>
      </c>
      <c r="DZ344">
        <v>419.984333333333</v>
      </c>
      <c r="EA344">
        <v>23.7412666666667</v>
      </c>
      <c r="EB344">
        <v>2.17157</v>
      </c>
      <c r="EC344">
        <v>2.14462333333333</v>
      </c>
      <c r="ED344">
        <v>18.7541</v>
      </c>
      <c r="EE344">
        <v>18.5545333333333</v>
      </c>
      <c r="EF344">
        <v>0.00500059</v>
      </c>
      <c r="EG344">
        <v>0</v>
      </c>
      <c r="EH344">
        <v>0</v>
      </c>
      <c r="EI344">
        <v>0</v>
      </c>
      <c r="EJ344">
        <v>368.066666666667</v>
      </c>
      <c r="EK344">
        <v>0.00500059</v>
      </c>
      <c r="EL344">
        <v>-10.4333333333333</v>
      </c>
      <c r="EM344">
        <v>1.03333333333333</v>
      </c>
      <c r="EN344">
        <v>35.2706666666667</v>
      </c>
      <c r="EO344">
        <v>38.6873333333333</v>
      </c>
      <c r="EP344">
        <v>36.729</v>
      </c>
      <c r="EQ344">
        <v>38.6246666666667</v>
      </c>
      <c r="ER344">
        <v>37.75</v>
      </c>
      <c r="ES344">
        <v>0</v>
      </c>
      <c r="ET344">
        <v>0</v>
      </c>
      <c r="EU344">
        <v>0</v>
      </c>
      <c r="EV344">
        <v>1759364919.1</v>
      </c>
      <c r="EW344">
        <v>0</v>
      </c>
      <c r="EX344">
        <v>362.848</v>
      </c>
      <c r="EY344">
        <v>0.046153691628849</v>
      </c>
      <c r="EZ344">
        <v>0.953846024103208</v>
      </c>
      <c r="FA344">
        <v>-12.208</v>
      </c>
      <c r="FB344">
        <v>15</v>
      </c>
      <c r="FC344">
        <v>0</v>
      </c>
      <c r="FD344" t="s">
        <v>422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0.459905761904762</v>
      </c>
      <c r="FQ344">
        <v>-0.109406493506493</v>
      </c>
      <c r="FR344">
        <v>0.0315244478625487</v>
      </c>
      <c r="FS344">
        <v>1</v>
      </c>
      <c r="FT344">
        <v>362.508823529412</v>
      </c>
      <c r="FU344">
        <v>1.63025198285773</v>
      </c>
      <c r="FV344">
        <v>5.5647190958679</v>
      </c>
      <c r="FW344">
        <v>-1</v>
      </c>
      <c r="FX344">
        <v>0.286096904761905</v>
      </c>
      <c r="FY344">
        <v>0.0753593766233766</v>
      </c>
      <c r="FZ344">
        <v>0.00904921257771327</v>
      </c>
      <c r="GA344">
        <v>1</v>
      </c>
      <c r="GB344">
        <v>2</v>
      </c>
      <c r="GC344">
        <v>2</v>
      </c>
      <c r="GD344" t="s">
        <v>449</v>
      </c>
      <c r="GE344">
        <v>3.13269</v>
      </c>
      <c r="GF344">
        <v>2.70859</v>
      </c>
      <c r="GG344">
        <v>0.0893813</v>
      </c>
      <c r="GH344">
        <v>0.0897687</v>
      </c>
      <c r="GI344">
        <v>0.102833</v>
      </c>
      <c r="GJ344">
        <v>0.102702</v>
      </c>
      <c r="GK344">
        <v>34277.9</v>
      </c>
      <c r="GL344">
        <v>36705.5</v>
      </c>
      <c r="GM344">
        <v>34058.5</v>
      </c>
      <c r="GN344">
        <v>36512.8</v>
      </c>
      <c r="GO344">
        <v>43153.5</v>
      </c>
      <c r="GP344">
        <v>47032</v>
      </c>
      <c r="GQ344">
        <v>53131.7</v>
      </c>
      <c r="GR344">
        <v>58357.1</v>
      </c>
      <c r="GS344">
        <v>1.90095</v>
      </c>
      <c r="GT344">
        <v>1.7814</v>
      </c>
      <c r="GU344">
        <v>0.0874884</v>
      </c>
      <c r="GV344">
        <v>0</v>
      </c>
      <c r="GW344">
        <v>28.5922</v>
      </c>
      <c r="GX344">
        <v>999.9</v>
      </c>
      <c r="GY344">
        <v>57.325</v>
      </c>
      <c r="GZ344">
        <v>30.988</v>
      </c>
      <c r="HA344">
        <v>28.6103</v>
      </c>
      <c r="HB344">
        <v>54.9427</v>
      </c>
      <c r="HC344">
        <v>44.3389</v>
      </c>
      <c r="HD344">
        <v>1</v>
      </c>
      <c r="HE344">
        <v>0.0865523</v>
      </c>
      <c r="HF344">
        <v>-1.32863</v>
      </c>
      <c r="HG344">
        <v>20.1285</v>
      </c>
      <c r="HH344">
        <v>5.19692</v>
      </c>
      <c r="HI344">
        <v>12.0041</v>
      </c>
      <c r="HJ344">
        <v>4.97545</v>
      </c>
      <c r="HK344">
        <v>3.294</v>
      </c>
      <c r="HL344">
        <v>9999</v>
      </c>
      <c r="HM344">
        <v>9999</v>
      </c>
      <c r="HN344">
        <v>999.9</v>
      </c>
      <c r="HO344">
        <v>9999</v>
      </c>
      <c r="HP344">
        <v>1.86325</v>
      </c>
      <c r="HQ344">
        <v>1.86813</v>
      </c>
      <c r="HR344">
        <v>1.86784</v>
      </c>
      <c r="HS344">
        <v>1.86905</v>
      </c>
      <c r="HT344">
        <v>1.86982</v>
      </c>
      <c r="HU344">
        <v>1.86591</v>
      </c>
      <c r="HV344">
        <v>1.86694</v>
      </c>
      <c r="HW344">
        <v>1.86843</v>
      </c>
      <c r="HX344">
        <v>5</v>
      </c>
      <c r="HY344">
        <v>0</v>
      </c>
      <c r="HZ344">
        <v>0</v>
      </c>
      <c r="IA344">
        <v>0</v>
      </c>
      <c r="IB344" t="s">
        <v>424</v>
      </c>
      <c r="IC344" t="s">
        <v>425</v>
      </c>
      <c r="ID344" t="s">
        <v>426</v>
      </c>
      <c r="IE344" t="s">
        <v>426</v>
      </c>
      <c r="IF344" t="s">
        <v>426</v>
      </c>
      <c r="IG344" t="s">
        <v>426</v>
      </c>
      <c r="IH344">
        <v>0</v>
      </c>
      <c r="II344">
        <v>100</v>
      </c>
      <c r="IJ344">
        <v>100</v>
      </c>
      <c r="IK344">
        <v>1.98</v>
      </c>
      <c r="IL344">
        <v>0.3841</v>
      </c>
      <c r="IM344">
        <v>0.591063205497763</v>
      </c>
      <c r="IN344">
        <v>0.00362635438953289</v>
      </c>
      <c r="IO344">
        <v>-8.50754122937555e-07</v>
      </c>
      <c r="IP344">
        <v>2.87264459290622e-10</v>
      </c>
      <c r="IQ344">
        <v>-0.103101814204982</v>
      </c>
      <c r="IR344">
        <v>-0.017656537129445</v>
      </c>
      <c r="IS344">
        <v>0.00217271289782075</v>
      </c>
      <c r="IT344">
        <v>-2.34727275410467e-05</v>
      </c>
      <c r="IU344">
        <v>4</v>
      </c>
      <c r="IV344">
        <v>2183</v>
      </c>
      <c r="IW344">
        <v>1</v>
      </c>
      <c r="IX344">
        <v>27</v>
      </c>
      <c r="IY344">
        <v>29322748.6</v>
      </c>
      <c r="IZ344">
        <v>29322748.6</v>
      </c>
      <c r="JA344">
        <v>0.998535</v>
      </c>
      <c r="JB344">
        <v>2.6355</v>
      </c>
      <c r="JC344">
        <v>1.54785</v>
      </c>
      <c r="JD344">
        <v>2.31323</v>
      </c>
      <c r="JE344">
        <v>1.64551</v>
      </c>
      <c r="JF344">
        <v>2.37549</v>
      </c>
      <c r="JG344">
        <v>34.6235</v>
      </c>
      <c r="JH344">
        <v>24.2188</v>
      </c>
      <c r="JI344">
        <v>18</v>
      </c>
      <c r="JJ344">
        <v>472.323</v>
      </c>
      <c r="JK344">
        <v>395.87</v>
      </c>
      <c r="JL344">
        <v>30.8689</v>
      </c>
      <c r="JM344">
        <v>28.4754</v>
      </c>
      <c r="JN344">
        <v>30.0002</v>
      </c>
      <c r="JO344">
        <v>28.4401</v>
      </c>
      <c r="JP344">
        <v>28.3881</v>
      </c>
      <c r="JQ344">
        <v>20.0029</v>
      </c>
      <c r="JR344">
        <v>20.685</v>
      </c>
      <c r="JS344">
        <v>54.428</v>
      </c>
      <c r="JT344">
        <v>30.8604</v>
      </c>
      <c r="JU344">
        <v>420</v>
      </c>
      <c r="JV344">
        <v>23.7019</v>
      </c>
      <c r="JW344">
        <v>96.5818</v>
      </c>
      <c r="JX344">
        <v>94.5503</v>
      </c>
    </row>
    <row r="345" spans="1:284">
      <c r="A345">
        <v>329</v>
      </c>
      <c r="B345">
        <v>1759365217</v>
      </c>
      <c r="C345">
        <v>4174.90000009537</v>
      </c>
      <c r="D345" t="s">
        <v>1092</v>
      </c>
      <c r="E345" t="s">
        <v>1093</v>
      </c>
      <c r="F345">
        <v>5</v>
      </c>
      <c r="G345" t="s">
        <v>1094</v>
      </c>
      <c r="H345" t="s">
        <v>419</v>
      </c>
      <c r="I345">
        <v>1759365213.5</v>
      </c>
      <c r="J345">
        <f>(K345)/1000</f>
        <v>0</v>
      </c>
      <c r="K345">
        <f>1000*DK345*AI345*(DG345-DH345)/(100*CZ345*(1000-AI345*DG345))</f>
        <v>0</v>
      </c>
      <c r="L345">
        <f>DK345*AI345*(DF345-DE345*(1000-AI345*DH345)/(1000-AI345*DG345))/(100*CZ345)</f>
        <v>0</v>
      </c>
      <c r="M345">
        <f>DE345 - IF(AI345&gt;1, L345*CZ345*100.0/(AK345), 0)</f>
        <v>0</v>
      </c>
      <c r="N345">
        <f>((T345-J345/2)*M345-L345)/(T345+J345/2)</f>
        <v>0</v>
      </c>
      <c r="O345">
        <f>N345*(DL345+DM345)/1000.0</f>
        <v>0</v>
      </c>
      <c r="P345">
        <f>(DE345 - IF(AI345&gt;1, L345*CZ345*100.0/(AK345), 0))*(DL345+DM345)/1000.0</f>
        <v>0</v>
      </c>
      <c r="Q345">
        <f>2.0/((1/S345-1/R345)+SIGN(S345)*SQRT((1/S345-1/R345)*(1/S345-1/R345) + 4*DA345/((DA345+1)*(DA345+1))*(2*1/S345*1/R345-1/R345*1/R345)))</f>
        <v>0</v>
      </c>
      <c r="R345">
        <f>IF(LEFT(DB345,1)&lt;&gt;"0",IF(LEFT(DB345,1)="1",3.0,DC345),$D$5+$E$5*(DS345*DL345/($K$5*1000))+$F$5*(DS345*DL345/($K$5*1000))*MAX(MIN(CZ345,$J$5),$I$5)*MAX(MIN(CZ345,$J$5),$I$5)+$G$5*MAX(MIN(CZ345,$J$5),$I$5)*(DS345*DL345/($K$5*1000))+$H$5*(DS345*DL345/($K$5*1000))*(DS345*DL345/($K$5*1000)))</f>
        <v>0</v>
      </c>
      <c r="S345">
        <f>J345*(1000-(1000*0.61365*exp(17.502*W345/(240.97+W345))/(DL345+DM345)+DG345)/2)/(1000*0.61365*exp(17.502*W345/(240.97+W345))/(DL345+DM345)-DG345)</f>
        <v>0</v>
      </c>
      <c r="T345">
        <f>1/((DA345+1)/(Q345/1.6)+1/(R345/1.37)) + DA345/((DA345+1)/(Q345/1.6) + DA345/(R345/1.37))</f>
        <v>0</v>
      </c>
      <c r="U345">
        <f>(CV345*CY345)</f>
        <v>0</v>
      </c>
      <c r="V345">
        <f>(DN345+(U345+2*0.95*5.67E-8*(((DN345+$B$7)+273)^4-(DN345+273)^4)-44100*J345)/(1.84*29.3*R345+8*0.95*5.67E-8*(DN345+273)^3))</f>
        <v>0</v>
      </c>
      <c r="W345">
        <f>($C$7*DO345+$D$7*DP345+$E$7*V345)</f>
        <v>0</v>
      </c>
      <c r="X345">
        <f>0.61365*exp(17.502*W345/(240.97+W345))</f>
        <v>0</v>
      </c>
      <c r="Y345">
        <f>(Z345/AA345*100)</f>
        <v>0</v>
      </c>
      <c r="Z345">
        <f>DG345*(DL345+DM345)/1000</f>
        <v>0</v>
      </c>
      <c r="AA345">
        <f>0.61365*exp(17.502*DN345/(240.97+DN345))</f>
        <v>0</v>
      </c>
      <c r="AB345">
        <f>(X345-DG345*(DL345+DM345)/1000)</f>
        <v>0</v>
      </c>
      <c r="AC345">
        <f>(-J345*44100)</f>
        <v>0</v>
      </c>
      <c r="AD345">
        <f>2*29.3*R345*0.92*(DN345-W345)</f>
        <v>0</v>
      </c>
      <c r="AE345">
        <f>2*0.95*5.67E-8*(((DN345+$B$7)+273)^4-(W345+273)^4)</f>
        <v>0</v>
      </c>
      <c r="AF345">
        <f>U345+AE345+AC345+AD345</f>
        <v>0</v>
      </c>
      <c r="AG345">
        <v>0</v>
      </c>
      <c r="AH345">
        <v>0</v>
      </c>
      <c r="AI345">
        <f>IF(AG345*$H$13&gt;=AK345,1.0,(AK345/(AK345-AG345*$H$13)))</f>
        <v>0</v>
      </c>
      <c r="AJ345">
        <f>(AI345-1)*100</f>
        <v>0</v>
      </c>
      <c r="AK345">
        <f>MAX(0,($B$13+$C$13*DS345)/(1+$D$13*DS345)*DL345/(DN345+273)*$E$13)</f>
        <v>0</v>
      </c>
      <c r="AL345" t="s">
        <v>420</v>
      </c>
      <c r="AM345" t="s">
        <v>420</v>
      </c>
      <c r="AN345">
        <v>0</v>
      </c>
      <c r="AO345">
        <v>0</v>
      </c>
      <c r="AP345">
        <f>1-AN345/AO345</f>
        <v>0</v>
      </c>
      <c r="AQ345">
        <v>0</v>
      </c>
      <c r="AR345" t="s">
        <v>420</v>
      </c>
      <c r="AS345" t="s">
        <v>420</v>
      </c>
      <c r="AT345">
        <v>0</v>
      </c>
      <c r="AU345">
        <v>0</v>
      </c>
      <c r="AV345">
        <f>1-AT345/AU345</f>
        <v>0</v>
      </c>
      <c r="AW345">
        <v>0.5</v>
      </c>
      <c r="AX345">
        <f>CW345</f>
        <v>0</v>
      </c>
      <c r="AY345">
        <f>L345</f>
        <v>0</v>
      </c>
      <c r="AZ345">
        <f>AV345*AW345*AX345</f>
        <v>0</v>
      </c>
      <c r="BA345">
        <f>(AY345-AQ345)/AX345</f>
        <v>0</v>
      </c>
      <c r="BB345">
        <f>(AO345-AU345)/AU345</f>
        <v>0</v>
      </c>
      <c r="BC345">
        <f>AN345/(AP345+AN345/AU345)</f>
        <v>0</v>
      </c>
      <c r="BD345" t="s">
        <v>420</v>
      </c>
      <c r="BE345">
        <v>0</v>
      </c>
      <c r="BF345">
        <f>IF(BE345&lt;&gt;0, BE345, BC345)</f>
        <v>0</v>
      </c>
      <c r="BG345">
        <f>1-BF345/AU345</f>
        <v>0</v>
      </c>
      <c r="BH345">
        <f>(AU345-AT345)/(AU345-BF345)</f>
        <v>0</v>
      </c>
      <c r="BI345">
        <f>(AO345-AU345)/(AO345-BF345)</f>
        <v>0</v>
      </c>
      <c r="BJ345">
        <f>(AU345-AT345)/(AU345-AN345)</f>
        <v>0</v>
      </c>
      <c r="BK345">
        <f>(AO345-AU345)/(AO345-AN345)</f>
        <v>0</v>
      </c>
      <c r="BL345">
        <f>(BH345*BF345/AT345)</f>
        <v>0</v>
      </c>
      <c r="BM345">
        <f>(1-BL345)</f>
        <v>0</v>
      </c>
      <c r="CV345">
        <f>$B$11*DT345+$C$11*DU345+$F$11*EF345*(1-EI345)</f>
        <v>0</v>
      </c>
      <c r="CW345">
        <f>CV345*CX345</f>
        <v>0</v>
      </c>
      <c r="CX345">
        <f>($B$11*$D$9+$C$11*$D$9+$F$11*((ES345+EK345)/MAX(ES345+EK345+ET345, 0.1)*$I$9+ET345/MAX(ES345+EK345+ET345, 0.1)*$J$9))/($B$11+$C$11+$F$11)</f>
        <v>0</v>
      </c>
      <c r="CY345">
        <f>($B$11*$K$9+$C$11*$K$9+$F$11*((ES345+EK345)/MAX(ES345+EK345+ET345, 0.1)*$P$9+ET345/MAX(ES345+EK345+ET345, 0.1)*$Q$9))/($B$11+$C$11+$F$11)</f>
        <v>0</v>
      </c>
      <c r="CZ345">
        <v>5.52</v>
      </c>
      <c r="DA345">
        <v>0.5</v>
      </c>
      <c r="DB345" t="s">
        <v>421</v>
      </c>
      <c r="DC345">
        <v>2</v>
      </c>
      <c r="DD345">
        <v>1759365213.5</v>
      </c>
      <c r="DE345">
        <v>420.683166666667</v>
      </c>
      <c r="DF345">
        <v>419.963666666667</v>
      </c>
      <c r="DG345">
        <v>24.1273166666667</v>
      </c>
      <c r="DH345">
        <v>23.9062833333333</v>
      </c>
      <c r="DI345">
        <v>418.701666666667</v>
      </c>
      <c r="DJ345">
        <v>23.7391666666667</v>
      </c>
      <c r="DK345">
        <v>499.9775</v>
      </c>
      <c r="DL345">
        <v>90.3391333333333</v>
      </c>
      <c r="DM345">
        <v>0.0335718833333333</v>
      </c>
      <c r="DN345">
        <v>30.4458166666667</v>
      </c>
      <c r="DO345">
        <v>30.0048</v>
      </c>
      <c r="DP345">
        <v>999.9</v>
      </c>
      <c r="DQ345">
        <v>0</v>
      </c>
      <c r="DR345">
        <v>0</v>
      </c>
      <c r="DS345">
        <v>10004.3666666667</v>
      </c>
      <c r="DT345">
        <v>0</v>
      </c>
      <c r="DU345">
        <v>0.330984</v>
      </c>
      <c r="DV345">
        <v>0.719645333333333</v>
      </c>
      <c r="DW345">
        <v>431.084333333333</v>
      </c>
      <c r="DX345">
        <v>430.249166666667</v>
      </c>
      <c r="DY345">
        <v>0.221047833333333</v>
      </c>
      <c r="DZ345">
        <v>419.963666666667</v>
      </c>
      <c r="EA345">
        <v>23.9062833333333</v>
      </c>
      <c r="EB345">
        <v>2.17964333333333</v>
      </c>
      <c r="EC345">
        <v>2.15967166666667</v>
      </c>
      <c r="ED345">
        <v>18.8134666666667</v>
      </c>
      <c r="EE345">
        <v>18.66625</v>
      </c>
      <c r="EF345">
        <v>0.00500059</v>
      </c>
      <c r="EG345">
        <v>0</v>
      </c>
      <c r="EH345">
        <v>0</v>
      </c>
      <c r="EI345">
        <v>0</v>
      </c>
      <c r="EJ345">
        <v>776.9</v>
      </c>
      <c r="EK345">
        <v>0.00500059</v>
      </c>
      <c r="EL345">
        <v>-15.2166666666667</v>
      </c>
      <c r="EM345">
        <v>-1.51666666666667</v>
      </c>
      <c r="EN345">
        <v>35.625</v>
      </c>
      <c r="EO345">
        <v>38.5</v>
      </c>
      <c r="EP345">
        <v>36.854</v>
      </c>
      <c r="EQ345">
        <v>38.3956666666667</v>
      </c>
      <c r="ER345">
        <v>37.7913333333333</v>
      </c>
      <c r="ES345">
        <v>0</v>
      </c>
      <c r="ET345">
        <v>0</v>
      </c>
      <c r="EU345">
        <v>0</v>
      </c>
      <c r="EV345">
        <v>1759365218.5</v>
      </c>
      <c r="EW345">
        <v>0</v>
      </c>
      <c r="EX345">
        <v>774.007692307692</v>
      </c>
      <c r="EY345">
        <v>2.10598283451013</v>
      </c>
      <c r="EZ345">
        <v>-15.470085178087</v>
      </c>
      <c r="FA345">
        <v>-11.8423076923077</v>
      </c>
      <c r="FB345">
        <v>15</v>
      </c>
      <c r="FC345">
        <v>0</v>
      </c>
      <c r="FD345" t="s">
        <v>422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0.670571523809524</v>
      </c>
      <c r="FQ345">
        <v>0.114612233766234</v>
      </c>
      <c r="FR345">
        <v>0.0475346769728805</v>
      </c>
      <c r="FS345">
        <v>1</v>
      </c>
      <c r="FT345">
        <v>774.747058823529</v>
      </c>
      <c r="FU345">
        <v>4.48586703188731</v>
      </c>
      <c r="FV345">
        <v>4.85878436104423</v>
      </c>
      <c r="FW345">
        <v>-1</v>
      </c>
      <c r="FX345">
        <v>0.22088880952381</v>
      </c>
      <c r="FY345">
        <v>0.00184714285714277</v>
      </c>
      <c r="FZ345">
        <v>0.000767723698998888</v>
      </c>
      <c r="GA345">
        <v>1</v>
      </c>
      <c r="GB345">
        <v>2</v>
      </c>
      <c r="GC345">
        <v>2</v>
      </c>
      <c r="GD345" t="s">
        <v>449</v>
      </c>
      <c r="GE345">
        <v>3.13297</v>
      </c>
      <c r="GF345">
        <v>2.71155</v>
      </c>
      <c r="GG345">
        <v>0.0894033</v>
      </c>
      <c r="GH345">
        <v>0.0897623</v>
      </c>
      <c r="GI345">
        <v>0.103103</v>
      </c>
      <c r="GJ345">
        <v>0.103198</v>
      </c>
      <c r="GK345">
        <v>34272.6</v>
      </c>
      <c r="GL345">
        <v>36699.5</v>
      </c>
      <c r="GM345">
        <v>34054.5</v>
      </c>
      <c r="GN345">
        <v>36507</v>
      </c>
      <c r="GO345">
        <v>43136.3</v>
      </c>
      <c r="GP345">
        <v>46999.2</v>
      </c>
      <c r="GQ345">
        <v>53126.5</v>
      </c>
      <c r="GR345">
        <v>58349</v>
      </c>
      <c r="GS345">
        <v>1.9516</v>
      </c>
      <c r="GT345">
        <v>1.78045</v>
      </c>
      <c r="GU345">
        <v>0.0818819</v>
      </c>
      <c r="GV345">
        <v>0</v>
      </c>
      <c r="GW345">
        <v>28.6707</v>
      </c>
      <c r="GX345">
        <v>999.9</v>
      </c>
      <c r="GY345">
        <v>57.35</v>
      </c>
      <c r="GZ345">
        <v>31.008</v>
      </c>
      <c r="HA345">
        <v>28.6528</v>
      </c>
      <c r="HB345">
        <v>54.5628</v>
      </c>
      <c r="HC345">
        <v>44.4471</v>
      </c>
      <c r="HD345">
        <v>1</v>
      </c>
      <c r="HE345">
        <v>0.0930234</v>
      </c>
      <c r="HF345">
        <v>-1.57983</v>
      </c>
      <c r="HG345">
        <v>20.1243</v>
      </c>
      <c r="HH345">
        <v>5.19932</v>
      </c>
      <c r="HI345">
        <v>12.004</v>
      </c>
      <c r="HJ345">
        <v>4.976</v>
      </c>
      <c r="HK345">
        <v>3.294</v>
      </c>
      <c r="HL345">
        <v>9999</v>
      </c>
      <c r="HM345">
        <v>9999</v>
      </c>
      <c r="HN345">
        <v>999.9</v>
      </c>
      <c r="HO345">
        <v>9999</v>
      </c>
      <c r="HP345">
        <v>1.86325</v>
      </c>
      <c r="HQ345">
        <v>1.86813</v>
      </c>
      <c r="HR345">
        <v>1.86784</v>
      </c>
      <c r="HS345">
        <v>1.86905</v>
      </c>
      <c r="HT345">
        <v>1.86982</v>
      </c>
      <c r="HU345">
        <v>1.86588</v>
      </c>
      <c r="HV345">
        <v>1.86694</v>
      </c>
      <c r="HW345">
        <v>1.86838</v>
      </c>
      <c r="HX345">
        <v>5</v>
      </c>
      <c r="HY345">
        <v>0</v>
      </c>
      <c r="HZ345">
        <v>0</v>
      </c>
      <c r="IA345">
        <v>0</v>
      </c>
      <c r="IB345" t="s">
        <v>424</v>
      </c>
      <c r="IC345" t="s">
        <v>425</v>
      </c>
      <c r="ID345" t="s">
        <v>426</v>
      </c>
      <c r="IE345" t="s">
        <v>426</v>
      </c>
      <c r="IF345" t="s">
        <v>426</v>
      </c>
      <c r="IG345" t="s">
        <v>426</v>
      </c>
      <c r="IH345">
        <v>0</v>
      </c>
      <c r="II345">
        <v>100</v>
      </c>
      <c r="IJ345">
        <v>100</v>
      </c>
      <c r="IK345">
        <v>1.981</v>
      </c>
      <c r="IL345">
        <v>0.3881</v>
      </c>
      <c r="IM345">
        <v>0.591063205497763</v>
      </c>
      <c r="IN345">
        <v>0.00362635438953289</v>
      </c>
      <c r="IO345">
        <v>-8.50754122937555e-07</v>
      </c>
      <c r="IP345">
        <v>2.87264459290622e-10</v>
      </c>
      <c r="IQ345">
        <v>-0.103101814204982</v>
      </c>
      <c r="IR345">
        <v>-0.017656537129445</v>
      </c>
      <c r="IS345">
        <v>0.00217271289782075</v>
      </c>
      <c r="IT345">
        <v>-2.34727275410467e-05</v>
      </c>
      <c r="IU345">
        <v>4</v>
      </c>
      <c r="IV345">
        <v>2183</v>
      </c>
      <c r="IW345">
        <v>1</v>
      </c>
      <c r="IX345">
        <v>27</v>
      </c>
      <c r="IY345">
        <v>29322753.6</v>
      </c>
      <c r="IZ345">
        <v>29322753.6</v>
      </c>
      <c r="JA345">
        <v>0.998535</v>
      </c>
      <c r="JB345">
        <v>2.64282</v>
      </c>
      <c r="JC345">
        <v>1.54785</v>
      </c>
      <c r="JD345">
        <v>2.31323</v>
      </c>
      <c r="JE345">
        <v>1.64673</v>
      </c>
      <c r="JF345">
        <v>2.36572</v>
      </c>
      <c r="JG345">
        <v>34.6235</v>
      </c>
      <c r="JH345">
        <v>24.2188</v>
      </c>
      <c r="JI345">
        <v>18</v>
      </c>
      <c r="JJ345">
        <v>505.534</v>
      </c>
      <c r="JK345">
        <v>395.819</v>
      </c>
      <c r="JL345">
        <v>30.9994</v>
      </c>
      <c r="JM345">
        <v>28.5533</v>
      </c>
      <c r="JN345">
        <v>30.0003</v>
      </c>
      <c r="JO345">
        <v>28.5076</v>
      </c>
      <c r="JP345">
        <v>28.4575</v>
      </c>
      <c r="JQ345">
        <v>20.0079</v>
      </c>
      <c r="JR345">
        <v>20.1885</v>
      </c>
      <c r="JS345">
        <v>55.2665</v>
      </c>
      <c r="JT345">
        <v>30.9999</v>
      </c>
      <c r="JU345">
        <v>420</v>
      </c>
      <c r="JV345">
        <v>23.9472</v>
      </c>
      <c r="JW345">
        <v>96.5716</v>
      </c>
      <c r="JX345">
        <v>94.5364</v>
      </c>
    </row>
    <row r="346" spans="1:284">
      <c r="A346">
        <v>330</v>
      </c>
      <c r="B346">
        <v>1759365219</v>
      </c>
      <c r="C346">
        <v>4176.90000009537</v>
      </c>
      <c r="D346" t="s">
        <v>1095</v>
      </c>
      <c r="E346" t="s">
        <v>1096</v>
      </c>
      <c r="F346">
        <v>5</v>
      </c>
      <c r="G346" t="s">
        <v>1094</v>
      </c>
      <c r="H346" t="s">
        <v>419</v>
      </c>
      <c r="I346">
        <v>1759365215.75</v>
      </c>
      <c r="J346">
        <f>(K346)/1000</f>
        <v>0</v>
      </c>
      <c r="K346">
        <f>1000*DK346*AI346*(DG346-DH346)/(100*CZ346*(1000-AI346*DG346))</f>
        <v>0</v>
      </c>
      <c r="L346">
        <f>DK346*AI346*(DF346-DE346*(1000-AI346*DH346)/(1000-AI346*DG346))/(100*CZ346)</f>
        <v>0</v>
      </c>
      <c r="M346">
        <f>DE346 - IF(AI346&gt;1, L346*CZ346*100.0/(AK346), 0)</f>
        <v>0</v>
      </c>
      <c r="N346">
        <f>((T346-J346/2)*M346-L346)/(T346+J346/2)</f>
        <v>0</v>
      </c>
      <c r="O346">
        <f>N346*(DL346+DM346)/1000.0</f>
        <v>0</v>
      </c>
      <c r="P346">
        <f>(DE346 - IF(AI346&gt;1, L346*CZ346*100.0/(AK346), 0))*(DL346+DM346)/1000.0</f>
        <v>0</v>
      </c>
      <c r="Q346">
        <f>2.0/((1/S346-1/R346)+SIGN(S346)*SQRT((1/S346-1/R346)*(1/S346-1/R346) + 4*DA346/((DA346+1)*(DA346+1))*(2*1/S346*1/R346-1/R346*1/R346)))</f>
        <v>0</v>
      </c>
      <c r="R346">
        <f>IF(LEFT(DB346,1)&lt;&gt;"0",IF(LEFT(DB346,1)="1",3.0,DC346),$D$5+$E$5*(DS346*DL346/($K$5*1000))+$F$5*(DS346*DL346/($K$5*1000))*MAX(MIN(CZ346,$J$5),$I$5)*MAX(MIN(CZ346,$J$5),$I$5)+$G$5*MAX(MIN(CZ346,$J$5),$I$5)*(DS346*DL346/($K$5*1000))+$H$5*(DS346*DL346/($K$5*1000))*(DS346*DL346/($K$5*1000)))</f>
        <v>0</v>
      </c>
      <c r="S346">
        <f>J346*(1000-(1000*0.61365*exp(17.502*W346/(240.97+W346))/(DL346+DM346)+DG346)/2)/(1000*0.61365*exp(17.502*W346/(240.97+W346))/(DL346+DM346)-DG346)</f>
        <v>0</v>
      </c>
      <c r="T346">
        <f>1/((DA346+1)/(Q346/1.6)+1/(R346/1.37)) + DA346/((DA346+1)/(Q346/1.6) + DA346/(R346/1.37))</f>
        <v>0</v>
      </c>
      <c r="U346">
        <f>(CV346*CY346)</f>
        <v>0</v>
      </c>
      <c r="V346">
        <f>(DN346+(U346+2*0.95*5.67E-8*(((DN346+$B$7)+273)^4-(DN346+273)^4)-44100*J346)/(1.84*29.3*R346+8*0.95*5.67E-8*(DN346+273)^3))</f>
        <v>0</v>
      </c>
      <c r="W346">
        <f>($C$7*DO346+$D$7*DP346+$E$7*V346)</f>
        <v>0</v>
      </c>
      <c r="X346">
        <f>0.61365*exp(17.502*W346/(240.97+W346))</f>
        <v>0</v>
      </c>
      <c r="Y346">
        <f>(Z346/AA346*100)</f>
        <v>0</v>
      </c>
      <c r="Z346">
        <f>DG346*(DL346+DM346)/1000</f>
        <v>0</v>
      </c>
      <c r="AA346">
        <f>0.61365*exp(17.502*DN346/(240.97+DN346))</f>
        <v>0</v>
      </c>
      <c r="AB346">
        <f>(X346-DG346*(DL346+DM346)/1000)</f>
        <v>0</v>
      </c>
      <c r="AC346">
        <f>(-J346*44100)</f>
        <v>0</v>
      </c>
      <c r="AD346">
        <f>2*29.3*R346*0.92*(DN346-W346)</f>
        <v>0</v>
      </c>
      <c r="AE346">
        <f>2*0.95*5.67E-8*(((DN346+$B$7)+273)^4-(W346+273)^4)</f>
        <v>0</v>
      </c>
      <c r="AF346">
        <f>U346+AE346+AC346+AD346</f>
        <v>0</v>
      </c>
      <c r="AG346">
        <v>0</v>
      </c>
      <c r="AH346">
        <v>0</v>
      </c>
      <c r="AI346">
        <f>IF(AG346*$H$13&gt;=AK346,1.0,(AK346/(AK346-AG346*$H$13)))</f>
        <v>0</v>
      </c>
      <c r="AJ346">
        <f>(AI346-1)*100</f>
        <v>0</v>
      </c>
      <c r="AK346">
        <f>MAX(0,($B$13+$C$13*DS346)/(1+$D$13*DS346)*DL346/(DN346+273)*$E$13)</f>
        <v>0</v>
      </c>
      <c r="AL346" t="s">
        <v>420</v>
      </c>
      <c r="AM346" t="s">
        <v>420</v>
      </c>
      <c r="AN346">
        <v>0</v>
      </c>
      <c r="AO346">
        <v>0</v>
      </c>
      <c r="AP346">
        <f>1-AN346/AO346</f>
        <v>0</v>
      </c>
      <c r="AQ346">
        <v>0</v>
      </c>
      <c r="AR346" t="s">
        <v>420</v>
      </c>
      <c r="AS346" t="s">
        <v>420</v>
      </c>
      <c r="AT346">
        <v>0</v>
      </c>
      <c r="AU346">
        <v>0</v>
      </c>
      <c r="AV346">
        <f>1-AT346/AU346</f>
        <v>0</v>
      </c>
      <c r="AW346">
        <v>0.5</v>
      </c>
      <c r="AX346">
        <f>CW346</f>
        <v>0</v>
      </c>
      <c r="AY346">
        <f>L346</f>
        <v>0</v>
      </c>
      <c r="AZ346">
        <f>AV346*AW346*AX346</f>
        <v>0</v>
      </c>
      <c r="BA346">
        <f>(AY346-AQ346)/AX346</f>
        <v>0</v>
      </c>
      <c r="BB346">
        <f>(AO346-AU346)/AU346</f>
        <v>0</v>
      </c>
      <c r="BC346">
        <f>AN346/(AP346+AN346/AU346)</f>
        <v>0</v>
      </c>
      <c r="BD346" t="s">
        <v>420</v>
      </c>
      <c r="BE346">
        <v>0</v>
      </c>
      <c r="BF346">
        <f>IF(BE346&lt;&gt;0, BE346, BC346)</f>
        <v>0</v>
      </c>
      <c r="BG346">
        <f>1-BF346/AU346</f>
        <v>0</v>
      </c>
      <c r="BH346">
        <f>(AU346-AT346)/(AU346-BF346)</f>
        <v>0</v>
      </c>
      <c r="BI346">
        <f>(AO346-AU346)/(AO346-BF346)</f>
        <v>0</v>
      </c>
      <c r="BJ346">
        <f>(AU346-AT346)/(AU346-AN346)</f>
        <v>0</v>
      </c>
      <c r="BK346">
        <f>(AO346-AU346)/(AO346-AN346)</f>
        <v>0</v>
      </c>
      <c r="BL346">
        <f>(BH346*BF346/AT346)</f>
        <v>0</v>
      </c>
      <c r="BM346">
        <f>(1-BL346)</f>
        <v>0</v>
      </c>
      <c r="CV346">
        <f>$B$11*DT346+$C$11*DU346+$F$11*EF346*(1-EI346)</f>
        <v>0</v>
      </c>
      <c r="CW346">
        <f>CV346*CX346</f>
        <v>0</v>
      </c>
      <c r="CX346">
        <f>($B$11*$D$9+$C$11*$D$9+$F$11*((ES346+EK346)/MAX(ES346+EK346+ET346, 0.1)*$I$9+ET346/MAX(ES346+EK346+ET346, 0.1)*$J$9))/($B$11+$C$11+$F$11)</f>
        <v>0</v>
      </c>
      <c r="CY346">
        <f>($B$11*$K$9+$C$11*$K$9+$F$11*((ES346+EK346)/MAX(ES346+EK346+ET346, 0.1)*$P$9+ET346/MAX(ES346+EK346+ET346, 0.1)*$Q$9))/($B$11+$C$11+$F$11)</f>
        <v>0</v>
      </c>
      <c r="CZ346">
        <v>5.52</v>
      </c>
      <c r="DA346">
        <v>0.5</v>
      </c>
      <c r="DB346" t="s">
        <v>421</v>
      </c>
      <c r="DC346">
        <v>2</v>
      </c>
      <c r="DD346">
        <v>1759365215.75</v>
      </c>
      <c r="DE346">
        <v>420.6685</v>
      </c>
      <c r="DF346">
        <v>419.9495</v>
      </c>
      <c r="DG346">
        <v>24.12765</v>
      </c>
      <c r="DH346">
        <v>23.9061</v>
      </c>
      <c r="DI346">
        <v>418.687</v>
      </c>
      <c r="DJ346">
        <v>23.7395</v>
      </c>
      <c r="DK346">
        <v>500.05375</v>
      </c>
      <c r="DL346">
        <v>90.33855</v>
      </c>
      <c r="DM346">
        <v>0.0334182</v>
      </c>
      <c r="DN346">
        <v>30.4456</v>
      </c>
      <c r="DO346">
        <v>30.0078</v>
      </c>
      <c r="DP346">
        <v>999.9</v>
      </c>
      <c r="DQ346">
        <v>0</v>
      </c>
      <c r="DR346">
        <v>0</v>
      </c>
      <c r="DS346">
        <v>10022.8</v>
      </c>
      <c r="DT346">
        <v>0</v>
      </c>
      <c r="DU346">
        <v>0.330984</v>
      </c>
      <c r="DV346">
        <v>0.71894075</v>
      </c>
      <c r="DW346">
        <v>431.06925</v>
      </c>
      <c r="DX346">
        <v>430.2345</v>
      </c>
      <c r="DY346">
        <v>0.221595</v>
      </c>
      <c r="DZ346">
        <v>419.9495</v>
      </c>
      <c r="EA346">
        <v>23.9061</v>
      </c>
      <c r="EB346">
        <v>2.1796575</v>
      </c>
      <c r="EC346">
        <v>2.1596375</v>
      </c>
      <c r="ED346">
        <v>18.8136</v>
      </c>
      <c r="EE346">
        <v>18.666</v>
      </c>
      <c r="EF346">
        <v>0.00500059</v>
      </c>
      <c r="EG346">
        <v>0</v>
      </c>
      <c r="EH346">
        <v>0</v>
      </c>
      <c r="EI346">
        <v>0</v>
      </c>
      <c r="EJ346">
        <v>776.575</v>
      </c>
      <c r="EK346">
        <v>0.00500059</v>
      </c>
      <c r="EL346">
        <v>-14.675</v>
      </c>
      <c r="EM346">
        <v>-2.325</v>
      </c>
      <c r="EN346">
        <v>35.60925</v>
      </c>
      <c r="EO346">
        <v>38.48425</v>
      </c>
      <c r="EP346">
        <v>36.82775</v>
      </c>
      <c r="EQ346">
        <v>38.375</v>
      </c>
      <c r="ER346">
        <v>37.7655</v>
      </c>
      <c r="ES346">
        <v>0</v>
      </c>
      <c r="ET346">
        <v>0</v>
      </c>
      <c r="EU346">
        <v>0</v>
      </c>
      <c r="EV346">
        <v>1759365220.3</v>
      </c>
      <c r="EW346">
        <v>0</v>
      </c>
      <c r="EX346">
        <v>773.888</v>
      </c>
      <c r="EY346">
        <v>-21.2153848348991</v>
      </c>
      <c r="EZ346">
        <v>33.1923080523573</v>
      </c>
      <c r="FA346">
        <v>-11.236</v>
      </c>
      <c r="FB346">
        <v>15</v>
      </c>
      <c r="FC346">
        <v>0</v>
      </c>
      <c r="FD346" t="s">
        <v>422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0.666249619047619</v>
      </c>
      <c r="FQ346">
        <v>0.22531987012987</v>
      </c>
      <c r="FR346">
        <v>0.0449090703252018</v>
      </c>
      <c r="FS346">
        <v>1</v>
      </c>
      <c r="FT346">
        <v>774.094117647059</v>
      </c>
      <c r="FU346">
        <v>0.412528659753582</v>
      </c>
      <c r="FV346">
        <v>4.59090796968957</v>
      </c>
      <c r="FW346">
        <v>-1</v>
      </c>
      <c r="FX346">
        <v>0.221063761904762</v>
      </c>
      <c r="FY346">
        <v>0.00148184415584435</v>
      </c>
      <c r="FZ346">
        <v>0.000704748986368087</v>
      </c>
      <c r="GA346">
        <v>1</v>
      </c>
      <c r="GB346">
        <v>2</v>
      </c>
      <c r="GC346">
        <v>2</v>
      </c>
      <c r="GD346" t="s">
        <v>449</v>
      </c>
      <c r="GE346">
        <v>3.133</v>
      </c>
      <c r="GF346">
        <v>2.71136</v>
      </c>
      <c r="GG346">
        <v>0.089404</v>
      </c>
      <c r="GH346">
        <v>0.0897734</v>
      </c>
      <c r="GI346">
        <v>0.103104</v>
      </c>
      <c r="GJ346">
        <v>0.103199</v>
      </c>
      <c r="GK346">
        <v>34272.7</v>
      </c>
      <c r="GL346">
        <v>36699.1</v>
      </c>
      <c r="GM346">
        <v>34054.6</v>
      </c>
      <c r="GN346">
        <v>36507</v>
      </c>
      <c r="GO346">
        <v>43136.3</v>
      </c>
      <c r="GP346">
        <v>46999.2</v>
      </c>
      <c r="GQ346">
        <v>53126.5</v>
      </c>
      <c r="GR346">
        <v>58349</v>
      </c>
      <c r="GS346">
        <v>1.95135</v>
      </c>
      <c r="GT346">
        <v>1.78072</v>
      </c>
      <c r="GU346">
        <v>0.0814348</v>
      </c>
      <c r="GV346">
        <v>0</v>
      </c>
      <c r="GW346">
        <v>28.6707</v>
      </c>
      <c r="GX346">
        <v>999.9</v>
      </c>
      <c r="GY346">
        <v>57.35</v>
      </c>
      <c r="GZ346">
        <v>30.988</v>
      </c>
      <c r="HA346">
        <v>28.62</v>
      </c>
      <c r="HB346">
        <v>54.8728</v>
      </c>
      <c r="HC346">
        <v>44.2949</v>
      </c>
      <c r="HD346">
        <v>1</v>
      </c>
      <c r="HE346">
        <v>0.0928811</v>
      </c>
      <c r="HF346">
        <v>-1.47834</v>
      </c>
      <c r="HG346">
        <v>20.1253</v>
      </c>
      <c r="HH346">
        <v>5.19887</v>
      </c>
      <c r="HI346">
        <v>12.004</v>
      </c>
      <c r="HJ346">
        <v>4.97575</v>
      </c>
      <c r="HK346">
        <v>3.294</v>
      </c>
      <c r="HL346">
        <v>9999</v>
      </c>
      <c r="HM346">
        <v>9999</v>
      </c>
      <c r="HN346">
        <v>999.9</v>
      </c>
      <c r="HO346">
        <v>9999</v>
      </c>
      <c r="HP346">
        <v>1.86325</v>
      </c>
      <c r="HQ346">
        <v>1.86813</v>
      </c>
      <c r="HR346">
        <v>1.86784</v>
      </c>
      <c r="HS346">
        <v>1.86905</v>
      </c>
      <c r="HT346">
        <v>1.86983</v>
      </c>
      <c r="HU346">
        <v>1.86589</v>
      </c>
      <c r="HV346">
        <v>1.86695</v>
      </c>
      <c r="HW346">
        <v>1.86841</v>
      </c>
      <c r="HX346">
        <v>5</v>
      </c>
      <c r="HY346">
        <v>0</v>
      </c>
      <c r="HZ346">
        <v>0</v>
      </c>
      <c r="IA346">
        <v>0</v>
      </c>
      <c r="IB346" t="s">
        <v>424</v>
      </c>
      <c r="IC346" t="s">
        <v>425</v>
      </c>
      <c r="ID346" t="s">
        <v>426</v>
      </c>
      <c r="IE346" t="s">
        <v>426</v>
      </c>
      <c r="IF346" t="s">
        <v>426</v>
      </c>
      <c r="IG346" t="s">
        <v>426</v>
      </c>
      <c r="IH346">
        <v>0</v>
      </c>
      <c r="II346">
        <v>100</v>
      </c>
      <c r="IJ346">
        <v>100</v>
      </c>
      <c r="IK346">
        <v>1.981</v>
      </c>
      <c r="IL346">
        <v>0.3881</v>
      </c>
      <c r="IM346">
        <v>0.591063205497763</v>
      </c>
      <c r="IN346">
        <v>0.00362635438953289</v>
      </c>
      <c r="IO346">
        <v>-8.50754122937555e-07</v>
      </c>
      <c r="IP346">
        <v>2.87264459290622e-10</v>
      </c>
      <c r="IQ346">
        <v>-0.103101814204982</v>
      </c>
      <c r="IR346">
        <v>-0.017656537129445</v>
      </c>
      <c r="IS346">
        <v>0.00217271289782075</v>
      </c>
      <c r="IT346">
        <v>-2.34727275410467e-05</v>
      </c>
      <c r="IU346">
        <v>4</v>
      </c>
      <c r="IV346">
        <v>2183</v>
      </c>
      <c r="IW346">
        <v>1</v>
      </c>
      <c r="IX346">
        <v>27</v>
      </c>
      <c r="IY346">
        <v>29322753.6</v>
      </c>
      <c r="IZ346">
        <v>29322753.6</v>
      </c>
      <c r="JA346">
        <v>0.998535</v>
      </c>
      <c r="JB346">
        <v>2.63916</v>
      </c>
      <c r="JC346">
        <v>1.54785</v>
      </c>
      <c r="JD346">
        <v>2.31323</v>
      </c>
      <c r="JE346">
        <v>1.64551</v>
      </c>
      <c r="JF346">
        <v>2.37671</v>
      </c>
      <c r="JG346">
        <v>34.6235</v>
      </c>
      <c r="JH346">
        <v>24.2188</v>
      </c>
      <c r="JI346">
        <v>18</v>
      </c>
      <c r="JJ346">
        <v>505.37</v>
      </c>
      <c r="JK346">
        <v>395.968</v>
      </c>
      <c r="JL346">
        <v>31.0139</v>
      </c>
      <c r="JM346">
        <v>28.5536</v>
      </c>
      <c r="JN346">
        <v>30.0001</v>
      </c>
      <c r="JO346">
        <v>28.5078</v>
      </c>
      <c r="JP346">
        <v>28.4575</v>
      </c>
      <c r="JQ346">
        <v>20.0078</v>
      </c>
      <c r="JR346">
        <v>20.1885</v>
      </c>
      <c r="JS346">
        <v>55.2665</v>
      </c>
      <c r="JT346">
        <v>30.9999</v>
      </c>
      <c r="JU346">
        <v>420</v>
      </c>
      <c r="JV346">
        <v>23.9472</v>
      </c>
      <c r="JW346">
        <v>96.5717</v>
      </c>
      <c r="JX346">
        <v>94.5365</v>
      </c>
    </row>
    <row r="347" spans="1:284">
      <c r="A347">
        <v>331</v>
      </c>
      <c r="B347">
        <v>1759365222</v>
      </c>
      <c r="C347">
        <v>4179.90000009537</v>
      </c>
      <c r="D347" t="s">
        <v>1097</v>
      </c>
      <c r="E347" t="s">
        <v>1098</v>
      </c>
      <c r="F347">
        <v>5</v>
      </c>
      <c r="G347" t="s">
        <v>1094</v>
      </c>
      <c r="H347" t="s">
        <v>419</v>
      </c>
      <c r="I347">
        <v>1759365218.75</v>
      </c>
      <c r="J347">
        <f>(K347)/1000</f>
        <v>0</v>
      </c>
      <c r="K347">
        <f>1000*DK347*AI347*(DG347-DH347)/(100*CZ347*(1000-AI347*DG347))</f>
        <v>0</v>
      </c>
      <c r="L347">
        <f>DK347*AI347*(DF347-DE347*(1000-AI347*DH347)/(1000-AI347*DG347))/(100*CZ347)</f>
        <v>0</v>
      </c>
      <c r="M347">
        <f>DE347 - IF(AI347&gt;1, L347*CZ347*100.0/(AK347), 0)</f>
        <v>0</v>
      </c>
      <c r="N347">
        <f>((T347-J347/2)*M347-L347)/(T347+J347/2)</f>
        <v>0</v>
      </c>
      <c r="O347">
        <f>N347*(DL347+DM347)/1000.0</f>
        <v>0</v>
      </c>
      <c r="P347">
        <f>(DE347 - IF(AI347&gt;1, L347*CZ347*100.0/(AK347), 0))*(DL347+DM347)/1000.0</f>
        <v>0</v>
      </c>
      <c r="Q347">
        <f>2.0/((1/S347-1/R347)+SIGN(S347)*SQRT((1/S347-1/R347)*(1/S347-1/R347) + 4*DA347/((DA347+1)*(DA347+1))*(2*1/S347*1/R347-1/R347*1/R347)))</f>
        <v>0</v>
      </c>
      <c r="R347">
        <f>IF(LEFT(DB347,1)&lt;&gt;"0",IF(LEFT(DB347,1)="1",3.0,DC347),$D$5+$E$5*(DS347*DL347/($K$5*1000))+$F$5*(DS347*DL347/($K$5*1000))*MAX(MIN(CZ347,$J$5),$I$5)*MAX(MIN(CZ347,$J$5),$I$5)+$G$5*MAX(MIN(CZ347,$J$5),$I$5)*(DS347*DL347/($K$5*1000))+$H$5*(DS347*DL347/($K$5*1000))*(DS347*DL347/($K$5*1000)))</f>
        <v>0</v>
      </c>
      <c r="S347">
        <f>J347*(1000-(1000*0.61365*exp(17.502*W347/(240.97+W347))/(DL347+DM347)+DG347)/2)/(1000*0.61365*exp(17.502*W347/(240.97+W347))/(DL347+DM347)-DG347)</f>
        <v>0</v>
      </c>
      <c r="T347">
        <f>1/((DA347+1)/(Q347/1.6)+1/(R347/1.37)) + DA347/((DA347+1)/(Q347/1.6) + DA347/(R347/1.37))</f>
        <v>0</v>
      </c>
      <c r="U347">
        <f>(CV347*CY347)</f>
        <v>0</v>
      </c>
      <c r="V347">
        <f>(DN347+(U347+2*0.95*5.67E-8*(((DN347+$B$7)+273)^4-(DN347+273)^4)-44100*J347)/(1.84*29.3*R347+8*0.95*5.67E-8*(DN347+273)^3))</f>
        <v>0</v>
      </c>
      <c r="W347">
        <f>($C$7*DO347+$D$7*DP347+$E$7*V347)</f>
        <v>0</v>
      </c>
      <c r="X347">
        <f>0.61365*exp(17.502*W347/(240.97+W347))</f>
        <v>0</v>
      </c>
      <c r="Y347">
        <f>(Z347/AA347*100)</f>
        <v>0</v>
      </c>
      <c r="Z347">
        <f>DG347*(DL347+DM347)/1000</f>
        <v>0</v>
      </c>
      <c r="AA347">
        <f>0.61365*exp(17.502*DN347/(240.97+DN347))</f>
        <v>0</v>
      </c>
      <c r="AB347">
        <f>(X347-DG347*(DL347+DM347)/1000)</f>
        <v>0</v>
      </c>
      <c r="AC347">
        <f>(-J347*44100)</f>
        <v>0</v>
      </c>
      <c r="AD347">
        <f>2*29.3*R347*0.92*(DN347-W347)</f>
        <v>0</v>
      </c>
      <c r="AE347">
        <f>2*0.95*5.67E-8*(((DN347+$B$7)+273)^4-(W347+273)^4)</f>
        <v>0</v>
      </c>
      <c r="AF347">
        <f>U347+AE347+AC347+AD347</f>
        <v>0</v>
      </c>
      <c r="AG347">
        <v>0</v>
      </c>
      <c r="AH347">
        <v>0</v>
      </c>
      <c r="AI347">
        <f>IF(AG347*$H$13&gt;=AK347,1.0,(AK347/(AK347-AG347*$H$13)))</f>
        <v>0</v>
      </c>
      <c r="AJ347">
        <f>(AI347-1)*100</f>
        <v>0</v>
      </c>
      <c r="AK347">
        <f>MAX(0,($B$13+$C$13*DS347)/(1+$D$13*DS347)*DL347/(DN347+273)*$E$13)</f>
        <v>0</v>
      </c>
      <c r="AL347" t="s">
        <v>420</v>
      </c>
      <c r="AM347" t="s">
        <v>420</v>
      </c>
      <c r="AN347">
        <v>0</v>
      </c>
      <c r="AO347">
        <v>0</v>
      </c>
      <c r="AP347">
        <f>1-AN347/AO347</f>
        <v>0</v>
      </c>
      <c r="AQ347">
        <v>0</v>
      </c>
      <c r="AR347" t="s">
        <v>420</v>
      </c>
      <c r="AS347" t="s">
        <v>420</v>
      </c>
      <c r="AT347">
        <v>0</v>
      </c>
      <c r="AU347">
        <v>0</v>
      </c>
      <c r="AV347">
        <f>1-AT347/AU347</f>
        <v>0</v>
      </c>
      <c r="AW347">
        <v>0.5</v>
      </c>
      <c r="AX347">
        <f>CW347</f>
        <v>0</v>
      </c>
      <c r="AY347">
        <f>L347</f>
        <v>0</v>
      </c>
      <c r="AZ347">
        <f>AV347*AW347*AX347</f>
        <v>0</v>
      </c>
      <c r="BA347">
        <f>(AY347-AQ347)/AX347</f>
        <v>0</v>
      </c>
      <c r="BB347">
        <f>(AO347-AU347)/AU347</f>
        <v>0</v>
      </c>
      <c r="BC347">
        <f>AN347/(AP347+AN347/AU347)</f>
        <v>0</v>
      </c>
      <c r="BD347" t="s">
        <v>420</v>
      </c>
      <c r="BE347">
        <v>0</v>
      </c>
      <c r="BF347">
        <f>IF(BE347&lt;&gt;0, BE347, BC347)</f>
        <v>0</v>
      </c>
      <c r="BG347">
        <f>1-BF347/AU347</f>
        <v>0</v>
      </c>
      <c r="BH347">
        <f>(AU347-AT347)/(AU347-BF347)</f>
        <v>0</v>
      </c>
      <c r="BI347">
        <f>(AO347-AU347)/(AO347-BF347)</f>
        <v>0</v>
      </c>
      <c r="BJ347">
        <f>(AU347-AT347)/(AU347-AN347)</f>
        <v>0</v>
      </c>
      <c r="BK347">
        <f>(AO347-AU347)/(AO347-AN347)</f>
        <v>0</v>
      </c>
      <c r="BL347">
        <f>(BH347*BF347/AT347)</f>
        <v>0</v>
      </c>
      <c r="BM347">
        <f>(1-BL347)</f>
        <v>0</v>
      </c>
      <c r="CV347">
        <f>$B$11*DT347+$C$11*DU347+$F$11*EF347*(1-EI347)</f>
        <v>0</v>
      </c>
      <c r="CW347">
        <f>CV347*CX347</f>
        <v>0</v>
      </c>
      <c r="CX347">
        <f>($B$11*$D$9+$C$11*$D$9+$F$11*((ES347+EK347)/MAX(ES347+EK347+ET347, 0.1)*$I$9+ET347/MAX(ES347+EK347+ET347, 0.1)*$J$9))/($B$11+$C$11+$F$11)</f>
        <v>0</v>
      </c>
      <c r="CY347">
        <f>($B$11*$K$9+$C$11*$K$9+$F$11*((ES347+EK347)/MAX(ES347+EK347+ET347, 0.1)*$P$9+ET347/MAX(ES347+EK347+ET347, 0.1)*$Q$9))/($B$11+$C$11+$F$11)</f>
        <v>0</v>
      </c>
      <c r="CZ347">
        <v>5.52</v>
      </c>
      <c r="DA347">
        <v>0.5</v>
      </c>
      <c r="DB347" t="s">
        <v>421</v>
      </c>
      <c r="DC347">
        <v>2</v>
      </c>
      <c r="DD347">
        <v>1759365218.75</v>
      </c>
      <c r="DE347">
        <v>420.65375</v>
      </c>
      <c r="DF347">
        <v>420.0215</v>
      </c>
      <c r="DG347">
        <v>24.127725</v>
      </c>
      <c r="DH347">
        <v>23.9054</v>
      </c>
      <c r="DI347">
        <v>418.6725</v>
      </c>
      <c r="DJ347">
        <v>23.739575</v>
      </c>
      <c r="DK347">
        <v>500.04625</v>
      </c>
      <c r="DL347">
        <v>90.3376</v>
      </c>
      <c r="DM347">
        <v>0.033430425</v>
      </c>
      <c r="DN347">
        <v>30.44405</v>
      </c>
      <c r="DO347">
        <v>29.998025</v>
      </c>
      <c r="DP347">
        <v>999.9</v>
      </c>
      <c r="DQ347">
        <v>0</v>
      </c>
      <c r="DR347">
        <v>0</v>
      </c>
      <c r="DS347">
        <v>9998.4375</v>
      </c>
      <c r="DT347">
        <v>0</v>
      </c>
      <c r="DU347">
        <v>0.330984</v>
      </c>
      <c r="DV347">
        <v>0.63240825</v>
      </c>
      <c r="DW347">
        <v>431.05425</v>
      </c>
      <c r="DX347">
        <v>430.30825</v>
      </c>
      <c r="DY347">
        <v>0.22234275</v>
      </c>
      <c r="DZ347">
        <v>420.0215</v>
      </c>
      <c r="EA347">
        <v>23.9054</v>
      </c>
      <c r="EB347">
        <v>2.1796425</v>
      </c>
      <c r="EC347">
        <v>2.159555</v>
      </c>
      <c r="ED347">
        <v>18.81345</v>
      </c>
      <c r="EE347">
        <v>18.6654</v>
      </c>
      <c r="EF347">
        <v>0.00500059</v>
      </c>
      <c r="EG347">
        <v>0</v>
      </c>
      <c r="EH347">
        <v>0</v>
      </c>
      <c r="EI347">
        <v>0</v>
      </c>
      <c r="EJ347">
        <v>768.55</v>
      </c>
      <c r="EK347">
        <v>0.00500059</v>
      </c>
      <c r="EL347">
        <v>-9.075</v>
      </c>
      <c r="EM347">
        <v>-1.15</v>
      </c>
      <c r="EN347">
        <v>35.57775</v>
      </c>
      <c r="EO347">
        <v>38.45275</v>
      </c>
      <c r="EP347">
        <v>36.812</v>
      </c>
      <c r="EQ347">
        <v>38.375</v>
      </c>
      <c r="ER347">
        <v>37.75</v>
      </c>
      <c r="ES347">
        <v>0</v>
      </c>
      <c r="ET347">
        <v>0</v>
      </c>
      <c r="EU347">
        <v>0</v>
      </c>
      <c r="EV347">
        <v>1759365223.3</v>
      </c>
      <c r="EW347">
        <v>0</v>
      </c>
      <c r="EX347">
        <v>772.757692307692</v>
      </c>
      <c r="EY347">
        <v>-32.5162396529969</v>
      </c>
      <c r="EZ347">
        <v>25.7709404369389</v>
      </c>
      <c r="FA347">
        <v>-10.6923076923077</v>
      </c>
      <c r="FB347">
        <v>15</v>
      </c>
      <c r="FC347">
        <v>0</v>
      </c>
      <c r="FD347" t="s">
        <v>422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0.660653285714286</v>
      </c>
      <c r="FQ347">
        <v>0.134679428571429</v>
      </c>
      <c r="FR347">
        <v>0.048006282248753</v>
      </c>
      <c r="FS347">
        <v>1</v>
      </c>
      <c r="FT347">
        <v>773.697058823529</v>
      </c>
      <c r="FU347">
        <v>-5.96027507642695</v>
      </c>
      <c r="FV347">
        <v>4.82478193924303</v>
      </c>
      <c r="FW347">
        <v>-1</v>
      </c>
      <c r="FX347">
        <v>0.221129095238095</v>
      </c>
      <c r="FY347">
        <v>0.00201841558441563</v>
      </c>
      <c r="FZ347">
        <v>0.000717029514220325</v>
      </c>
      <c r="GA347">
        <v>1</v>
      </c>
      <c r="GB347">
        <v>2</v>
      </c>
      <c r="GC347">
        <v>2</v>
      </c>
      <c r="GD347" t="s">
        <v>449</v>
      </c>
      <c r="GE347">
        <v>3.13272</v>
      </c>
      <c r="GF347">
        <v>2.71148</v>
      </c>
      <c r="GG347">
        <v>0.0894039</v>
      </c>
      <c r="GH347">
        <v>0.0897668</v>
      </c>
      <c r="GI347">
        <v>0.103108</v>
      </c>
      <c r="GJ347">
        <v>0.103193</v>
      </c>
      <c r="GK347">
        <v>34272.4</v>
      </c>
      <c r="GL347">
        <v>36699.2</v>
      </c>
      <c r="GM347">
        <v>34054.3</v>
      </c>
      <c r="GN347">
        <v>36506.9</v>
      </c>
      <c r="GO347">
        <v>43136.1</v>
      </c>
      <c r="GP347">
        <v>46999.3</v>
      </c>
      <c r="GQ347">
        <v>53126.4</v>
      </c>
      <c r="GR347">
        <v>58348.8</v>
      </c>
      <c r="GS347">
        <v>1.95082</v>
      </c>
      <c r="GT347">
        <v>1.7811</v>
      </c>
      <c r="GU347">
        <v>0.0808015</v>
      </c>
      <c r="GV347">
        <v>0</v>
      </c>
      <c r="GW347">
        <v>28.6707</v>
      </c>
      <c r="GX347">
        <v>999.9</v>
      </c>
      <c r="GY347">
        <v>57.35</v>
      </c>
      <c r="GZ347">
        <v>31.008</v>
      </c>
      <c r="HA347">
        <v>28.6539</v>
      </c>
      <c r="HB347">
        <v>54.9328</v>
      </c>
      <c r="HC347">
        <v>44.4952</v>
      </c>
      <c r="HD347">
        <v>1</v>
      </c>
      <c r="HE347">
        <v>0.0929726</v>
      </c>
      <c r="HF347">
        <v>-1.44717</v>
      </c>
      <c r="HG347">
        <v>20.1256</v>
      </c>
      <c r="HH347">
        <v>5.19692</v>
      </c>
      <c r="HI347">
        <v>12.004</v>
      </c>
      <c r="HJ347">
        <v>4.9756</v>
      </c>
      <c r="HK347">
        <v>3.294</v>
      </c>
      <c r="HL347">
        <v>9999</v>
      </c>
      <c r="HM347">
        <v>9999</v>
      </c>
      <c r="HN347">
        <v>999.9</v>
      </c>
      <c r="HO347">
        <v>9999</v>
      </c>
      <c r="HP347">
        <v>1.86325</v>
      </c>
      <c r="HQ347">
        <v>1.86813</v>
      </c>
      <c r="HR347">
        <v>1.86789</v>
      </c>
      <c r="HS347">
        <v>1.86905</v>
      </c>
      <c r="HT347">
        <v>1.86982</v>
      </c>
      <c r="HU347">
        <v>1.8659</v>
      </c>
      <c r="HV347">
        <v>1.86695</v>
      </c>
      <c r="HW347">
        <v>1.86844</v>
      </c>
      <c r="HX347">
        <v>5</v>
      </c>
      <c r="HY347">
        <v>0</v>
      </c>
      <c r="HZ347">
        <v>0</v>
      </c>
      <c r="IA347">
        <v>0</v>
      </c>
      <c r="IB347" t="s">
        <v>424</v>
      </c>
      <c r="IC347" t="s">
        <v>425</v>
      </c>
      <c r="ID347" t="s">
        <v>426</v>
      </c>
      <c r="IE347" t="s">
        <v>426</v>
      </c>
      <c r="IF347" t="s">
        <v>426</v>
      </c>
      <c r="IG347" t="s">
        <v>426</v>
      </c>
      <c r="IH347">
        <v>0</v>
      </c>
      <c r="II347">
        <v>100</v>
      </c>
      <c r="IJ347">
        <v>100</v>
      </c>
      <c r="IK347">
        <v>1.981</v>
      </c>
      <c r="IL347">
        <v>0.3882</v>
      </c>
      <c r="IM347">
        <v>0.591063205497763</v>
      </c>
      <c r="IN347">
        <v>0.00362635438953289</v>
      </c>
      <c r="IO347">
        <v>-8.50754122937555e-07</v>
      </c>
      <c r="IP347">
        <v>2.87264459290622e-10</v>
      </c>
      <c r="IQ347">
        <v>-0.103101814204982</v>
      </c>
      <c r="IR347">
        <v>-0.017656537129445</v>
      </c>
      <c r="IS347">
        <v>0.00217271289782075</v>
      </c>
      <c r="IT347">
        <v>-2.34727275410467e-05</v>
      </c>
      <c r="IU347">
        <v>4</v>
      </c>
      <c r="IV347">
        <v>2183</v>
      </c>
      <c r="IW347">
        <v>1</v>
      </c>
      <c r="IX347">
        <v>27</v>
      </c>
      <c r="IY347">
        <v>29322753.7</v>
      </c>
      <c r="IZ347">
        <v>29322753.7</v>
      </c>
      <c r="JA347">
        <v>0.998535</v>
      </c>
      <c r="JB347">
        <v>2.64771</v>
      </c>
      <c r="JC347">
        <v>1.54785</v>
      </c>
      <c r="JD347">
        <v>2.31323</v>
      </c>
      <c r="JE347">
        <v>1.64673</v>
      </c>
      <c r="JF347">
        <v>2.35352</v>
      </c>
      <c r="JG347">
        <v>34.6235</v>
      </c>
      <c r="JH347">
        <v>24.2101</v>
      </c>
      <c r="JI347">
        <v>18</v>
      </c>
      <c r="JJ347">
        <v>505.038</v>
      </c>
      <c r="JK347">
        <v>396.173</v>
      </c>
      <c r="JL347">
        <v>31.0109</v>
      </c>
      <c r="JM347">
        <v>28.5555</v>
      </c>
      <c r="JN347">
        <v>30.0001</v>
      </c>
      <c r="JO347">
        <v>28.5096</v>
      </c>
      <c r="JP347">
        <v>28.4575</v>
      </c>
      <c r="JQ347">
        <v>20.0074</v>
      </c>
      <c r="JR347">
        <v>20.1885</v>
      </c>
      <c r="JS347">
        <v>55.2665</v>
      </c>
      <c r="JT347">
        <v>31.0065</v>
      </c>
      <c r="JU347">
        <v>420</v>
      </c>
      <c r="JV347">
        <v>23.9472</v>
      </c>
      <c r="JW347">
        <v>96.5713</v>
      </c>
      <c r="JX347">
        <v>94.5361</v>
      </c>
    </row>
    <row r="348" spans="1:284">
      <c r="A348">
        <v>332</v>
      </c>
      <c r="B348">
        <v>1759365224</v>
      </c>
      <c r="C348">
        <v>4181.90000009537</v>
      </c>
      <c r="D348" t="s">
        <v>1099</v>
      </c>
      <c r="E348" t="s">
        <v>1100</v>
      </c>
      <c r="F348">
        <v>5</v>
      </c>
      <c r="G348" t="s">
        <v>1094</v>
      </c>
      <c r="H348" t="s">
        <v>419</v>
      </c>
      <c r="I348">
        <v>1759365221.33333</v>
      </c>
      <c r="J348">
        <f>(K348)/1000</f>
        <v>0</v>
      </c>
      <c r="K348">
        <f>1000*DK348*AI348*(DG348-DH348)/(100*CZ348*(1000-AI348*DG348))</f>
        <v>0</v>
      </c>
      <c r="L348">
        <f>DK348*AI348*(DF348-DE348*(1000-AI348*DH348)/(1000-AI348*DG348))/(100*CZ348)</f>
        <v>0</v>
      </c>
      <c r="M348">
        <f>DE348 - IF(AI348&gt;1, L348*CZ348*100.0/(AK348), 0)</f>
        <v>0</v>
      </c>
      <c r="N348">
        <f>((T348-J348/2)*M348-L348)/(T348+J348/2)</f>
        <v>0</v>
      </c>
      <c r="O348">
        <f>N348*(DL348+DM348)/1000.0</f>
        <v>0</v>
      </c>
      <c r="P348">
        <f>(DE348 - IF(AI348&gt;1, L348*CZ348*100.0/(AK348), 0))*(DL348+DM348)/1000.0</f>
        <v>0</v>
      </c>
      <c r="Q348">
        <f>2.0/((1/S348-1/R348)+SIGN(S348)*SQRT((1/S348-1/R348)*(1/S348-1/R348) + 4*DA348/((DA348+1)*(DA348+1))*(2*1/S348*1/R348-1/R348*1/R348)))</f>
        <v>0</v>
      </c>
      <c r="R348">
        <f>IF(LEFT(DB348,1)&lt;&gt;"0",IF(LEFT(DB348,1)="1",3.0,DC348),$D$5+$E$5*(DS348*DL348/($K$5*1000))+$F$5*(DS348*DL348/($K$5*1000))*MAX(MIN(CZ348,$J$5),$I$5)*MAX(MIN(CZ348,$J$5),$I$5)+$G$5*MAX(MIN(CZ348,$J$5),$I$5)*(DS348*DL348/($K$5*1000))+$H$5*(DS348*DL348/($K$5*1000))*(DS348*DL348/($K$5*1000)))</f>
        <v>0</v>
      </c>
      <c r="S348">
        <f>J348*(1000-(1000*0.61365*exp(17.502*W348/(240.97+W348))/(DL348+DM348)+DG348)/2)/(1000*0.61365*exp(17.502*W348/(240.97+W348))/(DL348+DM348)-DG348)</f>
        <v>0</v>
      </c>
      <c r="T348">
        <f>1/((DA348+1)/(Q348/1.6)+1/(R348/1.37)) + DA348/((DA348+1)/(Q348/1.6) + DA348/(R348/1.37))</f>
        <v>0</v>
      </c>
      <c r="U348">
        <f>(CV348*CY348)</f>
        <v>0</v>
      </c>
      <c r="V348">
        <f>(DN348+(U348+2*0.95*5.67E-8*(((DN348+$B$7)+273)^4-(DN348+273)^4)-44100*J348)/(1.84*29.3*R348+8*0.95*5.67E-8*(DN348+273)^3))</f>
        <v>0</v>
      </c>
      <c r="W348">
        <f>($C$7*DO348+$D$7*DP348+$E$7*V348)</f>
        <v>0</v>
      </c>
      <c r="X348">
        <f>0.61365*exp(17.502*W348/(240.97+W348))</f>
        <v>0</v>
      </c>
      <c r="Y348">
        <f>(Z348/AA348*100)</f>
        <v>0</v>
      </c>
      <c r="Z348">
        <f>DG348*(DL348+DM348)/1000</f>
        <v>0</v>
      </c>
      <c r="AA348">
        <f>0.61365*exp(17.502*DN348/(240.97+DN348))</f>
        <v>0</v>
      </c>
      <c r="AB348">
        <f>(X348-DG348*(DL348+DM348)/1000)</f>
        <v>0</v>
      </c>
      <c r="AC348">
        <f>(-J348*44100)</f>
        <v>0</v>
      </c>
      <c r="AD348">
        <f>2*29.3*R348*0.92*(DN348-W348)</f>
        <v>0</v>
      </c>
      <c r="AE348">
        <f>2*0.95*5.67E-8*(((DN348+$B$7)+273)^4-(W348+273)^4)</f>
        <v>0</v>
      </c>
      <c r="AF348">
        <f>U348+AE348+AC348+AD348</f>
        <v>0</v>
      </c>
      <c r="AG348">
        <v>0</v>
      </c>
      <c r="AH348">
        <v>0</v>
      </c>
      <c r="AI348">
        <f>IF(AG348*$H$13&gt;=AK348,1.0,(AK348/(AK348-AG348*$H$13)))</f>
        <v>0</v>
      </c>
      <c r="AJ348">
        <f>(AI348-1)*100</f>
        <v>0</v>
      </c>
      <c r="AK348">
        <f>MAX(0,($B$13+$C$13*DS348)/(1+$D$13*DS348)*DL348/(DN348+273)*$E$13)</f>
        <v>0</v>
      </c>
      <c r="AL348" t="s">
        <v>420</v>
      </c>
      <c r="AM348" t="s">
        <v>420</v>
      </c>
      <c r="AN348">
        <v>0</v>
      </c>
      <c r="AO348">
        <v>0</v>
      </c>
      <c r="AP348">
        <f>1-AN348/AO348</f>
        <v>0</v>
      </c>
      <c r="AQ348">
        <v>0</v>
      </c>
      <c r="AR348" t="s">
        <v>420</v>
      </c>
      <c r="AS348" t="s">
        <v>420</v>
      </c>
      <c r="AT348">
        <v>0</v>
      </c>
      <c r="AU348">
        <v>0</v>
      </c>
      <c r="AV348">
        <f>1-AT348/AU348</f>
        <v>0</v>
      </c>
      <c r="AW348">
        <v>0.5</v>
      </c>
      <c r="AX348">
        <f>CW348</f>
        <v>0</v>
      </c>
      <c r="AY348">
        <f>L348</f>
        <v>0</v>
      </c>
      <c r="AZ348">
        <f>AV348*AW348*AX348</f>
        <v>0</v>
      </c>
      <c r="BA348">
        <f>(AY348-AQ348)/AX348</f>
        <v>0</v>
      </c>
      <c r="BB348">
        <f>(AO348-AU348)/AU348</f>
        <v>0</v>
      </c>
      <c r="BC348">
        <f>AN348/(AP348+AN348/AU348)</f>
        <v>0</v>
      </c>
      <c r="BD348" t="s">
        <v>420</v>
      </c>
      <c r="BE348">
        <v>0</v>
      </c>
      <c r="BF348">
        <f>IF(BE348&lt;&gt;0, BE348, BC348)</f>
        <v>0</v>
      </c>
      <c r="BG348">
        <f>1-BF348/AU348</f>
        <v>0</v>
      </c>
      <c r="BH348">
        <f>(AU348-AT348)/(AU348-BF348)</f>
        <v>0</v>
      </c>
      <c r="BI348">
        <f>(AO348-AU348)/(AO348-BF348)</f>
        <v>0</v>
      </c>
      <c r="BJ348">
        <f>(AU348-AT348)/(AU348-AN348)</f>
        <v>0</v>
      </c>
      <c r="BK348">
        <f>(AO348-AU348)/(AO348-AN348)</f>
        <v>0</v>
      </c>
      <c r="BL348">
        <f>(BH348*BF348/AT348)</f>
        <v>0</v>
      </c>
      <c r="BM348">
        <f>(1-BL348)</f>
        <v>0</v>
      </c>
      <c r="CV348">
        <f>$B$11*DT348+$C$11*DU348+$F$11*EF348*(1-EI348)</f>
        <v>0</v>
      </c>
      <c r="CW348">
        <f>CV348*CX348</f>
        <v>0</v>
      </c>
      <c r="CX348">
        <f>($B$11*$D$9+$C$11*$D$9+$F$11*((ES348+EK348)/MAX(ES348+EK348+ET348, 0.1)*$I$9+ET348/MAX(ES348+EK348+ET348, 0.1)*$J$9))/($B$11+$C$11+$F$11)</f>
        <v>0</v>
      </c>
      <c r="CY348">
        <f>($B$11*$K$9+$C$11*$K$9+$F$11*((ES348+EK348)/MAX(ES348+EK348+ET348, 0.1)*$P$9+ET348/MAX(ES348+EK348+ET348, 0.1)*$Q$9))/($B$11+$C$11+$F$11)</f>
        <v>0</v>
      </c>
      <c r="CZ348">
        <v>5.52</v>
      </c>
      <c r="DA348">
        <v>0.5</v>
      </c>
      <c r="DB348" t="s">
        <v>421</v>
      </c>
      <c r="DC348">
        <v>2</v>
      </c>
      <c r="DD348">
        <v>1759365221.33333</v>
      </c>
      <c r="DE348">
        <v>420.656</v>
      </c>
      <c r="DF348">
        <v>420.034666666667</v>
      </c>
      <c r="DG348">
        <v>24.1282333333333</v>
      </c>
      <c r="DH348">
        <v>23.9043333333333</v>
      </c>
      <c r="DI348">
        <v>418.674333333333</v>
      </c>
      <c r="DJ348">
        <v>23.7400666666667</v>
      </c>
      <c r="DK348">
        <v>499.982333333333</v>
      </c>
      <c r="DL348">
        <v>90.3373333333333</v>
      </c>
      <c r="DM348">
        <v>0.03356</v>
      </c>
      <c r="DN348">
        <v>30.4428666666667</v>
      </c>
      <c r="DO348">
        <v>29.9909</v>
      </c>
      <c r="DP348">
        <v>999.9</v>
      </c>
      <c r="DQ348">
        <v>0</v>
      </c>
      <c r="DR348">
        <v>0</v>
      </c>
      <c r="DS348">
        <v>9981.25</v>
      </c>
      <c r="DT348">
        <v>0</v>
      </c>
      <c r="DU348">
        <v>0.330984</v>
      </c>
      <c r="DV348">
        <v>0.621328</v>
      </c>
      <c r="DW348">
        <v>431.056333333333</v>
      </c>
      <c r="DX348">
        <v>430.321333333333</v>
      </c>
      <c r="DY348">
        <v>0.223886666666667</v>
      </c>
      <c r="DZ348">
        <v>420.034666666667</v>
      </c>
      <c r="EA348">
        <v>23.9043333333333</v>
      </c>
      <c r="EB348">
        <v>2.17968</v>
      </c>
      <c r="EC348">
        <v>2.15945333333333</v>
      </c>
      <c r="ED348">
        <v>18.8137</v>
      </c>
      <c r="EE348">
        <v>18.6646666666667</v>
      </c>
      <c r="EF348">
        <v>0.00500059</v>
      </c>
      <c r="EG348">
        <v>0</v>
      </c>
      <c r="EH348">
        <v>0</v>
      </c>
      <c r="EI348">
        <v>0</v>
      </c>
      <c r="EJ348">
        <v>769.833333333333</v>
      </c>
      <c r="EK348">
        <v>0.00500059</v>
      </c>
      <c r="EL348">
        <v>-6.63333333333333</v>
      </c>
      <c r="EM348">
        <v>0.333333333333333</v>
      </c>
      <c r="EN348">
        <v>35.562</v>
      </c>
      <c r="EO348">
        <v>38.437</v>
      </c>
      <c r="EP348">
        <v>36.812</v>
      </c>
      <c r="EQ348">
        <v>38.354</v>
      </c>
      <c r="ER348">
        <v>37.75</v>
      </c>
      <c r="ES348">
        <v>0</v>
      </c>
      <c r="ET348">
        <v>0</v>
      </c>
      <c r="EU348">
        <v>0</v>
      </c>
      <c r="EV348">
        <v>1759365225.1</v>
      </c>
      <c r="EW348">
        <v>0</v>
      </c>
      <c r="EX348">
        <v>773.048</v>
      </c>
      <c r="EY348">
        <v>-5.18461568045162</v>
      </c>
      <c r="EZ348">
        <v>15.5153848639371</v>
      </c>
      <c r="FA348">
        <v>-9.444</v>
      </c>
      <c r="FB348">
        <v>15</v>
      </c>
      <c r="FC348">
        <v>0</v>
      </c>
      <c r="FD348" t="s">
        <v>422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0.65622565</v>
      </c>
      <c r="FQ348">
        <v>-0.0278153233082692</v>
      </c>
      <c r="FR348">
        <v>0.0525925906514168</v>
      </c>
      <c r="FS348">
        <v>1</v>
      </c>
      <c r="FT348">
        <v>772.829411764706</v>
      </c>
      <c r="FU348">
        <v>-14.4354469780205</v>
      </c>
      <c r="FV348">
        <v>4.80297269540467</v>
      </c>
      <c r="FW348">
        <v>-1</v>
      </c>
      <c r="FX348">
        <v>0.2216585</v>
      </c>
      <c r="FY348">
        <v>0.00600965413533807</v>
      </c>
      <c r="FZ348">
        <v>0.00122245185999286</v>
      </c>
      <c r="GA348">
        <v>1</v>
      </c>
      <c r="GB348">
        <v>2</v>
      </c>
      <c r="GC348">
        <v>2</v>
      </c>
      <c r="GD348" t="s">
        <v>449</v>
      </c>
      <c r="GE348">
        <v>3.13289</v>
      </c>
      <c r="GF348">
        <v>2.71166</v>
      </c>
      <c r="GG348">
        <v>0.0894079</v>
      </c>
      <c r="GH348">
        <v>0.0897569</v>
      </c>
      <c r="GI348">
        <v>0.103106</v>
      </c>
      <c r="GJ348">
        <v>0.103189</v>
      </c>
      <c r="GK348">
        <v>34272.1</v>
      </c>
      <c r="GL348">
        <v>36699.6</v>
      </c>
      <c r="GM348">
        <v>34054.2</v>
      </c>
      <c r="GN348">
        <v>36506.9</v>
      </c>
      <c r="GO348">
        <v>43136</v>
      </c>
      <c r="GP348">
        <v>46999.6</v>
      </c>
      <c r="GQ348">
        <v>53126.2</v>
      </c>
      <c r="GR348">
        <v>58348.8</v>
      </c>
      <c r="GS348">
        <v>1.95075</v>
      </c>
      <c r="GT348">
        <v>1.781</v>
      </c>
      <c r="GU348">
        <v>0.0813603</v>
      </c>
      <c r="GV348">
        <v>0</v>
      </c>
      <c r="GW348">
        <v>28.6707</v>
      </c>
      <c r="GX348">
        <v>999.9</v>
      </c>
      <c r="GY348">
        <v>57.35</v>
      </c>
      <c r="GZ348">
        <v>31.008</v>
      </c>
      <c r="HA348">
        <v>28.6533</v>
      </c>
      <c r="HB348">
        <v>55.2128</v>
      </c>
      <c r="HC348">
        <v>44.2989</v>
      </c>
      <c r="HD348">
        <v>1</v>
      </c>
      <c r="HE348">
        <v>0.0930513</v>
      </c>
      <c r="HF348">
        <v>-1.45644</v>
      </c>
      <c r="HG348">
        <v>20.1255</v>
      </c>
      <c r="HH348">
        <v>5.19588</v>
      </c>
      <c r="HI348">
        <v>12.004</v>
      </c>
      <c r="HJ348">
        <v>4.9756</v>
      </c>
      <c r="HK348">
        <v>3.294</v>
      </c>
      <c r="HL348">
        <v>9999</v>
      </c>
      <c r="HM348">
        <v>9999</v>
      </c>
      <c r="HN348">
        <v>999.9</v>
      </c>
      <c r="HO348">
        <v>9999</v>
      </c>
      <c r="HP348">
        <v>1.86325</v>
      </c>
      <c r="HQ348">
        <v>1.86813</v>
      </c>
      <c r="HR348">
        <v>1.86788</v>
      </c>
      <c r="HS348">
        <v>1.86905</v>
      </c>
      <c r="HT348">
        <v>1.86981</v>
      </c>
      <c r="HU348">
        <v>1.86587</v>
      </c>
      <c r="HV348">
        <v>1.86694</v>
      </c>
      <c r="HW348">
        <v>1.86841</v>
      </c>
      <c r="HX348">
        <v>5</v>
      </c>
      <c r="HY348">
        <v>0</v>
      </c>
      <c r="HZ348">
        <v>0</v>
      </c>
      <c r="IA348">
        <v>0</v>
      </c>
      <c r="IB348" t="s">
        <v>424</v>
      </c>
      <c r="IC348" t="s">
        <v>425</v>
      </c>
      <c r="ID348" t="s">
        <v>426</v>
      </c>
      <c r="IE348" t="s">
        <v>426</v>
      </c>
      <c r="IF348" t="s">
        <v>426</v>
      </c>
      <c r="IG348" t="s">
        <v>426</v>
      </c>
      <c r="IH348">
        <v>0</v>
      </c>
      <c r="II348">
        <v>100</v>
      </c>
      <c r="IJ348">
        <v>100</v>
      </c>
      <c r="IK348">
        <v>1.981</v>
      </c>
      <c r="IL348">
        <v>0.3882</v>
      </c>
      <c r="IM348">
        <v>0.591063205497763</v>
      </c>
      <c r="IN348">
        <v>0.00362635438953289</v>
      </c>
      <c r="IO348">
        <v>-8.50754122937555e-07</v>
      </c>
      <c r="IP348">
        <v>2.87264459290622e-10</v>
      </c>
      <c r="IQ348">
        <v>-0.103101814204982</v>
      </c>
      <c r="IR348">
        <v>-0.017656537129445</v>
      </c>
      <c r="IS348">
        <v>0.00217271289782075</v>
      </c>
      <c r="IT348">
        <v>-2.34727275410467e-05</v>
      </c>
      <c r="IU348">
        <v>4</v>
      </c>
      <c r="IV348">
        <v>2183</v>
      </c>
      <c r="IW348">
        <v>1</v>
      </c>
      <c r="IX348">
        <v>27</v>
      </c>
      <c r="IY348">
        <v>29322753.7</v>
      </c>
      <c r="IZ348">
        <v>29322753.7</v>
      </c>
      <c r="JA348">
        <v>0.998535</v>
      </c>
      <c r="JB348">
        <v>2.63794</v>
      </c>
      <c r="JC348">
        <v>1.54785</v>
      </c>
      <c r="JD348">
        <v>2.31323</v>
      </c>
      <c r="JE348">
        <v>1.64673</v>
      </c>
      <c r="JF348">
        <v>2.37183</v>
      </c>
      <c r="JG348">
        <v>34.6235</v>
      </c>
      <c r="JH348">
        <v>24.2188</v>
      </c>
      <c r="JI348">
        <v>18</v>
      </c>
      <c r="JJ348">
        <v>504.992</v>
      </c>
      <c r="JK348">
        <v>396.122</v>
      </c>
      <c r="JL348">
        <v>31.0095</v>
      </c>
      <c r="JM348">
        <v>28.5558</v>
      </c>
      <c r="JN348">
        <v>30.0002</v>
      </c>
      <c r="JO348">
        <v>28.51</v>
      </c>
      <c r="JP348">
        <v>28.4582</v>
      </c>
      <c r="JQ348">
        <v>20.0094</v>
      </c>
      <c r="JR348">
        <v>20.1885</v>
      </c>
      <c r="JS348">
        <v>55.2665</v>
      </c>
      <c r="JT348">
        <v>31.0065</v>
      </c>
      <c r="JU348">
        <v>420</v>
      </c>
      <c r="JV348">
        <v>23.9472</v>
      </c>
      <c r="JW348">
        <v>96.5709</v>
      </c>
      <c r="JX348">
        <v>94.5362</v>
      </c>
    </row>
    <row r="349" spans="1:284">
      <c r="A349">
        <v>333</v>
      </c>
      <c r="B349">
        <v>1759365226</v>
      </c>
      <c r="C349">
        <v>4183.90000009537</v>
      </c>
      <c r="D349" t="s">
        <v>1101</v>
      </c>
      <c r="E349" t="s">
        <v>1102</v>
      </c>
      <c r="F349">
        <v>5</v>
      </c>
      <c r="G349" t="s">
        <v>1094</v>
      </c>
      <c r="H349" t="s">
        <v>419</v>
      </c>
      <c r="I349">
        <v>1759365222.25</v>
      </c>
      <c r="J349">
        <f>(K349)/1000</f>
        <v>0</v>
      </c>
      <c r="K349">
        <f>1000*DK349*AI349*(DG349-DH349)/(100*CZ349*(1000-AI349*DG349))</f>
        <v>0</v>
      </c>
      <c r="L349">
        <f>DK349*AI349*(DF349-DE349*(1000-AI349*DH349)/(1000-AI349*DG349))/(100*CZ349)</f>
        <v>0</v>
      </c>
      <c r="M349">
        <f>DE349 - IF(AI349&gt;1, L349*CZ349*100.0/(AK349), 0)</f>
        <v>0</v>
      </c>
      <c r="N349">
        <f>((T349-J349/2)*M349-L349)/(T349+J349/2)</f>
        <v>0</v>
      </c>
      <c r="O349">
        <f>N349*(DL349+DM349)/1000.0</f>
        <v>0</v>
      </c>
      <c r="P349">
        <f>(DE349 - IF(AI349&gt;1, L349*CZ349*100.0/(AK349), 0))*(DL349+DM349)/1000.0</f>
        <v>0</v>
      </c>
      <c r="Q349">
        <f>2.0/((1/S349-1/R349)+SIGN(S349)*SQRT((1/S349-1/R349)*(1/S349-1/R349) + 4*DA349/((DA349+1)*(DA349+1))*(2*1/S349*1/R349-1/R349*1/R349)))</f>
        <v>0</v>
      </c>
      <c r="R349">
        <f>IF(LEFT(DB349,1)&lt;&gt;"0",IF(LEFT(DB349,1)="1",3.0,DC349),$D$5+$E$5*(DS349*DL349/($K$5*1000))+$F$5*(DS349*DL349/($K$5*1000))*MAX(MIN(CZ349,$J$5),$I$5)*MAX(MIN(CZ349,$J$5),$I$5)+$G$5*MAX(MIN(CZ349,$J$5),$I$5)*(DS349*DL349/($K$5*1000))+$H$5*(DS349*DL349/($K$5*1000))*(DS349*DL349/($K$5*1000)))</f>
        <v>0</v>
      </c>
      <c r="S349">
        <f>J349*(1000-(1000*0.61365*exp(17.502*W349/(240.97+W349))/(DL349+DM349)+DG349)/2)/(1000*0.61365*exp(17.502*W349/(240.97+W349))/(DL349+DM349)-DG349)</f>
        <v>0</v>
      </c>
      <c r="T349">
        <f>1/((DA349+1)/(Q349/1.6)+1/(R349/1.37)) + DA349/((DA349+1)/(Q349/1.6) + DA349/(R349/1.37))</f>
        <v>0</v>
      </c>
      <c r="U349">
        <f>(CV349*CY349)</f>
        <v>0</v>
      </c>
      <c r="V349">
        <f>(DN349+(U349+2*0.95*5.67E-8*(((DN349+$B$7)+273)^4-(DN349+273)^4)-44100*J349)/(1.84*29.3*R349+8*0.95*5.67E-8*(DN349+273)^3))</f>
        <v>0</v>
      </c>
      <c r="W349">
        <f>($C$7*DO349+$D$7*DP349+$E$7*V349)</f>
        <v>0</v>
      </c>
      <c r="X349">
        <f>0.61365*exp(17.502*W349/(240.97+W349))</f>
        <v>0</v>
      </c>
      <c r="Y349">
        <f>(Z349/AA349*100)</f>
        <v>0</v>
      </c>
      <c r="Z349">
        <f>DG349*(DL349+DM349)/1000</f>
        <v>0</v>
      </c>
      <c r="AA349">
        <f>0.61365*exp(17.502*DN349/(240.97+DN349))</f>
        <v>0</v>
      </c>
      <c r="AB349">
        <f>(X349-DG349*(DL349+DM349)/1000)</f>
        <v>0</v>
      </c>
      <c r="AC349">
        <f>(-J349*44100)</f>
        <v>0</v>
      </c>
      <c r="AD349">
        <f>2*29.3*R349*0.92*(DN349-W349)</f>
        <v>0</v>
      </c>
      <c r="AE349">
        <f>2*0.95*5.67E-8*(((DN349+$B$7)+273)^4-(W349+273)^4)</f>
        <v>0</v>
      </c>
      <c r="AF349">
        <f>U349+AE349+AC349+AD349</f>
        <v>0</v>
      </c>
      <c r="AG349">
        <v>0</v>
      </c>
      <c r="AH349">
        <v>0</v>
      </c>
      <c r="AI349">
        <f>IF(AG349*$H$13&gt;=AK349,1.0,(AK349/(AK349-AG349*$H$13)))</f>
        <v>0</v>
      </c>
      <c r="AJ349">
        <f>(AI349-1)*100</f>
        <v>0</v>
      </c>
      <c r="AK349">
        <f>MAX(0,($B$13+$C$13*DS349)/(1+$D$13*DS349)*DL349/(DN349+273)*$E$13)</f>
        <v>0</v>
      </c>
      <c r="AL349" t="s">
        <v>420</v>
      </c>
      <c r="AM349" t="s">
        <v>420</v>
      </c>
      <c r="AN349">
        <v>0</v>
      </c>
      <c r="AO349">
        <v>0</v>
      </c>
      <c r="AP349">
        <f>1-AN349/AO349</f>
        <v>0</v>
      </c>
      <c r="AQ349">
        <v>0</v>
      </c>
      <c r="AR349" t="s">
        <v>420</v>
      </c>
      <c r="AS349" t="s">
        <v>420</v>
      </c>
      <c r="AT349">
        <v>0</v>
      </c>
      <c r="AU349">
        <v>0</v>
      </c>
      <c r="AV349">
        <f>1-AT349/AU349</f>
        <v>0</v>
      </c>
      <c r="AW349">
        <v>0.5</v>
      </c>
      <c r="AX349">
        <f>CW349</f>
        <v>0</v>
      </c>
      <c r="AY349">
        <f>L349</f>
        <v>0</v>
      </c>
      <c r="AZ349">
        <f>AV349*AW349*AX349</f>
        <v>0</v>
      </c>
      <c r="BA349">
        <f>(AY349-AQ349)/AX349</f>
        <v>0</v>
      </c>
      <c r="BB349">
        <f>(AO349-AU349)/AU349</f>
        <v>0</v>
      </c>
      <c r="BC349">
        <f>AN349/(AP349+AN349/AU349)</f>
        <v>0</v>
      </c>
      <c r="BD349" t="s">
        <v>420</v>
      </c>
      <c r="BE349">
        <v>0</v>
      </c>
      <c r="BF349">
        <f>IF(BE349&lt;&gt;0, BE349, BC349)</f>
        <v>0</v>
      </c>
      <c r="BG349">
        <f>1-BF349/AU349</f>
        <v>0</v>
      </c>
      <c r="BH349">
        <f>(AU349-AT349)/(AU349-BF349)</f>
        <v>0</v>
      </c>
      <c r="BI349">
        <f>(AO349-AU349)/(AO349-BF349)</f>
        <v>0</v>
      </c>
      <c r="BJ349">
        <f>(AU349-AT349)/(AU349-AN349)</f>
        <v>0</v>
      </c>
      <c r="BK349">
        <f>(AO349-AU349)/(AO349-AN349)</f>
        <v>0</v>
      </c>
      <c r="BL349">
        <f>(BH349*BF349/AT349)</f>
        <v>0</v>
      </c>
      <c r="BM349">
        <f>(1-BL349)</f>
        <v>0</v>
      </c>
      <c r="CV349">
        <f>$B$11*DT349+$C$11*DU349+$F$11*EF349*(1-EI349)</f>
        <v>0</v>
      </c>
      <c r="CW349">
        <f>CV349*CX349</f>
        <v>0</v>
      </c>
      <c r="CX349">
        <f>($B$11*$D$9+$C$11*$D$9+$F$11*((ES349+EK349)/MAX(ES349+EK349+ET349, 0.1)*$I$9+ET349/MAX(ES349+EK349+ET349, 0.1)*$J$9))/($B$11+$C$11+$F$11)</f>
        <v>0</v>
      </c>
      <c r="CY349">
        <f>($B$11*$K$9+$C$11*$K$9+$F$11*((ES349+EK349)/MAX(ES349+EK349+ET349, 0.1)*$P$9+ET349/MAX(ES349+EK349+ET349, 0.1)*$Q$9))/($B$11+$C$11+$F$11)</f>
        <v>0</v>
      </c>
      <c r="CZ349">
        <v>5.52</v>
      </c>
      <c r="DA349">
        <v>0.5</v>
      </c>
      <c r="DB349" t="s">
        <v>421</v>
      </c>
      <c r="DC349">
        <v>2</v>
      </c>
      <c r="DD349">
        <v>1759365222.25</v>
      </c>
      <c r="DE349">
        <v>420.6645</v>
      </c>
      <c r="DF349">
        <v>420.01375</v>
      </c>
      <c r="DG349">
        <v>24.12805</v>
      </c>
      <c r="DH349">
        <v>23.904</v>
      </c>
      <c r="DI349">
        <v>418.68275</v>
      </c>
      <c r="DJ349">
        <v>23.7399</v>
      </c>
      <c r="DK349">
        <v>499.98475</v>
      </c>
      <c r="DL349">
        <v>90.3375</v>
      </c>
      <c r="DM349">
        <v>0.033680575</v>
      </c>
      <c r="DN349">
        <v>30.442475</v>
      </c>
      <c r="DO349">
        <v>29.993425</v>
      </c>
      <c r="DP349">
        <v>999.9</v>
      </c>
      <c r="DQ349">
        <v>0</v>
      </c>
      <c r="DR349">
        <v>0</v>
      </c>
      <c r="DS349">
        <v>9976.875</v>
      </c>
      <c r="DT349">
        <v>0</v>
      </c>
      <c r="DU349">
        <v>0.330984</v>
      </c>
      <c r="DV349">
        <v>0.65062725</v>
      </c>
      <c r="DW349">
        <v>431.065</v>
      </c>
      <c r="DX349">
        <v>430.29975</v>
      </c>
      <c r="DY349">
        <v>0.22405725</v>
      </c>
      <c r="DZ349">
        <v>420.01375</v>
      </c>
      <c r="EA349">
        <v>23.904</v>
      </c>
      <c r="EB349">
        <v>2.1796675</v>
      </c>
      <c r="EC349">
        <v>2.1594275</v>
      </c>
      <c r="ED349">
        <v>18.813625</v>
      </c>
      <c r="EE349">
        <v>18.66445</v>
      </c>
      <c r="EF349">
        <v>0.00500059</v>
      </c>
      <c r="EG349">
        <v>0</v>
      </c>
      <c r="EH349">
        <v>0</v>
      </c>
      <c r="EI349">
        <v>0</v>
      </c>
      <c r="EJ349">
        <v>772.975</v>
      </c>
      <c r="EK349">
        <v>0.00500059</v>
      </c>
      <c r="EL349">
        <v>-9.075</v>
      </c>
      <c r="EM349">
        <v>0.225</v>
      </c>
      <c r="EN349">
        <v>35.562</v>
      </c>
      <c r="EO349">
        <v>38.437</v>
      </c>
      <c r="EP349">
        <v>36.7965</v>
      </c>
      <c r="EQ349">
        <v>38.3435</v>
      </c>
      <c r="ER349">
        <v>37.75</v>
      </c>
      <c r="ES349">
        <v>0</v>
      </c>
      <c r="ET349">
        <v>0</v>
      </c>
      <c r="EU349">
        <v>0</v>
      </c>
      <c r="EV349">
        <v>1759365227.5</v>
      </c>
      <c r="EW349">
        <v>0</v>
      </c>
      <c r="EX349">
        <v>773.276</v>
      </c>
      <c r="EY349">
        <v>7.40769199160714</v>
      </c>
      <c r="EZ349">
        <v>6.63846165144001</v>
      </c>
      <c r="FA349">
        <v>-10.196</v>
      </c>
      <c r="FB349">
        <v>15</v>
      </c>
      <c r="FC349">
        <v>0</v>
      </c>
      <c r="FD349" t="s">
        <v>422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0.66121065</v>
      </c>
      <c r="FQ349">
        <v>0.00112759398496287</v>
      </c>
      <c r="FR349">
        <v>0.0538085406968773</v>
      </c>
      <c r="FS349">
        <v>1</v>
      </c>
      <c r="FT349">
        <v>773.567647058824</v>
      </c>
      <c r="FU349">
        <v>-8.6860199078365</v>
      </c>
      <c r="FV349">
        <v>5.02802268399087</v>
      </c>
      <c r="FW349">
        <v>-1</v>
      </c>
      <c r="FX349">
        <v>0.22198345</v>
      </c>
      <c r="FY349">
        <v>0.0136305112781958</v>
      </c>
      <c r="FZ349">
        <v>0.00169349190948761</v>
      </c>
      <c r="GA349">
        <v>1</v>
      </c>
      <c r="GB349">
        <v>2</v>
      </c>
      <c r="GC349">
        <v>2</v>
      </c>
      <c r="GD349" t="s">
        <v>449</v>
      </c>
      <c r="GE349">
        <v>3.13276</v>
      </c>
      <c r="GF349">
        <v>2.71189</v>
      </c>
      <c r="GG349">
        <v>0.0894074</v>
      </c>
      <c r="GH349">
        <v>0.0897554</v>
      </c>
      <c r="GI349">
        <v>0.103102</v>
      </c>
      <c r="GJ349">
        <v>0.10319</v>
      </c>
      <c r="GK349">
        <v>34272.1</v>
      </c>
      <c r="GL349">
        <v>36699.7</v>
      </c>
      <c r="GM349">
        <v>34054.2</v>
      </c>
      <c r="GN349">
        <v>36506.9</v>
      </c>
      <c r="GO349">
        <v>43135.9</v>
      </c>
      <c r="GP349">
        <v>46999.8</v>
      </c>
      <c r="GQ349">
        <v>53125.9</v>
      </c>
      <c r="GR349">
        <v>58349.2</v>
      </c>
      <c r="GS349">
        <v>1.95088</v>
      </c>
      <c r="GT349">
        <v>1.78093</v>
      </c>
      <c r="GU349">
        <v>0.0815652</v>
      </c>
      <c r="GV349">
        <v>0</v>
      </c>
      <c r="GW349">
        <v>28.6707</v>
      </c>
      <c r="GX349">
        <v>999.9</v>
      </c>
      <c r="GY349">
        <v>57.35</v>
      </c>
      <c r="GZ349">
        <v>31.008</v>
      </c>
      <c r="HA349">
        <v>28.6539</v>
      </c>
      <c r="HB349">
        <v>55.2228</v>
      </c>
      <c r="HC349">
        <v>44.6314</v>
      </c>
      <c r="HD349">
        <v>1</v>
      </c>
      <c r="HE349">
        <v>0.0930335</v>
      </c>
      <c r="HF349">
        <v>-1.4489</v>
      </c>
      <c r="HG349">
        <v>20.1256</v>
      </c>
      <c r="HH349">
        <v>5.19483</v>
      </c>
      <c r="HI349">
        <v>12.004</v>
      </c>
      <c r="HJ349">
        <v>4.9757</v>
      </c>
      <c r="HK349">
        <v>3.294</v>
      </c>
      <c r="HL349">
        <v>9999</v>
      </c>
      <c r="HM349">
        <v>9999</v>
      </c>
      <c r="HN349">
        <v>999.9</v>
      </c>
      <c r="HO349">
        <v>9999</v>
      </c>
      <c r="HP349">
        <v>1.86325</v>
      </c>
      <c r="HQ349">
        <v>1.86813</v>
      </c>
      <c r="HR349">
        <v>1.86785</v>
      </c>
      <c r="HS349">
        <v>1.86905</v>
      </c>
      <c r="HT349">
        <v>1.86981</v>
      </c>
      <c r="HU349">
        <v>1.86585</v>
      </c>
      <c r="HV349">
        <v>1.86695</v>
      </c>
      <c r="HW349">
        <v>1.86841</v>
      </c>
      <c r="HX349">
        <v>5</v>
      </c>
      <c r="HY349">
        <v>0</v>
      </c>
      <c r="HZ349">
        <v>0</v>
      </c>
      <c r="IA349">
        <v>0</v>
      </c>
      <c r="IB349" t="s">
        <v>424</v>
      </c>
      <c r="IC349" t="s">
        <v>425</v>
      </c>
      <c r="ID349" t="s">
        <v>426</v>
      </c>
      <c r="IE349" t="s">
        <v>426</v>
      </c>
      <c r="IF349" t="s">
        <v>426</v>
      </c>
      <c r="IG349" t="s">
        <v>426</v>
      </c>
      <c r="IH349">
        <v>0</v>
      </c>
      <c r="II349">
        <v>100</v>
      </c>
      <c r="IJ349">
        <v>100</v>
      </c>
      <c r="IK349">
        <v>1.982</v>
      </c>
      <c r="IL349">
        <v>0.3881</v>
      </c>
      <c r="IM349">
        <v>0.591063205497763</v>
      </c>
      <c r="IN349">
        <v>0.00362635438953289</v>
      </c>
      <c r="IO349">
        <v>-8.50754122937555e-07</v>
      </c>
      <c r="IP349">
        <v>2.87264459290622e-10</v>
      </c>
      <c r="IQ349">
        <v>-0.103101814204982</v>
      </c>
      <c r="IR349">
        <v>-0.017656537129445</v>
      </c>
      <c r="IS349">
        <v>0.00217271289782075</v>
      </c>
      <c r="IT349">
        <v>-2.34727275410467e-05</v>
      </c>
      <c r="IU349">
        <v>4</v>
      </c>
      <c r="IV349">
        <v>2183</v>
      </c>
      <c r="IW349">
        <v>1</v>
      </c>
      <c r="IX349">
        <v>27</v>
      </c>
      <c r="IY349">
        <v>29322753.8</v>
      </c>
      <c r="IZ349">
        <v>29322753.8</v>
      </c>
      <c r="JA349">
        <v>0.998535</v>
      </c>
      <c r="JB349">
        <v>2.64893</v>
      </c>
      <c r="JC349">
        <v>1.54785</v>
      </c>
      <c r="JD349">
        <v>2.31323</v>
      </c>
      <c r="JE349">
        <v>1.64673</v>
      </c>
      <c r="JF349">
        <v>2.28882</v>
      </c>
      <c r="JG349">
        <v>34.6235</v>
      </c>
      <c r="JH349">
        <v>24.2101</v>
      </c>
      <c r="JI349">
        <v>18</v>
      </c>
      <c r="JJ349">
        <v>505.075</v>
      </c>
      <c r="JK349">
        <v>396.089</v>
      </c>
      <c r="JL349">
        <v>31.0112</v>
      </c>
      <c r="JM349">
        <v>28.5558</v>
      </c>
      <c r="JN349">
        <v>30.0002</v>
      </c>
      <c r="JO349">
        <v>28.51</v>
      </c>
      <c r="JP349">
        <v>28.4593</v>
      </c>
      <c r="JQ349">
        <v>20.0093</v>
      </c>
      <c r="JR349">
        <v>20.1885</v>
      </c>
      <c r="JS349">
        <v>55.2665</v>
      </c>
      <c r="JT349">
        <v>31.0101</v>
      </c>
      <c r="JU349">
        <v>420</v>
      </c>
      <c r="JV349">
        <v>23.9472</v>
      </c>
      <c r="JW349">
        <v>96.5706</v>
      </c>
      <c r="JX349">
        <v>94.5366</v>
      </c>
    </row>
    <row r="350" spans="1:284">
      <c r="A350">
        <v>334</v>
      </c>
      <c r="B350">
        <v>1759365228</v>
      </c>
      <c r="C350">
        <v>4185.90000009537</v>
      </c>
      <c r="D350" t="s">
        <v>1103</v>
      </c>
      <c r="E350" t="s">
        <v>1104</v>
      </c>
      <c r="F350">
        <v>5</v>
      </c>
      <c r="G350" t="s">
        <v>1094</v>
      </c>
      <c r="H350" t="s">
        <v>419</v>
      </c>
      <c r="I350">
        <v>1759365225</v>
      </c>
      <c r="J350">
        <f>(K350)/1000</f>
        <v>0</v>
      </c>
      <c r="K350">
        <f>1000*DK350*AI350*(DG350-DH350)/(100*CZ350*(1000-AI350*DG350))</f>
        <v>0</v>
      </c>
      <c r="L350">
        <f>DK350*AI350*(DF350-DE350*(1000-AI350*DH350)/(1000-AI350*DG350))/(100*CZ350)</f>
        <v>0</v>
      </c>
      <c r="M350">
        <f>DE350 - IF(AI350&gt;1, L350*CZ350*100.0/(AK350), 0)</f>
        <v>0</v>
      </c>
      <c r="N350">
        <f>((T350-J350/2)*M350-L350)/(T350+J350/2)</f>
        <v>0</v>
      </c>
      <c r="O350">
        <f>N350*(DL350+DM350)/1000.0</f>
        <v>0</v>
      </c>
      <c r="P350">
        <f>(DE350 - IF(AI350&gt;1, L350*CZ350*100.0/(AK350), 0))*(DL350+DM350)/1000.0</f>
        <v>0</v>
      </c>
      <c r="Q350">
        <f>2.0/((1/S350-1/R350)+SIGN(S350)*SQRT((1/S350-1/R350)*(1/S350-1/R350) + 4*DA350/((DA350+1)*(DA350+1))*(2*1/S350*1/R350-1/R350*1/R350)))</f>
        <v>0</v>
      </c>
      <c r="R350">
        <f>IF(LEFT(DB350,1)&lt;&gt;"0",IF(LEFT(DB350,1)="1",3.0,DC350),$D$5+$E$5*(DS350*DL350/($K$5*1000))+$F$5*(DS350*DL350/($K$5*1000))*MAX(MIN(CZ350,$J$5),$I$5)*MAX(MIN(CZ350,$J$5),$I$5)+$G$5*MAX(MIN(CZ350,$J$5),$I$5)*(DS350*DL350/($K$5*1000))+$H$5*(DS350*DL350/($K$5*1000))*(DS350*DL350/($K$5*1000)))</f>
        <v>0</v>
      </c>
      <c r="S350">
        <f>J350*(1000-(1000*0.61365*exp(17.502*W350/(240.97+W350))/(DL350+DM350)+DG350)/2)/(1000*0.61365*exp(17.502*W350/(240.97+W350))/(DL350+DM350)-DG350)</f>
        <v>0</v>
      </c>
      <c r="T350">
        <f>1/((DA350+1)/(Q350/1.6)+1/(R350/1.37)) + DA350/((DA350+1)/(Q350/1.6) + DA350/(R350/1.37))</f>
        <v>0</v>
      </c>
      <c r="U350">
        <f>(CV350*CY350)</f>
        <v>0</v>
      </c>
      <c r="V350">
        <f>(DN350+(U350+2*0.95*5.67E-8*(((DN350+$B$7)+273)^4-(DN350+273)^4)-44100*J350)/(1.84*29.3*R350+8*0.95*5.67E-8*(DN350+273)^3))</f>
        <v>0</v>
      </c>
      <c r="W350">
        <f>($C$7*DO350+$D$7*DP350+$E$7*V350)</f>
        <v>0</v>
      </c>
      <c r="X350">
        <f>0.61365*exp(17.502*W350/(240.97+W350))</f>
        <v>0</v>
      </c>
      <c r="Y350">
        <f>(Z350/AA350*100)</f>
        <v>0</v>
      </c>
      <c r="Z350">
        <f>DG350*(DL350+DM350)/1000</f>
        <v>0</v>
      </c>
      <c r="AA350">
        <f>0.61365*exp(17.502*DN350/(240.97+DN350))</f>
        <v>0</v>
      </c>
      <c r="AB350">
        <f>(X350-DG350*(DL350+DM350)/1000)</f>
        <v>0</v>
      </c>
      <c r="AC350">
        <f>(-J350*44100)</f>
        <v>0</v>
      </c>
      <c r="AD350">
        <f>2*29.3*R350*0.92*(DN350-W350)</f>
        <v>0</v>
      </c>
      <c r="AE350">
        <f>2*0.95*5.67E-8*(((DN350+$B$7)+273)^4-(W350+273)^4)</f>
        <v>0</v>
      </c>
      <c r="AF350">
        <f>U350+AE350+AC350+AD350</f>
        <v>0</v>
      </c>
      <c r="AG350">
        <v>0</v>
      </c>
      <c r="AH350">
        <v>0</v>
      </c>
      <c r="AI350">
        <f>IF(AG350*$H$13&gt;=AK350,1.0,(AK350/(AK350-AG350*$H$13)))</f>
        <v>0</v>
      </c>
      <c r="AJ350">
        <f>(AI350-1)*100</f>
        <v>0</v>
      </c>
      <c r="AK350">
        <f>MAX(0,($B$13+$C$13*DS350)/(1+$D$13*DS350)*DL350/(DN350+273)*$E$13)</f>
        <v>0</v>
      </c>
      <c r="AL350" t="s">
        <v>420</v>
      </c>
      <c r="AM350" t="s">
        <v>420</v>
      </c>
      <c r="AN350">
        <v>0</v>
      </c>
      <c r="AO350">
        <v>0</v>
      </c>
      <c r="AP350">
        <f>1-AN350/AO350</f>
        <v>0</v>
      </c>
      <c r="AQ350">
        <v>0</v>
      </c>
      <c r="AR350" t="s">
        <v>420</v>
      </c>
      <c r="AS350" t="s">
        <v>420</v>
      </c>
      <c r="AT350">
        <v>0</v>
      </c>
      <c r="AU350">
        <v>0</v>
      </c>
      <c r="AV350">
        <f>1-AT350/AU350</f>
        <v>0</v>
      </c>
      <c r="AW350">
        <v>0.5</v>
      </c>
      <c r="AX350">
        <f>CW350</f>
        <v>0</v>
      </c>
      <c r="AY350">
        <f>L350</f>
        <v>0</v>
      </c>
      <c r="AZ350">
        <f>AV350*AW350*AX350</f>
        <v>0</v>
      </c>
      <c r="BA350">
        <f>(AY350-AQ350)/AX350</f>
        <v>0</v>
      </c>
      <c r="BB350">
        <f>(AO350-AU350)/AU350</f>
        <v>0</v>
      </c>
      <c r="BC350">
        <f>AN350/(AP350+AN350/AU350)</f>
        <v>0</v>
      </c>
      <c r="BD350" t="s">
        <v>420</v>
      </c>
      <c r="BE350">
        <v>0</v>
      </c>
      <c r="BF350">
        <f>IF(BE350&lt;&gt;0, BE350, BC350)</f>
        <v>0</v>
      </c>
      <c r="BG350">
        <f>1-BF350/AU350</f>
        <v>0</v>
      </c>
      <c r="BH350">
        <f>(AU350-AT350)/(AU350-BF350)</f>
        <v>0</v>
      </c>
      <c r="BI350">
        <f>(AO350-AU350)/(AO350-BF350)</f>
        <v>0</v>
      </c>
      <c r="BJ350">
        <f>(AU350-AT350)/(AU350-AN350)</f>
        <v>0</v>
      </c>
      <c r="BK350">
        <f>(AO350-AU350)/(AO350-AN350)</f>
        <v>0</v>
      </c>
      <c r="BL350">
        <f>(BH350*BF350/AT350)</f>
        <v>0</v>
      </c>
      <c r="BM350">
        <f>(1-BL350)</f>
        <v>0</v>
      </c>
      <c r="CV350">
        <f>$B$11*DT350+$C$11*DU350+$F$11*EF350*(1-EI350)</f>
        <v>0</v>
      </c>
      <c r="CW350">
        <f>CV350*CX350</f>
        <v>0</v>
      </c>
      <c r="CX350">
        <f>($B$11*$D$9+$C$11*$D$9+$F$11*((ES350+EK350)/MAX(ES350+EK350+ET350, 0.1)*$I$9+ET350/MAX(ES350+EK350+ET350, 0.1)*$J$9))/($B$11+$C$11+$F$11)</f>
        <v>0</v>
      </c>
      <c r="CY350">
        <f>($B$11*$K$9+$C$11*$K$9+$F$11*((ES350+EK350)/MAX(ES350+EK350+ET350, 0.1)*$P$9+ET350/MAX(ES350+EK350+ET350, 0.1)*$Q$9))/($B$11+$C$11+$F$11)</f>
        <v>0</v>
      </c>
      <c r="CZ350">
        <v>5.52</v>
      </c>
      <c r="DA350">
        <v>0.5</v>
      </c>
      <c r="DB350" t="s">
        <v>421</v>
      </c>
      <c r="DC350">
        <v>2</v>
      </c>
      <c r="DD350">
        <v>1759365225</v>
      </c>
      <c r="DE350">
        <v>420.67</v>
      </c>
      <c r="DF350">
        <v>419.974</v>
      </c>
      <c r="DG350">
        <v>24.1272333333333</v>
      </c>
      <c r="DH350">
        <v>23.9026666666667</v>
      </c>
      <c r="DI350">
        <v>418.688</v>
      </c>
      <c r="DJ350">
        <v>23.7391</v>
      </c>
      <c r="DK350">
        <v>499.937666666667</v>
      </c>
      <c r="DL350">
        <v>90.3380333333333</v>
      </c>
      <c r="DM350">
        <v>0.0339117333333333</v>
      </c>
      <c r="DN350">
        <v>30.4415</v>
      </c>
      <c r="DO350">
        <v>29.9951333333333</v>
      </c>
      <c r="DP350">
        <v>999.9</v>
      </c>
      <c r="DQ350">
        <v>0</v>
      </c>
      <c r="DR350">
        <v>0</v>
      </c>
      <c r="DS350">
        <v>9976.25</v>
      </c>
      <c r="DT350">
        <v>0</v>
      </c>
      <c r="DU350">
        <v>0.330984</v>
      </c>
      <c r="DV350">
        <v>0.695688666666667</v>
      </c>
      <c r="DW350">
        <v>431.07</v>
      </c>
      <c r="DX350">
        <v>430.258333333333</v>
      </c>
      <c r="DY350">
        <v>0.224577666666667</v>
      </c>
      <c r="DZ350">
        <v>419.974</v>
      </c>
      <c r="EA350">
        <v>23.9026666666667</v>
      </c>
      <c r="EB350">
        <v>2.17960333333333</v>
      </c>
      <c r="EC350">
        <v>2.15932</v>
      </c>
      <c r="ED350">
        <v>18.8132</v>
      </c>
      <c r="EE350">
        <v>18.6636333333333</v>
      </c>
      <c r="EF350">
        <v>0.00500059</v>
      </c>
      <c r="EG350">
        <v>0</v>
      </c>
      <c r="EH350">
        <v>0</v>
      </c>
      <c r="EI350">
        <v>0</v>
      </c>
      <c r="EJ350">
        <v>779.533333333333</v>
      </c>
      <c r="EK350">
        <v>0.00500059</v>
      </c>
      <c r="EL350">
        <v>-8.26666666666667</v>
      </c>
      <c r="EM350">
        <v>-7.40148683083438e-17</v>
      </c>
      <c r="EN350">
        <v>35.562</v>
      </c>
      <c r="EO350">
        <v>38.437</v>
      </c>
      <c r="EP350">
        <v>36.7913333333333</v>
      </c>
      <c r="EQ350">
        <v>38.312</v>
      </c>
      <c r="ER350">
        <v>37.75</v>
      </c>
      <c r="ES350">
        <v>0</v>
      </c>
      <c r="ET350">
        <v>0</v>
      </c>
      <c r="EU350">
        <v>0</v>
      </c>
      <c r="EV350">
        <v>1759365229.3</v>
      </c>
      <c r="EW350">
        <v>0</v>
      </c>
      <c r="EX350">
        <v>773.35</v>
      </c>
      <c r="EY350">
        <v>13.8290595313121</v>
      </c>
      <c r="EZ350">
        <v>15.1658122433615</v>
      </c>
      <c r="FA350">
        <v>-9.91538461538462</v>
      </c>
      <c r="FB350">
        <v>15</v>
      </c>
      <c r="FC350">
        <v>0</v>
      </c>
      <c r="FD350" t="s">
        <v>422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0.6701187</v>
      </c>
      <c r="FQ350">
        <v>0.0669511578947372</v>
      </c>
      <c r="FR350">
        <v>0.056812022098408</v>
      </c>
      <c r="FS350">
        <v>1</v>
      </c>
      <c r="FT350">
        <v>773.841176470588</v>
      </c>
      <c r="FU350">
        <v>-5.47899172117809</v>
      </c>
      <c r="FV350">
        <v>5.16829233642415</v>
      </c>
      <c r="FW350">
        <v>-1</v>
      </c>
      <c r="FX350">
        <v>0.2222785</v>
      </c>
      <c r="FY350">
        <v>0.0164654436090233</v>
      </c>
      <c r="FZ350">
        <v>0.00182561752566084</v>
      </c>
      <c r="GA350">
        <v>1</v>
      </c>
      <c r="GB350">
        <v>2</v>
      </c>
      <c r="GC350">
        <v>2</v>
      </c>
      <c r="GD350" t="s">
        <v>449</v>
      </c>
      <c r="GE350">
        <v>3.13278</v>
      </c>
      <c r="GF350">
        <v>2.71197</v>
      </c>
      <c r="GG350">
        <v>0.0894024</v>
      </c>
      <c r="GH350">
        <v>0.0897635</v>
      </c>
      <c r="GI350">
        <v>0.1031</v>
      </c>
      <c r="GJ350">
        <v>0.103188</v>
      </c>
      <c r="GK350">
        <v>34272.3</v>
      </c>
      <c r="GL350">
        <v>36699.6</v>
      </c>
      <c r="GM350">
        <v>34054.2</v>
      </c>
      <c r="GN350">
        <v>36507.1</v>
      </c>
      <c r="GO350">
        <v>43136.1</v>
      </c>
      <c r="GP350">
        <v>47000.1</v>
      </c>
      <c r="GQ350">
        <v>53126</v>
      </c>
      <c r="GR350">
        <v>58349.4</v>
      </c>
      <c r="GS350">
        <v>1.95085</v>
      </c>
      <c r="GT350">
        <v>1.78095</v>
      </c>
      <c r="GU350">
        <v>0.0810064</v>
      </c>
      <c r="GV350">
        <v>0</v>
      </c>
      <c r="GW350">
        <v>28.6707</v>
      </c>
      <c r="GX350">
        <v>999.9</v>
      </c>
      <c r="GY350">
        <v>57.35</v>
      </c>
      <c r="GZ350">
        <v>31.008</v>
      </c>
      <c r="HA350">
        <v>28.6536</v>
      </c>
      <c r="HB350">
        <v>54.8728</v>
      </c>
      <c r="HC350">
        <v>44.4471</v>
      </c>
      <c r="HD350">
        <v>1</v>
      </c>
      <c r="HE350">
        <v>0.0929497</v>
      </c>
      <c r="HF350">
        <v>-1.44293</v>
      </c>
      <c r="HG350">
        <v>20.1256</v>
      </c>
      <c r="HH350">
        <v>5.19438</v>
      </c>
      <c r="HI350">
        <v>12.004</v>
      </c>
      <c r="HJ350">
        <v>4.97575</v>
      </c>
      <c r="HK350">
        <v>3.294</v>
      </c>
      <c r="HL350">
        <v>9999</v>
      </c>
      <c r="HM350">
        <v>9999</v>
      </c>
      <c r="HN350">
        <v>999.9</v>
      </c>
      <c r="HO350">
        <v>9999</v>
      </c>
      <c r="HP350">
        <v>1.86325</v>
      </c>
      <c r="HQ350">
        <v>1.86813</v>
      </c>
      <c r="HR350">
        <v>1.86785</v>
      </c>
      <c r="HS350">
        <v>1.86905</v>
      </c>
      <c r="HT350">
        <v>1.86982</v>
      </c>
      <c r="HU350">
        <v>1.86586</v>
      </c>
      <c r="HV350">
        <v>1.86695</v>
      </c>
      <c r="HW350">
        <v>1.8684</v>
      </c>
      <c r="HX350">
        <v>5</v>
      </c>
      <c r="HY350">
        <v>0</v>
      </c>
      <c r="HZ350">
        <v>0</v>
      </c>
      <c r="IA350">
        <v>0</v>
      </c>
      <c r="IB350" t="s">
        <v>424</v>
      </c>
      <c r="IC350" t="s">
        <v>425</v>
      </c>
      <c r="ID350" t="s">
        <v>426</v>
      </c>
      <c r="IE350" t="s">
        <v>426</v>
      </c>
      <c r="IF350" t="s">
        <v>426</v>
      </c>
      <c r="IG350" t="s">
        <v>426</v>
      </c>
      <c r="IH350">
        <v>0</v>
      </c>
      <c r="II350">
        <v>100</v>
      </c>
      <c r="IJ350">
        <v>100</v>
      </c>
      <c r="IK350">
        <v>1.981</v>
      </c>
      <c r="IL350">
        <v>0.388</v>
      </c>
      <c r="IM350">
        <v>0.591063205497763</v>
      </c>
      <c r="IN350">
        <v>0.00362635438953289</v>
      </c>
      <c r="IO350">
        <v>-8.50754122937555e-07</v>
      </c>
      <c r="IP350">
        <v>2.87264459290622e-10</v>
      </c>
      <c r="IQ350">
        <v>-0.103101814204982</v>
      </c>
      <c r="IR350">
        <v>-0.017656537129445</v>
      </c>
      <c r="IS350">
        <v>0.00217271289782075</v>
      </c>
      <c r="IT350">
        <v>-2.34727275410467e-05</v>
      </c>
      <c r="IU350">
        <v>4</v>
      </c>
      <c r="IV350">
        <v>2183</v>
      </c>
      <c r="IW350">
        <v>1</v>
      </c>
      <c r="IX350">
        <v>27</v>
      </c>
      <c r="IY350">
        <v>29322753.8</v>
      </c>
      <c r="IZ350">
        <v>29322753.8</v>
      </c>
      <c r="JA350">
        <v>0.998535</v>
      </c>
      <c r="JB350">
        <v>2.64526</v>
      </c>
      <c r="JC350">
        <v>1.54785</v>
      </c>
      <c r="JD350">
        <v>2.31323</v>
      </c>
      <c r="JE350">
        <v>1.64551</v>
      </c>
      <c r="JF350">
        <v>2.37061</v>
      </c>
      <c r="JG350">
        <v>34.6235</v>
      </c>
      <c r="JH350">
        <v>24.2101</v>
      </c>
      <c r="JI350">
        <v>18</v>
      </c>
      <c r="JJ350">
        <v>505.058</v>
      </c>
      <c r="JK350">
        <v>396.107</v>
      </c>
      <c r="JL350">
        <v>31.0125</v>
      </c>
      <c r="JM350">
        <v>28.5558</v>
      </c>
      <c r="JN350">
        <v>30.0001</v>
      </c>
      <c r="JO350">
        <v>28.51</v>
      </c>
      <c r="JP350">
        <v>28.4599</v>
      </c>
      <c r="JQ350">
        <v>20.0088</v>
      </c>
      <c r="JR350">
        <v>20.1885</v>
      </c>
      <c r="JS350">
        <v>55.2665</v>
      </c>
      <c r="JT350">
        <v>31.0101</v>
      </c>
      <c r="JU350">
        <v>420</v>
      </c>
      <c r="JV350">
        <v>23.9472</v>
      </c>
      <c r="JW350">
        <v>96.5707</v>
      </c>
      <c r="JX350">
        <v>94.537</v>
      </c>
    </row>
    <row r="351" spans="1:284">
      <c r="A351">
        <v>335</v>
      </c>
      <c r="B351">
        <v>1759365230</v>
      </c>
      <c r="C351">
        <v>4187.90000009537</v>
      </c>
      <c r="D351" t="s">
        <v>1105</v>
      </c>
      <c r="E351" t="s">
        <v>1106</v>
      </c>
      <c r="F351">
        <v>5</v>
      </c>
      <c r="G351" t="s">
        <v>1094</v>
      </c>
      <c r="H351" t="s">
        <v>419</v>
      </c>
      <c r="I351">
        <v>1759365227</v>
      </c>
      <c r="J351">
        <f>(K351)/1000</f>
        <v>0</v>
      </c>
      <c r="K351">
        <f>1000*DK351*AI351*(DG351-DH351)/(100*CZ351*(1000-AI351*DG351))</f>
        <v>0</v>
      </c>
      <c r="L351">
        <f>DK351*AI351*(DF351-DE351*(1000-AI351*DH351)/(1000-AI351*DG351))/(100*CZ351)</f>
        <v>0</v>
      </c>
      <c r="M351">
        <f>DE351 - IF(AI351&gt;1, L351*CZ351*100.0/(AK351), 0)</f>
        <v>0</v>
      </c>
      <c r="N351">
        <f>((T351-J351/2)*M351-L351)/(T351+J351/2)</f>
        <v>0</v>
      </c>
      <c r="O351">
        <f>N351*(DL351+DM351)/1000.0</f>
        <v>0</v>
      </c>
      <c r="P351">
        <f>(DE351 - IF(AI351&gt;1, L351*CZ351*100.0/(AK351), 0))*(DL351+DM351)/1000.0</f>
        <v>0</v>
      </c>
      <c r="Q351">
        <f>2.0/((1/S351-1/R351)+SIGN(S351)*SQRT((1/S351-1/R351)*(1/S351-1/R351) + 4*DA351/((DA351+1)*(DA351+1))*(2*1/S351*1/R351-1/R351*1/R351)))</f>
        <v>0</v>
      </c>
      <c r="R351">
        <f>IF(LEFT(DB351,1)&lt;&gt;"0",IF(LEFT(DB351,1)="1",3.0,DC351),$D$5+$E$5*(DS351*DL351/($K$5*1000))+$F$5*(DS351*DL351/($K$5*1000))*MAX(MIN(CZ351,$J$5),$I$5)*MAX(MIN(CZ351,$J$5),$I$5)+$G$5*MAX(MIN(CZ351,$J$5),$I$5)*(DS351*DL351/($K$5*1000))+$H$5*(DS351*DL351/($K$5*1000))*(DS351*DL351/($K$5*1000)))</f>
        <v>0</v>
      </c>
      <c r="S351">
        <f>J351*(1000-(1000*0.61365*exp(17.502*W351/(240.97+W351))/(DL351+DM351)+DG351)/2)/(1000*0.61365*exp(17.502*W351/(240.97+W351))/(DL351+DM351)-DG351)</f>
        <v>0</v>
      </c>
      <c r="T351">
        <f>1/((DA351+1)/(Q351/1.6)+1/(R351/1.37)) + DA351/((DA351+1)/(Q351/1.6) + DA351/(R351/1.37))</f>
        <v>0</v>
      </c>
      <c r="U351">
        <f>(CV351*CY351)</f>
        <v>0</v>
      </c>
      <c r="V351">
        <f>(DN351+(U351+2*0.95*5.67E-8*(((DN351+$B$7)+273)^4-(DN351+273)^4)-44100*J351)/(1.84*29.3*R351+8*0.95*5.67E-8*(DN351+273)^3))</f>
        <v>0</v>
      </c>
      <c r="W351">
        <f>($C$7*DO351+$D$7*DP351+$E$7*V351)</f>
        <v>0</v>
      </c>
      <c r="X351">
        <f>0.61365*exp(17.502*W351/(240.97+W351))</f>
        <v>0</v>
      </c>
      <c r="Y351">
        <f>(Z351/AA351*100)</f>
        <v>0</v>
      </c>
      <c r="Z351">
        <f>DG351*(DL351+DM351)/1000</f>
        <v>0</v>
      </c>
      <c r="AA351">
        <f>0.61365*exp(17.502*DN351/(240.97+DN351))</f>
        <v>0</v>
      </c>
      <c r="AB351">
        <f>(X351-DG351*(DL351+DM351)/1000)</f>
        <v>0</v>
      </c>
      <c r="AC351">
        <f>(-J351*44100)</f>
        <v>0</v>
      </c>
      <c r="AD351">
        <f>2*29.3*R351*0.92*(DN351-W351)</f>
        <v>0</v>
      </c>
      <c r="AE351">
        <f>2*0.95*5.67E-8*(((DN351+$B$7)+273)^4-(W351+273)^4)</f>
        <v>0</v>
      </c>
      <c r="AF351">
        <f>U351+AE351+AC351+AD351</f>
        <v>0</v>
      </c>
      <c r="AG351">
        <v>0</v>
      </c>
      <c r="AH351">
        <v>0</v>
      </c>
      <c r="AI351">
        <f>IF(AG351*$H$13&gt;=AK351,1.0,(AK351/(AK351-AG351*$H$13)))</f>
        <v>0</v>
      </c>
      <c r="AJ351">
        <f>(AI351-1)*100</f>
        <v>0</v>
      </c>
      <c r="AK351">
        <f>MAX(0,($B$13+$C$13*DS351)/(1+$D$13*DS351)*DL351/(DN351+273)*$E$13)</f>
        <v>0</v>
      </c>
      <c r="AL351" t="s">
        <v>420</v>
      </c>
      <c r="AM351" t="s">
        <v>420</v>
      </c>
      <c r="AN351">
        <v>0</v>
      </c>
      <c r="AO351">
        <v>0</v>
      </c>
      <c r="AP351">
        <f>1-AN351/AO351</f>
        <v>0</v>
      </c>
      <c r="AQ351">
        <v>0</v>
      </c>
      <c r="AR351" t="s">
        <v>420</v>
      </c>
      <c r="AS351" t="s">
        <v>420</v>
      </c>
      <c r="AT351">
        <v>0</v>
      </c>
      <c r="AU351">
        <v>0</v>
      </c>
      <c r="AV351">
        <f>1-AT351/AU351</f>
        <v>0</v>
      </c>
      <c r="AW351">
        <v>0.5</v>
      </c>
      <c r="AX351">
        <f>CW351</f>
        <v>0</v>
      </c>
      <c r="AY351">
        <f>L351</f>
        <v>0</v>
      </c>
      <c r="AZ351">
        <f>AV351*AW351*AX351</f>
        <v>0</v>
      </c>
      <c r="BA351">
        <f>(AY351-AQ351)/AX351</f>
        <v>0</v>
      </c>
      <c r="BB351">
        <f>(AO351-AU351)/AU351</f>
        <v>0</v>
      </c>
      <c r="BC351">
        <f>AN351/(AP351+AN351/AU351)</f>
        <v>0</v>
      </c>
      <c r="BD351" t="s">
        <v>420</v>
      </c>
      <c r="BE351">
        <v>0</v>
      </c>
      <c r="BF351">
        <f>IF(BE351&lt;&gt;0, BE351, BC351)</f>
        <v>0</v>
      </c>
      <c r="BG351">
        <f>1-BF351/AU351</f>
        <v>0</v>
      </c>
      <c r="BH351">
        <f>(AU351-AT351)/(AU351-BF351)</f>
        <v>0</v>
      </c>
      <c r="BI351">
        <f>(AO351-AU351)/(AO351-BF351)</f>
        <v>0</v>
      </c>
      <c r="BJ351">
        <f>(AU351-AT351)/(AU351-AN351)</f>
        <v>0</v>
      </c>
      <c r="BK351">
        <f>(AO351-AU351)/(AO351-AN351)</f>
        <v>0</v>
      </c>
      <c r="BL351">
        <f>(BH351*BF351/AT351)</f>
        <v>0</v>
      </c>
      <c r="BM351">
        <f>(1-BL351)</f>
        <v>0</v>
      </c>
      <c r="CV351">
        <f>$B$11*DT351+$C$11*DU351+$F$11*EF351*(1-EI351)</f>
        <v>0</v>
      </c>
      <c r="CW351">
        <f>CV351*CX351</f>
        <v>0</v>
      </c>
      <c r="CX351">
        <f>($B$11*$D$9+$C$11*$D$9+$F$11*((ES351+EK351)/MAX(ES351+EK351+ET351, 0.1)*$I$9+ET351/MAX(ES351+EK351+ET351, 0.1)*$J$9))/($B$11+$C$11+$F$11)</f>
        <v>0</v>
      </c>
      <c r="CY351">
        <f>($B$11*$K$9+$C$11*$K$9+$F$11*((ES351+EK351)/MAX(ES351+EK351+ET351, 0.1)*$P$9+ET351/MAX(ES351+EK351+ET351, 0.1)*$Q$9))/($B$11+$C$11+$F$11)</f>
        <v>0</v>
      </c>
      <c r="CZ351">
        <v>5.52</v>
      </c>
      <c r="DA351">
        <v>0.5</v>
      </c>
      <c r="DB351" t="s">
        <v>421</v>
      </c>
      <c r="DC351">
        <v>2</v>
      </c>
      <c r="DD351">
        <v>1759365227</v>
      </c>
      <c r="DE351">
        <v>420.659</v>
      </c>
      <c r="DF351">
        <v>419.977333333333</v>
      </c>
      <c r="DG351">
        <v>24.1261333333333</v>
      </c>
      <c r="DH351">
        <v>23.9019</v>
      </c>
      <c r="DI351">
        <v>418.677</v>
      </c>
      <c r="DJ351">
        <v>23.7380666666667</v>
      </c>
      <c r="DK351">
        <v>499.961333333333</v>
      </c>
      <c r="DL351">
        <v>90.3387</v>
      </c>
      <c r="DM351">
        <v>0.0340199333333333</v>
      </c>
      <c r="DN351">
        <v>30.4407333333333</v>
      </c>
      <c r="DO351">
        <v>29.994</v>
      </c>
      <c r="DP351">
        <v>999.9</v>
      </c>
      <c r="DQ351">
        <v>0</v>
      </c>
      <c r="DR351">
        <v>0</v>
      </c>
      <c r="DS351">
        <v>9977.48333333333</v>
      </c>
      <c r="DT351">
        <v>0</v>
      </c>
      <c r="DU351">
        <v>0.330984</v>
      </c>
      <c r="DV351">
        <v>0.681518333333333</v>
      </c>
      <c r="DW351">
        <v>431.058333333333</v>
      </c>
      <c r="DX351">
        <v>430.261333333333</v>
      </c>
      <c r="DY351">
        <v>0.224279333333333</v>
      </c>
      <c r="DZ351">
        <v>419.977333333333</v>
      </c>
      <c r="EA351">
        <v>23.9019</v>
      </c>
      <c r="EB351">
        <v>2.17952333333333</v>
      </c>
      <c r="EC351">
        <v>2.15926666666667</v>
      </c>
      <c r="ED351">
        <v>18.8126333333333</v>
      </c>
      <c r="EE351">
        <v>18.6632333333333</v>
      </c>
      <c r="EF351">
        <v>0.00500059</v>
      </c>
      <c r="EG351">
        <v>0</v>
      </c>
      <c r="EH351">
        <v>0</v>
      </c>
      <c r="EI351">
        <v>0</v>
      </c>
      <c r="EJ351">
        <v>775.966666666667</v>
      </c>
      <c r="EK351">
        <v>0.00500059</v>
      </c>
      <c r="EL351">
        <v>-11.3333333333333</v>
      </c>
      <c r="EM351">
        <v>-1.13333333333333</v>
      </c>
      <c r="EN351">
        <v>35.562</v>
      </c>
      <c r="EO351">
        <v>38.4163333333333</v>
      </c>
      <c r="EP351">
        <v>36.7706666666667</v>
      </c>
      <c r="EQ351">
        <v>38.312</v>
      </c>
      <c r="ER351">
        <v>37.75</v>
      </c>
      <c r="ES351">
        <v>0</v>
      </c>
      <c r="ET351">
        <v>0</v>
      </c>
      <c r="EU351">
        <v>0</v>
      </c>
      <c r="EV351">
        <v>1759365231.1</v>
      </c>
      <c r="EW351">
        <v>0</v>
      </c>
      <c r="EX351">
        <v>772.752</v>
      </c>
      <c r="EY351">
        <v>29.5692304212907</v>
      </c>
      <c r="EZ351">
        <v>-8.5999996906672</v>
      </c>
      <c r="FA351">
        <v>-8.864</v>
      </c>
      <c r="FB351">
        <v>15</v>
      </c>
      <c r="FC351">
        <v>0</v>
      </c>
      <c r="FD351" t="s">
        <v>422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0.67215875</v>
      </c>
      <c r="FQ351">
        <v>-0.00995156390977536</v>
      </c>
      <c r="FR351">
        <v>0.0561797737320782</v>
      </c>
      <c r="FS351">
        <v>1</v>
      </c>
      <c r="FT351">
        <v>773.502941176471</v>
      </c>
      <c r="FU351">
        <v>4.66157354580007</v>
      </c>
      <c r="FV351">
        <v>5.030289741048</v>
      </c>
      <c r="FW351">
        <v>-1</v>
      </c>
      <c r="FX351">
        <v>0.22257485</v>
      </c>
      <c r="FY351">
        <v>0.0168538195488718</v>
      </c>
      <c r="FZ351">
        <v>0.00184108629007442</v>
      </c>
      <c r="GA351">
        <v>1</v>
      </c>
      <c r="GB351">
        <v>2</v>
      </c>
      <c r="GC351">
        <v>2</v>
      </c>
      <c r="GD351" t="s">
        <v>449</v>
      </c>
      <c r="GE351">
        <v>3.13293</v>
      </c>
      <c r="GF351">
        <v>2.71189</v>
      </c>
      <c r="GG351">
        <v>0.0893991</v>
      </c>
      <c r="GH351">
        <v>0.0897643</v>
      </c>
      <c r="GI351">
        <v>0.103099</v>
      </c>
      <c r="GJ351">
        <v>0.103184</v>
      </c>
      <c r="GK351">
        <v>34272.3</v>
      </c>
      <c r="GL351">
        <v>36699.6</v>
      </c>
      <c r="GM351">
        <v>34054</v>
      </c>
      <c r="GN351">
        <v>36507.2</v>
      </c>
      <c r="GO351">
        <v>43136.1</v>
      </c>
      <c r="GP351">
        <v>47000.3</v>
      </c>
      <c r="GQ351">
        <v>53125.9</v>
      </c>
      <c r="GR351">
        <v>58349.4</v>
      </c>
      <c r="GS351">
        <v>1.95107</v>
      </c>
      <c r="GT351">
        <v>1.7807</v>
      </c>
      <c r="GU351">
        <v>0.0808202</v>
      </c>
      <c r="GV351">
        <v>0</v>
      </c>
      <c r="GW351">
        <v>28.6707</v>
      </c>
      <c r="GX351">
        <v>999.9</v>
      </c>
      <c r="GY351">
        <v>57.35</v>
      </c>
      <c r="GZ351">
        <v>31.008</v>
      </c>
      <c r="HA351">
        <v>28.6519</v>
      </c>
      <c r="HB351">
        <v>55.1528</v>
      </c>
      <c r="HC351">
        <v>44.3389</v>
      </c>
      <c r="HD351">
        <v>1</v>
      </c>
      <c r="HE351">
        <v>0.0930488</v>
      </c>
      <c r="HF351">
        <v>-1.44161</v>
      </c>
      <c r="HG351">
        <v>20.1255</v>
      </c>
      <c r="HH351">
        <v>5.19438</v>
      </c>
      <c r="HI351">
        <v>12.004</v>
      </c>
      <c r="HJ351">
        <v>4.9755</v>
      </c>
      <c r="HK351">
        <v>3.294</v>
      </c>
      <c r="HL351">
        <v>9999</v>
      </c>
      <c r="HM351">
        <v>9999</v>
      </c>
      <c r="HN351">
        <v>999.9</v>
      </c>
      <c r="HO351">
        <v>9999</v>
      </c>
      <c r="HP351">
        <v>1.86325</v>
      </c>
      <c r="HQ351">
        <v>1.86813</v>
      </c>
      <c r="HR351">
        <v>1.86787</v>
      </c>
      <c r="HS351">
        <v>1.86905</v>
      </c>
      <c r="HT351">
        <v>1.86983</v>
      </c>
      <c r="HU351">
        <v>1.86586</v>
      </c>
      <c r="HV351">
        <v>1.86697</v>
      </c>
      <c r="HW351">
        <v>1.86838</v>
      </c>
      <c r="HX351">
        <v>5</v>
      </c>
      <c r="HY351">
        <v>0</v>
      </c>
      <c r="HZ351">
        <v>0</v>
      </c>
      <c r="IA351">
        <v>0</v>
      </c>
      <c r="IB351" t="s">
        <v>424</v>
      </c>
      <c r="IC351" t="s">
        <v>425</v>
      </c>
      <c r="ID351" t="s">
        <v>426</v>
      </c>
      <c r="IE351" t="s">
        <v>426</v>
      </c>
      <c r="IF351" t="s">
        <v>426</v>
      </c>
      <c r="IG351" t="s">
        <v>426</v>
      </c>
      <c r="IH351">
        <v>0</v>
      </c>
      <c r="II351">
        <v>100</v>
      </c>
      <c r="IJ351">
        <v>100</v>
      </c>
      <c r="IK351">
        <v>1.982</v>
      </c>
      <c r="IL351">
        <v>0.388</v>
      </c>
      <c r="IM351">
        <v>0.591063205497763</v>
      </c>
      <c r="IN351">
        <v>0.00362635438953289</v>
      </c>
      <c r="IO351">
        <v>-8.50754122937555e-07</v>
      </c>
      <c r="IP351">
        <v>2.87264459290622e-10</v>
      </c>
      <c r="IQ351">
        <v>-0.103101814204982</v>
      </c>
      <c r="IR351">
        <v>-0.017656537129445</v>
      </c>
      <c r="IS351">
        <v>0.00217271289782075</v>
      </c>
      <c r="IT351">
        <v>-2.34727275410467e-05</v>
      </c>
      <c r="IU351">
        <v>4</v>
      </c>
      <c r="IV351">
        <v>2183</v>
      </c>
      <c r="IW351">
        <v>1</v>
      </c>
      <c r="IX351">
        <v>27</v>
      </c>
      <c r="IY351">
        <v>29322753.8</v>
      </c>
      <c r="IZ351">
        <v>29322753.8</v>
      </c>
      <c r="JA351">
        <v>0.998535</v>
      </c>
      <c r="JB351">
        <v>2.64526</v>
      </c>
      <c r="JC351">
        <v>1.54785</v>
      </c>
      <c r="JD351">
        <v>2.31323</v>
      </c>
      <c r="JE351">
        <v>1.64673</v>
      </c>
      <c r="JF351">
        <v>2.34375</v>
      </c>
      <c r="JG351">
        <v>34.6235</v>
      </c>
      <c r="JH351">
        <v>24.2101</v>
      </c>
      <c r="JI351">
        <v>18</v>
      </c>
      <c r="JJ351">
        <v>505.207</v>
      </c>
      <c r="JK351">
        <v>395.971</v>
      </c>
      <c r="JL351">
        <v>31.0132</v>
      </c>
      <c r="JM351">
        <v>28.5558</v>
      </c>
      <c r="JN351">
        <v>30.0002</v>
      </c>
      <c r="JO351">
        <v>28.51</v>
      </c>
      <c r="JP351">
        <v>28.4599</v>
      </c>
      <c r="JQ351">
        <v>20.0093</v>
      </c>
      <c r="JR351">
        <v>20.1885</v>
      </c>
      <c r="JS351">
        <v>55.2665</v>
      </c>
      <c r="JT351">
        <v>31.0101</v>
      </c>
      <c r="JU351">
        <v>420</v>
      </c>
      <c r="JV351">
        <v>23.9472</v>
      </c>
      <c r="JW351">
        <v>96.5704</v>
      </c>
      <c r="JX351">
        <v>94.537</v>
      </c>
    </row>
    <row r="352" spans="1:284">
      <c r="A352">
        <v>336</v>
      </c>
      <c r="B352">
        <v>1759365232</v>
      </c>
      <c r="C352">
        <v>4189.90000009537</v>
      </c>
      <c r="D352" t="s">
        <v>1107</v>
      </c>
      <c r="E352" t="s">
        <v>1108</v>
      </c>
      <c r="F352">
        <v>5</v>
      </c>
      <c r="G352" t="s">
        <v>1094</v>
      </c>
      <c r="H352" t="s">
        <v>419</v>
      </c>
      <c r="I352">
        <v>1759365229</v>
      </c>
      <c r="J352">
        <f>(K352)/1000</f>
        <v>0</v>
      </c>
      <c r="K352">
        <f>1000*DK352*AI352*(DG352-DH352)/(100*CZ352*(1000-AI352*DG352))</f>
        <v>0</v>
      </c>
      <c r="L352">
        <f>DK352*AI352*(DF352-DE352*(1000-AI352*DH352)/(1000-AI352*DG352))/(100*CZ352)</f>
        <v>0</v>
      </c>
      <c r="M352">
        <f>DE352 - IF(AI352&gt;1, L352*CZ352*100.0/(AK352), 0)</f>
        <v>0</v>
      </c>
      <c r="N352">
        <f>((T352-J352/2)*M352-L352)/(T352+J352/2)</f>
        <v>0</v>
      </c>
      <c r="O352">
        <f>N352*(DL352+DM352)/1000.0</f>
        <v>0</v>
      </c>
      <c r="P352">
        <f>(DE352 - IF(AI352&gt;1, L352*CZ352*100.0/(AK352), 0))*(DL352+DM352)/1000.0</f>
        <v>0</v>
      </c>
      <c r="Q352">
        <f>2.0/((1/S352-1/R352)+SIGN(S352)*SQRT((1/S352-1/R352)*(1/S352-1/R352) + 4*DA352/((DA352+1)*(DA352+1))*(2*1/S352*1/R352-1/R352*1/R352)))</f>
        <v>0</v>
      </c>
      <c r="R352">
        <f>IF(LEFT(DB352,1)&lt;&gt;"0",IF(LEFT(DB352,1)="1",3.0,DC352),$D$5+$E$5*(DS352*DL352/($K$5*1000))+$F$5*(DS352*DL352/($K$5*1000))*MAX(MIN(CZ352,$J$5),$I$5)*MAX(MIN(CZ352,$J$5),$I$5)+$G$5*MAX(MIN(CZ352,$J$5),$I$5)*(DS352*DL352/($K$5*1000))+$H$5*(DS352*DL352/($K$5*1000))*(DS352*DL352/($K$5*1000)))</f>
        <v>0</v>
      </c>
      <c r="S352">
        <f>J352*(1000-(1000*0.61365*exp(17.502*W352/(240.97+W352))/(DL352+DM352)+DG352)/2)/(1000*0.61365*exp(17.502*W352/(240.97+W352))/(DL352+DM352)-DG352)</f>
        <v>0</v>
      </c>
      <c r="T352">
        <f>1/((DA352+1)/(Q352/1.6)+1/(R352/1.37)) + DA352/((DA352+1)/(Q352/1.6) + DA352/(R352/1.37))</f>
        <v>0</v>
      </c>
      <c r="U352">
        <f>(CV352*CY352)</f>
        <v>0</v>
      </c>
      <c r="V352">
        <f>(DN352+(U352+2*0.95*5.67E-8*(((DN352+$B$7)+273)^4-(DN352+273)^4)-44100*J352)/(1.84*29.3*R352+8*0.95*5.67E-8*(DN352+273)^3))</f>
        <v>0</v>
      </c>
      <c r="W352">
        <f>($C$7*DO352+$D$7*DP352+$E$7*V352)</f>
        <v>0</v>
      </c>
      <c r="X352">
        <f>0.61365*exp(17.502*W352/(240.97+W352))</f>
        <v>0</v>
      </c>
      <c r="Y352">
        <f>(Z352/AA352*100)</f>
        <v>0</v>
      </c>
      <c r="Z352">
        <f>DG352*(DL352+DM352)/1000</f>
        <v>0</v>
      </c>
      <c r="AA352">
        <f>0.61365*exp(17.502*DN352/(240.97+DN352))</f>
        <v>0</v>
      </c>
      <c r="AB352">
        <f>(X352-DG352*(DL352+DM352)/1000)</f>
        <v>0</v>
      </c>
      <c r="AC352">
        <f>(-J352*44100)</f>
        <v>0</v>
      </c>
      <c r="AD352">
        <f>2*29.3*R352*0.92*(DN352-W352)</f>
        <v>0</v>
      </c>
      <c r="AE352">
        <f>2*0.95*5.67E-8*(((DN352+$B$7)+273)^4-(W352+273)^4)</f>
        <v>0</v>
      </c>
      <c r="AF352">
        <f>U352+AE352+AC352+AD352</f>
        <v>0</v>
      </c>
      <c r="AG352">
        <v>0</v>
      </c>
      <c r="AH352">
        <v>0</v>
      </c>
      <c r="AI352">
        <f>IF(AG352*$H$13&gt;=AK352,1.0,(AK352/(AK352-AG352*$H$13)))</f>
        <v>0</v>
      </c>
      <c r="AJ352">
        <f>(AI352-1)*100</f>
        <v>0</v>
      </c>
      <c r="AK352">
        <f>MAX(0,($B$13+$C$13*DS352)/(1+$D$13*DS352)*DL352/(DN352+273)*$E$13)</f>
        <v>0</v>
      </c>
      <c r="AL352" t="s">
        <v>420</v>
      </c>
      <c r="AM352" t="s">
        <v>420</v>
      </c>
      <c r="AN352">
        <v>0</v>
      </c>
      <c r="AO352">
        <v>0</v>
      </c>
      <c r="AP352">
        <f>1-AN352/AO352</f>
        <v>0</v>
      </c>
      <c r="AQ352">
        <v>0</v>
      </c>
      <c r="AR352" t="s">
        <v>420</v>
      </c>
      <c r="AS352" t="s">
        <v>420</v>
      </c>
      <c r="AT352">
        <v>0</v>
      </c>
      <c r="AU352">
        <v>0</v>
      </c>
      <c r="AV352">
        <f>1-AT352/AU352</f>
        <v>0</v>
      </c>
      <c r="AW352">
        <v>0.5</v>
      </c>
      <c r="AX352">
        <f>CW352</f>
        <v>0</v>
      </c>
      <c r="AY352">
        <f>L352</f>
        <v>0</v>
      </c>
      <c r="AZ352">
        <f>AV352*AW352*AX352</f>
        <v>0</v>
      </c>
      <c r="BA352">
        <f>(AY352-AQ352)/AX352</f>
        <v>0</v>
      </c>
      <c r="BB352">
        <f>(AO352-AU352)/AU352</f>
        <v>0</v>
      </c>
      <c r="BC352">
        <f>AN352/(AP352+AN352/AU352)</f>
        <v>0</v>
      </c>
      <c r="BD352" t="s">
        <v>420</v>
      </c>
      <c r="BE352">
        <v>0</v>
      </c>
      <c r="BF352">
        <f>IF(BE352&lt;&gt;0, BE352, BC352)</f>
        <v>0</v>
      </c>
      <c r="BG352">
        <f>1-BF352/AU352</f>
        <v>0</v>
      </c>
      <c r="BH352">
        <f>(AU352-AT352)/(AU352-BF352)</f>
        <v>0</v>
      </c>
      <c r="BI352">
        <f>(AO352-AU352)/(AO352-BF352)</f>
        <v>0</v>
      </c>
      <c r="BJ352">
        <f>(AU352-AT352)/(AU352-AN352)</f>
        <v>0</v>
      </c>
      <c r="BK352">
        <f>(AO352-AU352)/(AO352-AN352)</f>
        <v>0</v>
      </c>
      <c r="BL352">
        <f>(BH352*BF352/AT352)</f>
        <v>0</v>
      </c>
      <c r="BM352">
        <f>(1-BL352)</f>
        <v>0</v>
      </c>
      <c r="CV352">
        <f>$B$11*DT352+$C$11*DU352+$F$11*EF352*(1-EI352)</f>
        <v>0</v>
      </c>
      <c r="CW352">
        <f>CV352*CX352</f>
        <v>0</v>
      </c>
      <c r="CX352">
        <f>($B$11*$D$9+$C$11*$D$9+$F$11*((ES352+EK352)/MAX(ES352+EK352+ET352, 0.1)*$I$9+ET352/MAX(ES352+EK352+ET352, 0.1)*$J$9))/($B$11+$C$11+$F$11)</f>
        <v>0</v>
      </c>
      <c r="CY352">
        <f>($B$11*$K$9+$C$11*$K$9+$F$11*((ES352+EK352)/MAX(ES352+EK352+ET352, 0.1)*$P$9+ET352/MAX(ES352+EK352+ET352, 0.1)*$Q$9))/($B$11+$C$11+$F$11)</f>
        <v>0</v>
      </c>
      <c r="CZ352">
        <v>5.52</v>
      </c>
      <c r="DA352">
        <v>0.5</v>
      </c>
      <c r="DB352" t="s">
        <v>421</v>
      </c>
      <c r="DC352">
        <v>2</v>
      </c>
      <c r="DD352">
        <v>1759365229</v>
      </c>
      <c r="DE352">
        <v>420.639</v>
      </c>
      <c r="DF352">
        <v>419.979</v>
      </c>
      <c r="DG352">
        <v>24.1257666666667</v>
      </c>
      <c r="DH352">
        <v>23.9010333333333</v>
      </c>
      <c r="DI352">
        <v>418.657333333333</v>
      </c>
      <c r="DJ352">
        <v>23.7377</v>
      </c>
      <c r="DK352">
        <v>499.981666666667</v>
      </c>
      <c r="DL352">
        <v>90.3391333333333</v>
      </c>
      <c r="DM352">
        <v>0.0340028666666667</v>
      </c>
      <c r="DN352">
        <v>30.4405</v>
      </c>
      <c r="DO352">
        <v>29.9899666666667</v>
      </c>
      <c r="DP352">
        <v>999.9</v>
      </c>
      <c r="DQ352">
        <v>0</v>
      </c>
      <c r="DR352">
        <v>0</v>
      </c>
      <c r="DS352">
        <v>9988.73333333333</v>
      </c>
      <c r="DT352">
        <v>0</v>
      </c>
      <c r="DU352">
        <v>0.330984</v>
      </c>
      <c r="DV352">
        <v>0.660085</v>
      </c>
      <c r="DW352">
        <v>431.037666666667</v>
      </c>
      <c r="DX352">
        <v>430.262666666667</v>
      </c>
      <c r="DY352">
        <v>0.224752333333333</v>
      </c>
      <c r="DZ352">
        <v>419.979</v>
      </c>
      <c r="EA352">
        <v>23.9010333333333</v>
      </c>
      <c r="EB352">
        <v>2.1795</v>
      </c>
      <c r="EC352">
        <v>2.1592</v>
      </c>
      <c r="ED352">
        <v>18.8124666666667</v>
      </c>
      <c r="EE352">
        <v>18.6627666666667</v>
      </c>
      <c r="EF352">
        <v>0.00500059</v>
      </c>
      <c r="EG352">
        <v>0</v>
      </c>
      <c r="EH352">
        <v>0</v>
      </c>
      <c r="EI352">
        <v>0</v>
      </c>
      <c r="EJ352">
        <v>771.6</v>
      </c>
      <c r="EK352">
        <v>0.00500059</v>
      </c>
      <c r="EL352">
        <v>-12.6</v>
      </c>
      <c r="EM352">
        <v>-1.86666666666667</v>
      </c>
      <c r="EN352">
        <v>35.562</v>
      </c>
      <c r="EO352">
        <v>38.3956666666667</v>
      </c>
      <c r="EP352">
        <v>36.7706666666667</v>
      </c>
      <c r="EQ352">
        <v>38.2913333333333</v>
      </c>
      <c r="ER352">
        <v>37.729</v>
      </c>
      <c r="ES352">
        <v>0</v>
      </c>
      <c r="ET352">
        <v>0</v>
      </c>
      <c r="EU352">
        <v>0</v>
      </c>
      <c r="EV352">
        <v>1759365233.5</v>
      </c>
      <c r="EW352">
        <v>0</v>
      </c>
      <c r="EX352">
        <v>773.06</v>
      </c>
      <c r="EY352">
        <v>19.8307687844005</v>
      </c>
      <c r="EZ352">
        <v>-36.8846149692639</v>
      </c>
      <c r="FA352">
        <v>-9.04</v>
      </c>
      <c r="FB352">
        <v>15</v>
      </c>
      <c r="FC352">
        <v>0</v>
      </c>
      <c r="FD352" t="s">
        <v>422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0.6703201</v>
      </c>
      <c r="FQ352">
        <v>-0.167490496240602</v>
      </c>
      <c r="FR352">
        <v>0.0575935995661844</v>
      </c>
      <c r="FS352">
        <v>1</v>
      </c>
      <c r="FT352">
        <v>773.514705882353</v>
      </c>
      <c r="FU352">
        <v>3.06646268019183</v>
      </c>
      <c r="FV352">
        <v>5.60719770384151</v>
      </c>
      <c r="FW352">
        <v>-1</v>
      </c>
      <c r="FX352">
        <v>0.2230126</v>
      </c>
      <c r="FY352">
        <v>0.0163676390977446</v>
      </c>
      <c r="FZ352">
        <v>0.00181134177890314</v>
      </c>
      <c r="GA352">
        <v>1</v>
      </c>
      <c r="GB352">
        <v>2</v>
      </c>
      <c r="GC352">
        <v>2</v>
      </c>
      <c r="GD352" t="s">
        <v>449</v>
      </c>
      <c r="GE352">
        <v>3.13282</v>
      </c>
      <c r="GF352">
        <v>2.71202</v>
      </c>
      <c r="GG352">
        <v>0.0894012</v>
      </c>
      <c r="GH352">
        <v>0.089758</v>
      </c>
      <c r="GI352">
        <v>0.1031</v>
      </c>
      <c r="GJ352">
        <v>0.103184</v>
      </c>
      <c r="GK352">
        <v>34272.2</v>
      </c>
      <c r="GL352">
        <v>36699.7</v>
      </c>
      <c r="GM352">
        <v>34054</v>
      </c>
      <c r="GN352">
        <v>36507</v>
      </c>
      <c r="GO352">
        <v>43136</v>
      </c>
      <c r="GP352">
        <v>47000.2</v>
      </c>
      <c r="GQ352">
        <v>53125.9</v>
      </c>
      <c r="GR352">
        <v>58349.3</v>
      </c>
      <c r="GS352">
        <v>1.9513</v>
      </c>
      <c r="GT352">
        <v>1.78072</v>
      </c>
      <c r="GU352">
        <v>0.0809133</v>
      </c>
      <c r="GV352">
        <v>0</v>
      </c>
      <c r="GW352">
        <v>28.6707</v>
      </c>
      <c r="GX352">
        <v>999.9</v>
      </c>
      <c r="GY352">
        <v>57.35</v>
      </c>
      <c r="GZ352">
        <v>31.008</v>
      </c>
      <c r="HA352">
        <v>28.6533</v>
      </c>
      <c r="HB352">
        <v>54.9528</v>
      </c>
      <c r="HC352">
        <v>44.6474</v>
      </c>
      <c r="HD352">
        <v>1</v>
      </c>
      <c r="HE352">
        <v>0.093064</v>
      </c>
      <c r="HF352">
        <v>-1.44163</v>
      </c>
      <c r="HG352">
        <v>20.1253</v>
      </c>
      <c r="HH352">
        <v>5.19468</v>
      </c>
      <c r="HI352">
        <v>12.004</v>
      </c>
      <c r="HJ352">
        <v>4.97565</v>
      </c>
      <c r="HK352">
        <v>3.294</v>
      </c>
      <c r="HL352">
        <v>9999</v>
      </c>
      <c r="HM352">
        <v>9999</v>
      </c>
      <c r="HN352">
        <v>999.9</v>
      </c>
      <c r="HO352">
        <v>9999</v>
      </c>
      <c r="HP352">
        <v>1.86325</v>
      </c>
      <c r="HQ352">
        <v>1.86813</v>
      </c>
      <c r="HR352">
        <v>1.86789</v>
      </c>
      <c r="HS352">
        <v>1.86905</v>
      </c>
      <c r="HT352">
        <v>1.86982</v>
      </c>
      <c r="HU352">
        <v>1.86585</v>
      </c>
      <c r="HV352">
        <v>1.86697</v>
      </c>
      <c r="HW352">
        <v>1.86838</v>
      </c>
      <c r="HX352">
        <v>5</v>
      </c>
      <c r="HY352">
        <v>0</v>
      </c>
      <c r="HZ352">
        <v>0</v>
      </c>
      <c r="IA352">
        <v>0</v>
      </c>
      <c r="IB352" t="s">
        <v>424</v>
      </c>
      <c r="IC352" t="s">
        <v>425</v>
      </c>
      <c r="ID352" t="s">
        <v>426</v>
      </c>
      <c r="IE352" t="s">
        <v>426</v>
      </c>
      <c r="IF352" t="s">
        <v>426</v>
      </c>
      <c r="IG352" t="s">
        <v>426</v>
      </c>
      <c r="IH352">
        <v>0</v>
      </c>
      <c r="II352">
        <v>100</v>
      </c>
      <c r="IJ352">
        <v>100</v>
      </c>
      <c r="IK352">
        <v>1.981</v>
      </c>
      <c r="IL352">
        <v>0.3881</v>
      </c>
      <c r="IM352">
        <v>0.591063205497763</v>
      </c>
      <c r="IN352">
        <v>0.00362635438953289</v>
      </c>
      <c r="IO352">
        <v>-8.50754122937555e-07</v>
      </c>
      <c r="IP352">
        <v>2.87264459290622e-10</v>
      </c>
      <c r="IQ352">
        <v>-0.103101814204982</v>
      </c>
      <c r="IR352">
        <v>-0.017656537129445</v>
      </c>
      <c r="IS352">
        <v>0.00217271289782075</v>
      </c>
      <c r="IT352">
        <v>-2.34727275410467e-05</v>
      </c>
      <c r="IU352">
        <v>4</v>
      </c>
      <c r="IV352">
        <v>2183</v>
      </c>
      <c r="IW352">
        <v>1</v>
      </c>
      <c r="IX352">
        <v>27</v>
      </c>
      <c r="IY352">
        <v>29322753.9</v>
      </c>
      <c r="IZ352">
        <v>29322753.9</v>
      </c>
      <c r="JA352">
        <v>0.998535</v>
      </c>
      <c r="JB352">
        <v>2.65015</v>
      </c>
      <c r="JC352">
        <v>1.54907</v>
      </c>
      <c r="JD352">
        <v>2.31323</v>
      </c>
      <c r="JE352">
        <v>1.64551</v>
      </c>
      <c r="JF352">
        <v>2.31445</v>
      </c>
      <c r="JG352">
        <v>34.6235</v>
      </c>
      <c r="JH352">
        <v>24.2101</v>
      </c>
      <c r="JI352">
        <v>18</v>
      </c>
      <c r="JJ352">
        <v>505.363</v>
      </c>
      <c r="JK352">
        <v>395.985</v>
      </c>
      <c r="JL352">
        <v>31.0138</v>
      </c>
      <c r="JM352">
        <v>28.5567</v>
      </c>
      <c r="JN352">
        <v>30.0002</v>
      </c>
      <c r="JO352">
        <v>28.5107</v>
      </c>
      <c r="JP352">
        <v>28.4599</v>
      </c>
      <c r="JQ352">
        <v>20.0101</v>
      </c>
      <c r="JR352">
        <v>20.1885</v>
      </c>
      <c r="JS352">
        <v>55.2665</v>
      </c>
      <c r="JT352">
        <v>31.0174</v>
      </c>
      <c r="JU352">
        <v>420</v>
      </c>
      <c r="JV352">
        <v>23.9472</v>
      </c>
      <c r="JW352">
        <v>96.5704</v>
      </c>
      <c r="JX352">
        <v>94.5368</v>
      </c>
    </row>
    <row r="353" spans="1:284">
      <c r="A353">
        <v>337</v>
      </c>
      <c r="B353">
        <v>1759365234</v>
      </c>
      <c r="C353">
        <v>4191.90000009537</v>
      </c>
      <c r="D353" t="s">
        <v>1109</v>
      </c>
      <c r="E353" t="s">
        <v>1110</v>
      </c>
      <c r="F353">
        <v>5</v>
      </c>
      <c r="G353" t="s">
        <v>1094</v>
      </c>
      <c r="H353" t="s">
        <v>419</v>
      </c>
      <c r="I353">
        <v>1759365231</v>
      </c>
      <c r="J353">
        <f>(K353)/1000</f>
        <v>0</v>
      </c>
      <c r="K353">
        <f>1000*DK353*AI353*(DG353-DH353)/(100*CZ353*(1000-AI353*DG353))</f>
        <v>0</v>
      </c>
      <c r="L353">
        <f>DK353*AI353*(DF353-DE353*(1000-AI353*DH353)/(1000-AI353*DG353))/(100*CZ353)</f>
        <v>0</v>
      </c>
      <c r="M353">
        <f>DE353 - IF(AI353&gt;1, L353*CZ353*100.0/(AK353), 0)</f>
        <v>0</v>
      </c>
      <c r="N353">
        <f>((T353-J353/2)*M353-L353)/(T353+J353/2)</f>
        <v>0</v>
      </c>
      <c r="O353">
        <f>N353*(DL353+DM353)/1000.0</f>
        <v>0</v>
      </c>
      <c r="P353">
        <f>(DE353 - IF(AI353&gt;1, L353*CZ353*100.0/(AK353), 0))*(DL353+DM353)/1000.0</f>
        <v>0</v>
      </c>
      <c r="Q353">
        <f>2.0/((1/S353-1/R353)+SIGN(S353)*SQRT((1/S353-1/R353)*(1/S353-1/R353) + 4*DA353/((DA353+1)*(DA353+1))*(2*1/S353*1/R353-1/R353*1/R353)))</f>
        <v>0</v>
      </c>
      <c r="R353">
        <f>IF(LEFT(DB353,1)&lt;&gt;"0",IF(LEFT(DB353,1)="1",3.0,DC353),$D$5+$E$5*(DS353*DL353/($K$5*1000))+$F$5*(DS353*DL353/($K$5*1000))*MAX(MIN(CZ353,$J$5),$I$5)*MAX(MIN(CZ353,$J$5),$I$5)+$G$5*MAX(MIN(CZ353,$J$5),$I$5)*(DS353*DL353/($K$5*1000))+$H$5*(DS353*DL353/($K$5*1000))*(DS353*DL353/($K$5*1000)))</f>
        <v>0</v>
      </c>
      <c r="S353">
        <f>J353*(1000-(1000*0.61365*exp(17.502*W353/(240.97+W353))/(DL353+DM353)+DG353)/2)/(1000*0.61365*exp(17.502*W353/(240.97+W353))/(DL353+DM353)-DG353)</f>
        <v>0</v>
      </c>
      <c r="T353">
        <f>1/((DA353+1)/(Q353/1.6)+1/(R353/1.37)) + DA353/((DA353+1)/(Q353/1.6) + DA353/(R353/1.37))</f>
        <v>0</v>
      </c>
      <c r="U353">
        <f>(CV353*CY353)</f>
        <v>0</v>
      </c>
      <c r="V353">
        <f>(DN353+(U353+2*0.95*5.67E-8*(((DN353+$B$7)+273)^4-(DN353+273)^4)-44100*J353)/(1.84*29.3*R353+8*0.95*5.67E-8*(DN353+273)^3))</f>
        <v>0</v>
      </c>
      <c r="W353">
        <f>($C$7*DO353+$D$7*DP353+$E$7*V353)</f>
        <v>0</v>
      </c>
      <c r="X353">
        <f>0.61365*exp(17.502*W353/(240.97+W353))</f>
        <v>0</v>
      </c>
      <c r="Y353">
        <f>(Z353/AA353*100)</f>
        <v>0</v>
      </c>
      <c r="Z353">
        <f>DG353*(DL353+DM353)/1000</f>
        <v>0</v>
      </c>
      <c r="AA353">
        <f>0.61365*exp(17.502*DN353/(240.97+DN353))</f>
        <v>0</v>
      </c>
      <c r="AB353">
        <f>(X353-DG353*(DL353+DM353)/1000)</f>
        <v>0</v>
      </c>
      <c r="AC353">
        <f>(-J353*44100)</f>
        <v>0</v>
      </c>
      <c r="AD353">
        <f>2*29.3*R353*0.92*(DN353-W353)</f>
        <v>0</v>
      </c>
      <c r="AE353">
        <f>2*0.95*5.67E-8*(((DN353+$B$7)+273)^4-(W353+273)^4)</f>
        <v>0</v>
      </c>
      <c r="AF353">
        <f>U353+AE353+AC353+AD353</f>
        <v>0</v>
      </c>
      <c r="AG353">
        <v>0</v>
      </c>
      <c r="AH353">
        <v>0</v>
      </c>
      <c r="AI353">
        <f>IF(AG353*$H$13&gt;=AK353,1.0,(AK353/(AK353-AG353*$H$13)))</f>
        <v>0</v>
      </c>
      <c r="AJ353">
        <f>(AI353-1)*100</f>
        <v>0</v>
      </c>
      <c r="AK353">
        <f>MAX(0,($B$13+$C$13*DS353)/(1+$D$13*DS353)*DL353/(DN353+273)*$E$13)</f>
        <v>0</v>
      </c>
      <c r="AL353" t="s">
        <v>420</v>
      </c>
      <c r="AM353" t="s">
        <v>420</v>
      </c>
      <c r="AN353">
        <v>0</v>
      </c>
      <c r="AO353">
        <v>0</v>
      </c>
      <c r="AP353">
        <f>1-AN353/AO353</f>
        <v>0</v>
      </c>
      <c r="AQ353">
        <v>0</v>
      </c>
      <c r="AR353" t="s">
        <v>420</v>
      </c>
      <c r="AS353" t="s">
        <v>420</v>
      </c>
      <c r="AT353">
        <v>0</v>
      </c>
      <c r="AU353">
        <v>0</v>
      </c>
      <c r="AV353">
        <f>1-AT353/AU353</f>
        <v>0</v>
      </c>
      <c r="AW353">
        <v>0.5</v>
      </c>
      <c r="AX353">
        <f>CW353</f>
        <v>0</v>
      </c>
      <c r="AY353">
        <f>L353</f>
        <v>0</v>
      </c>
      <c r="AZ353">
        <f>AV353*AW353*AX353</f>
        <v>0</v>
      </c>
      <c r="BA353">
        <f>(AY353-AQ353)/AX353</f>
        <v>0</v>
      </c>
      <c r="BB353">
        <f>(AO353-AU353)/AU353</f>
        <v>0</v>
      </c>
      <c r="BC353">
        <f>AN353/(AP353+AN353/AU353)</f>
        <v>0</v>
      </c>
      <c r="BD353" t="s">
        <v>420</v>
      </c>
      <c r="BE353">
        <v>0</v>
      </c>
      <c r="BF353">
        <f>IF(BE353&lt;&gt;0, BE353, BC353)</f>
        <v>0</v>
      </c>
      <c r="BG353">
        <f>1-BF353/AU353</f>
        <v>0</v>
      </c>
      <c r="BH353">
        <f>(AU353-AT353)/(AU353-BF353)</f>
        <v>0</v>
      </c>
      <c r="BI353">
        <f>(AO353-AU353)/(AO353-BF353)</f>
        <v>0</v>
      </c>
      <c r="BJ353">
        <f>(AU353-AT353)/(AU353-AN353)</f>
        <v>0</v>
      </c>
      <c r="BK353">
        <f>(AO353-AU353)/(AO353-AN353)</f>
        <v>0</v>
      </c>
      <c r="BL353">
        <f>(BH353*BF353/AT353)</f>
        <v>0</v>
      </c>
      <c r="BM353">
        <f>(1-BL353)</f>
        <v>0</v>
      </c>
      <c r="CV353">
        <f>$B$11*DT353+$C$11*DU353+$F$11*EF353*(1-EI353)</f>
        <v>0</v>
      </c>
      <c r="CW353">
        <f>CV353*CX353</f>
        <v>0</v>
      </c>
      <c r="CX353">
        <f>($B$11*$D$9+$C$11*$D$9+$F$11*((ES353+EK353)/MAX(ES353+EK353+ET353, 0.1)*$I$9+ET353/MAX(ES353+EK353+ET353, 0.1)*$J$9))/($B$11+$C$11+$F$11)</f>
        <v>0</v>
      </c>
      <c r="CY353">
        <f>($B$11*$K$9+$C$11*$K$9+$F$11*((ES353+EK353)/MAX(ES353+EK353+ET353, 0.1)*$P$9+ET353/MAX(ES353+EK353+ET353, 0.1)*$Q$9))/($B$11+$C$11+$F$11)</f>
        <v>0</v>
      </c>
      <c r="CZ353">
        <v>5.52</v>
      </c>
      <c r="DA353">
        <v>0.5</v>
      </c>
      <c r="DB353" t="s">
        <v>421</v>
      </c>
      <c r="DC353">
        <v>2</v>
      </c>
      <c r="DD353">
        <v>1759365231</v>
      </c>
      <c r="DE353">
        <v>420.629333333333</v>
      </c>
      <c r="DF353">
        <v>419.967666666667</v>
      </c>
      <c r="DG353">
        <v>24.1259333333333</v>
      </c>
      <c r="DH353">
        <v>23.9003666666667</v>
      </c>
      <c r="DI353">
        <v>418.648</v>
      </c>
      <c r="DJ353">
        <v>23.7378666666667</v>
      </c>
      <c r="DK353">
        <v>500.000666666667</v>
      </c>
      <c r="DL353">
        <v>90.3395333333333</v>
      </c>
      <c r="DM353">
        <v>0.0338778333333333</v>
      </c>
      <c r="DN353">
        <v>30.4406333333333</v>
      </c>
      <c r="DO353">
        <v>29.9874333333333</v>
      </c>
      <c r="DP353">
        <v>999.9</v>
      </c>
      <c r="DQ353">
        <v>0</v>
      </c>
      <c r="DR353">
        <v>0</v>
      </c>
      <c r="DS353">
        <v>10012.0666666667</v>
      </c>
      <c r="DT353">
        <v>0</v>
      </c>
      <c r="DU353">
        <v>0.330984</v>
      </c>
      <c r="DV353">
        <v>0.661865333333333</v>
      </c>
      <c r="DW353">
        <v>431.028</v>
      </c>
      <c r="DX353">
        <v>430.250666666667</v>
      </c>
      <c r="DY353">
        <v>0.225575666666667</v>
      </c>
      <c r="DZ353">
        <v>419.967666666667</v>
      </c>
      <c r="EA353">
        <v>23.9003666666667</v>
      </c>
      <c r="EB353">
        <v>2.17952666666667</v>
      </c>
      <c r="EC353">
        <v>2.15915</v>
      </c>
      <c r="ED353">
        <v>18.8126333333333</v>
      </c>
      <c r="EE353">
        <v>18.6624</v>
      </c>
      <c r="EF353">
        <v>0.00500059</v>
      </c>
      <c r="EG353">
        <v>0</v>
      </c>
      <c r="EH353">
        <v>0</v>
      </c>
      <c r="EI353">
        <v>0</v>
      </c>
      <c r="EJ353">
        <v>771.4</v>
      </c>
      <c r="EK353">
        <v>0.00500059</v>
      </c>
      <c r="EL353">
        <v>-12.2666666666667</v>
      </c>
      <c r="EM353">
        <v>-0.9</v>
      </c>
      <c r="EN353">
        <v>35.5413333333333</v>
      </c>
      <c r="EO353">
        <v>38.375</v>
      </c>
      <c r="EP353">
        <v>36.75</v>
      </c>
      <c r="EQ353">
        <v>38.2706666666667</v>
      </c>
      <c r="ER353">
        <v>37.708</v>
      </c>
      <c r="ES353">
        <v>0</v>
      </c>
      <c r="ET353">
        <v>0</v>
      </c>
      <c r="EU353">
        <v>0</v>
      </c>
      <c r="EV353">
        <v>1759365235.3</v>
      </c>
      <c r="EW353">
        <v>0</v>
      </c>
      <c r="EX353">
        <v>774.142307692308</v>
      </c>
      <c r="EY353">
        <v>23.7299142026487</v>
      </c>
      <c r="EZ353">
        <v>-11.9111108705549</v>
      </c>
      <c r="FA353">
        <v>-10.1538461538462</v>
      </c>
      <c r="FB353">
        <v>15</v>
      </c>
      <c r="FC353">
        <v>0</v>
      </c>
      <c r="FD353" t="s">
        <v>422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0.6705307</v>
      </c>
      <c r="FQ353">
        <v>-0.176438706766917</v>
      </c>
      <c r="FR353">
        <v>0.0562324037980771</v>
      </c>
      <c r="FS353">
        <v>1</v>
      </c>
      <c r="FT353">
        <v>773.247058823529</v>
      </c>
      <c r="FU353">
        <v>4.51642453948168</v>
      </c>
      <c r="FV353">
        <v>5.47933203819363</v>
      </c>
      <c r="FW353">
        <v>-1</v>
      </c>
      <c r="FX353">
        <v>0.2235816</v>
      </c>
      <c r="FY353">
        <v>0.0149206917293228</v>
      </c>
      <c r="FZ353">
        <v>0.0016847580360396</v>
      </c>
      <c r="GA353">
        <v>1</v>
      </c>
      <c r="GB353">
        <v>2</v>
      </c>
      <c r="GC353">
        <v>2</v>
      </c>
      <c r="GD353" t="s">
        <v>449</v>
      </c>
      <c r="GE353">
        <v>3.13294</v>
      </c>
      <c r="GF353">
        <v>2.71213</v>
      </c>
      <c r="GG353">
        <v>0.0894022</v>
      </c>
      <c r="GH353">
        <v>0.0897576</v>
      </c>
      <c r="GI353">
        <v>0.103101</v>
      </c>
      <c r="GJ353">
        <v>0.103183</v>
      </c>
      <c r="GK353">
        <v>34272.1</v>
      </c>
      <c r="GL353">
        <v>36699.7</v>
      </c>
      <c r="GM353">
        <v>34054</v>
      </c>
      <c r="GN353">
        <v>36507</v>
      </c>
      <c r="GO353">
        <v>43136.1</v>
      </c>
      <c r="GP353">
        <v>47000.2</v>
      </c>
      <c r="GQ353">
        <v>53126.1</v>
      </c>
      <c r="GR353">
        <v>58349.2</v>
      </c>
      <c r="GS353">
        <v>1.95142</v>
      </c>
      <c r="GT353">
        <v>1.78083</v>
      </c>
      <c r="GU353">
        <v>0.0807643</v>
      </c>
      <c r="GV353">
        <v>0</v>
      </c>
      <c r="GW353">
        <v>28.6707</v>
      </c>
      <c r="GX353">
        <v>999.9</v>
      </c>
      <c r="GY353">
        <v>57.35</v>
      </c>
      <c r="GZ353">
        <v>30.988</v>
      </c>
      <c r="HA353">
        <v>28.62</v>
      </c>
      <c r="HB353">
        <v>54.6028</v>
      </c>
      <c r="HC353">
        <v>44.4151</v>
      </c>
      <c r="HD353">
        <v>1</v>
      </c>
      <c r="HE353">
        <v>0.093064</v>
      </c>
      <c r="HF353">
        <v>-1.45285</v>
      </c>
      <c r="HG353">
        <v>20.1252</v>
      </c>
      <c r="HH353">
        <v>5.19468</v>
      </c>
      <c r="HI353">
        <v>12.0041</v>
      </c>
      <c r="HJ353">
        <v>4.9757</v>
      </c>
      <c r="HK353">
        <v>3.294</v>
      </c>
      <c r="HL353">
        <v>9999</v>
      </c>
      <c r="HM353">
        <v>9999</v>
      </c>
      <c r="HN353">
        <v>999.9</v>
      </c>
      <c r="HO353">
        <v>9999</v>
      </c>
      <c r="HP353">
        <v>1.86325</v>
      </c>
      <c r="HQ353">
        <v>1.86813</v>
      </c>
      <c r="HR353">
        <v>1.86788</v>
      </c>
      <c r="HS353">
        <v>1.86905</v>
      </c>
      <c r="HT353">
        <v>1.86982</v>
      </c>
      <c r="HU353">
        <v>1.86586</v>
      </c>
      <c r="HV353">
        <v>1.86695</v>
      </c>
      <c r="HW353">
        <v>1.8684</v>
      </c>
      <c r="HX353">
        <v>5</v>
      </c>
      <c r="HY353">
        <v>0</v>
      </c>
      <c r="HZ353">
        <v>0</v>
      </c>
      <c r="IA353">
        <v>0</v>
      </c>
      <c r="IB353" t="s">
        <v>424</v>
      </c>
      <c r="IC353" t="s">
        <v>425</v>
      </c>
      <c r="ID353" t="s">
        <v>426</v>
      </c>
      <c r="IE353" t="s">
        <v>426</v>
      </c>
      <c r="IF353" t="s">
        <v>426</v>
      </c>
      <c r="IG353" t="s">
        <v>426</v>
      </c>
      <c r="IH353">
        <v>0</v>
      </c>
      <c r="II353">
        <v>100</v>
      </c>
      <c r="IJ353">
        <v>100</v>
      </c>
      <c r="IK353">
        <v>1.981</v>
      </c>
      <c r="IL353">
        <v>0.3881</v>
      </c>
      <c r="IM353">
        <v>0.591063205497763</v>
      </c>
      <c r="IN353">
        <v>0.00362635438953289</v>
      </c>
      <c r="IO353">
        <v>-8.50754122937555e-07</v>
      </c>
      <c r="IP353">
        <v>2.87264459290622e-10</v>
      </c>
      <c r="IQ353">
        <v>-0.103101814204982</v>
      </c>
      <c r="IR353">
        <v>-0.017656537129445</v>
      </c>
      <c r="IS353">
        <v>0.00217271289782075</v>
      </c>
      <c r="IT353">
        <v>-2.34727275410467e-05</v>
      </c>
      <c r="IU353">
        <v>4</v>
      </c>
      <c r="IV353">
        <v>2183</v>
      </c>
      <c r="IW353">
        <v>1</v>
      </c>
      <c r="IX353">
        <v>27</v>
      </c>
      <c r="IY353">
        <v>29322753.9</v>
      </c>
      <c r="IZ353">
        <v>29322753.9</v>
      </c>
      <c r="JA353">
        <v>0.998535</v>
      </c>
      <c r="JB353">
        <v>2.64404</v>
      </c>
      <c r="JC353">
        <v>1.54785</v>
      </c>
      <c r="JD353">
        <v>2.31445</v>
      </c>
      <c r="JE353">
        <v>1.64551</v>
      </c>
      <c r="JF353">
        <v>2.36206</v>
      </c>
      <c r="JG353">
        <v>34.6235</v>
      </c>
      <c r="JH353">
        <v>24.2101</v>
      </c>
      <c r="JI353">
        <v>18</v>
      </c>
      <c r="JJ353">
        <v>505.456</v>
      </c>
      <c r="JK353">
        <v>396.039</v>
      </c>
      <c r="JL353">
        <v>31.0148</v>
      </c>
      <c r="JM353">
        <v>28.5579</v>
      </c>
      <c r="JN353">
        <v>30.0002</v>
      </c>
      <c r="JO353">
        <v>28.512</v>
      </c>
      <c r="JP353">
        <v>28.4599</v>
      </c>
      <c r="JQ353">
        <v>20.0102</v>
      </c>
      <c r="JR353">
        <v>20.1885</v>
      </c>
      <c r="JS353">
        <v>55.2665</v>
      </c>
      <c r="JT353">
        <v>31.0174</v>
      </c>
      <c r="JU353">
        <v>420</v>
      </c>
      <c r="JV353">
        <v>23.9472</v>
      </c>
      <c r="JW353">
        <v>96.5705</v>
      </c>
      <c r="JX353">
        <v>94.5367</v>
      </c>
    </row>
    <row r="354" spans="1:284">
      <c r="A354">
        <v>338</v>
      </c>
      <c r="B354">
        <v>1759365236</v>
      </c>
      <c r="C354">
        <v>4193.90000009537</v>
      </c>
      <c r="D354" t="s">
        <v>1111</v>
      </c>
      <c r="E354" t="s">
        <v>1112</v>
      </c>
      <c r="F354">
        <v>5</v>
      </c>
      <c r="G354" t="s">
        <v>1094</v>
      </c>
      <c r="H354" t="s">
        <v>419</v>
      </c>
      <c r="I354">
        <v>1759365233</v>
      </c>
      <c r="J354">
        <f>(K354)/1000</f>
        <v>0</v>
      </c>
      <c r="K354">
        <f>1000*DK354*AI354*(DG354-DH354)/(100*CZ354*(1000-AI354*DG354))</f>
        <v>0</v>
      </c>
      <c r="L354">
        <f>DK354*AI354*(DF354-DE354*(1000-AI354*DH354)/(1000-AI354*DG354))/(100*CZ354)</f>
        <v>0</v>
      </c>
      <c r="M354">
        <f>DE354 - IF(AI354&gt;1, L354*CZ354*100.0/(AK354), 0)</f>
        <v>0</v>
      </c>
      <c r="N354">
        <f>((T354-J354/2)*M354-L354)/(T354+J354/2)</f>
        <v>0</v>
      </c>
      <c r="O354">
        <f>N354*(DL354+DM354)/1000.0</f>
        <v>0</v>
      </c>
      <c r="P354">
        <f>(DE354 - IF(AI354&gt;1, L354*CZ354*100.0/(AK354), 0))*(DL354+DM354)/1000.0</f>
        <v>0</v>
      </c>
      <c r="Q354">
        <f>2.0/((1/S354-1/R354)+SIGN(S354)*SQRT((1/S354-1/R354)*(1/S354-1/R354) + 4*DA354/((DA354+1)*(DA354+1))*(2*1/S354*1/R354-1/R354*1/R354)))</f>
        <v>0</v>
      </c>
      <c r="R354">
        <f>IF(LEFT(DB354,1)&lt;&gt;"0",IF(LEFT(DB354,1)="1",3.0,DC354),$D$5+$E$5*(DS354*DL354/($K$5*1000))+$F$5*(DS354*DL354/($K$5*1000))*MAX(MIN(CZ354,$J$5),$I$5)*MAX(MIN(CZ354,$J$5),$I$5)+$G$5*MAX(MIN(CZ354,$J$5),$I$5)*(DS354*DL354/($K$5*1000))+$H$5*(DS354*DL354/($K$5*1000))*(DS354*DL354/($K$5*1000)))</f>
        <v>0</v>
      </c>
      <c r="S354">
        <f>J354*(1000-(1000*0.61365*exp(17.502*W354/(240.97+W354))/(DL354+DM354)+DG354)/2)/(1000*0.61365*exp(17.502*W354/(240.97+W354))/(DL354+DM354)-DG354)</f>
        <v>0</v>
      </c>
      <c r="T354">
        <f>1/((DA354+1)/(Q354/1.6)+1/(R354/1.37)) + DA354/((DA354+1)/(Q354/1.6) + DA354/(R354/1.37))</f>
        <v>0</v>
      </c>
      <c r="U354">
        <f>(CV354*CY354)</f>
        <v>0</v>
      </c>
      <c r="V354">
        <f>(DN354+(U354+2*0.95*5.67E-8*(((DN354+$B$7)+273)^4-(DN354+273)^4)-44100*J354)/(1.84*29.3*R354+8*0.95*5.67E-8*(DN354+273)^3))</f>
        <v>0</v>
      </c>
      <c r="W354">
        <f>($C$7*DO354+$D$7*DP354+$E$7*V354)</f>
        <v>0</v>
      </c>
      <c r="X354">
        <f>0.61365*exp(17.502*W354/(240.97+W354))</f>
        <v>0</v>
      </c>
      <c r="Y354">
        <f>(Z354/AA354*100)</f>
        <v>0</v>
      </c>
      <c r="Z354">
        <f>DG354*(DL354+DM354)/1000</f>
        <v>0</v>
      </c>
      <c r="AA354">
        <f>0.61365*exp(17.502*DN354/(240.97+DN354))</f>
        <v>0</v>
      </c>
      <c r="AB354">
        <f>(X354-DG354*(DL354+DM354)/1000)</f>
        <v>0</v>
      </c>
      <c r="AC354">
        <f>(-J354*44100)</f>
        <v>0</v>
      </c>
      <c r="AD354">
        <f>2*29.3*R354*0.92*(DN354-W354)</f>
        <v>0</v>
      </c>
      <c r="AE354">
        <f>2*0.95*5.67E-8*(((DN354+$B$7)+273)^4-(W354+273)^4)</f>
        <v>0</v>
      </c>
      <c r="AF354">
        <f>U354+AE354+AC354+AD354</f>
        <v>0</v>
      </c>
      <c r="AG354">
        <v>0</v>
      </c>
      <c r="AH354">
        <v>0</v>
      </c>
      <c r="AI354">
        <f>IF(AG354*$H$13&gt;=AK354,1.0,(AK354/(AK354-AG354*$H$13)))</f>
        <v>0</v>
      </c>
      <c r="AJ354">
        <f>(AI354-1)*100</f>
        <v>0</v>
      </c>
      <c r="AK354">
        <f>MAX(0,($B$13+$C$13*DS354)/(1+$D$13*DS354)*DL354/(DN354+273)*$E$13)</f>
        <v>0</v>
      </c>
      <c r="AL354" t="s">
        <v>420</v>
      </c>
      <c r="AM354" t="s">
        <v>420</v>
      </c>
      <c r="AN354">
        <v>0</v>
      </c>
      <c r="AO354">
        <v>0</v>
      </c>
      <c r="AP354">
        <f>1-AN354/AO354</f>
        <v>0</v>
      </c>
      <c r="AQ354">
        <v>0</v>
      </c>
      <c r="AR354" t="s">
        <v>420</v>
      </c>
      <c r="AS354" t="s">
        <v>420</v>
      </c>
      <c r="AT354">
        <v>0</v>
      </c>
      <c r="AU354">
        <v>0</v>
      </c>
      <c r="AV354">
        <f>1-AT354/AU354</f>
        <v>0</v>
      </c>
      <c r="AW354">
        <v>0.5</v>
      </c>
      <c r="AX354">
        <f>CW354</f>
        <v>0</v>
      </c>
      <c r="AY354">
        <f>L354</f>
        <v>0</v>
      </c>
      <c r="AZ354">
        <f>AV354*AW354*AX354</f>
        <v>0</v>
      </c>
      <c r="BA354">
        <f>(AY354-AQ354)/AX354</f>
        <v>0</v>
      </c>
      <c r="BB354">
        <f>(AO354-AU354)/AU354</f>
        <v>0</v>
      </c>
      <c r="BC354">
        <f>AN354/(AP354+AN354/AU354)</f>
        <v>0</v>
      </c>
      <c r="BD354" t="s">
        <v>420</v>
      </c>
      <c r="BE354">
        <v>0</v>
      </c>
      <c r="BF354">
        <f>IF(BE354&lt;&gt;0, BE354, BC354)</f>
        <v>0</v>
      </c>
      <c r="BG354">
        <f>1-BF354/AU354</f>
        <v>0</v>
      </c>
      <c r="BH354">
        <f>(AU354-AT354)/(AU354-BF354)</f>
        <v>0</v>
      </c>
      <c r="BI354">
        <f>(AO354-AU354)/(AO354-BF354)</f>
        <v>0</v>
      </c>
      <c r="BJ354">
        <f>(AU354-AT354)/(AU354-AN354)</f>
        <v>0</v>
      </c>
      <c r="BK354">
        <f>(AO354-AU354)/(AO354-AN354)</f>
        <v>0</v>
      </c>
      <c r="BL354">
        <f>(BH354*BF354/AT354)</f>
        <v>0</v>
      </c>
      <c r="BM354">
        <f>(1-BL354)</f>
        <v>0</v>
      </c>
      <c r="CV354">
        <f>$B$11*DT354+$C$11*DU354+$F$11*EF354*(1-EI354)</f>
        <v>0</v>
      </c>
      <c r="CW354">
        <f>CV354*CX354</f>
        <v>0</v>
      </c>
      <c r="CX354">
        <f>($B$11*$D$9+$C$11*$D$9+$F$11*((ES354+EK354)/MAX(ES354+EK354+ET354, 0.1)*$I$9+ET354/MAX(ES354+EK354+ET354, 0.1)*$J$9))/($B$11+$C$11+$F$11)</f>
        <v>0</v>
      </c>
      <c r="CY354">
        <f>($B$11*$K$9+$C$11*$K$9+$F$11*((ES354+EK354)/MAX(ES354+EK354+ET354, 0.1)*$P$9+ET354/MAX(ES354+EK354+ET354, 0.1)*$Q$9))/($B$11+$C$11+$F$11)</f>
        <v>0</v>
      </c>
      <c r="CZ354">
        <v>5.52</v>
      </c>
      <c r="DA354">
        <v>0.5</v>
      </c>
      <c r="DB354" t="s">
        <v>421</v>
      </c>
      <c r="DC354">
        <v>2</v>
      </c>
      <c r="DD354">
        <v>1759365233</v>
      </c>
      <c r="DE354">
        <v>420.627</v>
      </c>
      <c r="DF354">
        <v>419.977666666667</v>
      </c>
      <c r="DG354">
        <v>24.1261</v>
      </c>
      <c r="DH354">
        <v>23.8999333333333</v>
      </c>
      <c r="DI354">
        <v>418.646</v>
      </c>
      <c r="DJ354">
        <v>23.738</v>
      </c>
      <c r="DK354">
        <v>500.035666666667</v>
      </c>
      <c r="DL354">
        <v>90.3389666666666</v>
      </c>
      <c r="DM354">
        <v>0.0337711333333333</v>
      </c>
      <c r="DN354">
        <v>30.4405333333333</v>
      </c>
      <c r="DO354">
        <v>29.9893666666667</v>
      </c>
      <c r="DP354">
        <v>999.9</v>
      </c>
      <c r="DQ354">
        <v>0</v>
      </c>
      <c r="DR354">
        <v>0</v>
      </c>
      <c r="DS354">
        <v>10026.6666666667</v>
      </c>
      <c r="DT354">
        <v>0</v>
      </c>
      <c r="DU354">
        <v>0.330984</v>
      </c>
      <c r="DV354">
        <v>0.649516</v>
      </c>
      <c r="DW354">
        <v>431.025666666667</v>
      </c>
      <c r="DX354">
        <v>430.260666666667</v>
      </c>
      <c r="DY354">
        <v>0.226146</v>
      </c>
      <c r="DZ354">
        <v>419.977666666667</v>
      </c>
      <c r="EA354">
        <v>23.8999333333333</v>
      </c>
      <c r="EB354">
        <v>2.17952666666667</v>
      </c>
      <c r="EC354">
        <v>2.1591</v>
      </c>
      <c r="ED354">
        <v>18.8126333333333</v>
      </c>
      <c r="EE354">
        <v>18.6620333333333</v>
      </c>
      <c r="EF354">
        <v>0.00500059</v>
      </c>
      <c r="EG354">
        <v>0</v>
      </c>
      <c r="EH354">
        <v>0</v>
      </c>
      <c r="EI354">
        <v>0</v>
      </c>
      <c r="EJ354">
        <v>768.133333333333</v>
      </c>
      <c r="EK354">
        <v>0.00500059</v>
      </c>
      <c r="EL354">
        <v>-12.6333333333333</v>
      </c>
      <c r="EM354">
        <v>-1.26666666666667</v>
      </c>
      <c r="EN354">
        <v>35.5413333333333</v>
      </c>
      <c r="EO354">
        <v>38.375</v>
      </c>
      <c r="EP354">
        <v>36.75</v>
      </c>
      <c r="EQ354">
        <v>38.25</v>
      </c>
      <c r="ER354">
        <v>37.687</v>
      </c>
      <c r="ES354">
        <v>0</v>
      </c>
      <c r="ET354">
        <v>0</v>
      </c>
      <c r="EU354">
        <v>0</v>
      </c>
      <c r="EV354">
        <v>1759365237.1</v>
      </c>
      <c r="EW354">
        <v>0</v>
      </c>
      <c r="EX354">
        <v>774.92</v>
      </c>
      <c r="EY354">
        <v>-11.1307697025036</v>
      </c>
      <c r="EZ354">
        <v>3.7692311237079</v>
      </c>
      <c r="FA354">
        <v>-10.348</v>
      </c>
      <c r="FB354">
        <v>15</v>
      </c>
      <c r="FC354">
        <v>0</v>
      </c>
      <c r="FD354" t="s">
        <v>422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0.6642822</v>
      </c>
      <c r="FQ354">
        <v>-0.0142488721804515</v>
      </c>
      <c r="FR354">
        <v>0.0507740134740204</v>
      </c>
      <c r="FS354">
        <v>1</v>
      </c>
      <c r="FT354">
        <v>773.805882352941</v>
      </c>
      <c r="FU354">
        <v>12.6447667604708</v>
      </c>
      <c r="FV354">
        <v>5.88916957975405</v>
      </c>
      <c r="FW354">
        <v>-1</v>
      </c>
      <c r="FX354">
        <v>0.2240863</v>
      </c>
      <c r="FY354">
        <v>0.0147210225563907</v>
      </c>
      <c r="FZ354">
        <v>0.00166790362731184</v>
      </c>
      <c r="GA354">
        <v>1</v>
      </c>
      <c r="GB354">
        <v>2</v>
      </c>
      <c r="GC354">
        <v>2</v>
      </c>
      <c r="GD354" t="s">
        <v>449</v>
      </c>
      <c r="GE354">
        <v>3.13311</v>
      </c>
      <c r="GF354">
        <v>2.71168</v>
      </c>
      <c r="GG354">
        <v>0.0894002</v>
      </c>
      <c r="GH354">
        <v>0.0897665</v>
      </c>
      <c r="GI354">
        <v>0.103097</v>
      </c>
      <c r="GJ354">
        <v>0.103178</v>
      </c>
      <c r="GK354">
        <v>34272.1</v>
      </c>
      <c r="GL354">
        <v>36699.3</v>
      </c>
      <c r="GM354">
        <v>34053.9</v>
      </c>
      <c r="GN354">
        <v>36507</v>
      </c>
      <c r="GO354">
        <v>43136.1</v>
      </c>
      <c r="GP354">
        <v>47000.3</v>
      </c>
      <c r="GQ354">
        <v>53125.8</v>
      </c>
      <c r="GR354">
        <v>58349</v>
      </c>
      <c r="GS354">
        <v>1.95152</v>
      </c>
      <c r="GT354">
        <v>1.78035</v>
      </c>
      <c r="GU354">
        <v>0.081379</v>
      </c>
      <c r="GV354">
        <v>0</v>
      </c>
      <c r="GW354">
        <v>28.6707</v>
      </c>
      <c r="GX354">
        <v>999.9</v>
      </c>
      <c r="GY354">
        <v>57.35</v>
      </c>
      <c r="GZ354">
        <v>31.008</v>
      </c>
      <c r="HA354">
        <v>28.653</v>
      </c>
      <c r="HB354">
        <v>54.7628</v>
      </c>
      <c r="HC354">
        <v>44.3349</v>
      </c>
      <c r="HD354">
        <v>1</v>
      </c>
      <c r="HE354">
        <v>0.0933486</v>
      </c>
      <c r="HF354">
        <v>-1.45273</v>
      </c>
      <c r="HG354">
        <v>20.1254</v>
      </c>
      <c r="HH354">
        <v>5.19423</v>
      </c>
      <c r="HI354">
        <v>12.0041</v>
      </c>
      <c r="HJ354">
        <v>4.9749</v>
      </c>
      <c r="HK354">
        <v>3.294</v>
      </c>
      <c r="HL354">
        <v>9999</v>
      </c>
      <c r="HM354">
        <v>9999</v>
      </c>
      <c r="HN354">
        <v>999.9</v>
      </c>
      <c r="HO354">
        <v>9999</v>
      </c>
      <c r="HP354">
        <v>1.86325</v>
      </c>
      <c r="HQ354">
        <v>1.86813</v>
      </c>
      <c r="HR354">
        <v>1.86787</v>
      </c>
      <c r="HS354">
        <v>1.86905</v>
      </c>
      <c r="HT354">
        <v>1.86983</v>
      </c>
      <c r="HU354">
        <v>1.86588</v>
      </c>
      <c r="HV354">
        <v>1.86695</v>
      </c>
      <c r="HW354">
        <v>1.8684</v>
      </c>
      <c r="HX354">
        <v>5</v>
      </c>
      <c r="HY354">
        <v>0</v>
      </c>
      <c r="HZ354">
        <v>0</v>
      </c>
      <c r="IA354">
        <v>0</v>
      </c>
      <c r="IB354" t="s">
        <v>424</v>
      </c>
      <c r="IC354" t="s">
        <v>425</v>
      </c>
      <c r="ID354" t="s">
        <v>426</v>
      </c>
      <c r="IE354" t="s">
        <v>426</v>
      </c>
      <c r="IF354" t="s">
        <v>426</v>
      </c>
      <c r="IG354" t="s">
        <v>426</v>
      </c>
      <c r="IH354">
        <v>0</v>
      </c>
      <c r="II354">
        <v>100</v>
      </c>
      <c r="IJ354">
        <v>100</v>
      </c>
      <c r="IK354">
        <v>1.981</v>
      </c>
      <c r="IL354">
        <v>0.3881</v>
      </c>
      <c r="IM354">
        <v>0.591063205497763</v>
      </c>
      <c r="IN354">
        <v>0.00362635438953289</v>
      </c>
      <c r="IO354">
        <v>-8.50754122937555e-07</v>
      </c>
      <c r="IP354">
        <v>2.87264459290622e-10</v>
      </c>
      <c r="IQ354">
        <v>-0.103101814204982</v>
      </c>
      <c r="IR354">
        <v>-0.017656537129445</v>
      </c>
      <c r="IS354">
        <v>0.00217271289782075</v>
      </c>
      <c r="IT354">
        <v>-2.34727275410467e-05</v>
      </c>
      <c r="IU354">
        <v>4</v>
      </c>
      <c r="IV354">
        <v>2183</v>
      </c>
      <c r="IW354">
        <v>1</v>
      </c>
      <c r="IX354">
        <v>27</v>
      </c>
      <c r="IY354">
        <v>29322753.9</v>
      </c>
      <c r="IZ354">
        <v>29322753.9</v>
      </c>
      <c r="JA354">
        <v>0.998535</v>
      </c>
      <c r="JB354">
        <v>2.64404</v>
      </c>
      <c r="JC354">
        <v>1.54785</v>
      </c>
      <c r="JD354">
        <v>2.31323</v>
      </c>
      <c r="JE354">
        <v>1.64673</v>
      </c>
      <c r="JF354">
        <v>2.33887</v>
      </c>
      <c r="JG354">
        <v>34.6235</v>
      </c>
      <c r="JH354">
        <v>24.2101</v>
      </c>
      <c r="JI354">
        <v>18</v>
      </c>
      <c r="JJ354">
        <v>505.526</v>
      </c>
      <c r="JK354">
        <v>395.78</v>
      </c>
      <c r="JL354">
        <v>31.0171</v>
      </c>
      <c r="JM354">
        <v>28.5582</v>
      </c>
      <c r="JN354">
        <v>30.0002</v>
      </c>
      <c r="JO354">
        <v>28.5124</v>
      </c>
      <c r="JP354">
        <v>28.4599</v>
      </c>
      <c r="JQ354">
        <v>20.0098</v>
      </c>
      <c r="JR354">
        <v>20.1885</v>
      </c>
      <c r="JS354">
        <v>55.2665</v>
      </c>
      <c r="JT354">
        <v>31.0243</v>
      </c>
      <c r="JU354">
        <v>420</v>
      </c>
      <c r="JV354">
        <v>23.9472</v>
      </c>
      <c r="JW354">
        <v>96.5701</v>
      </c>
      <c r="JX354">
        <v>94.5364</v>
      </c>
    </row>
    <row r="355" spans="1:284">
      <c r="A355">
        <v>339</v>
      </c>
      <c r="B355">
        <v>1759365238</v>
      </c>
      <c r="C355">
        <v>4195.90000009537</v>
      </c>
      <c r="D355" t="s">
        <v>1113</v>
      </c>
      <c r="E355" t="s">
        <v>1114</v>
      </c>
      <c r="F355">
        <v>5</v>
      </c>
      <c r="G355" t="s">
        <v>1094</v>
      </c>
      <c r="H355" t="s">
        <v>419</v>
      </c>
      <c r="I355">
        <v>1759365235</v>
      </c>
      <c r="J355">
        <f>(K355)/1000</f>
        <v>0</v>
      </c>
      <c r="K355">
        <f>1000*DK355*AI355*(DG355-DH355)/(100*CZ355*(1000-AI355*DG355))</f>
        <v>0</v>
      </c>
      <c r="L355">
        <f>DK355*AI355*(DF355-DE355*(1000-AI355*DH355)/(1000-AI355*DG355))/(100*CZ355)</f>
        <v>0</v>
      </c>
      <c r="M355">
        <f>DE355 - IF(AI355&gt;1, L355*CZ355*100.0/(AK355), 0)</f>
        <v>0</v>
      </c>
      <c r="N355">
        <f>((T355-J355/2)*M355-L355)/(T355+J355/2)</f>
        <v>0</v>
      </c>
      <c r="O355">
        <f>N355*(DL355+DM355)/1000.0</f>
        <v>0</v>
      </c>
      <c r="P355">
        <f>(DE355 - IF(AI355&gt;1, L355*CZ355*100.0/(AK355), 0))*(DL355+DM355)/1000.0</f>
        <v>0</v>
      </c>
      <c r="Q355">
        <f>2.0/((1/S355-1/R355)+SIGN(S355)*SQRT((1/S355-1/R355)*(1/S355-1/R355) + 4*DA355/((DA355+1)*(DA355+1))*(2*1/S355*1/R355-1/R355*1/R355)))</f>
        <v>0</v>
      </c>
      <c r="R355">
        <f>IF(LEFT(DB355,1)&lt;&gt;"0",IF(LEFT(DB355,1)="1",3.0,DC355),$D$5+$E$5*(DS355*DL355/($K$5*1000))+$F$5*(DS355*DL355/($K$5*1000))*MAX(MIN(CZ355,$J$5),$I$5)*MAX(MIN(CZ355,$J$5),$I$5)+$G$5*MAX(MIN(CZ355,$J$5),$I$5)*(DS355*DL355/($K$5*1000))+$H$5*(DS355*DL355/($K$5*1000))*(DS355*DL355/($K$5*1000)))</f>
        <v>0</v>
      </c>
      <c r="S355">
        <f>J355*(1000-(1000*0.61365*exp(17.502*W355/(240.97+W355))/(DL355+DM355)+DG355)/2)/(1000*0.61365*exp(17.502*W355/(240.97+W355))/(DL355+DM355)-DG355)</f>
        <v>0</v>
      </c>
      <c r="T355">
        <f>1/((DA355+1)/(Q355/1.6)+1/(R355/1.37)) + DA355/((DA355+1)/(Q355/1.6) + DA355/(R355/1.37))</f>
        <v>0</v>
      </c>
      <c r="U355">
        <f>(CV355*CY355)</f>
        <v>0</v>
      </c>
      <c r="V355">
        <f>(DN355+(U355+2*0.95*5.67E-8*(((DN355+$B$7)+273)^4-(DN355+273)^4)-44100*J355)/(1.84*29.3*R355+8*0.95*5.67E-8*(DN355+273)^3))</f>
        <v>0</v>
      </c>
      <c r="W355">
        <f>($C$7*DO355+$D$7*DP355+$E$7*V355)</f>
        <v>0</v>
      </c>
      <c r="X355">
        <f>0.61365*exp(17.502*W355/(240.97+W355))</f>
        <v>0</v>
      </c>
      <c r="Y355">
        <f>(Z355/AA355*100)</f>
        <v>0</v>
      </c>
      <c r="Z355">
        <f>DG355*(DL355+DM355)/1000</f>
        <v>0</v>
      </c>
      <c r="AA355">
        <f>0.61365*exp(17.502*DN355/(240.97+DN355))</f>
        <v>0</v>
      </c>
      <c r="AB355">
        <f>(X355-DG355*(DL355+DM355)/1000)</f>
        <v>0</v>
      </c>
      <c r="AC355">
        <f>(-J355*44100)</f>
        <v>0</v>
      </c>
      <c r="AD355">
        <f>2*29.3*R355*0.92*(DN355-W355)</f>
        <v>0</v>
      </c>
      <c r="AE355">
        <f>2*0.95*5.67E-8*(((DN355+$B$7)+273)^4-(W355+273)^4)</f>
        <v>0</v>
      </c>
      <c r="AF355">
        <f>U355+AE355+AC355+AD355</f>
        <v>0</v>
      </c>
      <c r="AG355">
        <v>0</v>
      </c>
      <c r="AH355">
        <v>0</v>
      </c>
      <c r="AI355">
        <f>IF(AG355*$H$13&gt;=AK355,1.0,(AK355/(AK355-AG355*$H$13)))</f>
        <v>0</v>
      </c>
      <c r="AJ355">
        <f>(AI355-1)*100</f>
        <v>0</v>
      </c>
      <c r="AK355">
        <f>MAX(0,($B$13+$C$13*DS355)/(1+$D$13*DS355)*DL355/(DN355+273)*$E$13)</f>
        <v>0</v>
      </c>
      <c r="AL355" t="s">
        <v>420</v>
      </c>
      <c r="AM355" t="s">
        <v>420</v>
      </c>
      <c r="AN355">
        <v>0</v>
      </c>
      <c r="AO355">
        <v>0</v>
      </c>
      <c r="AP355">
        <f>1-AN355/AO355</f>
        <v>0</v>
      </c>
      <c r="AQ355">
        <v>0</v>
      </c>
      <c r="AR355" t="s">
        <v>420</v>
      </c>
      <c r="AS355" t="s">
        <v>420</v>
      </c>
      <c r="AT355">
        <v>0</v>
      </c>
      <c r="AU355">
        <v>0</v>
      </c>
      <c r="AV355">
        <f>1-AT355/AU355</f>
        <v>0</v>
      </c>
      <c r="AW355">
        <v>0.5</v>
      </c>
      <c r="AX355">
        <f>CW355</f>
        <v>0</v>
      </c>
      <c r="AY355">
        <f>L355</f>
        <v>0</v>
      </c>
      <c r="AZ355">
        <f>AV355*AW355*AX355</f>
        <v>0</v>
      </c>
      <c r="BA355">
        <f>(AY355-AQ355)/AX355</f>
        <v>0</v>
      </c>
      <c r="BB355">
        <f>(AO355-AU355)/AU355</f>
        <v>0</v>
      </c>
      <c r="BC355">
        <f>AN355/(AP355+AN355/AU355)</f>
        <v>0</v>
      </c>
      <c r="BD355" t="s">
        <v>420</v>
      </c>
      <c r="BE355">
        <v>0</v>
      </c>
      <c r="BF355">
        <f>IF(BE355&lt;&gt;0, BE355, BC355)</f>
        <v>0</v>
      </c>
      <c r="BG355">
        <f>1-BF355/AU355</f>
        <v>0</v>
      </c>
      <c r="BH355">
        <f>(AU355-AT355)/(AU355-BF355)</f>
        <v>0</v>
      </c>
      <c r="BI355">
        <f>(AO355-AU355)/(AO355-BF355)</f>
        <v>0</v>
      </c>
      <c r="BJ355">
        <f>(AU355-AT355)/(AU355-AN355)</f>
        <v>0</v>
      </c>
      <c r="BK355">
        <f>(AO355-AU355)/(AO355-AN355)</f>
        <v>0</v>
      </c>
      <c r="BL355">
        <f>(BH355*BF355/AT355)</f>
        <v>0</v>
      </c>
      <c r="BM355">
        <f>(1-BL355)</f>
        <v>0</v>
      </c>
      <c r="CV355">
        <f>$B$11*DT355+$C$11*DU355+$F$11*EF355*(1-EI355)</f>
        <v>0</v>
      </c>
      <c r="CW355">
        <f>CV355*CX355</f>
        <v>0</v>
      </c>
      <c r="CX355">
        <f>($B$11*$D$9+$C$11*$D$9+$F$11*((ES355+EK355)/MAX(ES355+EK355+ET355, 0.1)*$I$9+ET355/MAX(ES355+EK355+ET355, 0.1)*$J$9))/($B$11+$C$11+$F$11)</f>
        <v>0</v>
      </c>
      <c r="CY355">
        <f>($B$11*$K$9+$C$11*$K$9+$F$11*((ES355+EK355)/MAX(ES355+EK355+ET355, 0.1)*$P$9+ET355/MAX(ES355+EK355+ET355, 0.1)*$Q$9))/($B$11+$C$11+$F$11)</f>
        <v>0</v>
      </c>
      <c r="CZ355">
        <v>5.52</v>
      </c>
      <c r="DA355">
        <v>0.5</v>
      </c>
      <c r="DB355" t="s">
        <v>421</v>
      </c>
      <c r="DC355">
        <v>2</v>
      </c>
      <c r="DD355">
        <v>1759365235</v>
      </c>
      <c r="DE355">
        <v>420.630333333333</v>
      </c>
      <c r="DF355">
        <v>420.021</v>
      </c>
      <c r="DG355">
        <v>24.1255333333333</v>
      </c>
      <c r="DH355">
        <v>23.8992666666667</v>
      </c>
      <c r="DI355">
        <v>418.649333333333</v>
      </c>
      <c r="DJ355">
        <v>23.7374666666667</v>
      </c>
      <c r="DK355">
        <v>500.066</v>
      </c>
      <c r="DL355">
        <v>90.3384333333333</v>
      </c>
      <c r="DM355">
        <v>0.0335542</v>
      </c>
      <c r="DN355">
        <v>30.4399</v>
      </c>
      <c r="DO355">
        <v>29.9928</v>
      </c>
      <c r="DP355">
        <v>999.9</v>
      </c>
      <c r="DQ355">
        <v>0</v>
      </c>
      <c r="DR355">
        <v>0</v>
      </c>
      <c r="DS355">
        <v>10030.6333333333</v>
      </c>
      <c r="DT355">
        <v>0</v>
      </c>
      <c r="DU355">
        <v>0.330984</v>
      </c>
      <c r="DV355">
        <v>0.609680333333333</v>
      </c>
      <c r="DW355">
        <v>431.029</v>
      </c>
      <c r="DX355">
        <v>430.304666666667</v>
      </c>
      <c r="DY355">
        <v>0.226235666666667</v>
      </c>
      <c r="DZ355">
        <v>420.021</v>
      </c>
      <c r="EA355">
        <v>23.8992666666667</v>
      </c>
      <c r="EB355">
        <v>2.17946333333333</v>
      </c>
      <c r="EC355">
        <v>2.15902666666667</v>
      </c>
      <c r="ED355">
        <v>18.8121666666667</v>
      </c>
      <c r="EE355">
        <v>18.6615</v>
      </c>
      <c r="EF355">
        <v>0.00500059</v>
      </c>
      <c r="EG355">
        <v>0</v>
      </c>
      <c r="EH355">
        <v>0</v>
      </c>
      <c r="EI355">
        <v>0</v>
      </c>
      <c r="EJ355">
        <v>770.4</v>
      </c>
      <c r="EK355">
        <v>0.00500059</v>
      </c>
      <c r="EL355">
        <v>-7.9</v>
      </c>
      <c r="EM355">
        <v>-0.7</v>
      </c>
      <c r="EN355">
        <v>35.5206666666667</v>
      </c>
      <c r="EO355">
        <v>38.375</v>
      </c>
      <c r="EP355">
        <v>36.75</v>
      </c>
      <c r="EQ355">
        <v>38.25</v>
      </c>
      <c r="ER355">
        <v>37.687</v>
      </c>
      <c r="ES355">
        <v>0</v>
      </c>
      <c r="ET355">
        <v>0</v>
      </c>
      <c r="EU355">
        <v>0</v>
      </c>
      <c r="EV355">
        <v>1759365239.5</v>
      </c>
      <c r="EW355">
        <v>0</v>
      </c>
      <c r="EX355">
        <v>774.3</v>
      </c>
      <c r="EY355">
        <v>-5.55384680077742</v>
      </c>
      <c r="EZ355">
        <v>5.67692339763607</v>
      </c>
      <c r="FA355">
        <v>-10.136</v>
      </c>
      <c r="FB355">
        <v>15</v>
      </c>
      <c r="FC355">
        <v>0</v>
      </c>
      <c r="FD355" t="s">
        <v>422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0.64946595</v>
      </c>
      <c r="FQ355">
        <v>0.0477242255639104</v>
      </c>
      <c r="FR355">
        <v>0.0443984763797982</v>
      </c>
      <c r="FS355">
        <v>1</v>
      </c>
      <c r="FT355">
        <v>773.244117647059</v>
      </c>
      <c r="FU355">
        <v>15.8762412065174</v>
      </c>
      <c r="FV355">
        <v>6.21640103826259</v>
      </c>
      <c r="FW355">
        <v>-1</v>
      </c>
      <c r="FX355">
        <v>0.22454625</v>
      </c>
      <c r="FY355">
        <v>0.0140292180451124</v>
      </c>
      <c r="FZ355">
        <v>0.00161510491532284</v>
      </c>
      <c r="GA355">
        <v>1</v>
      </c>
      <c r="GB355">
        <v>2</v>
      </c>
      <c r="GC355">
        <v>2</v>
      </c>
      <c r="GD355" t="s">
        <v>449</v>
      </c>
      <c r="GE355">
        <v>3.13294</v>
      </c>
      <c r="GF355">
        <v>2.71134</v>
      </c>
      <c r="GG355">
        <v>0.0894045</v>
      </c>
      <c r="GH355">
        <v>0.0897754</v>
      </c>
      <c r="GI355">
        <v>0.103095</v>
      </c>
      <c r="GJ355">
        <v>0.103176</v>
      </c>
      <c r="GK355">
        <v>34272.1</v>
      </c>
      <c r="GL355">
        <v>36698.8</v>
      </c>
      <c r="GM355">
        <v>34054.1</v>
      </c>
      <c r="GN355">
        <v>36506.9</v>
      </c>
      <c r="GO355">
        <v>43136.2</v>
      </c>
      <c r="GP355">
        <v>47000.3</v>
      </c>
      <c r="GQ355">
        <v>53125.8</v>
      </c>
      <c r="GR355">
        <v>58348.9</v>
      </c>
      <c r="GS355">
        <v>1.95147</v>
      </c>
      <c r="GT355">
        <v>1.78035</v>
      </c>
      <c r="GU355">
        <v>0.0818819</v>
      </c>
      <c r="GV355">
        <v>0</v>
      </c>
      <c r="GW355">
        <v>28.6707</v>
      </c>
      <c r="GX355">
        <v>999.9</v>
      </c>
      <c r="GY355">
        <v>57.35</v>
      </c>
      <c r="GZ355">
        <v>30.988</v>
      </c>
      <c r="HA355">
        <v>28.6192</v>
      </c>
      <c r="HB355">
        <v>54.5028</v>
      </c>
      <c r="HC355">
        <v>44.5873</v>
      </c>
      <c r="HD355">
        <v>1</v>
      </c>
      <c r="HE355">
        <v>0.0934426</v>
      </c>
      <c r="HF355">
        <v>-1.45875</v>
      </c>
      <c r="HG355">
        <v>20.1253</v>
      </c>
      <c r="HH355">
        <v>5.19393</v>
      </c>
      <c r="HI355">
        <v>12.004</v>
      </c>
      <c r="HJ355">
        <v>4.97465</v>
      </c>
      <c r="HK355">
        <v>3.294</v>
      </c>
      <c r="HL355">
        <v>9999</v>
      </c>
      <c r="HM355">
        <v>9999</v>
      </c>
      <c r="HN355">
        <v>999.9</v>
      </c>
      <c r="HO355">
        <v>9999</v>
      </c>
      <c r="HP355">
        <v>1.86325</v>
      </c>
      <c r="HQ355">
        <v>1.86813</v>
      </c>
      <c r="HR355">
        <v>1.86789</v>
      </c>
      <c r="HS355">
        <v>1.86905</v>
      </c>
      <c r="HT355">
        <v>1.86983</v>
      </c>
      <c r="HU355">
        <v>1.86589</v>
      </c>
      <c r="HV355">
        <v>1.86695</v>
      </c>
      <c r="HW355">
        <v>1.86838</v>
      </c>
      <c r="HX355">
        <v>5</v>
      </c>
      <c r="HY355">
        <v>0</v>
      </c>
      <c r="HZ355">
        <v>0</v>
      </c>
      <c r="IA355">
        <v>0</v>
      </c>
      <c r="IB355" t="s">
        <v>424</v>
      </c>
      <c r="IC355" t="s">
        <v>425</v>
      </c>
      <c r="ID355" t="s">
        <v>426</v>
      </c>
      <c r="IE355" t="s">
        <v>426</v>
      </c>
      <c r="IF355" t="s">
        <v>426</v>
      </c>
      <c r="IG355" t="s">
        <v>426</v>
      </c>
      <c r="IH355">
        <v>0</v>
      </c>
      <c r="II355">
        <v>100</v>
      </c>
      <c r="IJ355">
        <v>100</v>
      </c>
      <c r="IK355">
        <v>1.982</v>
      </c>
      <c r="IL355">
        <v>0.3881</v>
      </c>
      <c r="IM355">
        <v>0.591063205497763</v>
      </c>
      <c r="IN355">
        <v>0.00362635438953289</v>
      </c>
      <c r="IO355">
        <v>-8.50754122937555e-07</v>
      </c>
      <c r="IP355">
        <v>2.87264459290622e-10</v>
      </c>
      <c r="IQ355">
        <v>-0.103101814204982</v>
      </c>
      <c r="IR355">
        <v>-0.017656537129445</v>
      </c>
      <c r="IS355">
        <v>0.00217271289782075</v>
      </c>
      <c r="IT355">
        <v>-2.34727275410467e-05</v>
      </c>
      <c r="IU355">
        <v>4</v>
      </c>
      <c r="IV355">
        <v>2183</v>
      </c>
      <c r="IW355">
        <v>1</v>
      </c>
      <c r="IX355">
        <v>27</v>
      </c>
      <c r="IY355">
        <v>29322754</v>
      </c>
      <c r="IZ355">
        <v>29322754</v>
      </c>
      <c r="JA355">
        <v>0.998535</v>
      </c>
      <c r="JB355">
        <v>2.64893</v>
      </c>
      <c r="JC355">
        <v>1.54785</v>
      </c>
      <c r="JD355">
        <v>2.31323</v>
      </c>
      <c r="JE355">
        <v>1.64673</v>
      </c>
      <c r="JF355">
        <v>2.31323</v>
      </c>
      <c r="JG355">
        <v>34.6235</v>
      </c>
      <c r="JH355">
        <v>24.2101</v>
      </c>
      <c r="JI355">
        <v>18</v>
      </c>
      <c r="JJ355">
        <v>505.493</v>
      </c>
      <c r="JK355">
        <v>395.789</v>
      </c>
      <c r="JL355">
        <v>31.0195</v>
      </c>
      <c r="JM355">
        <v>28.5582</v>
      </c>
      <c r="JN355">
        <v>30.0001</v>
      </c>
      <c r="JO355">
        <v>28.5124</v>
      </c>
      <c r="JP355">
        <v>28.4611</v>
      </c>
      <c r="JQ355">
        <v>20.0069</v>
      </c>
      <c r="JR355">
        <v>20.1885</v>
      </c>
      <c r="JS355">
        <v>55.2665</v>
      </c>
      <c r="JT355">
        <v>31.0243</v>
      </c>
      <c r="JU355">
        <v>420</v>
      </c>
      <c r="JV355">
        <v>23.9472</v>
      </c>
      <c r="JW355">
        <v>96.5704</v>
      </c>
      <c r="JX355">
        <v>94.5362</v>
      </c>
    </row>
    <row r="356" spans="1:284">
      <c r="A356">
        <v>340</v>
      </c>
      <c r="B356">
        <v>1759365240</v>
      </c>
      <c r="C356">
        <v>4197.90000009537</v>
      </c>
      <c r="D356" t="s">
        <v>1115</v>
      </c>
      <c r="E356" t="s">
        <v>1116</v>
      </c>
      <c r="F356">
        <v>5</v>
      </c>
      <c r="G356" t="s">
        <v>1094</v>
      </c>
      <c r="H356" t="s">
        <v>419</v>
      </c>
      <c r="I356">
        <v>1759365237</v>
      </c>
      <c r="J356">
        <f>(K356)/1000</f>
        <v>0</v>
      </c>
      <c r="K356">
        <f>1000*DK356*AI356*(DG356-DH356)/(100*CZ356*(1000-AI356*DG356))</f>
        <v>0</v>
      </c>
      <c r="L356">
        <f>DK356*AI356*(DF356-DE356*(1000-AI356*DH356)/(1000-AI356*DG356))/(100*CZ356)</f>
        <v>0</v>
      </c>
      <c r="M356">
        <f>DE356 - IF(AI356&gt;1, L356*CZ356*100.0/(AK356), 0)</f>
        <v>0</v>
      </c>
      <c r="N356">
        <f>((T356-J356/2)*M356-L356)/(T356+J356/2)</f>
        <v>0</v>
      </c>
      <c r="O356">
        <f>N356*(DL356+DM356)/1000.0</f>
        <v>0</v>
      </c>
      <c r="P356">
        <f>(DE356 - IF(AI356&gt;1, L356*CZ356*100.0/(AK356), 0))*(DL356+DM356)/1000.0</f>
        <v>0</v>
      </c>
      <c r="Q356">
        <f>2.0/((1/S356-1/R356)+SIGN(S356)*SQRT((1/S356-1/R356)*(1/S356-1/R356) + 4*DA356/((DA356+1)*(DA356+1))*(2*1/S356*1/R356-1/R356*1/R356)))</f>
        <v>0</v>
      </c>
      <c r="R356">
        <f>IF(LEFT(DB356,1)&lt;&gt;"0",IF(LEFT(DB356,1)="1",3.0,DC356),$D$5+$E$5*(DS356*DL356/($K$5*1000))+$F$5*(DS356*DL356/($K$5*1000))*MAX(MIN(CZ356,$J$5),$I$5)*MAX(MIN(CZ356,$J$5),$I$5)+$G$5*MAX(MIN(CZ356,$J$5),$I$5)*(DS356*DL356/($K$5*1000))+$H$5*(DS356*DL356/($K$5*1000))*(DS356*DL356/($K$5*1000)))</f>
        <v>0</v>
      </c>
      <c r="S356">
        <f>J356*(1000-(1000*0.61365*exp(17.502*W356/(240.97+W356))/(DL356+DM356)+DG356)/2)/(1000*0.61365*exp(17.502*W356/(240.97+W356))/(DL356+DM356)-DG356)</f>
        <v>0</v>
      </c>
      <c r="T356">
        <f>1/((DA356+1)/(Q356/1.6)+1/(R356/1.37)) + DA356/((DA356+1)/(Q356/1.6) + DA356/(R356/1.37))</f>
        <v>0</v>
      </c>
      <c r="U356">
        <f>(CV356*CY356)</f>
        <v>0</v>
      </c>
      <c r="V356">
        <f>(DN356+(U356+2*0.95*5.67E-8*(((DN356+$B$7)+273)^4-(DN356+273)^4)-44100*J356)/(1.84*29.3*R356+8*0.95*5.67E-8*(DN356+273)^3))</f>
        <v>0</v>
      </c>
      <c r="W356">
        <f>($C$7*DO356+$D$7*DP356+$E$7*V356)</f>
        <v>0</v>
      </c>
      <c r="X356">
        <f>0.61365*exp(17.502*W356/(240.97+W356))</f>
        <v>0</v>
      </c>
      <c r="Y356">
        <f>(Z356/AA356*100)</f>
        <v>0</v>
      </c>
      <c r="Z356">
        <f>DG356*(DL356+DM356)/1000</f>
        <v>0</v>
      </c>
      <c r="AA356">
        <f>0.61365*exp(17.502*DN356/(240.97+DN356))</f>
        <v>0</v>
      </c>
      <c r="AB356">
        <f>(X356-DG356*(DL356+DM356)/1000)</f>
        <v>0</v>
      </c>
      <c r="AC356">
        <f>(-J356*44100)</f>
        <v>0</v>
      </c>
      <c r="AD356">
        <f>2*29.3*R356*0.92*(DN356-W356)</f>
        <v>0</v>
      </c>
      <c r="AE356">
        <f>2*0.95*5.67E-8*(((DN356+$B$7)+273)^4-(W356+273)^4)</f>
        <v>0</v>
      </c>
      <c r="AF356">
        <f>U356+AE356+AC356+AD356</f>
        <v>0</v>
      </c>
      <c r="AG356">
        <v>0</v>
      </c>
      <c r="AH356">
        <v>0</v>
      </c>
      <c r="AI356">
        <f>IF(AG356*$H$13&gt;=AK356,1.0,(AK356/(AK356-AG356*$H$13)))</f>
        <v>0</v>
      </c>
      <c r="AJ356">
        <f>(AI356-1)*100</f>
        <v>0</v>
      </c>
      <c r="AK356">
        <f>MAX(0,($B$13+$C$13*DS356)/(1+$D$13*DS356)*DL356/(DN356+273)*$E$13)</f>
        <v>0</v>
      </c>
      <c r="AL356" t="s">
        <v>420</v>
      </c>
      <c r="AM356" t="s">
        <v>420</v>
      </c>
      <c r="AN356">
        <v>0</v>
      </c>
      <c r="AO356">
        <v>0</v>
      </c>
      <c r="AP356">
        <f>1-AN356/AO356</f>
        <v>0</v>
      </c>
      <c r="AQ356">
        <v>0</v>
      </c>
      <c r="AR356" t="s">
        <v>420</v>
      </c>
      <c r="AS356" t="s">
        <v>420</v>
      </c>
      <c r="AT356">
        <v>0</v>
      </c>
      <c r="AU356">
        <v>0</v>
      </c>
      <c r="AV356">
        <f>1-AT356/AU356</f>
        <v>0</v>
      </c>
      <c r="AW356">
        <v>0.5</v>
      </c>
      <c r="AX356">
        <f>CW356</f>
        <v>0</v>
      </c>
      <c r="AY356">
        <f>L356</f>
        <v>0</v>
      </c>
      <c r="AZ356">
        <f>AV356*AW356*AX356</f>
        <v>0</v>
      </c>
      <c r="BA356">
        <f>(AY356-AQ356)/AX356</f>
        <v>0</v>
      </c>
      <c r="BB356">
        <f>(AO356-AU356)/AU356</f>
        <v>0</v>
      </c>
      <c r="BC356">
        <f>AN356/(AP356+AN356/AU356)</f>
        <v>0</v>
      </c>
      <c r="BD356" t="s">
        <v>420</v>
      </c>
      <c r="BE356">
        <v>0</v>
      </c>
      <c r="BF356">
        <f>IF(BE356&lt;&gt;0, BE356, BC356)</f>
        <v>0</v>
      </c>
      <c r="BG356">
        <f>1-BF356/AU356</f>
        <v>0</v>
      </c>
      <c r="BH356">
        <f>(AU356-AT356)/(AU356-BF356)</f>
        <v>0</v>
      </c>
      <c r="BI356">
        <f>(AO356-AU356)/(AO356-BF356)</f>
        <v>0</v>
      </c>
      <c r="BJ356">
        <f>(AU356-AT356)/(AU356-AN356)</f>
        <v>0</v>
      </c>
      <c r="BK356">
        <f>(AO356-AU356)/(AO356-AN356)</f>
        <v>0</v>
      </c>
      <c r="BL356">
        <f>(BH356*BF356/AT356)</f>
        <v>0</v>
      </c>
      <c r="BM356">
        <f>(1-BL356)</f>
        <v>0</v>
      </c>
      <c r="CV356">
        <f>$B$11*DT356+$C$11*DU356+$F$11*EF356*(1-EI356)</f>
        <v>0</v>
      </c>
      <c r="CW356">
        <f>CV356*CX356</f>
        <v>0</v>
      </c>
      <c r="CX356">
        <f>($B$11*$D$9+$C$11*$D$9+$F$11*((ES356+EK356)/MAX(ES356+EK356+ET356, 0.1)*$I$9+ET356/MAX(ES356+EK356+ET356, 0.1)*$J$9))/($B$11+$C$11+$F$11)</f>
        <v>0</v>
      </c>
      <c r="CY356">
        <f>($B$11*$K$9+$C$11*$K$9+$F$11*((ES356+EK356)/MAX(ES356+EK356+ET356, 0.1)*$P$9+ET356/MAX(ES356+EK356+ET356, 0.1)*$Q$9))/($B$11+$C$11+$F$11)</f>
        <v>0</v>
      </c>
      <c r="CZ356">
        <v>5.52</v>
      </c>
      <c r="DA356">
        <v>0.5</v>
      </c>
      <c r="DB356" t="s">
        <v>421</v>
      </c>
      <c r="DC356">
        <v>2</v>
      </c>
      <c r="DD356">
        <v>1759365237</v>
      </c>
      <c r="DE356">
        <v>420.644666666667</v>
      </c>
      <c r="DF356">
        <v>420.055</v>
      </c>
      <c r="DG356">
        <v>24.1249</v>
      </c>
      <c r="DH356">
        <v>23.8987333333333</v>
      </c>
      <c r="DI356">
        <v>418.663333333333</v>
      </c>
      <c r="DJ356">
        <v>23.7368666666667</v>
      </c>
      <c r="DK356">
        <v>500.102666666667</v>
      </c>
      <c r="DL356">
        <v>90.3384666666667</v>
      </c>
      <c r="DM356">
        <v>0.0332307333333333</v>
      </c>
      <c r="DN356">
        <v>30.4390333333333</v>
      </c>
      <c r="DO356">
        <v>29.9987666666667</v>
      </c>
      <c r="DP356">
        <v>999.9</v>
      </c>
      <c r="DQ356">
        <v>0</v>
      </c>
      <c r="DR356">
        <v>0</v>
      </c>
      <c r="DS356">
        <v>10032.5</v>
      </c>
      <c r="DT356">
        <v>0</v>
      </c>
      <c r="DU356">
        <v>0.330984</v>
      </c>
      <c r="DV356">
        <v>0.589955666666667</v>
      </c>
      <c r="DW356">
        <v>431.043333333333</v>
      </c>
      <c r="DX356">
        <v>430.339333333333</v>
      </c>
      <c r="DY356">
        <v>0.226150333333333</v>
      </c>
      <c r="DZ356">
        <v>420.055</v>
      </c>
      <c r="EA356">
        <v>23.8987333333333</v>
      </c>
      <c r="EB356">
        <v>2.17940666666667</v>
      </c>
      <c r="EC356">
        <v>2.15898</v>
      </c>
      <c r="ED356">
        <v>18.8117666666667</v>
      </c>
      <c r="EE356">
        <v>18.6611333333333</v>
      </c>
      <c r="EF356">
        <v>0.00500059</v>
      </c>
      <c r="EG356">
        <v>0</v>
      </c>
      <c r="EH356">
        <v>0</v>
      </c>
      <c r="EI356">
        <v>0</v>
      </c>
      <c r="EJ356">
        <v>771.066666666667</v>
      </c>
      <c r="EK356">
        <v>0.00500059</v>
      </c>
      <c r="EL356">
        <v>-9.23333333333333</v>
      </c>
      <c r="EM356">
        <v>-1.6</v>
      </c>
      <c r="EN356">
        <v>35.5206666666667</v>
      </c>
      <c r="EO356">
        <v>38.354</v>
      </c>
      <c r="EP356">
        <v>36.75</v>
      </c>
      <c r="EQ356">
        <v>38.25</v>
      </c>
      <c r="ER356">
        <v>37.687</v>
      </c>
      <c r="ES356">
        <v>0</v>
      </c>
      <c r="ET356">
        <v>0</v>
      </c>
      <c r="EU356">
        <v>0</v>
      </c>
      <c r="EV356">
        <v>1759365241.3</v>
      </c>
      <c r="EW356">
        <v>0</v>
      </c>
      <c r="EX356">
        <v>774.953846153846</v>
      </c>
      <c r="EY356">
        <v>7.19999938243825</v>
      </c>
      <c r="EZ356">
        <v>3.85641054885926</v>
      </c>
      <c r="FA356">
        <v>-10.2461538461538</v>
      </c>
      <c r="FB356">
        <v>15</v>
      </c>
      <c r="FC356">
        <v>0</v>
      </c>
      <c r="FD356" t="s">
        <v>422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0.6424439</v>
      </c>
      <c r="FQ356">
        <v>-0.106525263157894</v>
      </c>
      <c r="FR356">
        <v>0.0507756573723078</v>
      </c>
      <c r="FS356">
        <v>1</v>
      </c>
      <c r="FT356">
        <v>773.432352941176</v>
      </c>
      <c r="FU356">
        <v>12.9213137264465</v>
      </c>
      <c r="FV356">
        <v>6.3911115017948</v>
      </c>
      <c r="FW356">
        <v>-1</v>
      </c>
      <c r="FX356">
        <v>0.22503715</v>
      </c>
      <c r="FY356">
        <v>0.0108258496240598</v>
      </c>
      <c r="FZ356">
        <v>0.00131212355649154</v>
      </c>
      <c r="GA356">
        <v>1</v>
      </c>
      <c r="GB356">
        <v>2</v>
      </c>
      <c r="GC356">
        <v>2</v>
      </c>
      <c r="GD356" t="s">
        <v>449</v>
      </c>
      <c r="GE356">
        <v>3.13295</v>
      </c>
      <c r="GF356">
        <v>2.71122</v>
      </c>
      <c r="GG356">
        <v>0.0894079</v>
      </c>
      <c r="GH356">
        <v>0.0897663</v>
      </c>
      <c r="GI356">
        <v>0.103095</v>
      </c>
      <c r="GJ356">
        <v>0.10318</v>
      </c>
      <c r="GK356">
        <v>34272.1</v>
      </c>
      <c r="GL356">
        <v>36699.1</v>
      </c>
      <c r="GM356">
        <v>34054.2</v>
      </c>
      <c r="GN356">
        <v>36506.7</v>
      </c>
      <c r="GO356">
        <v>43136.4</v>
      </c>
      <c r="GP356">
        <v>47000</v>
      </c>
      <c r="GQ356">
        <v>53126.1</v>
      </c>
      <c r="GR356">
        <v>58348.8</v>
      </c>
      <c r="GS356">
        <v>1.95133</v>
      </c>
      <c r="GT356">
        <v>1.7806</v>
      </c>
      <c r="GU356">
        <v>0.0816956</v>
      </c>
      <c r="GV356">
        <v>0</v>
      </c>
      <c r="GW356">
        <v>28.6707</v>
      </c>
      <c r="GX356">
        <v>999.9</v>
      </c>
      <c r="GY356">
        <v>57.35</v>
      </c>
      <c r="GZ356">
        <v>31.008</v>
      </c>
      <c r="HA356">
        <v>28.6532</v>
      </c>
      <c r="HB356">
        <v>54.5728</v>
      </c>
      <c r="HC356">
        <v>44.2628</v>
      </c>
      <c r="HD356">
        <v>1</v>
      </c>
      <c r="HE356">
        <v>0.093158</v>
      </c>
      <c r="HF356">
        <v>-1.46547</v>
      </c>
      <c r="HG356">
        <v>20.1252</v>
      </c>
      <c r="HH356">
        <v>5.19423</v>
      </c>
      <c r="HI356">
        <v>12.004</v>
      </c>
      <c r="HJ356">
        <v>4.9747</v>
      </c>
      <c r="HK356">
        <v>3.294</v>
      </c>
      <c r="HL356">
        <v>9999</v>
      </c>
      <c r="HM356">
        <v>9999</v>
      </c>
      <c r="HN356">
        <v>999.9</v>
      </c>
      <c r="HO356">
        <v>9999</v>
      </c>
      <c r="HP356">
        <v>1.86325</v>
      </c>
      <c r="HQ356">
        <v>1.86813</v>
      </c>
      <c r="HR356">
        <v>1.8679</v>
      </c>
      <c r="HS356">
        <v>1.86905</v>
      </c>
      <c r="HT356">
        <v>1.86983</v>
      </c>
      <c r="HU356">
        <v>1.86588</v>
      </c>
      <c r="HV356">
        <v>1.86693</v>
      </c>
      <c r="HW356">
        <v>1.86839</v>
      </c>
      <c r="HX356">
        <v>5</v>
      </c>
      <c r="HY356">
        <v>0</v>
      </c>
      <c r="HZ356">
        <v>0</v>
      </c>
      <c r="IA356">
        <v>0</v>
      </c>
      <c r="IB356" t="s">
        <v>424</v>
      </c>
      <c r="IC356" t="s">
        <v>425</v>
      </c>
      <c r="ID356" t="s">
        <v>426</v>
      </c>
      <c r="IE356" t="s">
        <v>426</v>
      </c>
      <c r="IF356" t="s">
        <v>426</v>
      </c>
      <c r="IG356" t="s">
        <v>426</v>
      </c>
      <c r="IH356">
        <v>0</v>
      </c>
      <c r="II356">
        <v>100</v>
      </c>
      <c r="IJ356">
        <v>100</v>
      </c>
      <c r="IK356">
        <v>1.982</v>
      </c>
      <c r="IL356">
        <v>0.388</v>
      </c>
      <c r="IM356">
        <v>0.591063205497763</v>
      </c>
      <c r="IN356">
        <v>0.00362635438953289</v>
      </c>
      <c r="IO356">
        <v>-8.50754122937555e-07</v>
      </c>
      <c r="IP356">
        <v>2.87264459290622e-10</v>
      </c>
      <c r="IQ356">
        <v>-0.103101814204982</v>
      </c>
      <c r="IR356">
        <v>-0.017656537129445</v>
      </c>
      <c r="IS356">
        <v>0.00217271289782075</v>
      </c>
      <c r="IT356">
        <v>-2.34727275410467e-05</v>
      </c>
      <c r="IU356">
        <v>4</v>
      </c>
      <c r="IV356">
        <v>2183</v>
      </c>
      <c r="IW356">
        <v>1</v>
      </c>
      <c r="IX356">
        <v>27</v>
      </c>
      <c r="IY356">
        <v>29322754</v>
      </c>
      <c r="IZ356">
        <v>29322754</v>
      </c>
      <c r="JA356">
        <v>0.998535</v>
      </c>
      <c r="JB356">
        <v>2.6416</v>
      </c>
      <c r="JC356">
        <v>1.54785</v>
      </c>
      <c r="JD356">
        <v>2.31323</v>
      </c>
      <c r="JE356">
        <v>1.64673</v>
      </c>
      <c r="JF356">
        <v>2.38892</v>
      </c>
      <c r="JG356">
        <v>34.6235</v>
      </c>
      <c r="JH356">
        <v>24.2188</v>
      </c>
      <c r="JI356">
        <v>18</v>
      </c>
      <c r="JJ356">
        <v>505.394</v>
      </c>
      <c r="JK356">
        <v>395.933</v>
      </c>
      <c r="JL356">
        <v>31.0221</v>
      </c>
      <c r="JM356">
        <v>28.5582</v>
      </c>
      <c r="JN356">
        <v>30</v>
      </c>
      <c r="JO356">
        <v>28.5124</v>
      </c>
      <c r="JP356">
        <v>28.4623</v>
      </c>
      <c r="JQ356">
        <v>20.0089</v>
      </c>
      <c r="JR356">
        <v>20.1885</v>
      </c>
      <c r="JS356">
        <v>55.2665</v>
      </c>
      <c r="JT356">
        <v>31.0243</v>
      </c>
      <c r="JU356">
        <v>420</v>
      </c>
      <c r="JV356">
        <v>23.9472</v>
      </c>
      <c r="JW356">
        <v>96.5708</v>
      </c>
      <c r="JX356">
        <v>94.536</v>
      </c>
    </row>
    <row r="357" spans="1:284">
      <c r="A357">
        <v>341</v>
      </c>
      <c r="B357">
        <v>1759365242</v>
      </c>
      <c r="C357">
        <v>4199.90000009537</v>
      </c>
      <c r="D357" t="s">
        <v>1117</v>
      </c>
      <c r="E357" t="s">
        <v>1118</v>
      </c>
      <c r="F357">
        <v>5</v>
      </c>
      <c r="G357" t="s">
        <v>1094</v>
      </c>
      <c r="H357" t="s">
        <v>419</v>
      </c>
      <c r="I357">
        <v>1759365239</v>
      </c>
      <c r="J357">
        <f>(K357)/1000</f>
        <v>0</v>
      </c>
      <c r="K357">
        <f>1000*DK357*AI357*(DG357-DH357)/(100*CZ357*(1000-AI357*DG357))</f>
        <v>0</v>
      </c>
      <c r="L357">
        <f>DK357*AI357*(DF357-DE357*(1000-AI357*DH357)/(1000-AI357*DG357))/(100*CZ357)</f>
        <v>0</v>
      </c>
      <c r="M357">
        <f>DE357 - IF(AI357&gt;1, L357*CZ357*100.0/(AK357), 0)</f>
        <v>0</v>
      </c>
      <c r="N357">
        <f>((T357-J357/2)*M357-L357)/(T357+J357/2)</f>
        <v>0</v>
      </c>
      <c r="O357">
        <f>N357*(DL357+DM357)/1000.0</f>
        <v>0</v>
      </c>
      <c r="P357">
        <f>(DE357 - IF(AI357&gt;1, L357*CZ357*100.0/(AK357), 0))*(DL357+DM357)/1000.0</f>
        <v>0</v>
      </c>
      <c r="Q357">
        <f>2.0/((1/S357-1/R357)+SIGN(S357)*SQRT((1/S357-1/R357)*(1/S357-1/R357) + 4*DA357/((DA357+1)*(DA357+1))*(2*1/S357*1/R357-1/R357*1/R357)))</f>
        <v>0</v>
      </c>
      <c r="R357">
        <f>IF(LEFT(DB357,1)&lt;&gt;"0",IF(LEFT(DB357,1)="1",3.0,DC357),$D$5+$E$5*(DS357*DL357/($K$5*1000))+$F$5*(DS357*DL357/($K$5*1000))*MAX(MIN(CZ357,$J$5),$I$5)*MAX(MIN(CZ357,$J$5),$I$5)+$G$5*MAX(MIN(CZ357,$J$5),$I$5)*(DS357*DL357/($K$5*1000))+$H$5*(DS357*DL357/($K$5*1000))*(DS357*DL357/($K$5*1000)))</f>
        <v>0</v>
      </c>
      <c r="S357">
        <f>J357*(1000-(1000*0.61365*exp(17.502*W357/(240.97+W357))/(DL357+DM357)+DG357)/2)/(1000*0.61365*exp(17.502*W357/(240.97+W357))/(DL357+DM357)-DG357)</f>
        <v>0</v>
      </c>
      <c r="T357">
        <f>1/((DA357+1)/(Q357/1.6)+1/(R357/1.37)) + DA357/((DA357+1)/(Q357/1.6) + DA357/(R357/1.37))</f>
        <v>0</v>
      </c>
      <c r="U357">
        <f>(CV357*CY357)</f>
        <v>0</v>
      </c>
      <c r="V357">
        <f>(DN357+(U357+2*0.95*5.67E-8*(((DN357+$B$7)+273)^4-(DN357+273)^4)-44100*J357)/(1.84*29.3*R357+8*0.95*5.67E-8*(DN357+273)^3))</f>
        <v>0</v>
      </c>
      <c r="W357">
        <f>($C$7*DO357+$D$7*DP357+$E$7*V357)</f>
        <v>0</v>
      </c>
      <c r="X357">
        <f>0.61365*exp(17.502*W357/(240.97+W357))</f>
        <v>0</v>
      </c>
      <c r="Y357">
        <f>(Z357/AA357*100)</f>
        <v>0</v>
      </c>
      <c r="Z357">
        <f>DG357*(DL357+DM357)/1000</f>
        <v>0</v>
      </c>
      <c r="AA357">
        <f>0.61365*exp(17.502*DN357/(240.97+DN357))</f>
        <v>0</v>
      </c>
      <c r="AB357">
        <f>(X357-DG357*(DL357+DM357)/1000)</f>
        <v>0</v>
      </c>
      <c r="AC357">
        <f>(-J357*44100)</f>
        <v>0</v>
      </c>
      <c r="AD357">
        <f>2*29.3*R357*0.92*(DN357-W357)</f>
        <v>0</v>
      </c>
      <c r="AE357">
        <f>2*0.95*5.67E-8*(((DN357+$B$7)+273)^4-(W357+273)^4)</f>
        <v>0</v>
      </c>
      <c r="AF357">
        <f>U357+AE357+AC357+AD357</f>
        <v>0</v>
      </c>
      <c r="AG357">
        <v>0</v>
      </c>
      <c r="AH357">
        <v>0</v>
      </c>
      <c r="AI357">
        <f>IF(AG357*$H$13&gt;=AK357,1.0,(AK357/(AK357-AG357*$H$13)))</f>
        <v>0</v>
      </c>
      <c r="AJ357">
        <f>(AI357-1)*100</f>
        <v>0</v>
      </c>
      <c r="AK357">
        <f>MAX(0,($B$13+$C$13*DS357)/(1+$D$13*DS357)*DL357/(DN357+273)*$E$13)</f>
        <v>0</v>
      </c>
      <c r="AL357" t="s">
        <v>420</v>
      </c>
      <c r="AM357" t="s">
        <v>420</v>
      </c>
      <c r="AN357">
        <v>0</v>
      </c>
      <c r="AO357">
        <v>0</v>
      </c>
      <c r="AP357">
        <f>1-AN357/AO357</f>
        <v>0</v>
      </c>
      <c r="AQ357">
        <v>0</v>
      </c>
      <c r="AR357" t="s">
        <v>420</v>
      </c>
      <c r="AS357" t="s">
        <v>420</v>
      </c>
      <c r="AT357">
        <v>0</v>
      </c>
      <c r="AU357">
        <v>0</v>
      </c>
      <c r="AV357">
        <f>1-AT357/AU357</f>
        <v>0</v>
      </c>
      <c r="AW357">
        <v>0.5</v>
      </c>
      <c r="AX357">
        <f>CW357</f>
        <v>0</v>
      </c>
      <c r="AY357">
        <f>L357</f>
        <v>0</v>
      </c>
      <c r="AZ357">
        <f>AV357*AW357*AX357</f>
        <v>0</v>
      </c>
      <c r="BA357">
        <f>(AY357-AQ357)/AX357</f>
        <v>0</v>
      </c>
      <c r="BB357">
        <f>(AO357-AU357)/AU357</f>
        <v>0</v>
      </c>
      <c r="BC357">
        <f>AN357/(AP357+AN357/AU357)</f>
        <v>0</v>
      </c>
      <c r="BD357" t="s">
        <v>420</v>
      </c>
      <c r="BE357">
        <v>0</v>
      </c>
      <c r="BF357">
        <f>IF(BE357&lt;&gt;0, BE357, BC357)</f>
        <v>0</v>
      </c>
      <c r="BG357">
        <f>1-BF357/AU357</f>
        <v>0</v>
      </c>
      <c r="BH357">
        <f>(AU357-AT357)/(AU357-BF357)</f>
        <v>0</v>
      </c>
      <c r="BI357">
        <f>(AO357-AU357)/(AO357-BF357)</f>
        <v>0</v>
      </c>
      <c r="BJ357">
        <f>(AU357-AT357)/(AU357-AN357)</f>
        <v>0</v>
      </c>
      <c r="BK357">
        <f>(AO357-AU357)/(AO357-AN357)</f>
        <v>0</v>
      </c>
      <c r="BL357">
        <f>(BH357*BF357/AT357)</f>
        <v>0</v>
      </c>
      <c r="BM357">
        <f>(1-BL357)</f>
        <v>0</v>
      </c>
      <c r="CV357">
        <f>$B$11*DT357+$C$11*DU357+$F$11*EF357*(1-EI357)</f>
        <v>0</v>
      </c>
      <c r="CW357">
        <f>CV357*CX357</f>
        <v>0</v>
      </c>
      <c r="CX357">
        <f>($B$11*$D$9+$C$11*$D$9+$F$11*((ES357+EK357)/MAX(ES357+EK357+ET357, 0.1)*$I$9+ET357/MAX(ES357+EK357+ET357, 0.1)*$J$9))/($B$11+$C$11+$F$11)</f>
        <v>0</v>
      </c>
      <c r="CY357">
        <f>($B$11*$K$9+$C$11*$K$9+$F$11*((ES357+EK357)/MAX(ES357+EK357+ET357, 0.1)*$P$9+ET357/MAX(ES357+EK357+ET357, 0.1)*$Q$9))/($B$11+$C$11+$F$11)</f>
        <v>0</v>
      </c>
      <c r="CZ357">
        <v>5.52</v>
      </c>
      <c r="DA357">
        <v>0.5</v>
      </c>
      <c r="DB357" t="s">
        <v>421</v>
      </c>
      <c r="DC357">
        <v>2</v>
      </c>
      <c r="DD357">
        <v>1759365239</v>
      </c>
      <c r="DE357">
        <v>420.658666666667</v>
      </c>
      <c r="DF357">
        <v>420.034666666667</v>
      </c>
      <c r="DG357">
        <v>24.1245</v>
      </c>
      <c r="DH357">
        <v>23.8987333333333</v>
      </c>
      <c r="DI357">
        <v>418.677333333333</v>
      </c>
      <c r="DJ357">
        <v>23.7365</v>
      </c>
      <c r="DK357">
        <v>500.096666666667</v>
      </c>
      <c r="DL357">
        <v>90.3388333333333</v>
      </c>
      <c r="DM357">
        <v>0.0330736</v>
      </c>
      <c r="DN357">
        <v>30.4381666666667</v>
      </c>
      <c r="DO357">
        <v>30.0018</v>
      </c>
      <c r="DP357">
        <v>999.9</v>
      </c>
      <c r="DQ357">
        <v>0</v>
      </c>
      <c r="DR357">
        <v>0</v>
      </c>
      <c r="DS357">
        <v>10017.2933333333</v>
      </c>
      <c r="DT357">
        <v>0</v>
      </c>
      <c r="DU357">
        <v>0.330984</v>
      </c>
      <c r="DV357">
        <v>0.624359</v>
      </c>
      <c r="DW357">
        <v>431.057666666667</v>
      </c>
      <c r="DX357">
        <v>430.318666666667</v>
      </c>
      <c r="DY357">
        <v>0.225736</v>
      </c>
      <c r="DZ357">
        <v>420.034666666667</v>
      </c>
      <c r="EA357">
        <v>23.8987333333333</v>
      </c>
      <c r="EB357">
        <v>2.17938</v>
      </c>
      <c r="EC357">
        <v>2.15899</v>
      </c>
      <c r="ED357">
        <v>18.8115666666667</v>
      </c>
      <c r="EE357">
        <v>18.6612</v>
      </c>
      <c r="EF357">
        <v>0.00500059</v>
      </c>
      <c r="EG357">
        <v>0</v>
      </c>
      <c r="EH357">
        <v>0</v>
      </c>
      <c r="EI357">
        <v>0</v>
      </c>
      <c r="EJ357">
        <v>779.366666666667</v>
      </c>
      <c r="EK357">
        <v>0.00500059</v>
      </c>
      <c r="EL357">
        <v>-10.9333333333333</v>
      </c>
      <c r="EM357">
        <v>-1.2</v>
      </c>
      <c r="EN357">
        <v>35.5</v>
      </c>
      <c r="EO357">
        <v>38.333</v>
      </c>
      <c r="EP357">
        <v>36.729</v>
      </c>
      <c r="EQ357">
        <v>38.229</v>
      </c>
      <c r="ER357">
        <v>37.687</v>
      </c>
      <c r="ES357">
        <v>0</v>
      </c>
      <c r="ET357">
        <v>0</v>
      </c>
      <c r="EU357">
        <v>0</v>
      </c>
      <c r="EV357">
        <v>1759365243.1</v>
      </c>
      <c r="EW357">
        <v>0</v>
      </c>
      <c r="EX357">
        <v>775.22</v>
      </c>
      <c r="EY357">
        <v>29.5769227027206</v>
      </c>
      <c r="EZ357">
        <v>-14.9615378928843</v>
      </c>
      <c r="FA357">
        <v>-10.46</v>
      </c>
      <c r="FB357">
        <v>15</v>
      </c>
      <c r="FC357">
        <v>0</v>
      </c>
      <c r="FD357" t="s">
        <v>422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0.64803925</v>
      </c>
      <c r="FQ357">
        <v>-0.219209819548871</v>
      </c>
      <c r="FR357">
        <v>0.0473454590704061</v>
      </c>
      <c r="FS357">
        <v>1</v>
      </c>
      <c r="FT357">
        <v>774.582352941177</v>
      </c>
      <c r="FU357">
        <v>10.181817958065</v>
      </c>
      <c r="FV357">
        <v>6.1416356600921</v>
      </c>
      <c r="FW357">
        <v>-1</v>
      </c>
      <c r="FX357">
        <v>0.22538515</v>
      </c>
      <c r="FY357">
        <v>0.00564663157894698</v>
      </c>
      <c r="FZ357">
        <v>0.000874629651624047</v>
      </c>
      <c r="GA357">
        <v>1</v>
      </c>
      <c r="GB357">
        <v>2</v>
      </c>
      <c r="GC357">
        <v>2</v>
      </c>
      <c r="GD357" t="s">
        <v>449</v>
      </c>
      <c r="GE357">
        <v>3.13291</v>
      </c>
      <c r="GF357">
        <v>2.71104</v>
      </c>
      <c r="GG357">
        <v>0.0894026</v>
      </c>
      <c r="GH357">
        <v>0.0897587</v>
      </c>
      <c r="GI357">
        <v>0.103093</v>
      </c>
      <c r="GJ357">
        <v>0.103183</v>
      </c>
      <c r="GK357">
        <v>34272.2</v>
      </c>
      <c r="GL357">
        <v>36699.2</v>
      </c>
      <c r="GM357">
        <v>34054.1</v>
      </c>
      <c r="GN357">
        <v>36506.6</v>
      </c>
      <c r="GO357">
        <v>43136.4</v>
      </c>
      <c r="GP357">
        <v>46999.7</v>
      </c>
      <c r="GQ357">
        <v>53126</v>
      </c>
      <c r="GR357">
        <v>58348.6</v>
      </c>
      <c r="GS357">
        <v>1.95123</v>
      </c>
      <c r="GT357">
        <v>1.78072</v>
      </c>
      <c r="GU357">
        <v>0.0815094</v>
      </c>
      <c r="GV357">
        <v>0</v>
      </c>
      <c r="GW357">
        <v>28.6707</v>
      </c>
      <c r="GX357">
        <v>999.9</v>
      </c>
      <c r="GY357">
        <v>57.325</v>
      </c>
      <c r="GZ357">
        <v>31.008</v>
      </c>
      <c r="HA357">
        <v>28.6406</v>
      </c>
      <c r="HB357">
        <v>54.4928</v>
      </c>
      <c r="HC357">
        <v>44.395</v>
      </c>
      <c r="HD357">
        <v>1</v>
      </c>
      <c r="HE357">
        <v>0.0930208</v>
      </c>
      <c r="HF357">
        <v>-1.44336</v>
      </c>
      <c r="HG357">
        <v>20.1254</v>
      </c>
      <c r="HH357">
        <v>5.19453</v>
      </c>
      <c r="HI357">
        <v>12.004</v>
      </c>
      <c r="HJ357">
        <v>4.9743</v>
      </c>
      <c r="HK357">
        <v>3.294</v>
      </c>
      <c r="HL357">
        <v>9999</v>
      </c>
      <c r="HM357">
        <v>9999</v>
      </c>
      <c r="HN357">
        <v>999.9</v>
      </c>
      <c r="HO357">
        <v>9999</v>
      </c>
      <c r="HP357">
        <v>1.86325</v>
      </c>
      <c r="HQ357">
        <v>1.86813</v>
      </c>
      <c r="HR357">
        <v>1.86789</v>
      </c>
      <c r="HS357">
        <v>1.86905</v>
      </c>
      <c r="HT357">
        <v>1.86983</v>
      </c>
      <c r="HU357">
        <v>1.86586</v>
      </c>
      <c r="HV357">
        <v>1.86693</v>
      </c>
      <c r="HW357">
        <v>1.86841</v>
      </c>
      <c r="HX357">
        <v>5</v>
      </c>
      <c r="HY357">
        <v>0</v>
      </c>
      <c r="HZ357">
        <v>0</v>
      </c>
      <c r="IA357">
        <v>0</v>
      </c>
      <c r="IB357" t="s">
        <v>424</v>
      </c>
      <c r="IC357" t="s">
        <v>425</v>
      </c>
      <c r="ID357" t="s">
        <v>426</v>
      </c>
      <c r="IE357" t="s">
        <v>426</v>
      </c>
      <c r="IF357" t="s">
        <v>426</v>
      </c>
      <c r="IG357" t="s">
        <v>426</v>
      </c>
      <c r="IH357">
        <v>0</v>
      </c>
      <c r="II357">
        <v>100</v>
      </c>
      <c r="IJ357">
        <v>100</v>
      </c>
      <c r="IK357">
        <v>1.981</v>
      </c>
      <c r="IL357">
        <v>0.388</v>
      </c>
      <c r="IM357">
        <v>0.591063205497763</v>
      </c>
      <c r="IN357">
        <v>0.00362635438953289</v>
      </c>
      <c r="IO357">
        <v>-8.50754122937555e-07</v>
      </c>
      <c r="IP357">
        <v>2.87264459290622e-10</v>
      </c>
      <c r="IQ357">
        <v>-0.103101814204982</v>
      </c>
      <c r="IR357">
        <v>-0.017656537129445</v>
      </c>
      <c r="IS357">
        <v>0.00217271289782075</v>
      </c>
      <c r="IT357">
        <v>-2.34727275410467e-05</v>
      </c>
      <c r="IU357">
        <v>4</v>
      </c>
      <c r="IV357">
        <v>2183</v>
      </c>
      <c r="IW357">
        <v>1</v>
      </c>
      <c r="IX357">
        <v>27</v>
      </c>
      <c r="IY357">
        <v>29322754</v>
      </c>
      <c r="IZ357">
        <v>29322754</v>
      </c>
      <c r="JA357">
        <v>0.998535</v>
      </c>
      <c r="JB357">
        <v>2.64771</v>
      </c>
      <c r="JC357">
        <v>1.54785</v>
      </c>
      <c r="JD357">
        <v>2.31323</v>
      </c>
      <c r="JE357">
        <v>1.64551</v>
      </c>
      <c r="JF357">
        <v>2.26685</v>
      </c>
      <c r="JG357">
        <v>34.6235</v>
      </c>
      <c r="JH357">
        <v>24.2101</v>
      </c>
      <c r="JI357">
        <v>18</v>
      </c>
      <c r="JJ357">
        <v>505.328</v>
      </c>
      <c r="JK357">
        <v>396.001</v>
      </c>
      <c r="JL357">
        <v>31.0249</v>
      </c>
      <c r="JM357">
        <v>28.5582</v>
      </c>
      <c r="JN357">
        <v>30.0001</v>
      </c>
      <c r="JO357">
        <v>28.5124</v>
      </c>
      <c r="JP357">
        <v>28.4623</v>
      </c>
      <c r="JQ357">
        <v>20.0086</v>
      </c>
      <c r="JR357">
        <v>20.1885</v>
      </c>
      <c r="JS357">
        <v>55.2665</v>
      </c>
      <c r="JT357">
        <v>31.015</v>
      </c>
      <c r="JU357">
        <v>420</v>
      </c>
      <c r="JV357">
        <v>23.9472</v>
      </c>
      <c r="JW357">
        <v>96.5705</v>
      </c>
      <c r="JX357">
        <v>94.5356</v>
      </c>
    </row>
    <row r="358" spans="1:284">
      <c r="A358">
        <v>342</v>
      </c>
      <c r="B358">
        <v>1759365244</v>
      </c>
      <c r="C358">
        <v>4201.90000009537</v>
      </c>
      <c r="D358" t="s">
        <v>1119</v>
      </c>
      <c r="E358" t="s">
        <v>1120</v>
      </c>
      <c r="F358">
        <v>5</v>
      </c>
      <c r="G358" t="s">
        <v>1094</v>
      </c>
      <c r="H358" t="s">
        <v>419</v>
      </c>
      <c r="I358">
        <v>1759365241</v>
      </c>
      <c r="J358">
        <f>(K358)/1000</f>
        <v>0</v>
      </c>
      <c r="K358">
        <f>1000*DK358*AI358*(DG358-DH358)/(100*CZ358*(1000-AI358*DG358))</f>
        <v>0</v>
      </c>
      <c r="L358">
        <f>DK358*AI358*(DF358-DE358*(1000-AI358*DH358)/(1000-AI358*DG358))/(100*CZ358)</f>
        <v>0</v>
      </c>
      <c r="M358">
        <f>DE358 - IF(AI358&gt;1, L358*CZ358*100.0/(AK358), 0)</f>
        <v>0</v>
      </c>
      <c r="N358">
        <f>((T358-J358/2)*M358-L358)/(T358+J358/2)</f>
        <v>0</v>
      </c>
      <c r="O358">
        <f>N358*(DL358+DM358)/1000.0</f>
        <v>0</v>
      </c>
      <c r="P358">
        <f>(DE358 - IF(AI358&gt;1, L358*CZ358*100.0/(AK358), 0))*(DL358+DM358)/1000.0</f>
        <v>0</v>
      </c>
      <c r="Q358">
        <f>2.0/((1/S358-1/R358)+SIGN(S358)*SQRT((1/S358-1/R358)*(1/S358-1/R358) + 4*DA358/((DA358+1)*(DA358+1))*(2*1/S358*1/R358-1/R358*1/R358)))</f>
        <v>0</v>
      </c>
      <c r="R358">
        <f>IF(LEFT(DB358,1)&lt;&gt;"0",IF(LEFT(DB358,1)="1",3.0,DC358),$D$5+$E$5*(DS358*DL358/($K$5*1000))+$F$5*(DS358*DL358/($K$5*1000))*MAX(MIN(CZ358,$J$5),$I$5)*MAX(MIN(CZ358,$J$5),$I$5)+$G$5*MAX(MIN(CZ358,$J$5),$I$5)*(DS358*DL358/($K$5*1000))+$H$5*(DS358*DL358/($K$5*1000))*(DS358*DL358/($K$5*1000)))</f>
        <v>0</v>
      </c>
      <c r="S358">
        <f>J358*(1000-(1000*0.61365*exp(17.502*W358/(240.97+W358))/(DL358+DM358)+DG358)/2)/(1000*0.61365*exp(17.502*W358/(240.97+W358))/(DL358+DM358)-DG358)</f>
        <v>0</v>
      </c>
      <c r="T358">
        <f>1/((DA358+1)/(Q358/1.6)+1/(R358/1.37)) + DA358/((DA358+1)/(Q358/1.6) + DA358/(R358/1.37))</f>
        <v>0</v>
      </c>
      <c r="U358">
        <f>(CV358*CY358)</f>
        <v>0</v>
      </c>
      <c r="V358">
        <f>(DN358+(U358+2*0.95*5.67E-8*(((DN358+$B$7)+273)^4-(DN358+273)^4)-44100*J358)/(1.84*29.3*R358+8*0.95*5.67E-8*(DN358+273)^3))</f>
        <v>0</v>
      </c>
      <c r="W358">
        <f>($C$7*DO358+$D$7*DP358+$E$7*V358)</f>
        <v>0</v>
      </c>
      <c r="X358">
        <f>0.61365*exp(17.502*W358/(240.97+W358))</f>
        <v>0</v>
      </c>
      <c r="Y358">
        <f>(Z358/AA358*100)</f>
        <v>0</v>
      </c>
      <c r="Z358">
        <f>DG358*(DL358+DM358)/1000</f>
        <v>0</v>
      </c>
      <c r="AA358">
        <f>0.61365*exp(17.502*DN358/(240.97+DN358))</f>
        <v>0</v>
      </c>
      <c r="AB358">
        <f>(X358-DG358*(DL358+DM358)/1000)</f>
        <v>0</v>
      </c>
      <c r="AC358">
        <f>(-J358*44100)</f>
        <v>0</v>
      </c>
      <c r="AD358">
        <f>2*29.3*R358*0.92*(DN358-W358)</f>
        <v>0</v>
      </c>
      <c r="AE358">
        <f>2*0.95*5.67E-8*(((DN358+$B$7)+273)^4-(W358+273)^4)</f>
        <v>0</v>
      </c>
      <c r="AF358">
        <f>U358+AE358+AC358+AD358</f>
        <v>0</v>
      </c>
      <c r="AG358">
        <v>0</v>
      </c>
      <c r="AH358">
        <v>0</v>
      </c>
      <c r="AI358">
        <f>IF(AG358*$H$13&gt;=AK358,1.0,(AK358/(AK358-AG358*$H$13)))</f>
        <v>0</v>
      </c>
      <c r="AJ358">
        <f>(AI358-1)*100</f>
        <v>0</v>
      </c>
      <c r="AK358">
        <f>MAX(0,($B$13+$C$13*DS358)/(1+$D$13*DS358)*DL358/(DN358+273)*$E$13)</f>
        <v>0</v>
      </c>
      <c r="AL358" t="s">
        <v>420</v>
      </c>
      <c r="AM358" t="s">
        <v>420</v>
      </c>
      <c r="AN358">
        <v>0</v>
      </c>
      <c r="AO358">
        <v>0</v>
      </c>
      <c r="AP358">
        <f>1-AN358/AO358</f>
        <v>0</v>
      </c>
      <c r="AQ358">
        <v>0</v>
      </c>
      <c r="AR358" t="s">
        <v>420</v>
      </c>
      <c r="AS358" t="s">
        <v>420</v>
      </c>
      <c r="AT358">
        <v>0</v>
      </c>
      <c r="AU358">
        <v>0</v>
      </c>
      <c r="AV358">
        <f>1-AT358/AU358</f>
        <v>0</v>
      </c>
      <c r="AW358">
        <v>0.5</v>
      </c>
      <c r="AX358">
        <f>CW358</f>
        <v>0</v>
      </c>
      <c r="AY358">
        <f>L358</f>
        <v>0</v>
      </c>
      <c r="AZ358">
        <f>AV358*AW358*AX358</f>
        <v>0</v>
      </c>
      <c r="BA358">
        <f>(AY358-AQ358)/AX358</f>
        <v>0</v>
      </c>
      <c r="BB358">
        <f>(AO358-AU358)/AU358</f>
        <v>0</v>
      </c>
      <c r="BC358">
        <f>AN358/(AP358+AN358/AU358)</f>
        <v>0</v>
      </c>
      <c r="BD358" t="s">
        <v>420</v>
      </c>
      <c r="BE358">
        <v>0</v>
      </c>
      <c r="BF358">
        <f>IF(BE358&lt;&gt;0, BE358, BC358)</f>
        <v>0</v>
      </c>
      <c r="BG358">
        <f>1-BF358/AU358</f>
        <v>0</v>
      </c>
      <c r="BH358">
        <f>(AU358-AT358)/(AU358-BF358)</f>
        <v>0</v>
      </c>
      <c r="BI358">
        <f>(AO358-AU358)/(AO358-BF358)</f>
        <v>0</v>
      </c>
      <c r="BJ358">
        <f>(AU358-AT358)/(AU358-AN358)</f>
        <v>0</v>
      </c>
      <c r="BK358">
        <f>(AO358-AU358)/(AO358-AN358)</f>
        <v>0</v>
      </c>
      <c r="BL358">
        <f>(BH358*BF358/AT358)</f>
        <v>0</v>
      </c>
      <c r="BM358">
        <f>(1-BL358)</f>
        <v>0</v>
      </c>
      <c r="CV358">
        <f>$B$11*DT358+$C$11*DU358+$F$11*EF358*(1-EI358)</f>
        <v>0</v>
      </c>
      <c r="CW358">
        <f>CV358*CX358</f>
        <v>0</v>
      </c>
      <c r="CX358">
        <f>($B$11*$D$9+$C$11*$D$9+$F$11*((ES358+EK358)/MAX(ES358+EK358+ET358, 0.1)*$I$9+ET358/MAX(ES358+EK358+ET358, 0.1)*$J$9))/($B$11+$C$11+$F$11)</f>
        <v>0</v>
      </c>
      <c r="CY358">
        <f>($B$11*$K$9+$C$11*$K$9+$F$11*((ES358+EK358)/MAX(ES358+EK358+ET358, 0.1)*$P$9+ET358/MAX(ES358+EK358+ET358, 0.1)*$Q$9))/($B$11+$C$11+$F$11)</f>
        <v>0</v>
      </c>
      <c r="CZ358">
        <v>5.52</v>
      </c>
      <c r="DA358">
        <v>0.5</v>
      </c>
      <c r="DB358" t="s">
        <v>421</v>
      </c>
      <c r="DC358">
        <v>2</v>
      </c>
      <c r="DD358">
        <v>1759365241</v>
      </c>
      <c r="DE358">
        <v>420.658</v>
      </c>
      <c r="DF358">
        <v>420.003666666667</v>
      </c>
      <c r="DG358">
        <v>24.1242666666667</v>
      </c>
      <c r="DH358">
        <v>23.8994</v>
      </c>
      <c r="DI358">
        <v>418.676666666667</v>
      </c>
      <c r="DJ358">
        <v>23.7362666666667</v>
      </c>
      <c r="DK358">
        <v>500.037666666667</v>
      </c>
      <c r="DL358">
        <v>90.3392</v>
      </c>
      <c r="DM358">
        <v>0.0331289</v>
      </c>
      <c r="DN358">
        <v>30.4376</v>
      </c>
      <c r="DO358">
        <v>29.9999666666667</v>
      </c>
      <c r="DP358">
        <v>999.9</v>
      </c>
      <c r="DQ358">
        <v>0</v>
      </c>
      <c r="DR358">
        <v>0</v>
      </c>
      <c r="DS358">
        <v>9995.2</v>
      </c>
      <c r="DT358">
        <v>0</v>
      </c>
      <c r="DU358">
        <v>0.330984</v>
      </c>
      <c r="DV358">
        <v>0.654266333333333</v>
      </c>
      <c r="DW358">
        <v>431.056666666667</v>
      </c>
      <c r="DX358">
        <v>430.287333333333</v>
      </c>
      <c r="DY358">
        <v>0.224838333333333</v>
      </c>
      <c r="DZ358">
        <v>420.003666666667</v>
      </c>
      <c r="EA358">
        <v>23.8994</v>
      </c>
      <c r="EB358">
        <v>2.17936666666667</v>
      </c>
      <c r="EC358">
        <v>2.15905666666667</v>
      </c>
      <c r="ED358">
        <v>18.8114666666667</v>
      </c>
      <c r="EE358">
        <v>18.6617</v>
      </c>
      <c r="EF358">
        <v>0.00500059</v>
      </c>
      <c r="EG358">
        <v>0</v>
      </c>
      <c r="EH358">
        <v>0</v>
      </c>
      <c r="EI358">
        <v>0</v>
      </c>
      <c r="EJ358">
        <v>779.233333333333</v>
      </c>
      <c r="EK358">
        <v>0.00500059</v>
      </c>
      <c r="EL358">
        <v>-16.4</v>
      </c>
      <c r="EM358">
        <v>-1.73333333333333</v>
      </c>
      <c r="EN358">
        <v>35.5</v>
      </c>
      <c r="EO358">
        <v>38.312</v>
      </c>
      <c r="EP358">
        <v>36.708</v>
      </c>
      <c r="EQ358">
        <v>38.208</v>
      </c>
      <c r="ER358">
        <v>37.687</v>
      </c>
      <c r="ES358">
        <v>0</v>
      </c>
      <c r="ET358">
        <v>0</v>
      </c>
      <c r="EU358">
        <v>0</v>
      </c>
      <c r="EV358">
        <v>1759365245.5</v>
      </c>
      <c r="EW358">
        <v>0</v>
      </c>
      <c r="EX358">
        <v>775.684</v>
      </c>
      <c r="EY358">
        <v>3.13846118835405</v>
      </c>
      <c r="EZ358">
        <v>2.92307732434442</v>
      </c>
      <c r="FA358">
        <v>-11.544</v>
      </c>
      <c r="FB358">
        <v>15</v>
      </c>
      <c r="FC358">
        <v>0</v>
      </c>
      <c r="FD358" t="s">
        <v>422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0.6537689</v>
      </c>
      <c r="FQ358">
        <v>-0.220601052631578</v>
      </c>
      <c r="FR358">
        <v>0.0474109822044429</v>
      </c>
      <c r="FS358">
        <v>1</v>
      </c>
      <c r="FT358">
        <v>775.608823529412</v>
      </c>
      <c r="FU358">
        <v>6.43697459384187</v>
      </c>
      <c r="FV358">
        <v>5.97511346911991</v>
      </c>
      <c r="FW358">
        <v>-1</v>
      </c>
      <c r="FX358">
        <v>0.2253349</v>
      </c>
      <c r="FY358">
        <v>0.00226051127819551</v>
      </c>
      <c r="FZ358">
        <v>0.0009409437762162</v>
      </c>
      <c r="GA358">
        <v>1</v>
      </c>
      <c r="GB358">
        <v>2</v>
      </c>
      <c r="GC358">
        <v>2</v>
      </c>
      <c r="GD358" t="s">
        <v>449</v>
      </c>
      <c r="GE358">
        <v>3.13275</v>
      </c>
      <c r="GF358">
        <v>2.71118</v>
      </c>
      <c r="GG358">
        <v>0.0894038</v>
      </c>
      <c r="GH358">
        <v>0.0897636</v>
      </c>
      <c r="GI358">
        <v>0.103094</v>
      </c>
      <c r="GJ358">
        <v>0.103182</v>
      </c>
      <c r="GK358">
        <v>34272.1</v>
      </c>
      <c r="GL358">
        <v>36699.3</v>
      </c>
      <c r="GM358">
        <v>34054</v>
      </c>
      <c r="GN358">
        <v>36506.8</v>
      </c>
      <c r="GO358">
        <v>43136.4</v>
      </c>
      <c r="GP358">
        <v>46999.9</v>
      </c>
      <c r="GQ358">
        <v>53125.9</v>
      </c>
      <c r="GR358">
        <v>58348.8</v>
      </c>
      <c r="GS358">
        <v>1.95115</v>
      </c>
      <c r="GT358">
        <v>1.78087</v>
      </c>
      <c r="GU358">
        <v>0.0812486</v>
      </c>
      <c r="GV358">
        <v>0</v>
      </c>
      <c r="GW358">
        <v>28.6707</v>
      </c>
      <c r="GX358">
        <v>999.9</v>
      </c>
      <c r="GY358">
        <v>57.35</v>
      </c>
      <c r="GZ358">
        <v>31.008</v>
      </c>
      <c r="HA358">
        <v>28.6544</v>
      </c>
      <c r="HB358">
        <v>55.0128</v>
      </c>
      <c r="HC358">
        <v>44.5593</v>
      </c>
      <c r="HD358">
        <v>1</v>
      </c>
      <c r="HE358">
        <v>0.0933206</v>
      </c>
      <c r="HF358">
        <v>-1.41489</v>
      </c>
      <c r="HG358">
        <v>20.1257</v>
      </c>
      <c r="HH358">
        <v>5.19468</v>
      </c>
      <c r="HI358">
        <v>12.0043</v>
      </c>
      <c r="HJ358">
        <v>4.97425</v>
      </c>
      <c r="HK358">
        <v>3.294</v>
      </c>
      <c r="HL358">
        <v>9999</v>
      </c>
      <c r="HM358">
        <v>9999</v>
      </c>
      <c r="HN358">
        <v>999.9</v>
      </c>
      <c r="HO358">
        <v>9999</v>
      </c>
      <c r="HP358">
        <v>1.86325</v>
      </c>
      <c r="HQ358">
        <v>1.86813</v>
      </c>
      <c r="HR358">
        <v>1.86788</v>
      </c>
      <c r="HS358">
        <v>1.86905</v>
      </c>
      <c r="HT358">
        <v>1.86983</v>
      </c>
      <c r="HU358">
        <v>1.86585</v>
      </c>
      <c r="HV358">
        <v>1.86693</v>
      </c>
      <c r="HW358">
        <v>1.86841</v>
      </c>
      <c r="HX358">
        <v>5</v>
      </c>
      <c r="HY358">
        <v>0</v>
      </c>
      <c r="HZ358">
        <v>0</v>
      </c>
      <c r="IA358">
        <v>0</v>
      </c>
      <c r="IB358" t="s">
        <v>424</v>
      </c>
      <c r="IC358" t="s">
        <v>425</v>
      </c>
      <c r="ID358" t="s">
        <v>426</v>
      </c>
      <c r="IE358" t="s">
        <v>426</v>
      </c>
      <c r="IF358" t="s">
        <v>426</v>
      </c>
      <c r="IG358" t="s">
        <v>426</v>
      </c>
      <c r="IH358">
        <v>0</v>
      </c>
      <c r="II358">
        <v>100</v>
      </c>
      <c r="IJ358">
        <v>100</v>
      </c>
      <c r="IK358">
        <v>1.982</v>
      </c>
      <c r="IL358">
        <v>0.3881</v>
      </c>
      <c r="IM358">
        <v>0.591063205497763</v>
      </c>
      <c r="IN358">
        <v>0.00362635438953289</v>
      </c>
      <c r="IO358">
        <v>-8.50754122937555e-07</v>
      </c>
      <c r="IP358">
        <v>2.87264459290622e-10</v>
      </c>
      <c r="IQ358">
        <v>-0.103101814204982</v>
      </c>
      <c r="IR358">
        <v>-0.017656537129445</v>
      </c>
      <c r="IS358">
        <v>0.00217271289782075</v>
      </c>
      <c r="IT358">
        <v>-2.34727275410467e-05</v>
      </c>
      <c r="IU358">
        <v>4</v>
      </c>
      <c r="IV358">
        <v>2183</v>
      </c>
      <c r="IW358">
        <v>1</v>
      </c>
      <c r="IX358">
        <v>27</v>
      </c>
      <c r="IY358">
        <v>29322754.1</v>
      </c>
      <c r="IZ358">
        <v>29322754.1</v>
      </c>
      <c r="JA358">
        <v>0.998535</v>
      </c>
      <c r="JB358">
        <v>2.64648</v>
      </c>
      <c r="JC358">
        <v>1.54785</v>
      </c>
      <c r="JD358">
        <v>2.31201</v>
      </c>
      <c r="JE358">
        <v>1.64673</v>
      </c>
      <c r="JF358">
        <v>2.35352</v>
      </c>
      <c r="JG358">
        <v>34.6235</v>
      </c>
      <c r="JH358">
        <v>24.2101</v>
      </c>
      <c r="JI358">
        <v>18</v>
      </c>
      <c r="JJ358">
        <v>505.285</v>
      </c>
      <c r="JK358">
        <v>396.083</v>
      </c>
      <c r="JL358">
        <v>31.0245</v>
      </c>
      <c r="JM358">
        <v>28.5585</v>
      </c>
      <c r="JN358">
        <v>30.0002</v>
      </c>
      <c r="JO358">
        <v>28.5132</v>
      </c>
      <c r="JP358">
        <v>28.4623</v>
      </c>
      <c r="JQ358">
        <v>20.009</v>
      </c>
      <c r="JR358">
        <v>20.1885</v>
      </c>
      <c r="JS358">
        <v>55.2665</v>
      </c>
      <c r="JT358">
        <v>31.015</v>
      </c>
      <c r="JU358">
        <v>420</v>
      </c>
      <c r="JV358">
        <v>23.9472</v>
      </c>
      <c r="JW358">
        <v>96.5705</v>
      </c>
      <c r="JX358">
        <v>94.5361</v>
      </c>
    </row>
    <row r="359" spans="1:284">
      <c r="A359">
        <v>343</v>
      </c>
      <c r="B359">
        <v>1759365246</v>
      </c>
      <c r="C359">
        <v>4203.90000009537</v>
      </c>
      <c r="D359" t="s">
        <v>1121</v>
      </c>
      <c r="E359" t="s">
        <v>1122</v>
      </c>
      <c r="F359">
        <v>5</v>
      </c>
      <c r="G359" t="s">
        <v>1094</v>
      </c>
      <c r="H359" t="s">
        <v>419</v>
      </c>
      <c r="I359">
        <v>1759365243</v>
      </c>
      <c r="J359">
        <f>(K359)/1000</f>
        <v>0</v>
      </c>
      <c r="K359">
        <f>1000*DK359*AI359*(DG359-DH359)/(100*CZ359*(1000-AI359*DG359))</f>
        <v>0</v>
      </c>
      <c r="L359">
        <f>DK359*AI359*(DF359-DE359*(1000-AI359*DH359)/(1000-AI359*DG359))/(100*CZ359)</f>
        <v>0</v>
      </c>
      <c r="M359">
        <f>DE359 - IF(AI359&gt;1, L359*CZ359*100.0/(AK359), 0)</f>
        <v>0</v>
      </c>
      <c r="N359">
        <f>((T359-J359/2)*M359-L359)/(T359+J359/2)</f>
        <v>0</v>
      </c>
      <c r="O359">
        <f>N359*(DL359+DM359)/1000.0</f>
        <v>0</v>
      </c>
      <c r="P359">
        <f>(DE359 - IF(AI359&gt;1, L359*CZ359*100.0/(AK359), 0))*(DL359+DM359)/1000.0</f>
        <v>0</v>
      </c>
      <c r="Q359">
        <f>2.0/((1/S359-1/R359)+SIGN(S359)*SQRT((1/S359-1/R359)*(1/S359-1/R359) + 4*DA359/((DA359+1)*(DA359+1))*(2*1/S359*1/R359-1/R359*1/R359)))</f>
        <v>0</v>
      </c>
      <c r="R359">
        <f>IF(LEFT(DB359,1)&lt;&gt;"0",IF(LEFT(DB359,1)="1",3.0,DC359),$D$5+$E$5*(DS359*DL359/($K$5*1000))+$F$5*(DS359*DL359/($K$5*1000))*MAX(MIN(CZ359,$J$5),$I$5)*MAX(MIN(CZ359,$J$5),$I$5)+$G$5*MAX(MIN(CZ359,$J$5),$I$5)*(DS359*DL359/($K$5*1000))+$H$5*(DS359*DL359/($K$5*1000))*(DS359*DL359/($K$5*1000)))</f>
        <v>0</v>
      </c>
      <c r="S359">
        <f>J359*(1000-(1000*0.61365*exp(17.502*W359/(240.97+W359))/(DL359+DM359)+DG359)/2)/(1000*0.61365*exp(17.502*W359/(240.97+W359))/(DL359+DM359)-DG359)</f>
        <v>0</v>
      </c>
      <c r="T359">
        <f>1/((DA359+1)/(Q359/1.6)+1/(R359/1.37)) + DA359/((DA359+1)/(Q359/1.6) + DA359/(R359/1.37))</f>
        <v>0</v>
      </c>
      <c r="U359">
        <f>(CV359*CY359)</f>
        <v>0</v>
      </c>
      <c r="V359">
        <f>(DN359+(U359+2*0.95*5.67E-8*(((DN359+$B$7)+273)^4-(DN359+273)^4)-44100*J359)/(1.84*29.3*R359+8*0.95*5.67E-8*(DN359+273)^3))</f>
        <v>0</v>
      </c>
      <c r="W359">
        <f>($C$7*DO359+$D$7*DP359+$E$7*V359)</f>
        <v>0</v>
      </c>
      <c r="X359">
        <f>0.61365*exp(17.502*W359/(240.97+W359))</f>
        <v>0</v>
      </c>
      <c r="Y359">
        <f>(Z359/AA359*100)</f>
        <v>0</v>
      </c>
      <c r="Z359">
        <f>DG359*(DL359+DM359)/1000</f>
        <v>0</v>
      </c>
      <c r="AA359">
        <f>0.61365*exp(17.502*DN359/(240.97+DN359))</f>
        <v>0</v>
      </c>
      <c r="AB359">
        <f>(X359-DG359*(DL359+DM359)/1000)</f>
        <v>0</v>
      </c>
      <c r="AC359">
        <f>(-J359*44100)</f>
        <v>0</v>
      </c>
      <c r="AD359">
        <f>2*29.3*R359*0.92*(DN359-W359)</f>
        <v>0</v>
      </c>
      <c r="AE359">
        <f>2*0.95*5.67E-8*(((DN359+$B$7)+273)^4-(W359+273)^4)</f>
        <v>0</v>
      </c>
      <c r="AF359">
        <f>U359+AE359+AC359+AD359</f>
        <v>0</v>
      </c>
      <c r="AG359">
        <v>0</v>
      </c>
      <c r="AH359">
        <v>0</v>
      </c>
      <c r="AI359">
        <f>IF(AG359*$H$13&gt;=AK359,1.0,(AK359/(AK359-AG359*$H$13)))</f>
        <v>0</v>
      </c>
      <c r="AJ359">
        <f>(AI359-1)*100</f>
        <v>0</v>
      </c>
      <c r="AK359">
        <f>MAX(0,($B$13+$C$13*DS359)/(1+$D$13*DS359)*DL359/(DN359+273)*$E$13)</f>
        <v>0</v>
      </c>
      <c r="AL359" t="s">
        <v>420</v>
      </c>
      <c r="AM359" t="s">
        <v>420</v>
      </c>
      <c r="AN359">
        <v>0</v>
      </c>
      <c r="AO359">
        <v>0</v>
      </c>
      <c r="AP359">
        <f>1-AN359/AO359</f>
        <v>0</v>
      </c>
      <c r="AQ359">
        <v>0</v>
      </c>
      <c r="AR359" t="s">
        <v>420</v>
      </c>
      <c r="AS359" t="s">
        <v>420</v>
      </c>
      <c r="AT359">
        <v>0</v>
      </c>
      <c r="AU359">
        <v>0</v>
      </c>
      <c r="AV359">
        <f>1-AT359/AU359</f>
        <v>0</v>
      </c>
      <c r="AW359">
        <v>0.5</v>
      </c>
      <c r="AX359">
        <f>CW359</f>
        <v>0</v>
      </c>
      <c r="AY359">
        <f>L359</f>
        <v>0</v>
      </c>
      <c r="AZ359">
        <f>AV359*AW359*AX359</f>
        <v>0</v>
      </c>
      <c r="BA359">
        <f>(AY359-AQ359)/AX359</f>
        <v>0</v>
      </c>
      <c r="BB359">
        <f>(AO359-AU359)/AU359</f>
        <v>0</v>
      </c>
      <c r="BC359">
        <f>AN359/(AP359+AN359/AU359)</f>
        <v>0</v>
      </c>
      <c r="BD359" t="s">
        <v>420</v>
      </c>
      <c r="BE359">
        <v>0</v>
      </c>
      <c r="BF359">
        <f>IF(BE359&lt;&gt;0, BE359, BC359)</f>
        <v>0</v>
      </c>
      <c r="BG359">
        <f>1-BF359/AU359</f>
        <v>0</v>
      </c>
      <c r="BH359">
        <f>(AU359-AT359)/(AU359-BF359)</f>
        <v>0</v>
      </c>
      <c r="BI359">
        <f>(AO359-AU359)/(AO359-BF359)</f>
        <v>0</v>
      </c>
      <c r="BJ359">
        <f>(AU359-AT359)/(AU359-AN359)</f>
        <v>0</v>
      </c>
      <c r="BK359">
        <f>(AO359-AU359)/(AO359-AN359)</f>
        <v>0</v>
      </c>
      <c r="BL359">
        <f>(BH359*BF359/AT359)</f>
        <v>0</v>
      </c>
      <c r="BM359">
        <f>(1-BL359)</f>
        <v>0</v>
      </c>
      <c r="CV359">
        <f>$B$11*DT359+$C$11*DU359+$F$11*EF359*(1-EI359)</f>
        <v>0</v>
      </c>
      <c r="CW359">
        <f>CV359*CX359</f>
        <v>0</v>
      </c>
      <c r="CX359">
        <f>($B$11*$D$9+$C$11*$D$9+$F$11*((ES359+EK359)/MAX(ES359+EK359+ET359, 0.1)*$I$9+ET359/MAX(ES359+EK359+ET359, 0.1)*$J$9))/($B$11+$C$11+$F$11)</f>
        <v>0</v>
      </c>
      <c r="CY359">
        <f>($B$11*$K$9+$C$11*$K$9+$F$11*((ES359+EK359)/MAX(ES359+EK359+ET359, 0.1)*$P$9+ET359/MAX(ES359+EK359+ET359, 0.1)*$Q$9))/($B$11+$C$11+$F$11)</f>
        <v>0</v>
      </c>
      <c r="CZ359">
        <v>5.52</v>
      </c>
      <c r="DA359">
        <v>0.5</v>
      </c>
      <c r="DB359" t="s">
        <v>421</v>
      </c>
      <c r="DC359">
        <v>2</v>
      </c>
      <c r="DD359">
        <v>1759365243</v>
      </c>
      <c r="DE359">
        <v>420.653333333333</v>
      </c>
      <c r="DF359">
        <v>419.984</v>
      </c>
      <c r="DG359">
        <v>24.1241666666667</v>
      </c>
      <c r="DH359">
        <v>23.8999666666667</v>
      </c>
      <c r="DI359">
        <v>418.672333333333</v>
      </c>
      <c r="DJ359">
        <v>23.7361666666667</v>
      </c>
      <c r="DK359">
        <v>500.001666666667</v>
      </c>
      <c r="DL359">
        <v>90.3391</v>
      </c>
      <c r="DM359">
        <v>0.0332799666666667</v>
      </c>
      <c r="DN359">
        <v>30.4373666666667</v>
      </c>
      <c r="DO359">
        <v>29.9969333333333</v>
      </c>
      <c r="DP359">
        <v>999.9</v>
      </c>
      <c r="DQ359">
        <v>0</v>
      </c>
      <c r="DR359">
        <v>0</v>
      </c>
      <c r="DS359">
        <v>9978.75</v>
      </c>
      <c r="DT359">
        <v>0</v>
      </c>
      <c r="DU359">
        <v>0.330984</v>
      </c>
      <c r="DV359">
        <v>0.669413333333333</v>
      </c>
      <c r="DW359">
        <v>431.052</v>
      </c>
      <c r="DX359">
        <v>430.267333333333</v>
      </c>
      <c r="DY359">
        <v>0.224181</v>
      </c>
      <c r="DZ359">
        <v>419.984</v>
      </c>
      <c r="EA359">
        <v>23.8999666666667</v>
      </c>
      <c r="EB359">
        <v>2.17935666666667</v>
      </c>
      <c r="EC359">
        <v>2.15910333333333</v>
      </c>
      <c r="ED359">
        <v>18.8113666666667</v>
      </c>
      <c r="EE359">
        <v>18.6620666666667</v>
      </c>
      <c r="EF359">
        <v>0.00500059</v>
      </c>
      <c r="EG359">
        <v>0</v>
      </c>
      <c r="EH359">
        <v>0</v>
      </c>
      <c r="EI359">
        <v>0</v>
      </c>
      <c r="EJ359">
        <v>779.533333333333</v>
      </c>
      <c r="EK359">
        <v>0.00500059</v>
      </c>
      <c r="EL359">
        <v>-21.0333333333333</v>
      </c>
      <c r="EM359">
        <v>-2.23333333333333</v>
      </c>
      <c r="EN359">
        <v>35.5</v>
      </c>
      <c r="EO359">
        <v>38.312</v>
      </c>
      <c r="EP359">
        <v>36.687</v>
      </c>
      <c r="EQ359">
        <v>38.187</v>
      </c>
      <c r="ER359">
        <v>37.6663333333333</v>
      </c>
      <c r="ES359">
        <v>0</v>
      </c>
      <c r="ET359">
        <v>0</v>
      </c>
      <c r="EU359">
        <v>0</v>
      </c>
      <c r="EV359">
        <v>1759365247.3</v>
      </c>
      <c r="EW359">
        <v>0</v>
      </c>
      <c r="EX359">
        <v>775.030769230769</v>
      </c>
      <c r="EY359">
        <v>2.96752122717299</v>
      </c>
      <c r="EZ359">
        <v>2.35213709165759</v>
      </c>
      <c r="FA359">
        <v>-10.7076923076923</v>
      </c>
      <c r="FB359">
        <v>15</v>
      </c>
      <c r="FC359">
        <v>0</v>
      </c>
      <c r="FD359" t="s">
        <v>422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0.64928135</v>
      </c>
      <c r="FQ359">
        <v>-0.161402661654136</v>
      </c>
      <c r="FR359">
        <v>0.0451294944623524</v>
      </c>
      <c r="FS359">
        <v>1</v>
      </c>
      <c r="FT359">
        <v>775.097058823529</v>
      </c>
      <c r="FU359">
        <v>7.13980112351742</v>
      </c>
      <c r="FV359">
        <v>5.8611625675798</v>
      </c>
      <c r="FW359">
        <v>-1</v>
      </c>
      <c r="FX359">
        <v>0.2251614</v>
      </c>
      <c r="FY359">
        <v>0.00024090225563918</v>
      </c>
      <c r="FZ359">
        <v>0.00103848006239889</v>
      </c>
      <c r="GA359">
        <v>1</v>
      </c>
      <c r="GB359">
        <v>2</v>
      </c>
      <c r="GC359">
        <v>2</v>
      </c>
      <c r="GD359" t="s">
        <v>449</v>
      </c>
      <c r="GE359">
        <v>3.13287</v>
      </c>
      <c r="GF359">
        <v>2.71133</v>
      </c>
      <c r="GG359">
        <v>0.0894046</v>
      </c>
      <c r="GH359">
        <v>0.0897559</v>
      </c>
      <c r="GI359">
        <v>0.103095</v>
      </c>
      <c r="GJ359">
        <v>0.10318</v>
      </c>
      <c r="GK359">
        <v>34272.1</v>
      </c>
      <c r="GL359">
        <v>36699.7</v>
      </c>
      <c r="GM359">
        <v>34054</v>
      </c>
      <c r="GN359">
        <v>36507</v>
      </c>
      <c r="GO359">
        <v>43136.3</v>
      </c>
      <c r="GP359">
        <v>47000.3</v>
      </c>
      <c r="GQ359">
        <v>53125.9</v>
      </c>
      <c r="GR359">
        <v>58349.2</v>
      </c>
      <c r="GS359">
        <v>1.95103</v>
      </c>
      <c r="GT359">
        <v>1.78097</v>
      </c>
      <c r="GU359">
        <v>0.0813603</v>
      </c>
      <c r="GV359">
        <v>0</v>
      </c>
      <c r="GW359">
        <v>28.6707</v>
      </c>
      <c r="GX359">
        <v>999.9</v>
      </c>
      <c r="GY359">
        <v>57.35</v>
      </c>
      <c r="GZ359">
        <v>31.008</v>
      </c>
      <c r="HA359">
        <v>28.654</v>
      </c>
      <c r="HB359">
        <v>54.5428</v>
      </c>
      <c r="HC359">
        <v>44.3109</v>
      </c>
      <c r="HD359">
        <v>1</v>
      </c>
      <c r="HE359">
        <v>0.0934756</v>
      </c>
      <c r="HF359">
        <v>-1.4088</v>
      </c>
      <c r="HG359">
        <v>20.1258</v>
      </c>
      <c r="HH359">
        <v>5.19543</v>
      </c>
      <c r="HI359">
        <v>12.0043</v>
      </c>
      <c r="HJ359">
        <v>4.9742</v>
      </c>
      <c r="HK359">
        <v>3.294</v>
      </c>
      <c r="HL359">
        <v>9999</v>
      </c>
      <c r="HM359">
        <v>9999</v>
      </c>
      <c r="HN359">
        <v>999.9</v>
      </c>
      <c r="HO359">
        <v>9999</v>
      </c>
      <c r="HP359">
        <v>1.86325</v>
      </c>
      <c r="HQ359">
        <v>1.86812</v>
      </c>
      <c r="HR359">
        <v>1.86786</v>
      </c>
      <c r="HS359">
        <v>1.86905</v>
      </c>
      <c r="HT359">
        <v>1.86983</v>
      </c>
      <c r="HU359">
        <v>1.86585</v>
      </c>
      <c r="HV359">
        <v>1.86692</v>
      </c>
      <c r="HW359">
        <v>1.8684</v>
      </c>
      <c r="HX359">
        <v>5</v>
      </c>
      <c r="HY359">
        <v>0</v>
      </c>
      <c r="HZ359">
        <v>0</v>
      </c>
      <c r="IA359">
        <v>0</v>
      </c>
      <c r="IB359" t="s">
        <v>424</v>
      </c>
      <c r="IC359" t="s">
        <v>425</v>
      </c>
      <c r="ID359" t="s">
        <v>426</v>
      </c>
      <c r="IE359" t="s">
        <v>426</v>
      </c>
      <c r="IF359" t="s">
        <v>426</v>
      </c>
      <c r="IG359" t="s">
        <v>426</v>
      </c>
      <c r="IH359">
        <v>0</v>
      </c>
      <c r="II359">
        <v>100</v>
      </c>
      <c r="IJ359">
        <v>100</v>
      </c>
      <c r="IK359">
        <v>1.981</v>
      </c>
      <c r="IL359">
        <v>0.388</v>
      </c>
      <c r="IM359">
        <v>0.591063205497763</v>
      </c>
      <c r="IN359">
        <v>0.00362635438953289</v>
      </c>
      <c r="IO359">
        <v>-8.50754122937555e-07</v>
      </c>
      <c r="IP359">
        <v>2.87264459290622e-10</v>
      </c>
      <c r="IQ359">
        <v>-0.103101814204982</v>
      </c>
      <c r="IR359">
        <v>-0.017656537129445</v>
      </c>
      <c r="IS359">
        <v>0.00217271289782075</v>
      </c>
      <c r="IT359">
        <v>-2.34727275410467e-05</v>
      </c>
      <c r="IU359">
        <v>4</v>
      </c>
      <c r="IV359">
        <v>2183</v>
      </c>
      <c r="IW359">
        <v>1</v>
      </c>
      <c r="IX359">
        <v>27</v>
      </c>
      <c r="IY359">
        <v>29322754.1</v>
      </c>
      <c r="IZ359">
        <v>29322754.1</v>
      </c>
      <c r="JA359">
        <v>0.998535</v>
      </c>
      <c r="JB359">
        <v>2.64038</v>
      </c>
      <c r="JC359">
        <v>1.54785</v>
      </c>
      <c r="JD359">
        <v>2.31201</v>
      </c>
      <c r="JE359">
        <v>1.64551</v>
      </c>
      <c r="JF359">
        <v>2.37061</v>
      </c>
      <c r="JG359">
        <v>34.6463</v>
      </c>
      <c r="JH359">
        <v>24.2188</v>
      </c>
      <c r="JI359">
        <v>18</v>
      </c>
      <c r="JJ359">
        <v>505.214</v>
      </c>
      <c r="JK359">
        <v>396.137</v>
      </c>
      <c r="JL359">
        <v>31.0207</v>
      </c>
      <c r="JM359">
        <v>28.5597</v>
      </c>
      <c r="JN359">
        <v>30.0001</v>
      </c>
      <c r="JO359">
        <v>28.5144</v>
      </c>
      <c r="JP359">
        <v>28.4623</v>
      </c>
      <c r="JQ359">
        <v>20.0093</v>
      </c>
      <c r="JR359">
        <v>20.1885</v>
      </c>
      <c r="JS359">
        <v>55.2665</v>
      </c>
      <c r="JT359">
        <v>31.0179</v>
      </c>
      <c r="JU359">
        <v>420</v>
      </c>
      <c r="JV359">
        <v>23.9472</v>
      </c>
      <c r="JW359">
        <v>96.5705</v>
      </c>
      <c r="JX359">
        <v>94.5366</v>
      </c>
    </row>
    <row r="360" spans="1:284">
      <c r="A360">
        <v>344</v>
      </c>
      <c r="B360">
        <v>1759365248</v>
      </c>
      <c r="C360">
        <v>4205.90000009537</v>
      </c>
      <c r="D360" t="s">
        <v>1123</v>
      </c>
      <c r="E360" t="s">
        <v>1124</v>
      </c>
      <c r="F360">
        <v>5</v>
      </c>
      <c r="G360" t="s">
        <v>1094</v>
      </c>
      <c r="H360" t="s">
        <v>419</v>
      </c>
      <c r="I360">
        <v>1759365245</v>
      </c>
      <c r="J360">
        <f>(K360)/1000</f>
        <v>0</v>
      </c>
      <c r="K360">
        <f>1000*DK360*AI360*(DG360-DH360)/(100*CZ360*(1000-AI360*DG360))</f>
        <v>0</v>
      </c>
      <c r="L360">
        <f>DK360*AI360*(DF360-DE360*(1000-AI360*DH360)/(1000-AI360*DG360))/(100*CZ360)</f>
        <v>0</v>
      </c>
      <c r="M360">
        <f>DE360 - IF(AI360&gt;1, L360*CZ360*100.0/(AK360), 0)</f>
        <v>0</v>
      </c>
      <c r="N360">
        <f>((T360-J360/2)*M360-L360)/(T360+J360/2)</f>
        <v>0</v>
      </c>
      <c r="O360">
        <f>N360*(DL360+DM360)/1000.0</f>
        <v>0</v>
      </c>
      <c r="P360">
        <f>(DE360 - IF(AI360&gt;1, L360*CZ360*100.0/(AK360), 0))*(DL360+DM360)/1000.0</f>
        <v>0</v>
      </c>
      <c r="Q360">
        <f>2.0/((1/S360-1/R360)+SIGN(S360)*SQRT((1/S360-1/R360)*(1/S360-1/R360) + 4*DA360/((DA360+1)*(DA360+1))*(2*1/S360*1/R360-1/R360*1/R360)))</f>
        <v>0</v>
      </c>
      <c r="R360">
        <f>IF(LEFT(DB360,1)&lt;&gt;"0",IF(LEFT(DB360,1)="1",3.0,DC360),$D$5+$E$5*(DS360*DL360/($K$5*1000))+$F$5*(DS360*DL360/($K$5*1000))*MAX(MIN(CZ360,$J$5),$I$5)*MAX(MIN(CZ360,$J$5),$I$5)+$G$5*MAX(MIN(CZ360,$J$5),$I$5)*(DS360*DL360/($K$5*1000))+$H$5*(DS360*DL360/($K$5*1000))*(DS360*DL360/($K$5*1000)))</f>
        <v>0</v>
      </c>
      <c r="S360">
        <f>J360*(1000-(1000*0.61365*exp(17.502*W360/(240.97+W360))/(DL360+DM360)+DG360)/2)/(1000*0.61365*exp(17.502*W360/(240.97+W360))/(DL360+DM360)-DG360)</f>
        <v>0</v>
      </c>
      <c r="T360">
        <f>1/((DA360+1)/(Q360/1.6)+1/(R360/1.37)) + DA360/((DA360+1)/(Q360/1.6) + DA360/(R360/1.37))</f>
        <v>0</v>
      </c>
      <c r="U360">
        <f>(CV360*CY360)</f>
        <v>0</v>
      </c>
      <c r="V360">
        <f>(DN360+(U360+2*0.95*5.67E-8*(((DN360+$B$7)+273)^4-(DN360+273)^4)-44100*J360)/(1.84*29.3*R360+8*0.95*5.67E-8*(DN360+273)^3))</f>
        <v>0</v>
      </c>
      <c r="W360">
        <f>($C$7*DO360+$D$7*DP360+$E$7*V360)</f>
        <v>0</v>
      </c>
      <c r="X360">
        <f>0.61365*exp(17.502*W360/(240.97+W360))</f>
        <v>0</v>
      </c>
      <c r="Y360">
        <f>(Z360/AA360*100)</f>
        <v>0</v>
      </c>
      <c r="Z360">
        <f>DG360*(DL360+DM360)/1000</f>
        <v>0</v>
      </c>
      <c r="AA360">
        <f>0.61365*exp(17.502*DN360/(240.97+DN360))</f>
        <v>0</v>
      </c>
      <c r="AB360">
        <f>(X360-DG360*(DL360+DM360)/1000)</f>
        <v>0</v>
      </c>
      <c r="AC360">
        <f>(-J360*44100)</f>
        <v>0</v>
      </c>
      <c r="AD360">
        <f>2*29.3*R360*0.92*(DN360-W360)</f>
        <v>0</v>
      </c>
      <c r="AE360">
        <f>2*0.95*5.67E-8*(((DN360+$B$7)+273)^4-(W360+273)^4)</f>
        <v>0</v>
      </c>
      <c r="AF360">
        <f>U360+AE360+AC360+AD360</f>
        <v>0</v>
      </c>
      <c r="AG360">
        <v>0</v>
      </c>
      <c r="AH360">
        <v>0</v>
      </c>
      <c r="AI360">
        <f>IF(AG360*$H$13&gt;=AK360,1.0,(AK360/(AK360-AG360*$H$13)))</f>
        <v>0</v>
      </c>
      <c r="AJ360">
        <f>(AI360-1)*100</f>
        <v>0</v>
      </c>
      <c r="AK360">
        <f>MAX(0,($B$13+$C$13*DS360)/(1+$D$13*DS360)*DL360/(DN360+273)*$E$13)</f>
        <v>0</v>
      </c>
      <c r="AL360" t="s">
        <v>420</v>
      </c>
      <c r="AM360" t="s">
        <v>420</v>
      </c>
      <c r="AN360">
        <v>0</v>
      </c>
      <c r="AO360">
        <v>0</v>
      </c>
      <c r="AP360">
        <f>1-AN360/AO360</f>
        <v>0</v>
      </c>
      <c r="AQ360">
        <v>0</v>
      </c>
      <c r="AR360" t="s">
        <v>420</v>
      </c>
      <c r="AS360" t="s">
        <v>420</v>
      </c>
      <c r="AT360">
        <v>0</v>
      </c>
      <c r="AU360">
        <v>0</v>
      </c>
      <c r="AV360">
        <f>1-AT360/AU360</f>
        <v>0</v>
      </c>
      <c r="AW360">
        <v>0.5</v>
      </c>
      <c r="AX360">
        <f>CW360</f>
        <v>0</v>
      </c>
      <c r="AY360">
        <f>L360</f>
        <v>0</v>
      </c>
      <c r="AZ360">
        <f>AV360*AW360*AX360</f>
        <v>0</v>
      </c>
      <c r="BA360">
        <f>(AY360-AQ360)/AX360</f>
        <v>0</v>
      </c>
      <c r="BB360">
        <f>(AO360-AU360)/AU360</f>
        <v>0</v>
      </c>
      <c r="BC360">
        <f>AN360/(AP360+AN360/AU360)</f>
        <v>0</v>
      </c>
      <c r="BD360" t="s">
        <v>420</v>
      </c>
      <c r="BE360">
        <v>0</v>
      </c>
      <c r="BF360">
        <f>IF(BE360&lt;&gt;0, BE360, BC360)</f>
        <v>0</v>
      </c>
      <c r="BG360">
        <f>1-BF360/AU360</f>
        <v>0</v>
      </c>
      <c r="BH360">
        <f>(AU360-AT360)/(AU360-BF360)</f>
        <v>0</v>
      </c>
      <c r="BI360">
        <f>(AO360-AU360)/(AO360-BF360)</f>
        <v>0</v>
      </c>
      <c r="BJ360">
        <f>(AU360-AT360)/(AU360-AN360)</f>
        <v>0</v>
      </c>
      <c r="BK360">
        <f>(AO360-AU360)/(AO360-AN360)</f>
        <v>0</v>
      </c>
      <c r="BL360">
        <f>(BH360*BF360/AT360)</f>
        <v>0</v>
      </c>
      <c r="BM360">
        <f>(1-BL360)</f>
        <v>0</v>
      </c>
      <c r="CV360">
        <f>$B$11*DT360+$C$11*DU360+$F$11*EF360*(1-EI360)</f>
        <v>0</v>
      </c>
      <c r="CW360">
        <f>CV360*CX360</f>
        <v>0</v>
      </c>
      <c r="CX360">
        <f>($B$11*$D$9+$C$11*$D$9+$F$11*((ES360+EK360)/MAX(ES360+EK360+ET360, 0.1)*$I$9+ET360/MAX(ES360+EK360+ET360, 0.1)*$J$9))/($B$11+$C$11+$F$11)</f>
        <v>0</v>
      </c>
      <c r="CY360">
        <f>($B$11*$K$9+$C$11*$K$9+$F$11*((ES360+EK360)/MAX(ES360+EK360+ET360, 0.1)*$P$9+ET360/MAX(ES360+EK360+ET360, 0.1)*$Q$9))/($B$11+$C$11+$F$11)</f>
        <v>0</v>
      </c>
      <c r="CZ360">
        <v>5.52</v>
      </c>
      <c r="DA360">
        <v>0.5</v>
      </c>
      <c r="DB360" t="s">
        <v>421</v>
      </c>
      <c r="DC360">
        <v>2</v>
      </c>
      <c r="DD360">
        <v>1759365245</v>
      </c>
      <c r="DE360">
        <v>420.647</v>
      </c>
      <c r="DF360">
        <v>419.972666666667</v>
      </c>
      <c r="DG360">
        <v>24.1241</v>
      </c>
      <c r="DH360">
        <v>23.8998</v>
      </c>
      <c r="DI360">
        <v>418.666</v>
      </c>
      <c r="DJ360">
        <v>23.7360666666667</v>
      </c>
      <c r="DK360">
        <v>499.979</v>
      </c>
      <c r="DL360">
        <v>90.3392666666667</v>
      </c>
      <c r="DM360">
        <v>0.0333333</v>
      </c>
      <c r="DN360">
        <v>30.4373666666667</v>
      </c>
      <c r="DO360">
        <v>29.9954666666667</v>
      </c>
      <c r="DP360">
        <v>999.9</v>
      </c>
      <c r="DQ360">
        <v>0</v>
      </c>
      <c r="DR360">
        <v>0</v>
      </c>
      <c r="DS360">
        <v>9983.55666666667</v>
      </c>
      <c r="DT360">
        <v>0</v>
      </c>
      <c r="DU360">
        <v>0.330984</v>
      </c>
      <c r="DV360">
        <v>0.674428333333333</v>
      </c>
      <c r="DW360">
        <v>431.045666666667</v>
      </c>
      <c r="DX360">
        <v>430.255666666667</v>
      </c>
      <c r="DY360">
        <v>0.224290666666667</v>
      </c>
      <c r="DZ360">
        <v>419.972666666667</v>
      </c>
      <c r="EA360">
        <v>23.8998</v>
      </c>
      <c r="EB360">
        <v>2.17935333333333</v>
      </c>
      <c r="EC360">
        <v>2.15909</v>
      </c>
      <c r="ED360">
        <v>18.8113333333333</v>
      </c>
      <c r="EE360">
        <v>18.6619666666667</v>
      </c>
      <c r="EF360">
        <v>0.00500059</v>
      </c>
      <c r="EG360">
        <v>0</v>
      </c>
      <c r="EH360">
        <v>0</v>
      </c>
      <c r="EI360">
        <v>0</v>
      </c>
      <c r="EJ360">
        <v>775</v>
      </c>
      <c r="EK360">
        <v>0.00500059</v>
      </c>
      <c r="EL360">
        <v>-15.9</v>
      </c>
      <c r="EM360">
        <v>-2.03333333333333</v>
      </c>
      <c r="EN360">
        <v>35.5</v>
      </c>
      <c r="EO360">
        <v>38.312</v>
      </c>
      <c r="EP360">
        <v>36.687</v>
      </c>
      <c r="EQ360">
        <v>38.187</v>
      </c>
      <c r="ER360">
        <v>37.6456666666667</v>
      </c>
      <c r="ES360">
        <v>0</v>
      </c>
      <c r="ET360">
        <v>0</v>
      </c>
      <c r="EU360">
        <v>0</v>
      </c>
      <c r="EV360">
        <v>1759365249.1</v>
      </c>
      <c r="EW360">
        <v>0</v>
      </c>
      <c r="EX360">
        <v>775.332</v>
      </c>
      <c r="EY360">
        <v>-7.41538473647246</v>
      </c>
      <c r="EZ360">
        <v>10.0461542461045</v>
      </c>
      <c r="FA360">
        <v>-10.168</v>
      </c>
      <c r="FB360">
        <v>15</v>
      </c>
      <c r="FC360">
        <v>0</v>
      </c>
      <c r="FD360" t="s">
        <v>422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0.6451188</v>
      </c>
      <c r="FQ360">
        <v>0.0606030676691731</v>
      </c>
      <c r="FR360">
        <v>0.0392335398104734</v>
      </c>
      <c r="FS360">
        <v>1</v>
      </c>
      <c r="FT360">
        <v>774.897058823529</v>
      </c>
      <c r="FU360">
        <v>3.22230692105005</v>
      </c>
      <c r="FV360">
        <v>6.28675008598231</v>
      </c>
      <c r="FW360">
        <v>-1</v>
      </c>
      <c r="FX360">
        <v>0.22519795</v>
      </c>
      <c r="FY360">
        <v>-0.00186744360902294</v>
      </c>
      <c r="FZ360">
        <v>0.00103499325963989</v>
      </c>
      <c r="GA360">
        <v>1</v>
      </c>
      <c r="GB360">
        <v>2</v>
      </c>
      <c r="GC360">
        <v>2</v>
      </c>
      <c r="GD360" t="s">
        <v>449</v>
      </c>
      <c r="GE360">
        <v>3.13291</v>
      </c>
      <c r="GF360">
        <v>2.7114</v>
      </c>
      <c r="GG360">
        <v>0.089398</v>
      </c>
      <c r="GH360">
        <v>0.0897588</v>
      </c>
      <c r="GI360">
        <v>0.103094</v>
      </c>
      <c r="GJ360">
        <v>0.103179</v>
      </c>
      <c r="GK360">
        <v>34272.1</v>
      </c>
      <c r="GL360">
        <v>36699.4</v>
      </c>
      <c r="GM360">
        <v>34053.8</v>
      </c>
      <c r="GN360">
        <v>36506.8</v>
      </c>
      <c r="GO360">
        <v>43136.1</v>
      </c>
      <c r="GP360">
        <v>47000.2</v>
      </c>
      <c r="GQ360">
        <v>53125.6</v>
      </c>
      <c r="GR360">
        <v>58349</v>
      </c>
      <c r="GS360">
        <v>1.9511</v>
      </c>
      <c r="GT360">
        <v>1.78087</v>
      </c>
      <c r="GU360">
        <v>0.0813045</v>
      </c>
      <c r="GV360">
        <v>0</v>
      </c>
      <c r="GW360">
        <v>28.6715</v>
      </c>
      <c r="GX360">
        <v>999.9</v>
      </c>
      <c r="GY360">
        <v>57.35</v>
      </c>
      <c r="GZ360">
        <v>31.008</v>
      </c>
      <c r="HA360">
        <v>28.6532</v>
      </c>
      <c r="HB360">
        <v>54.8528</v>
      </c>
      <c r="HC360">
        <v>44.5192</v>
      </c>
      <c r="HD360">
        <v>1</v>
      </c>
      <c r="HE360">
        <v>0.0933816</v>
      </c>
      <c r="HF360">
        <v>-1.42469</v>
      </c>
      <c r="HG360">
        <v>20.1257</v>
      </c>
      <c r="HH360">
        <v>5.19722</v>
      </c>
      <c r="HI360">
        <v>12.0043</v>
      </c>
      <c r="HJ360">
        <v>4.9743</v>
      </c>
      <c r="HK360">
        <v>3.294</v>
      </c>
      <c r="HL360">
        <v>9999</v>
      </c>
      <c r="HM360">
        <v>9999</v>
      </c>
      <c r="HN360">
        <v>999.9</v>
      </c>
      <c r="HO360">
        <v>9999</v>
      </c>
      <c r="HP360">
        <v>1.86325</v>
      </c>
      <c r="HQ360">
        <v>1.86812</v>
      </c>
      <c r="HR360">
        <v>1.86787</v>
      </c>
      <c r="HS360">
        <v>1.86905</v>
      </c>
      <c r="HT360">
        <v>1.86983</v>
      </c>
      <c r="HU360">
        <v>1.86588</v>
      </c>
      <c r="HV360">
        <v>1.86695</v>
      </c>
      <c r="HW360">
        <v>1.86841</v>
      </c>
      <c r="HX360">
        <v>5</v>
      </c>
      <c r="HY360">
        <v>0</v>
      </c>
      <c r="HZ360">
        <v>0</v>
      </c>
      <c r="IA360">
        <v>0</v>
      </c>
      <c r="IB360" t="s">
        <v>424</v>
      </c>
      <c r="IC360" t="s">
        <v>425</v>
      </c>
      <c r="ID360" t="s">
        <v>426</v>
      </c>
      <c r="IE360" t="s">
        <v>426</v>
      </c>
      <c r="IF360" t="s">
        <v>426</v>
      </c>
      <c r="IG360" t="s">
        <v>426</v>
      </c>
      <c r="IH360">
        <v>0</v>
      </c>
      <c r="II360">
        <v>100</v>
      </c>
      <c r="IJ360">
        <v>100</v>
      </c>
      <c r="IK360">
        <v>1.981</v>
      </c>
      <c r="IL360">
        <v>0.388</v>
      </c>
      <c r="IM360">
        <v>0.591063205497763</v>
      </c>
      <c r="IN360">
        <v>0.00362635438953289</v>
      </c>
      <c r="IO360">
        <v>-8.50754122937555e-07</v>
      </c>
      <c r="IP360">
        <v>2.87264459290622e-10</v>
      </c>
      <c r="IQ360">
        <v>-0.103101814204982</v>
      </c>
      <c r="IR360">
        <v>-0.017656537129445</v>
      </c>
      <c r="IS360">
        <v>0.00217271289782075</v>
      </c>
      <c r="IT360">
        <v>-2.34727275410467e-05</v>
      </c>
      <c r="IU360">
        <v>4</v>
      </c>
      <c r="IV360">
        <v>2183</v>
      </c>
      <c r="IW360">
        <v>1</v>
      </c>
      <c r="IX360">
        <v>27</v>
      </c>
      <c r="IY360">
        <v>29322754.1</v>
      </c>
      <c r="IZ360">
        <v>29322754.1</v>
      </c>
      <c r="JA360">
        <v>0.998535</v>
      </c>
      <c r="JB360">
        <v>2.65625</v>
      </c>
      <c r="JC360">
        <v>1.54785</v>
      </c>
      <c r="JD360">
        <v>2.31323</v>
      </c>
      <c r="JE360">
        <v>1.64551</v>
      </c>
      <c r="JF360">
        <v>2.27295</v>
      </c>
      <c r="JG360">
        <v>34.6463</v>
      </c>
      <c r="JH360">
        <v>24.2101</v>
      </c>
      <c r="JI360">
        <v>18</v>
      </c>
      <c r="JJ360">
        <v>505.267</v>
      </c>
      <c r="JK360">
        <v>396.082</v>
      </c>
      <c r="JL360">
        <v>31.0173</v>
      </c>
      <c r="JM360">
        <v>28.5606</v>
      </c>
      <c r="JN360">
        <v>30</v>
      </c>
      <c r="JO360">
        <v>28.5148</v>
      </c>
      <c r="JP360">
        <v>28.4624</v>
      </c>
      <c r="JQ360">
        <v>20.0096</v>
      </c>
      <c r="JR360">
        <v>20.1885</v>
      </c>
      <c r="JS360">
        <v>55.2665</v>
      </c>
      <c r="JT360">
        <v>31.0179</v>
      </c>
      <c r="JU360">
        <v>420</v>
      </c>
      <c r="JV360">
        <v>23.9472</v>
      </c>
      <c r="JW360">
        <v>96.5698</v>
      </c>
      <c r="JX360">
        <v>94.5363</v>
      </c>
    </row>
    <row r="361" spans="1:284">
      <c r="A361">
        <v>345</v>
      </c>
      <c r="B361">
        <v>1759365250</v>
      </c>
      <c r="C361">
        <v>4207.90000009537</v>
      </c>
      <c r="D361" t="s">
        <v>1125</v>
      </c>
      <c r="E361" t="s">
        <v>1126</v>
      </c>
      <c r="F361">
        <v>5</v>
      </c>
      <c r="G361" t="s">
        <v>1094</v>
      </c>
      <c r="H361" t="s">
        <v>419</v>
      </c>
      <c r="I361">
        <v>1759365247</v>
      </c>
      <c r="J361">
        <f>(K361)/1000</f>
        <v>0</v>
      </c>
      <c r="K361">
        <f>1000*DK361*AI361*(DG361-DH361)/(100*CZ361*(1000-AI361*DG361))</f>
        <v>0</v>
      </c>
      <c r="L361">
        <f>DK361*AI361*(DF361-DE361*(1000-AI361*DH361)/(1000-AI361*DG361))/(100*CZ361)</f>
        <v>0</v>
      </c>
      <c r="M361">
        <f>DE361 - IF(AI361&gt;1, L361*CZ361*100.0/(AK361), 0)</f>
        <v>0</v>
      </c>
      <c r="N361">
        <f>((T361-J361/2)*M361-L361)/(T361+J361/2)</f>
        <v>0</v>
      </c>
      <c r="O361">
        <f>N361*(DL361+DM361)/1000.0</f>
        <v>0</v>
      </c>
      <c r="P361">
        <f>(DE361 - IF(AI361&gt;1, L361*CZ361*100.0/(AK361), 0))*(DL361+DM361)/1000.0</f>
        <v>0</v>
      </c>
      <c r="Q361">
        <f>2.0/((1/S361-1/R361)+SIGN(S361)*SQRT((1/S361-1/R361)*(1/S361-1/R361) + 4*DA361/((DA361+1)*(DA361+1))*(2*1/S361*1/R361-1/R361*1/R361)))</f>
        <v>0</v>
      </c>
      <c r="R361">
        <f>IF(LEFT(DB361,1)&lt;&gt;"0",IF(LEFT(DB361,1)="1",3.0,DC361),$D$5+$E$5*(DS361*DL361/($K$5*1000))+$F$5*(DS361*DL361/($K$5*1000))*MAX(MIN(CZ361,$J$5),$I$5)*MAX(MIN(CZ361,$J$5),$I$5)+$G$5*MAX(MIN(CZ361,$J$5),$I$5)*(DS361*DL361/($K$5*1000))+$H$5*(DS361*DL361/($K$5*1000))*(DS361*DL361/($K$5*1000)))</f>
        <v>0</v>
      </c>
      <c r="S361">
        <f>J361*(1000-(1000*0.61365*exp(17.502*W361/(240.97+W361))/(DL361+DM361)+DG361)/2)/(1000*0.61365*exp(17.502*W361/(240.97+W361))/(DL361+DM361)-DG361)</f>
        <v>0</v>
      </c>
      <c r="T361">
        <f>1/((DA361+1)/(Q361/1.6)+1/(R361/1.37)) + DA361/((DA361+1)/(Q361/1.6) + DA361/(R361/1.37))</f>
        <v>0</v>
      </c>
      <c r="U361">
        <f>(CV361*CY361)</f>
        <v>0</v>
      </c>
      <c r="V361">
        <f>(DN361+(U361+2*0.95*5.67E-8*(((DN361+$B$7)+273)^4-(DN361+273)^4)-44100*J361)/(1.84*29.3*R361+8*0.95*5.67E-8*(DN361+273)^3))</f>
        <v>0</v>
      </c>
      <c r="W361">
        <f>($C$7*DO361+$D$7*DP361+$E$7*V361)</f>
        <v>0</v>
      </c>
      <c r="X361">
        <f>0.61365*exp(17.502*W361/(240.97+W361))</f>
        <v>0</v>
      </c>
      <c r="Y361">
        <f>(Z361/AA361*100)</f>
        <v>0</v>
      </c>
      <c r="Z361">
        <f>DG361*(DL361+DM361)/1000</f>
        <v>0</v>
      </c>
      <c r="AA361">
        <f>0.61365*exp(17.502*DN361/(240.97+DN361))</f>
        <v>0</v>
      </c>
      <c r="AB361">
        <f>(X361-DG361*(DL361+DM361)/1000)</f>
        <v>0</v>
      </c>
      <c r="AC361">
        <f>(-J361*44100)</f>
        <v>0</v>
      </c>
      <c r="AD361">
        <f>2*29.3*R361*0.92*(DN361-W361)</f>
        <v>0</v>
      </c>
      <c r="AE361">
        <f>2*0.95*5.67E-8*(((DN361+$B$7)+273)^4-(W361+273)^4)</f>
        <v>0</v>
      </c>
      <c r="AF361">
        <f>U361+AE361+AC361+AD361</f>
        <v>0</v>
      </c>
      <c r="AG361">
        <v>0</v>
      </c>
      <c r="AH361">
        <v>0</v>
      </c>
      <c r="AI361">
        <f>IF(AG361*$H$13&gt;=AK361,1.0,(AK361/(AK361-AG361*$H$13)))</f>
        <v>0</v>
      </c>
      <c r="AJ361">
        <f>(AI361-1)*100</f>
        <v>0</v>
      </c>
      <c r="AK361">
        <f>MAX(0,($B$13+$C$13*DS361)/(1+$D$13*DS361)*DL361/(DN361+273)*$E$13)</f>
        <v>0</v>
      </c>
      <c r="AL361" t="s">
        <v>420</v>
      </c>
      <c r="AM361" t="s">
        <v>420</v>
      </c>
      <c r="AN361">
        <v>0</v>
      </c>
      <c r="AO361">
        <v>0</v>
      </c>
      <c r="AP361">
        <f>1-AN361/AO361</f>
        <v>0</v>
      </c>
      <c r="AQ361">
        <v>0</v>
      </c>
      <c r="AR361" t="s">
        <v>420</v>
      </c>
      <c r="AS361" t="s">
        <v>420</v>
      </c>
      <c r="AT361">
        <v>0</v>
      </c>
      <c r="AU361">
        <v>0</v>
      </c>
      <c r="AV361">
        <f>1-AT361/AU361</f>
        <v>0</v>
      </c>
      <c r="AW361">
        <v>0.5</v>
      </c>
      <c r="AX361">
        <f>CW361</f>
        <v>0</v>
      </c>
      <c r="AY361">
        <f>L361</f>
        <v>0</v>
      </c>
      <c r="AZ361">
        <f>AV361*AW361*AX361</f>
        <v>0</v>
      </c>
      <c r="BA361">
        <f>(AY361-AQ361)/AX361</f>
        <v>0</v>
      </c>
      <c r="BB361">
        <f>(AO361-AU361)/AU361</f>
        <v>0</v>
      </c>
      <c r="BC361">
        <f>AN361/(AP361+AN361/AU361)</f>
        <v>0</v>
      </c>
      <c r="BD361" t="s">
        <v>420</v>
      </c>
      <c r="BE361">
        <v>0</v>
      </c>
      <c r="BF361">
        <f>IF(BE361&lt;&gt;0, BE361, BC361)</f>
        <v>0</v>
      </c>
      <c r="BG361">
        <f>1-BF361/AU361</f>
        <v>0</v>
      </c>
      <c r="BH361">
        <f>(AU361-AT361)/(AU361-BF361)</f>
        <v>0</v>
      </c>
      <c r="BI361">
        <f>(AO361-AU361)/(AO361-BF361)</f>
        <v>0</v>
      </c>
      <c r="BJ361">
        <f>(AU361-AT361)/(AU361-AN361)</f>
        <v>0</v>
      </c>
      <c r="BK361">
        <f>(AO361-AU361)/(AO361-AN361)</f>
        <v>0</v>
      </c>
      <c r="BL361">
        <f>(BH361*BF361/AT361)</f>
        <v>0</v>
      </c>
      <c r="BM361">
        <f>(1-BL361)</f>
        <v>0</v>
      </c>
      <c r="CV361">
        <f>$B$11*DT361+$C$11*DU361+$F$11*EF361*(1-EI361)</f>
        <v>0</v>
      </c>
      <c r="CW361">
        <f>CV361*CX361</f>
        <v>0</v>
      </c>
      <c r="CX361">
        <f>($B$11*$D$9+$C$11*$D$9+$F$11*((ES361+EK361)/MAX(ES361+EK361+ET361, 0.1)*$I$9+ET361/MAX(ES361+EK361+ET361, 0.1)*$J$9))/($B$11+$C$11+$F$11)</f>
        <v>0</v>
      </c>
      <c r="CY361">
        <f>($B$11*$K$9+$C$11*$K$9+$F$11*((ES361+EK361)/MAX(ES361+EK361+ET361, 0.1)*$P$9+ET361/MAX(ES361+EK361+ET361, 0.1)*$Q$9))/($B$11+$C$11+$F$11)</f>
        <v>0</v>
      </c>
      <c r="CZ361">
        <v>5.52</v>
      </c>
      <c r="DA361">
        <v>0.5</v>
      </c>
      <c r="DB361" t="s">
        <v>421</v>
      </c>
      <c r="DC361">
        <v>2</v>
      </c>
      <c r="DD361">
        <v>1759365247</v>
      </c>
      <c r="DE361">
        <v>420.634</v>
      </c>
      <c r="DF361">
        <v>419.978666666667</v>
      </c>
      <c r="DG361">
        <v>24.1238</v>
      </c>
      <c r="DH361">
        <v>23.8992666666667</v>
      </c>
      <c r="DI361">
        <v>418.653</v>
      </c>
      <c r="DJ361">
        <v>23.7357666666667</v>
      </c>
      <c r="DK361">
        <v>499.971</v>
      </c>
      <c r="DL361">
        <v>90.3395666666667</v>
      </c>
      <c r="DM361">
        <v>0.0331417333333333</v>
      </c>
      <c r="DN361">
        <v>30.4371666666667</v>
      </c>
      <c r="DO361">
        <v>29.9962333333333</v>
      </c>
      <c r="DP361">
        <v>999.9</v>
      </c>
      <c r="DQ361">
        <v>0</v>
      </c>
      <c r="DR361">
        <v>0</v>
      </c>
      <c r="DS361">
        <v>10019.5833333333</v>
      </c>
      <c r="DT361">
        <v>0</v>
      </c>
      <c r="DU361">
        <v>0.330984</v>
      </c>
      <c r="DV361">
        <v>0.655629333333333</v>
      </c>
      <c r="DW361">
        <v>431.032333333333</v>
      </c>
      <c r="DX361">
        <v>430.261666666667</v>
      </c>
      <c r="DY361">
        <v>0.224527333333333</v>
      </c>
      <c r="DZ361">
        <v>419.978666666667</v>
      </c>
      <c r="EA361">
        <v>23.8992666666667</v>
      </c>
      <c r="EB361">
        <v>2.17933333333333</v>
      </c>
      <c r="EC361">
        <v>2.15905</v>
      </c>
      <c r="ED361">
        <v>18.8112</v>
      </c>
      <c r="EE361">
        <v>18.6616666666667</v>
      </c>
      <c r="EF361">
        <v>0.00500059</v>
      </c>
      <c r="EG361">
        <v>0</v>
      </c>
      <c r="EH361">
        <v>0</v>
      </c>
      <c r="EI361">
        <v>0</v>
      </c>
      <c r="EJ361">
        <v>776.733333333333</v>
      </c>
      <c r="EK361">
        <v>0.00500059</v>
      </c>
      <c r="EL361">
        <v>-14.4666666666667</v>
      </c>
      <c r="EM361">
        <v>-1.76666666666667</v>
      </c>
      <c r="EN361">
        <v>35.479</v>
      </c>
      <c r="EO361">
        <v>38.312</v>
      </c>
      <c r="EP361">
        <v>36.687</v>
      </c>
      <c r="EQ361">
        <v>38.187</v>
      </c>
      <c r="ER361">
        <v>37.625</v>
      </c>
      <c r="ES361">
        <v>0</v>
      </c>
      <c r="ET361">
        <v>0</v>
      </c>
      <c r="EU361">
        <v>0</v>
      </c>
      <c r="EV361">
        <v>1759365251.5</v>
      </c>
      <c r="EW361">
        <v>0</v>
      </c>
      <c r="EX361">
        <v>775.464</v>
      </c>
      <c r="EY361">
        <v>-15.6307692545212</v>
      </c>
      <c r="EZ361">
        <v>4.28461568451967</v>
      </c>
      <c r="FA361">
        <v>-10.444</v>
      </c>
      <c r="FB361">
        <v>15</v>
      </c>
      <c r="FC361">
        <v>0</v>
      </c>
      <c r="FD361" t="s">
        <v>422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0.6465455</v>
      </c>
      <c r="FQ361">
        <v>0.137108390977444</v>
      </c>
      <c r="FR361">
        <v>0.0406028962741576</v>
      </c>
      <c r="FS361">
        <v>1</v>
      </c>
      <c r="FT361">
        <v>774.891176470588</v>
      </c>
      <c r="FU361">
        <v>3.14896854770901</v>
      </c>
      <c r="FV361">
        <v>6.34907902756533</v>
      </c>
      <c r="FW361">
        <v>-1</v>
      </c>
      <c r="FX361">
        <v>0.2253195</v>
      </c>
      <c r="FY361">
        <v>-0.0041955789473684</v>
      </c>
      <c r="FZ361">
        <v>0.000955774738105167</v>
      </c>
      <c r="GA361">
        <v>1</v>
      </c>
      <c r="GB361">
        <v>2</v>
      </c>
      <c r="GC361">
        <v>2</v>
      </c>
      <c r="GD361" t="s">
        <v>449</v>
      </c>
      <c r="GE361">
        <v>3.13294</v>
      </c>
      <c r="GF361">
        <v>2.71123</v>
      </c>
      <c r="GG361">
        <v>0.0893985</v>
      </c>
      <c r="GH361">
        <v>0.0897689</v>
      </c>
      <c r="GI361">
        <v>0.103091</v>
      </c>
      <c r="GJ361">
        <v>0.10318</v>
      </c>
      <c r="GK361">
        <v>34271.9</v>
      </c>
      <c r="GL361">
        <v>36699</v>
      </c>
      <c r="GM361">
        <v>34053.7</v>
      </c>
      <c r="GN361">
        <v>36506.8</v>
      </c>
      <c r="GO361">
        <v>43136.1</v>
      </c>
      <c r="GP361">
        <v>47000.1</v>
      </c>
      <c r="GQ361">
        <v>53125.4</v>
      </c>
      <c r="GR361">
        <v>58348.9</v>
      </c>
      <c r="GS361">
        <v>1.9511</v>
      </c>
      <c r="GT361">
        <v>1.78067</v>
      </c>
      <c r="GU361">
        <v>0.0812672</v>
      </c>
      <c r="GV361">
        <v>0</v>
      </c>
      <c r="GW361">
        <v>28.6727</v>
      </c>
      <c r="GX361">
        <v>999.9</v>
      </c>
      <c r="GY361">
        <v>57.35</v>
      </c>
      <c r="GZ361">
        <v>31.018</v>
      </c>
      <c r="HA361">
        <v>28.6701</v>
      </c>
      <c r="HB361">
        <v>54.6828</v>
      </c>
      <c r="HC361">
        <v>44.4071</v>
      </c>
      <c r="HD361">
        <v>1</v>
      </c>
      <c r="HE361">
        <v>0.0931885</v>
      </c>
      <c r="HF361">
        <v>-1.43401</v>
      </c>
      <c r="HG361">
        <v>20.1255</v>
      </c>
      <c r="HH361">
        <v>5.19812</v>
      </c>
      <c r="HI361">
        <v>12.0046</v>
      </c>
      <c r="HJ361">
        <v>4.97435</v>
      </c>
      <c r="HK361">
        <v>3.294</v>
      </c>
      <c r="HL361">
        <v>9999</v>
      </c>
      <c r="HM361">
        <v>9999</v>
      </c>
      <c r="HN361">
        <v>999.9</v>
      </c>
      <c r="HO361">
        <v>9999</v>
      </c>
      <c r="HP361">
        <v>1.86325</v>
      </c>
      <c r="HQ361">
        <v>1.86813</v>
      </c>
      <c r="HR361">
        <v>1.86789</v>
      </c>
      <c r="HS361">
        <v>1.86905</v>
      </c>
      <c r="HT361">
        <v>1.86982</v>
      </c>
      <c r="HU361">
        <v>1.86592</v>
      </c>
      <c r="HV361">
        <v>1.86695</v>
      </c>
      <c r="HW361">
        <v>1.86843</v>
      </c>
      <c r="HX361">
        <v>5</v>
      </c>
      <c r="HY361">
        <v>0</v>
      </c>
      <c r="HZ361">
        <v>0</v>
      </c>
      <c r="IA361">
        <v>0</v>
      </c>
      <c r="IB361" t="s">
        <v>424</v>
      </c>
      <c r="IC361" t="s">
        <v>425</v>
      </c>
      <c r="ID361" t="s">
        <v>426</v>
      </c>
      <c r="IE361" t="s">
        <v>426</v>
      </c>
      <c r="IF361" t="s">
        <v>426</v>
      </c>
      <c r="IG361" t="s">
        <v>426</v>
      </c>
      <c r="IH361">
        <v>0</v>
      </c>
      <c r="II361">
        <v>100</v>
      </c>
      <c r="IJ361">
        <v>100</v>
      </c>
      <c r="IK361">
        <v>1.981</v>
      </c>
      <c r="IL361">
        <v>0.3879</v>
      </c>
      <c r="IM361">
        <v>0.591063205497763</v>
      </c>
      <c r="IN361">
        <v>0.00362635438953289</v>
      </c>
      <c r="IO361">
        <v>-8.50754122937555e-07</v>
      </c>
      <c r="IP361">
        <v>2.87264459290622e-10</v>
      </c>
      <c r="IQ361">
        <v>-0.103101814204982</v>
      </c>
      <c r="IR361">
        <v>-0.017656537129445</v>
      </c>
      <c r="IS361">
        <v>0.00217271289782075</v>
      </c>
      <c r="IT361">
        <v>-2.34727275410467e-05</v>
      </c>
      <c r="IU361">
        <v>4</v>
      </c>
      <c r="IV361">
        <v>2183</v>
      </c>
      <c r="IW361">
        <v>1</v>
      </c>
      <c r="IX361">
        <v>27</v>
      </c>
      <c r="IY361">
        <v>29322754.2</v>
      </c>
      <c r="IZ361">
        <v>29322754.2</v>
      </c>
      <c r="JA361">
        <v>0.998535</v>
      </c>
      <c r="JB361">
        <v>2.64526</v>
      </c>
      <c r="JC361">
        <v>1.54785</v>
      </c>
      <c r="JD361">
        <v>2.31323</v>
      </c>
      <c r="JE361">
        <v>1.64673</v>
      </c>
      <c r="JF361">
        <v>2.35474</v>
      </c>
      <c r="JG361">
        <v>34.6463</v>
      </c>
      <c r="JH361">
        <v>24.2101</v>
      </c>
      <c r="JI361">
        <v>18</v>
      </c>
      <c r="JJ361">
        <v>505.267</v>
      </c>
      <c r="JK361">
        <v>395.982</v>
      </c>
      <c r="JL361">
        <v>31.0167</v>
      </c>
      <c r="JM361">
        <v>28.5606</v>
      </c>
      <c r="JN361">
        <v>30</v>
      </c>
      <c r="JO361">
        <v>28.5148</v>
      </c>
      <c r="JP361">
        <v>28.4635</v>
      </c>
      <c r="JQ361">
        <v>20.0081</v>
      </c>
      <c r="JR361">
        <v>20.1885</v>
      </c>
      <c r="JS361">
        <v>55.2665</v>
      </c>
      <c r="JT361">
        <v>31.0179</v>
      </c>
      <c r="JU361">
        <v>420</v>
      </c>
      <c r="JV361">
        <v>23.9472</v>
      </c>
      <c r="JW361">
        <v>96.5694</v>
      </c>
      <c r="JX361">
        <v>94.5362</v>
      </c>
    </row>
    <row r="362" spans="1:284">
      <c r="A362">
        <v>346</v>
      </c>
      <c r="B362">
        <v>1759365252</v>
      </c>
      <c r="C362">
        <v>4209.90000009537</v>
      </c>
      <c r="D362" t="s">
        <v>1127</v>
      </c>
      <c r="E362" t="s">
        <v>1128</v>
      </c>
      <c r="F362">
        <v>5</v>
      </c>
      <c r="G362" t="s">
        <v>1094</v>
      </c>
      <c r="H362" t="s">
        <v>419</v>
      </c>
      <c r="I362">
        <v>1759365249</v>
      </c>
      <c r="J362">
        <f>(K362)/1000</f>
        <v>0</v>
      </c>
      <c r="K362">
        <f>1000*DK362*AI362*(DG362-DH362)/(100*CZ362*(1000-AI362*DG362))</f>
        <v>0</v>
      </c>
      <c r="L362">
        <f>DK362*AI362*(DF362-DE362*(1000-AI362*DH362)/(1000-AI362*DG362))/(100*CZ362)</f>
        <v>0</v>
      </c>
      <c r="M362">
        <f>DE362 - IF(AI362&gt;1, L362*CZ362*100.0/(AK362), 0)</f>
        <v>0</v>
      </c>
      <c r="N362">
        <f>((T362-J362/2)*M362-L362)/(T362+J362/2)</f>
        <v>0</v>
      </c>
      <c r="O362">
        <f>N362*(DL362+DM362)/1000.0</f>
        <v>0</v>
      </c>
      <c r="P362">
        <f>(DE362 - IF(AI362&gt;1, L362*CZ362*100.0/(AK362), 0))*(DL362+DM362)/1000.0</f>
        <v>0</v>
      </c>
      <c r="Q362">
        <f>2.0/((1/S362-1/R362)+SIGN(S362)*SQRT((1/S362-1/R362)*(1/S362-1/R362) + 4*DA362/((DA362+1)*(DA362+1))*(2*1/S362*1/R362-1/R362*1/R362)))</f>
        <v>0</v>
      </c>
      <c r="R362">
        <f>IF(LEFT(DB362,1)&lt;&gt;"0",IF(LEFT(DB362,1)="1",3.0,DC362),$D$5+$E$5*(DS362*DL362/($K$5*1000))+$F$5*(DS362*DL362/($K$5*1000))*MAX(MIN(CZ362,$J$5),$I$5)*MAX(MIN(CZ362,$J$5),$I$5)+$G$5*MAX(MIN(CZ362,$J$5),$I$5)*(DS362*DL362/($K$5*1000))+$H$5*(DS362*DL362/($K$5*1000))*(DS362*DL362/($K$5*1000)))</f>
        <v>0</v>
      </c>
      <c r="S362">
        <f>J362*(1000-(1000*0.61365*exp(17.502*W362/(240.97+W362))/(DL362+DM362)+DG362)/2)/(1000*0.61365*exp(17.502*W362/(240.97+W362))/(DL362+DM362)-DG362)</f>
        <v>0</v>
      </c>
      <c r="T362">
        <f>1/((DA362+1)/(Q362/1.6)+1/(R362/1.37)) + DA362/((DA362+1)/(Q362/1.6) + DA362/(R362/1.37))</f>
        <v>0</v>
      </c>
      <c r="U362">
        <f>(CV362*CY362)</f>
        <v>0</v>
      </c>
      <c r="V362">
        <f>(DN362+(U362+2*0.95*5.67E-8*(((DN362+$B$7)+273)^4-(DN362+273)^4)-44100*J362)/(1.84*29.3*R362+8*0.95*5.67E-8*(DN362+273)^3))</f>
        <v>0</v>
      </c>
      <c r="W362">
        <f>($C$7*DO362+$D$7*DP362+$E$7*V362)</f>
        <v>0</v>
      </c>
      <c r="X362">
        <f>0.61365*exp(17.502*W362/(240.97+W362))</f>
        <v>0</v>
      </c>
      <c r="Y362">
        <f>(Z362/AA362*100)</f>
        <v>0</v>
      </c>
      <c r="Z362">
        <f>DG362*(DL362+DM362)/1000</f>
        <v>0</v>
      </c>
      <c r="AA362">
        <f>0.61365*exp(17.502*DN362/(240.97+DN362))</f>
        <v>0</v>
      </c>
      <c r="AB362">
        <f>(X362-DG362*(DL362+DM362)/1000)</f>
        <v>0</v>
      </c>
      <c r="AC362">
        <f>(-J362*44100)</f>
        <v>0</v>
      </c>
      <c r="AD362">
        <f>2*29.3*R362*0.92*(DN362-W362)</f>
        <v>0</v>
      </c>
      <c r="AE362">
        <f>2*0.95*5.67E-8*(((DN362+$B$7)+273)^4-(W362+273)^4)</f>
        <v>0</v>
      </c>
      <c r="AF362">
        <f>U362+AE362+AC362+AD362</f>
        <v>0</v>
      </c>
      <c r="AG362">
        <v>0</v>
      </c>
      <c r="AH362">
        <v>0</v>
      </c>
      <c r="AI362">
        <f>IF(AG362*$H$13&gt;=AK362,1.0,(AK362/(AK362-AG362*$H$13)))</f>
        <v>0</v>
      </c>
      <c r="AJ362">
        <f>(AI362-1)*100</f>
        <v>0</v>
      </c>
      <c r="AK362">
        <f>MAX(0,($B$13+$C$13*DS362)/(1+$D$13*DS362)*DL362/(DN362+273)*$E$13)</f>
        <v>0</v>
      </c>
      <c r="AL362" t="s">
        <v>420</v>
      </c>
      <c r="AM362" t="s">
        <v>420</v>
      </c>
      <c r="AN362">
        <v>0</v>
      </c>
      <c r="AO362">
        <v>0</v>
      </c>
      <c r="AP362">
        <f>1-AN362/AO362</f>
        <v>0</v>
      </c>
      <c r="AQ362">
        <v>0</v>
      </c>
      <c r="AR362" t="s">
        <v>420</v>
      </c>
      <c r="AS362" t="s">
        <v>420</v>
      </c>
      <c r="AT362">
        <v>0</v>
      </c>
      <c r="AU362">
        <v>0</v>
      </c>
      <c r="AV362">
        <f>1-AT362/AU362</f>
        <v>0</v>
      </c>
      <c r="AW362">
        <v>0.5</v>
      </c>
      <c r="AX362">
        <f>CW362</f>
        <v>0</v>
      </c>
      <c r="AY362">
        <f>L362</f>
        <v>0</v>
      </c>
      <c r="AZ362">
        <f>AV362*AW362*AX362</f>
        <v>0</v>
      </c>
      <c r="BA362">
        <f>(AY362-AQ362)/AX362</f>
        <v>0</v>
      </c>
      <c r="BB362">
        <f>(AO362-AU362)/AU362</f>
        <v>0</v>
      </c>
      <c r="BC362">
        <f>AN362/(AP362+AN362/AU362)</f>
        <v>0</v>
      </c>
      <c r="BD362" t="s">
        <v>420</v>
      </c>
      <c r="BE362">
        <v>0</v>
      </c>
      <c r="BF362">
        <f>IF(BE362&lt;&gt;0, BE362, BC362)</f>
        <v>0</v>
      </c>
      <c r="BG362">
        <f>1-BF362/AU362</f>
        <v>0</v>
      </c>
      <c r="BH362">
        <f>(AU362-AT362)/(AU362-BF362)</f>
        <v>0</v>
      </c>
      <c r="BI362">
        <f>(AO362-AU362)/(AO362-BF362)</f>
        <v>0</v>
      </c>
      <c r="BJ362">
        <f>(AU362-AT362)/(AU362-AN362)</f>
        <v>0</v>
      </c>
      <c r="BK362">
        <f>(AO362-AU362)/(AO362-AN362)</f>
        <v>0</v>
      </c>
      <c r="BL362">
        <f>(BH362*BF362/AT362)</f>
        <v>0</v>
      </c>
      <c r="BM362">
        <f>(1-BL362)</f>
        <v>0</v>
      </c>
      <c r="CV362">
        <f>$B$11*DT362+$C$11*DU362+$F$11*EF362*(1-EI362)</f>
        <v>0</v>
      </c>
      <c r="CW362">
        <f>CV362*CX362</f>
        <v>0</v>
      </c>
      <c r="CX362">
        <f>($B$11*$D$9+$C$11*$D$9+$F$11*((ES362+EK362)/MAX(ES362+EK362+ET362, 0.1)*$I$9+ET362/MAX(ES362+EK362+ET362, 0.1)*$J$9))/($B$11+$C$11+$F$11)</f>
        <v>0</v>
      </c>
      <c r="CY362">
        <f>($B$11*$K$9+$C$11*$K$9+$F$11*((ES362+EK362)/MAX(ES362+EK362+ET362, 0.1)*$P$9+ET362/MAX(ES362+EK362+ET362, 0.1)*$Q$9))/($B$11+$C$11+$F$11)</f>
        <v>0</v>
      </c>
      <c r="CZ362">
        <v>5.52</v>
      </c>
      <c r="DA362">
        <v>0.5</v>
      </c>
      <c r="DB362" t="s">
        <v>421</v>
      </c>
      <c r="DC362">
        <v>2</v>
      </c>
      <c r="DD362">
        <v>1759365249</v>
      </c>
      <c r="DE362">
        <v>420.624666666667</v>
      </c>
      <c r="DF362">
        <v>419.995333333333</v>
      </c>
      <c r="DG362">
        <v>24.1232333333333</v>
      </c>
      <c r="DH362">
        <v>23.8988666666667</v>
      </c>
      <c r="DI362">
        <v>418.643333333333</v>
      </c>
      <c r="DJ362">
        <v>23.7352</v>
      </c>
      <c r="DK362">
        <v>500.023333333333</v>
      </c>
      <c r="DL362">
        <v>90.3399333333333</v>
      </c>
      <c r="DM362">
        <v>0.0330638</v>
      </c>
      <c r="DN362">
        <v>30.4365</v>
      </c>
      <c r="DO362">
        <v>29.9961666666667</v>
      </c>
      <c r="DP362">
        <v>999.9</v>
      </c>
      <c r="DQ362">
        <v>0</v>
      </c>
      <c r="DR362">
        <v>0</v>
      </c>
      <c r="DS362">
        <v>10021.25</v>
      </c>
      <c r="DT362">
        <v>0</v>
      </c>
      <c r="DU362">
        <v>0.330984</v>
      </c>
      <c r="DV362">
        <v>0.629486</v>
      </c>
      <c r="DW362">
        <v>431.022333333333</v>
      </c>
      <c r="DX362">
        <v>430.278666666667</v>
      </c>
      <c r="DY362">
        <v>0.224362</v>
      </c>
      <c r="DZ362">
        <v>419.995333333333</v>
      </c>
      <c r="EA362">
        <v>23.8988666666667</v>
      </c>
      <c r="EB362">
        <v>2.17928666666667</v>
      </c>
      <c r="EC362">
        <v>2.15902</v>
      </c>
      <c r="ED362">
        <v>18.8109</v>
      </c>
      <c r="EE362">
        <v>18.6614333333333</v>
      </c>
      <c r="EF362">
        <v>0.00500059</v>
      </c>
      <c r="EG362">
        <v>0</v>
      </c>
      <c r="EH362">
        <v>0</v>
      </c>
      <c r="EI362">
        <v>0</v>
      </c>
      <c r="EJ362">
        <v>775.866666666667</v>
      </c>
      <c r="EK362">
        <v>0.00500059</v>
      </c>
      <c r="EL362">
        <v>-10.5333333333333</v>
      </c>
      <c r="EM362">
        <v>-1.3</v>
      </c>
      <c r="EN362">
        <v>35.458</v>
      </c>
      <c r="EO362">
        <v>38.2913333333333</v>
      </c>
      <c r="EP362">
        <v>36.6663333333333</v>
      </c>
      <c r="EQ362">
        <v>38.1663333333333</v>
      </c>
      <c r="ER362">
        <v>37.625</v>
      </c>
      <c r="ES362">
        <v>0</v>
      </c>
      <c r="ET362">
        <v>0</v>
      </c>
      <c r="EU362">
        <v>0</v>
      </c>
      <c r="EV362">
        <v>1759365253.3</v>
      </c>
      <c r="EW362">
        <v>0</v>
      </c>
      <c r="EX362">
        <v>775.019230769231</v>
      </c>
      <c r="EY362">
        <v>-27.3538462854597</v>
      </c>
      <c r="EZ362">
        <v>9.61709443785839</v>
      </c>
      <c r="FA362">
        <v>-9.97307692307692</v>
      </c>
      <c r="FB362">
        <v>15</v>
      </c>
      <c r="FC362">
        <v>0</v>
      </c>
      <c r="FD362" t="s">
        <v>422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0.64325265</v>
      </c>
      <c r="FQ362">
        <v>-0.016808255639097</v>
      </c>
      <c r="FR362">
        <v>0.0439035543552854</v>
      </c>
      <c r="FS362">
        <v>1</v>
      </c>
      <c r="FT362">
        <v>774.958823529412</v>
      </c>
      <c r="FU362">
        <v>-0.302521058958734</v>
      </c>
      <c r="FV362">
        <v>5.99936847887582</v>
      </c>
      <c r="FW362">
        <v>-1</v>
      </c>
      <c r="FX362">
        <v>0.22523225</v>
      </c>
      <c r="FY362">
        <v>-0.00742795488721838</v>
      </c>
      <c r="FZ362">
        <v>0.00102759110909934</v>
      </c>
      <c r="GA362">
        <v>1</v>
      </c>
      <c r="GB362">
        <v>2</v>
      </c>
      <c r="GC362">
        <v>2</v>
      </c>
      <c r="GD362" t="s">
        <v>449</v>
      </c>
      <c r="GE362">
        <v>3.13291</v>
      </c>
      <c r="GF362">
        <v>2.71106</v>
      </c>
      <c r="GG362">
        <v>0.0894053</v>
      </c>
      <c r="GH362">
        <v>0.0897682</v>
      </c>
      <c r="GI362">
        <v>0.103091</v>
      </c>
      <c r="GJ362">
        <v>0.103181</v>
      </c>
      <c r="GK362">
        <v>34271.7</v>
      </c>
      <c r="GL362">
        <v>36699.1</v>
      </c>
      <c r="GM362">
        <v>34053.7</v>
      </c>
      <c r="GN362">
        <v>36506.8</v>
      </c>
      <c r="GO362">
        <v>43136</v>
      </c>
      <c r="GP362">
        <v>47000</v>
      </c>
      <c r="GQ362">
        <v>53125.3</v>
      </c>
      <c r="GR362">
        <v>58348.9</v>
      </c>
      <c r="GS362">
        <v>1.95107</v>
      </c>
      <c r="GT362">
        <v>1.78058</v>
      </c>
      <c r="GU362">
        <v>0.0810251</v>
      </c>
      <c r="GV362">
        <v>0</v>
      </c>
      <c r="GW362">
        <v>28.6731</v>
      </c>
      <c r="GX362">
        <v>999.9</v>
      </c>
      <c r="GY362">
        <v>57.325</v>
      </c>
      <c r="GZ362">
        <v>31.008</v>
      </c>
      <c r="HA362">
        <v>28.6404</v>
      </c>
      <c r="HB362">
        <v>54.9628</v>
      </c>
      <c r="HC362">
        <v>44.3349</v>
      </c>
      <c r="HD362">
        <v>1</v>
      </c>
      <c r="HE362">
        <v>0.0932724</v>
      </c>
      <c r="HF362">
        <v>-1.43559</v>
      </c>
      <c r="HG362">
        <v>20.1255</v>
      </c>
      <c r="HH362">
        <v>5.19812</v>
      </c>
      <c r="HI362">
        <v>12.0043</v>
      </c>
      <c r="HJ362">
        <v>4.9742</v>
      </c>
      <c r="HK362">
        <v>3.294</v>
      </c>
      <c r="HL362">
        <v>9999</v>
      </c>
      <c r="HM362">
        <v>9999</v>
      </c>
      <c r="HN362">
        <v>999.9</v>
      </c>
      <c r="HO362">
        <v>9999</v>
      </c>
      <c r="HP362">
        <v>1.86325</v>
      </c>
      <c r="HQ362">
        <v>1.86813</v>
      </c>
      <c r="HR362">
        <v>1.8679</v>
      </c>
      <c r="HS362">
        <v>1.86905</v>
      </c>
      <c r="HT362">
        <v>1.86982</v>
      </c>
      <c r="HU362">
        <v>1.86592</v>
      </c>
      <c r="HV362">
        <v>1.86693</v>
      </c>
      <c r="HW362">
        <v>1.86842</v>
      </c>
      <c r="HX362">
        <v>5</v>
      </c>
      <c r="HY362">
        <v>0</v>
      </c>
      <c r="HZ362">
        <v>0</v>
      </c>
      <c r="IA362">
        <v>0</v>
      </c>
      <c r="IB362" t="s">
        <v>424</v>
      </c>
      <c r="IC362" t="s">
        <v>425</v>
      </c>
      <c r="ID362" t="s">
        <v>426</v>
      </c>
      <c r="IE362" t="s">
        <v>426</v>
      </c>
      <c r="IF362" t="s">
        <v>426</v>
      </c>
      <c r="IG362" t="s">
        <v>426</v>
      </c>
      <c r="IH362">
        <v>0</v>
      </c>
      <c r="II362">
        <v>100</v>
      </c>
      <c r="IJ362">
        <v>100</v>
      </c>
      <c r="IK362">
        <v>1.981</v>
      </c>
      <c r="IL362">
        <v>0.3879</v>
      </c>
      <c r="IM362">
        <v>0.591063205497763</v>
      </c>
      <c r="IN362">
        <v>0.00362635438953289</v>
      </c>
      <c r="IO362">
        <v>-8.50754122937555e-07</v>
      </c>
      <c r="IP362">
        <v>2.87264459290622e-10</v>
      </c>
      <c r="IQ362">
        <v>-0.103101814204982</v>
      </c>
      <c r="IR362">
        <v>-0.017656537129445</v>
      </c>
      <c r="IS362">
        <v>0.00217271289782075</v>
      </c>
      <c r="IT362">
        <v>-2.34727275410467e-05</v>
      </c>
      <c r="IU362">
        <v>4</v>
      </c>
      <c r="IV362">
        <v>2183</v>
      </c>
      <c r="IW362">
        <v>1</v>
      </c>
      <c r="IX362">
        <v>27</v>
      </c>
      <c r="IY362">
        <v>29322754.2</v>
      </c>
      <c r="IZ362">
        <v>29322754.2</v>
      </c>
      <c r="JA362">
        <v>0.998535</v>
      </c>
      <c r="JB362">
        <v>2.64404</v>
      </c>
      <c r="JC362">
        <v>1.54785</v>
      </c>
      <c r="JD362">
        <v>2.31323</v>
      </c>
      <c r="JE362">
        <v>1.64551</v>
      </c>
      <c r="JF362">
        <v>2.31934</v>
      </c>
      <c r="JG362">
        <v>34.6463</v>
      </c>
      <c r="JH362">
        <v>24.2101</v>
      </c>
      <c r="JI362">
        <v>18</v>
      </c>
      <c r="JJ362">
        <v>505.25</v>
      </c>
      <c r="JK362">
        <v>395.935</v>
      </c>
      <c r="JL362">
        <v>31.0174</v>
      </c>
      <c r="JM362">
        <v>28.5606</v>
      </c>
      <c r="JN362">
        <v>30.0002</v>
      </c>
      <c r="JO362">
        <v>28.5148</v>
      </c>
      <c r="JP362">
        <v>28.4647</v>
      </c>
      <c r="JQ362">
        <v>20.0087</v>
      </c>
      <c r="JR362">
        <v>20.1885</v>
      </c>
      <c r="JS362">
        <v>55.2665</v>
      </c>
      <c r="JT362">
        <v>31.0205</v>
      </c>
      <c r="JU362">
        <v>420</v>
      </c>
      <c r="JV362">
        <v>23.9472</v>
      </c>
      <c r="JW362">
        <v>96.5693</v>
      </c>
      <c r="JX362">
        <v>94.5362</v>
      </c>
    </row>
    <row r="363" spans="1:284">
      <c r="A363">
        <v>347</v>
      </c>
      <c r="B363">
        <v>1759365255</v>
      </c>
      <c r="C363">
        <v>4212.90000009537</v>
      </c>
      <c r="D363" t="s">
        <v>1129</v>
      </c>
      <c r="E363" t="s">
        <v>1130</v>
      </c>
      <c r="F363">
        <v>5</v>
      </c>
      <c r="G363" t="s">
        <v>1094</v>
      </c>
      <c r="H363" t="s">
        <v>419</v>
      </c>
      <c r="I363">
        <v>1759365251.75</v>
      </c>
      <c r="J363">
        <f>(K363)/1000</f>
        <v>0</v>
      </c>
      <c r="K363">
        <f>1000*DK363*AI363*(DG363-DH363)/(100*CZ363*(1000-AI363*DG363))</f>
        <v>0</v>
      </c>
      <c r="L363">
        <f>DK363*AI363*(DF363-DE363*(1000-AI363*DH363)/(1000-AI363*DG363))/(100*CZ363)</f>
        <v>0</v>
      </c>
      <c r="M363">
        <f>DE363 - IF(AI363&gt;1, L363*CZ363*100.0/(AK363), 0)</f>
        <v>0</v>
      </c>
      <c r="N363">
        <f>((T363-J363/2)*M363-L363)/(T363+J363/2)</f>
        <v>0</v>
      </c>
      <c r="O363">
        <f>N363*(DL363+DM363)/1000.0</f>
        <v>0</v>
      </c>
      <c r="P363">
        <f>(DE363 - IF(AI363&gt;1, L363*CZ363*100.0/(AK363), 0))*(DL363+DM363)/1000.0</f>
        <v>0</v>
      </c>
      <c r="Q363">
        <f>2.0/((1/S363-1/R363)+SIGN(S363)*SQRT((1/S363-1/R363)*(1/S363-1/R363) + 4*DA363/((DA363+1)*(DA363+1))*(2*1/S363*1/R363-1/R363*1/R363)))</f>
        <v>0</v>
      </c>
      <c r="R363">
        <f>IF(LEFT(DB363,1)&lt;&gt;"0",IF(LEFT(DB363,1)="1",3.0,DC363),$D$5+$E$5*(DS363*DL363/($K$5*1000))+$F$5*(DS363*DL363/($K$5*1000))*MAX(MIN(CZ363,$J$5),$I$5)*MAX(MIN(CZ363,$J$5),$I$5)+$G$5*MAX(MIN(CZ363,$J$5),$I$5)*(DS363*DL363/($K$5*1000))+$H$5*(DS363*DL363/($K$5*1000))*(DS363*DL363/($K$5*1000)))</f>
        <v>0</v>
      </c>
      <c r="S363">
        <f>J363*(1000-(1000*0.61365*exp(17.502*W363/(240.97+W363))/(DL363+DM363)+DG363)/2)/(1000*0.61365*exp(17.502*W363/(240.97+W363))/(DL363+DM363)-DG363)</f>
        <v>0</v>
      </c>
      <c r="T363">
        <f>1/((DA363+1)/(Q363/1.6)+1/(R363/1.37)) + DA363/((DA363+1)/(Q363/1.6) + DA363/(R363/1.37))</f>
        <v>0</v>
      </c>
      <c r="U363">
        <f>(CV363*CY363)</f>
        <v>0</v>
      </c>
      <c r="V363">
        <f>(DN363+(U363+2*0.95*5.67E-8*(((DN363+$B$7)+273)^4-(DN363+273)^4)-44100*J363)/(1.84*29.3*R363+8*0.95*5.67E-8*(DN363+273)^3))</f>
        <v>0</v>
      </c>
      <c r="W363">
        <f>($C$7*DO363+$D$7*DP363+$E$7*V363)</f>
        <v>0</v>
      </c>
      <c r="X363">
        <f>0.61365*exp(17.502*W363/(240.97+W363))</f>
        <v>0</v>
      </c>
      <c r="Y363">
        <f>(Z363/AA363*100)</f>
        <v>0</v>
      </c>
      <c r="Z363">
        <f>DG363*(DL363+DM363)/1000</f>
        <v>0</v>
      </c>
      <c r="AA363">
        <f>0.61365*exp(17.502*DN363/(240.97+DN363))</f>
        <v>0</v>
      </c>
      <c r="AB363">
        <f>(X363-DG363*(DL363+DM363)/1000)</f>
        <v>0</v>
      </c>
      <c r="AC363">
        <f>(-J363*44100)</f>
        <v>0</v>
      </c>
      <c r="AD363">
        <f>2*29.3*R363*0.92*(DN363-W363)</f>
        <v>0</v>
      </c>
      <c r="AE363">
        <f>2*0.95*5.67E-8*(((DN363+$B$7)+273)^4-(W363+273)^4)</f>
        <v>0</v>
      </c>
      <c r="AF363">
        <f>U363+AE363+AC363+AD363</f>
        <v>0</v>
      </c>
      <c r="AG363">
        <v>0</v>
      </c>
      <c r="AH363">
        <v>0</v>
      </c>
      <c r="AI363">
        <f>IF(AG363*$H$13&gt;=AK363,1.0,(AK363/(AK363-AG363*$H$13)))</f>
        <v>0</v>
      </c>
      <c r="AJ363">
        <f>(AI363-1)*100</f>
        <v>0</v>
      </c>
      <c r="AK363">
        <f>MAX(0,($B$13+$C$13*DS363)/(1+$D$13*DS363)*DL363/(DN363+273)*$E$13)</f>
        <v>0</v>
      </c>
      <c r="AL363" t="s">
        <v>420</v>
      </c>
      <c r="AM363" t="s">
        <v>420</v>
      </c>
      <c r="AN363">
        <v>0</v>
      </c>
      <c r="AO363">
        <v>0</v>
      </c>
      <c r="AP363">
        <f>1-AN363/AO363</f>
        <v>0</v>
      </c>
      <c r="AQ363">
        <v>0</v>
      </c>
      <c r="AR363" t="s">
        <v>420</v>
      </c>
      <c r="AS363" t="s">
        <v>420</v>
      </c>
      <c r="AT363">
        <v>0</v>
      </c>
      <c r="AU363">
        <v>0</v>
      </c>
      <c r="AV363">
        <f>1-AT363/AU363</f>
        <v>0</v>
      </c>
      <c r="AW363">
        <v>0.5</v>
      </c>
      <c r="AX363">
        <f>CW363</f>
        <v>0</v>
      </c>
      <c r="AY363">
        <f>L363</f>
        <v>0</v>
      </c>
      <c r="AZ363">
        <f>AV363*AW363*AX363</f>
        <v>0</v>
      </c>
      <c r="BA363">
        <f>(AY363-AQ363)/AX363</f>
        <v>0</v>
      </c>
      <c r="BB363">
        <f>(AO363-AU363)/AU363</f>
        <v>0</v>
      </c>
      <c r="BC363">
        <f>AN363/(AP363+AN363/AU363)</f>
        <v>0</v>
      </c>
      <c r="BD363" t="s">
        <v>420</v>
      </c>
      <c r="BE363">
        <v>0</v>
      </c>
      <c r="BF363">
        <f>IF(BE363&lt;&gt;0, BE363, BC363)</f>
        <v>0</v>
      </c>
      <c r="BG363">
        <f>1-BF363/AU363</f>
        <v>0</v>
      </c>
      <c r="BH363">
        <f>(AU363-AT363)/(AU363-BF363)</f>
        <v>0</v>
      </c>
      <c r="BI363">
        <f>(AO363-AU363)/(AO363-BF363)</f>
        <v>0</v>
      </c>
      <c r="BJ363">
        <f>(AU363-AT363)/(AU363-AN363)</f>
        <v>0</v>
      </c>
      <c r="BK363">
        <f>(AO363-AU363)/(AO363-AN363)</f>
        <v>0</v>
      </c>
      <c r="BL363">
        <f>(BH363*BF363/AT363)</f>
        <v>0</v>
      </c>
      <c r="BM363">
        <f>(1-BL363)</f>
        <v>0</v>
      </c>
      <c r="CV363">
        <f>$B$11*DT363+$C$11*DU363+$F$11*EF363*(1-EI363)</f>
        <v>0</v>
      </c>
      <c r="CW363">
        <f>CV363*CX363</f>
        <v>0</v>
      </c>
      <c r="CX363">
        <f>($B$11*$D$9+$C$11*$D$9+$F$11*((ES363+EK363)/MAX(ES363+EK363+ET363, 0.1)*$I$9+ET363/MAX(ES363+EK363+ET363, 0.1)*$J$9))/($B$11+$C$11+$F$11)</f>
        <v>0</v>
      </c>
      <c r="CY363">
        <f>($B$11*$K$9+$C$11*$K$9+$F$11*((ES363+EK363)/MAX(ES363+EK363+ET363, 0.1)*$P$9+ET363/MAX(ES363+EK363+ET363, 0.1)*$Q$9))/($B$11+$C$11+$F$11)</f>
        <v>0</v>
      </c>
      <c r="CZ363">
        <v>5.52</v>
      </c>
      <c r="DA363">
        <v>0.5</v>
      </c>
      <c r="DB363" t="s">
        <v>421</v>
      </c>
      <c r="DC363">
        <v>2</v>
      </c>
      <c r="DD363">
        <v>1759365251.75</v>
      </c>
      <c r="DE363">
        <v>420.64125</v>
      </c>
      <c r="DF363">
        <v>420.028</v>
      </c>
      <c r="DG363">
        <v>24.12295</v>
      </c>
      <c r="DH363">
        <v>23.899</v>
      </c>
      <c r="DI363">
        <v>418.65975</v>
      </c>
      <c r="DJ363">
        <v>23.73495</v>
      </c>
      <c r="DK363">
        <v>499.98625</v>
      </c>
      <c r="DL363">
        <v>90.339775</v>
      </c>
      <c r="DM363">
        <v>0.033136775</v>
      </c>
      <c r="DN363">
        <v>30.435225</v>
      </c>
      <c r="DO363">
        <v>29.993625</v>
      </c>
      <c r="DP363">
        <v>999.9</v>
      </c>
      <c r="DQ363">
        <v>0</v>
      </c>
      <c r="DR363">
        <v>0</v>
      </c>
      <c r="DS363">
        <v>9994.9875</v>
      </c>
      <c r="DT363">
        <v>0</v>
      </c>
      <c r="DU363">
        <v>0.330984</v>
      </c>
      <c r="DV363">
        <v>0.61322775</v>
      </c>
      <c r="DW363">
        <v>431.039</v>
      </c>
      <c r="DX363">
        <v>430.31225</v>
      </c>
      <c r="DY363">
        <v>0.22396575</v>
      </c>
      <c r="DZ363">
        <v>420.028</v>
      </c>
      <c r="EA363">
        <v>23.899</v>
      </c>
      <c r="EB363">
        <v>2.1792575</v>
      </c>
      <c r="EC363">
        <v>2.1590275</v>
      </c>
      <c r="ED363">
        <v>18.8107</v>
      </c>
      <c r="EE363">
        <v>18.6615</v>
      </c>
      <c r="EF363">
        <v>0.00500059</v>
      </c>
      <c r="EG363">
        <v>0</v>
      </c>
      <c r="EH363">
        <v>0</v>
      </c>
      <c r="EI363">
        <v>0</v>
      </c>
      <c r="EJ363">
        <v>778.65</v>
      </c>
      <c r="EK363">
        <v>0.00500059</v>
      </c>
      <c r="EL363">
        <v>-16.6</v>
      </c>
      <c r="EM363">
        <v>-1.625</v>
      </c>
      <c r="EN363">
        <v>35.437</v>
      </c>
      <c r="EO363">
        <v>38.2655</v>
      </c>
      <c r="EP363">
        <v>36.6715</v>
      </c>
      <c r="EQ363">
        <v>38.1405</v>
      </c>
      <c r="ER363">
        <v>37.625</v>
      </c>
      <c r="ES363">
        <v>0</v>
      </c>
      <c r="ET363">
        <v>0</v>
      </c>
      <c r="EU363">
        <v>0</v>
      </c>
      <c r="EV363">
        <v>1759365256.3</v>
      </c>
      <c r="EW363">
        <v>0</v>
      </c>
      <c r="EX363">
        <v>774.38</v>
      </c>
      <c r="EY363">
        <v>-17.7769231269825</v>
      </c>
      <c r="EZ363">
        <v>-3.73846081140241</v>
      </c>
      <c r="FA363">
        <v>-11.132</v>
      </c>
      <c r="FB363">
        <v>15</v>
      </c>
      <c r="FC363">
        <v>0</v>
      </c>
      <c r="FD363" t="s">
        <v>422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0.6373948</v>
      </c>
      <c r="FQ363">
        <v>-0.0132322105263159</v>
      </c>
      <c r="FR363">
        <v>0.0441268659091035</v>
      </c>
      <c r="FS363">
        <v>1</v>
      </c>
      <c r="FT363">
        <v>774.761764705882</v>
      </c>
      <c r="FU363">
        <v>-9.7677617663847</v>
      </c>
      <c r="FV363">
        <v>6.57029924584343</v>
      </c>
      <c r="FW363">
        <v>-1</v>
      </c>
      <c r="FX363">
        <v>0.22499815</v>
      </c>
      <c r="FY363">
        <v>-0.00935066165413514</v>
      </c>
      <c r="FZ363">
        <v>0.00114226631198683</v>
      </c>
      <c r="GA363">
        <v>1</v>
      </c>
      <c r="GB363">
        <v>2</v>
      </c>
      <c r="GC363">
        <v>2</v>
      </c>
      <c r="GD363" t="s">
        <v>449</v>
      </c>
      <c r="GE363">
        <v>3.13279</v>
      </c>
      <c r="GF363">
        <v>2.71105</v>
      </c>
      <c r="GG363">
        <v>0.0894061</v>
      </c>
      <c r="GH363">
        <v>0.0897703</v>
      </c>
      <c r="GI363">
        <v>0.10309</v>
      </c>
      <c r="GJ363">
        <v>0.103179</v>
      </c>
      <c r="GK363">
        <v>34271.4</v>
      </c>
      <c r="GL363">
        <v>36698.6</v>
      </c>
      <c r="GM363">
        <v>34053.4</v>
      </c>
      <c r="GN363">
        <v>36506.5</v>
      </c>
      <c r="GO363">
        <v>43135.8</v>
      </c>
      <c r="GP363">
        <v>46999.7</v>
      </c>
      <c r="GQ363">
        <v>53125</v>
      </c>
      <c r="GR363">
        <v>58348.3</v>
      </c>
      <c r="GS363">
        <v>1.9511</v>
      </c>
      <c r="GT363">
        <v>1.78075</v>
      </c>
      <c r="GU363">
        <v>0.0810251</v>
      </c>
      <c r="GV363">
        <v>0</v>
      </c>
      <c r="GW363">
        <v>28.6733</v>
      </c>
      <c r="GX363">
        <v>999.9</v>
      </c>
      <c r="GY363">
        <v>57.325</v>
      </c>
      <c r="GZ363">
        <v>31.008</v>
      </c>
      <c r="HA363">
        <v>28.639</v>
      </c>
      <c r="HB363">
        <v>54.4828</v>
      </c>
      <c r="HC363">
        <v>44.4671</v>
      </c>
      <c r="HD363">
        <v>1</v>
      </c>
      <c r="HE363">
        <v>0.0934705</v>
      </c>
      <c r="HF363">
        <v>-1.44186</v>
      </c>
      <c r="HG363">
        <v>20.1255</v>
      </c>
      <c r="HH363">
        <v>5.19827</v>
      </c>
      <c r="HI363">
        <v>12.0041</v>
      </c>
      <c r="HJ363">
        <v>4.974</v>
      </c>
      <c r="HK363">
        <v>3.294</v>
      </c>
      <c r="HL363">
        <v>9999</v>
      </c>
      <c r="HM363">
        <v>9999</v>
      </c>
      <c r="HN363">
        <v>999.9</v>
      </c>
      <c r="HO363">
        <v>9999</v>
      </c>
      <c r="HP363">
        <v>1.86325</v>
      </c>
      <c r="HQ363">
        <v>1.86813</v>
      </c>
      <c r="HR363">
        <v>1.86788</v>
      </c>
      <c r="HS363">
        <v>1.86905</v>
      </c>
      <c r="HT363">
        <v>1.86982</v>
      </c>
      <c r="HU363">
        <v>1.86587</v>
      </c>
      <c r="HV363">
        <v>1.86692</v>
      </c>
      <c r="HW363">
        <v>1.86843</v>
      </c>
      <c r="HX363">
        <v>5</v>
      </c>
      <c r="HY363">
        <v>0</v>
      </c>
      <c r="HZ363">
        <v>0</v>
      </c>
      <c r="IA363">
        <v>0</v>
      </c>
      <c r="IB363" t="s">
        <v>424</v>
      </c>
      <c r="IC363" t="s">
        <v>425</v>
      </c>
      <c r="ID363" t="s">
        <v>426</v>
      </c>
      <c r="IE363" t="s">
        <v>426</v>
      </c>
      <c r="IF363" t="s">
        <v>426</v>
      </c>
      <c r="IG363" t="s">
        <v>426</v>
      </c>
      <c r="IH363">
        <v>0</v>
      </c>
      <c r="II363">
        <v>100</v>
      </c>
      <c r="IJ363">
        <v>100</v>
      </c>
      <c r="IK363">
        <v>1.981</v>
      </c>
      <c r="IL363">
        <v>0.388</v>
      </c>
      <c r="IM363">
        <v>0.591063205497763</v>
      </c>
      <c r="IN363">
        <v>0.00362635438953289</v>
      </c>
      <c r="IO363">
        <v>-8.50754122937555e-07</v>
      </c>
      <c r="IP363">
        <v>2.87264459290622e-10</v>
      </c>
      <c r="IQ363">
        <v>-0.103101814204982</v>
      </c>
      <c r="IR363">
        <v>-0.017656537129445</v>
      </c>
      <c r="IS363">
        <v>0.00217271289782075</v>
      </c>
      <c r="IT363">
        <v>-2.34727275410467e-05</v>
      </c>
      <c r="IU363">
        <v>4</v>
      </c>
      <c r="IV363">
        <v>2183</v>
      </c>
      <c r="IW363">
        <v>1</v>
      </c>
      <c r="IX363">
        <v>27</v>
      </c>
      <c r="IY363">
        <v>29322754.2</v>
      </c>
      <c r="IZ363">
        <v>29322754.2</v>
      </c>
      <c r="JA363">
        <v>0.998535</v>
      </c>
      <c r="JB363">
        <v>2.64282</v>
      </c>
      <c r="JC363">
        <v>1.54785</v>
      </c>
      <c r="JD363">
        <v>2.31323</v>
      </c>
      <c r="JE363">
        <v>1.64673</v>
      </c>
      <c r="JF363">
        <v>2.35596</v>
      </c>
      <c r="JG363">
        <v>34.6463</v>
      </c>
      <c r="JH363">
        <v>24.2101</v>
      </c>
      <c r="JI363">
        <v>18</v>
      </c>
      <c r="JJ363">
        <v>505.268</v>
      </c>
      <c r="JK363">
        <v>396.03</v>
      </c>
      <c r="JL363">
        <v>31.0188</v>
      </c>
      <c r="JM363">
        <v>28.5606</v>
      </c>
      <c r="JN363">
        <v>30.0001</v>
      </c>
      <c r="JO363">
        <v>28.515</v>
      </c>
      <c r="JP363">
        <v>28.4647</v>
      </c>
      <c r="JQ363">
        <v>20.0061</v>
      </c>
      <c r="JR363">
        <v>20.1885</v>
      </c>
      <c r="JS363">
        <v>55.2665</v>
      </c>
      <c r="JT363">
        <v>31.0205</v>
      </c>
      <c r="JU363">
        <v>420</v>
      </c>
      <c r="JV363">
        <v>23.9472</v>
      </c>
      <c r="JW363">
        <v>96.5688</v>
      </c>
      <c r="JX363">
        <v>94.5353</v>
      </c>
    </row>
    <row r="364" spans="1:284">
      <c r="A364">
        <v>348</v>
      </c>
      <c r="B364">
        <v>1759365257</v>
      </c>
      <c r="C364">
        <v>4214.90000009537</v>
      </c>
      <c r="D364" t="s">
        <v>1131</v>
      </c>
      <c r="E364" t="s">
        <v>1132</v>
      </c>
      <c r="F364">
        <v>5</v>
      </c>
      <c r="G364" t="s">
        <v>1094</v>
      </c>
      <c r="H364" t="s">
        <v>419</v>
      </c>
      <c r="I364">
        <v>1759365254.33333</v>
      </c>
      <c r="J364">
        <f>(K364)/1000</f>
        <v>0</v>
      </c>
      <c r="K364">
        <f>1000*DK364*AI364*(DG364-DH364)/(100*CZ364*(1000-AI364*DG364))</f>
        <v>0</v>
      </c>
      <c r="L364">
        <f>DK364*AI364*(DF364-DE364*(1000-AI364*DH364)/(1000-AI364*DG364))/(100*CZ364)</f>
        <v>0</v>
      </c>
      <c r="M364">
        <f>DE364 - IF(AI364&gt;1, L364*CZ364*100.0/(AK364), 0)</f>
        <v>0</v>
      </c>
      <c r="N364">
        <f>((T364-J364/2)*M364-L364)/(T364+J364/2)</f>
        <v>0</v>
      </c>
      <c r="O364">
        <f>N364*(DL364+DM364)/1000.0</f>
        <v>0</v>
      </c>
      <c r="P364">
        <f>(DE364 - IF(AI364&gt;1, L364*CZ364*100.0/(AK364), 0))*(DL364+DM364)/1000.0</f>
        <v>0</v>
      </c>
      <c r="Q364">
        <f>2.0/((1/S364-1/R364)+SIGN(S364)*SQRT((1/S364-1/R364)*(1/S364-1/R364) + 4*DA364/((DA364+1)*(DA364+1))*(2*1/S364*1/R364-1/R364*1/R364)))</f>
        <v>0</v>
      </c>
      <c r="R364">
        <f>IF(LEFT(DB364,1)&lt;&gt;"0",IF(LEFT(DB364,1)="1",3.0,DC364),$D$5+$E$5*(DS364*DL364/($K$5*1000))+$F$5*(DS364*DL364/($K$5*1000))*MAX(MIN(CZ364,$J$5),$I$5)*MAX(MIN(CZ364,$J$5),$I$5)+$G$5*MAX(MIN(CZ364,$J$5),$I$5)*(DS364*DL364/($K$5*1000))+$H$5*(DS364*DL364/($K$5*1000))*(DS364*DL364/($K$5*1000)))</f>
        <v>0</v>
      </c>
      <c r="S364">
        <f>J364*(1000-(1000*0.61365*exp(17.502*W364/(240.97+W364))/(DL364+DM364)+DG364)/2)/(1000*0.61365*exp(17.502*W364/(240.97+W364))/(DL364+DM364)-DG364)</f>
        <v>0</v>
      </c>
      <c r="T364">
        <f>1/((DA364+1)/(Q364/1.6)+1/(R364/1.37)) + DA364/((DA364+1)/(Q364/1.6) + DA364/(R364/1.37))</f>
        <v>0</v>
      </c>
      <c r="U364">
        <f>(CV364*CY364)</f>
        <v>0</v>
      </c>
      <c r="V364">
        <f>(DN364+(U364+2*0.95*5.67E-8*(((DN364+$B$7)+273)^4-(DN364+273)^4)-44100*J364)/(1.84*29.3*R364+8*0.95*5.67E-8*(DN364+273)^3))</f>
        <v>0</v>
      </c>
      <c r="W364">
        <f>($C$7*DO364+$D$7*DP364+$E$7*V364)</f>
        <v>0</v>
      </c>
      <c r="X364">
        <f>0.61365*exp(17.502*W364/(240.97+W364))</f>
        <v>0</v>
      </c>
      <c r="Y364">
        <f>(Z364/AA364*100)</f>
        <v>0</v>
      </c>
      <c r="Z364">
        <f>DG364*(DL364+DM364)/1000</f>
        <v>0</v>
      </c>
      <c r="AA364">
        <f>0.61365*exp(17.502*DN364/(240.97+DN364))</f>
        <v>0</v>
      </c>
      <c r="AB364">
        <f>(X364-DG364*(DL364+DM364)/1000)</f>
        <v>0</v>
      </c>
      <c r="AC364">
        <f>(-J364*44100)</f>
        <v>0</v>
      </c>
      <c r="AD364">
        <f>2*29.3*R364*0.92*(DN364-W364)</f>
        <v>0</v>
      </c>
      <c r="AE364">
        <f>2*0.95*5.67E-8*(((DN364+$B$7)+273)^4-(W364+273)^4)</f>
        <v>0</v>
      </c>
      <c r="AF364">
        <f>U364+AE364+AC364+AD364</f>
        <v>0</v>
      </c>
      <c r="AG364">
        <v>0</v>
      </c>
      <c r="AH364">
        <v>0</v>
      </c>
      <c r="AI364">
        <f>IF(AG364*$H$13&gt;=AK364,1.0,(AK364/(AK364-AG364*$H$13)))</f>
        <v>0</v>
      </c>
      <c r="AJ364">
        <f>(AI364-1)*100</f>
        <v>0</v>
      </c>
      <c r="AK364">
        <f>MAX(0,($B$13+$C$13*DS364)/(1+$D$13*DS364)*DL364/(DN364+273)*$E$13)</f>
        <v>0</v>
      </c>
      <c r="AL364" t="s">
        <v>420</v>
      </c>
      <c r="AM364" t="s">
        <v>420</v>
      </c>
      <c r="AN364">
        <v>0</v>
      </c>
      <c r="AO364">
        <v>0</v>
      </c>
      <c r="AP364">
        <f>1-AN364/AO364</f>
        <v>0</v>
      </c>
      <c r="AQ364">
        <v>0</v>
      </c>
      <c r="AR364" t="s">
        <v>420</v>
      </c>
      <c r="AS364" t="s">
        <v>420</v>
      </c>
      <c r="AT364">
        <v>0</v>
      </c>
      <c r="AU364">
        <v>0</v>
      </c>
      <c r="AV364">
        <f>1-AT364/AU364</f>
        <v>0</v>
      </c>
      <c r="AW364">
        <v>0.5</v>
      </c>
      <c r="AX364">
        <f>CW364</f>
        <v>0</v>
      </c>
      <c r="AY364">
        <f>L364</f>
        <v>0</v>
      </c>
      <c r="AZ364">
        <f>AV364*AW364*AX364</f>
        <v>0</v>
      </c>
      <c r="BA364">
        <f>(AY364-AQ364)/AX364</f>
        <v>0</v>
      </c>
      <c r="BB364">
        <f>(AO364-AU364)/AU364</f>
        <v>0</v>
      </c>
      <c r="BC364">
        <f>AN364/(AP364+AN364/AU364)</f>
        <v>0</v>
      </c>
      <c r="BD364" t="s">
        <v>420</v>
      </c>
      <c r="BE364">
        <v>0</v>
      </c>
      <c r="BF364">
        <f>IF(BE364&lt;&gt;0, BE364, BC364)</f>
        <v>0</v>
      </c>
      <c r="BG364">
        <f>1-BF364/AU364</f>
        <v>0</v>
      </c>
      <c r="BH364">
        <f>(AU364-AT364)/(AU364-BF364)</f>
        <v>0</v>
      </c>
      <c r="BI364">
        <f>(AO364-AU364)/(AO364-BF364)</f>
        <v>0</v>
      </c>
      <c r="BJ364">
        <f>(AU364-AT364)/(AU364-AN364)</f>
        <v>0</v>
      </c>
      <c r="BK364">
        <f>(AO364-AU364)/(AO364-AN364)</f>
        <v>0</v>
      </c>
      <c r="BL364">
        <f>(BH364*BF364/AT364)</f>
        <v>0</v>
      </c>
      <c r="BM364">
        <f>(1-BL364)</f>
        <v>0</v>
      </c>
      <c r="CV364">
        <f>$B$11*DT364+$C$11*DU364+$F$11*EF364*(1-EI364)</f>
        <v>0</v>
      </c>
      <c r="CW364">
        <f>CV364*CX364</f>
        <v>0</v>
      </c>
      <c r="CX364">
        <f>($B$11*$D$9+$C$11*$D$9+$F$11*((ES364+EK364)/MAX(ES364+EK364+ET364, 0.1)*$I$9+ET364/MAX(ES364+EK364+ET364, 0.1)*$J$9))/($B$11+$C$11+$F$11)</f>
        <v>0</v>
      </c>
      <c r="CY364">
        <f>($B$11*$K$9+$C$11*$K$9+$F$11*((ES364+EK364)/MAX(ES364+EK364+ET364, 0.1)*$P$9+ET364/MAX(ES364+EK364+ET364, 0.1)*$Q$9))/($B$11+$C$11+$F$11)</f>
        <v>0</v>
      </c>
      <c r="CZ364">
        <v>5.52</v>
      </c>
      <c r="DA364">
        <v>0.5</v>
      </c>
      <c r="DB364" t="s">
        <v>421</v>
      </c>
      <c r="DC364">
        <v>2</v>
      </c>
      <c r="DD364">
        <v>1759365254.33333</v>
      </c>
      <c r="DE364">
        <v>420.666666666667</v>
      </c>
      <c r="DF364">
        <v>420.03</v>
      </c>
      <c r="DG364">
        <v>24.1232</v>
      </c>
      <c r="DH364">
        <v>23.8991666666667</v>
      </c>
      <c r="DI364">
        <v>418.685</v>
      </c>
      <c r="DJ364">
        <v>23.7352333333333</v>
      </c>
      <c r="DK364">
        <v>499.984666666667</v>
      </c>
      <c r="DL364">
        <v>90.3392666666667</v>
      </c>
      <c r="DM364">
        <v>0.0330993666666667</v>
      </c>
      <c r="DN364">
        <v>30.4339666666667</v>
      </c>
      <c r="DO364">
        <v>29.9928666666667</v>
      </c>
      <c r="DP364">
        <v>999.9</v>
      </c>
      <c r="DQ364">
        <v>0</v>
      </c>
      <c r="DR364">
        <v>0</v>
      </c>
      <c r="DS364">
        <v>9983.33333333333</v>
      </c>
      <c r="DT364">
        <v>0</v>
      </c>
      <c r="DU364">
        <v>0.330984</v>
      </c>
      <c r="DV364">
        <v>0.636301666666667</v>
      </c>
      <c r="DW364">
        <v>431.065</v>
      </c>
      <c r="DX364">
        <v>430.314666666667</v>
      </c>
      <c r="DY364">
        <v>0.224084333333333</v>
      </c>
      <c r="DZ364">
        <v>420.03</v>
      </c>
      <c r="EA364">
        <v>23.8991666666667</v>
      </c>
      <c r="EB364">
        <v>2.17927</v>
      </c>
      <c r="EC364">
        <v>2.15903</v>
      </c>
      <c r="ED364">
        <v>18.8107666666667</v>
      </c>
      <c r="EE364">
        <v>18.6615</v>
      </c>
      <c r="EF364">
        <v>0.00500059</v>
      </c>
      <c r="EG364">
        <v>0</v>
      </c>
      <c r="EH364">
        <v>0</v>
      </c>
      <c r="EI364">
        <v>0</v>
      </c>
      <c r="EJ364">
        <v>781.8</v>
      </c>
      <c r="EK364">
        <v>0.00500059</v>
      </c>
      <c r="EL364">
        <v>-16.6</v>
      </c>
      <c r="EM364">
        <v>-1.7</v>
      </c>
      <c r="EN364">
        <v>35.437</v>
      </c>
      <c r="EO364">
        <v>38.25</v>
      </c>
      <c r="EP364">
        <v>36.6663333333333</v>
      </c>
      <c r="EQ364">
        <v>38.125</v>
      </c>
      <c r="ER364">
        <v>37.625</v>
      </c>
      <c r="ES364">
        <v>0</v>
      </c>
      <c r="ET364">
        <v>0</v>
      </c>
      <c r="EU364">
        <v>0</v>
      </c>
      <c r="EV364">
        <v>1759365258.1</v>
      </c>
      <c r="EW364">
        <v>0</v>
      </c>
      <c r="EX364">
        <v>774.588461538462</v>
      </c>
      <c r="EY364">
        <v>20.4820511270534</v>
      </c>
      <c r="EZ364">
        <v>-9.44957212656699</v>
      </c>
      <c r="FA364">
        <v>-11.5769230769231</v>
      </c>
      <c r="FB364">
        <v>15</v>
      </c>
      <c r="FC364">
        <v>0</v>
      </c>
      <c r="FD364" t="s">
        <v>422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0.63210919047619</v>
      </c>
      <c r="FQ364">
        <v>0.0506957142857155</v>
      </c>
      <c r="FR364">
        <v>0.0407041241593867</v>
      </c>
      <c r="FS364">
        <v>1</v>
      </c>
      <c r="FT364">
        <v>774.420588235294</v>
      </c>
      <c r="FU364">
        <v>-4.07181064818047</v>
      </c>
      <c r="FV364">
        <v>6.58044247626183</v>
      </c>
      <c r="FW364">
        <v>-1</v>
      </c>
      <c r="FX364">
        <v>0.224717571428571</v>
      </c>
      <c r="FY364">
        <v>-0.00799979220779196</v>
      </c>
      <c r="FZ364">
        <v>0.00108706978666893</v>
      </c>
      <c r="GA364">
        <v>1</v>
      </c>
      <c r="GB364">
        <v>2</v>
      </c>
      <c r="GC364">
        <v>2</v>
      </c>
      <c r="GD364" t="s">
        <v>449</v>
      </c>
      <c r="GE364">
        <v>3.13294</v>
      </c>
      <c r="GF364">
        <v>2.71095</v>
      </c>
      <c r="GG364">
        <v>0.0894038</v>
      </c>
      <c r="GH364">
        <v>0.0897642</v>
      </c>
      <c r="GI364">
        <v>0.10309</v>
      </c>
      <c r="GJ364">
        <v>0.103178</v>
      </c>
      <c r="GK364">
        <v>34271.6</v>
      </c>
      <c r="GL364">
        <v>36698.8</v>
      </c>
      <c r="GM364">
        <v>34053.5</v>
      </c>
      <c r="GN364">
        <v>36506.3</v>
      </c>
      <c r="GO364">
        <v>43136</v>
      </c>
      <c r="GP364">
        <v>46999.7</v>
      </c>
      <c r="GQ364">
        <v>53125.3</v>
      </c>
      <c r="GR364">
        <v>58348.2</v>
      </c>
      <c r="GS364">
        <v>1.95103</v>
      </c>
      <c r="GT364">
        <v>1.78058</v>
      </c>
      <c r="GU364">
        <v>0.0809878</v>
      </c>
      <c r="GV364">
        <v>0</v>
      </c>
      <c r="GW364">
        <v>28.6745</v>
      </c>
      <c r="GX364">
        <v>999.9</v>
      </c>
      <c r="GY364">
        <v>57.325</v>
      </c>
      <c r="GZ364">
        <v>31.008</v>
      </c>
      <c r="HA364">
        <v>28.6361</v>
      </c>
      <c r="HB364">
        <v>54.4928</v>
      </c>
      <c r="HC364">
        <v>44.2628</v>
      </c>
      <c r="HD364">
        <v>1</v>
      </c>
      <c r="HE364">
        <v>0.0934248</v>
      </c>
      <c r="HF364">
        <v>-1.44399</v>
      </c>
      <c r="HG364">
        <v>20.1255</v>
      </c>
      <c r="HH364">
        <v>5.19872</v>
      </c>
      <c r="HI364">
        <v>12.0043</v>
      </c>
      <c r="HJ364">
        <v>4.9742</v>
      </c>
      <c r="HK364">
        <v>3.294</v>
      </c>
      <c r="HL364">
        <v>9999</v>
      </c>
      <c r="HM364">
        <v>9999</v>
      </c>
      <c r="HN364">
        <v>999.9</v>
      </c>
      <c r="HO364">
        <v>9999</v>
      </c>
      <c r="HP364">
        <v>1.86325</v>
      </c>
      <c r="HQ364">
        <v>1.86813</v>
      </c>
      <c r="HR364">
        <v>1.86787</v>
      </c>
      <c r="HS364">
        <v>1.86905</v>
      </c>
      <c r="HT364">
        <v>1.86981</v>
      </c>
      <c r="HU364">
        <v>1.86586</v>
      </c>
      <c r="HV364">
        <v>1.86691</v>
      </c>
      <c r="HW364">
        <v>1.86843</v>
      </c>
      <c r="HX364">
        <v>5</v>
      </c>
      <c r="HY364">
        <v>0</v>
      </c>
      <c r="HZ364">
        <v>0</v>
      </c>
      <c r="IA364">
        <v>0</v>
      </c>
      <c r="IB364" t="s">
        <v>424</v>
      </c>
      <c r="IC364" t="s">
        <v>425</v>
      </c>
      <c r="ID364" t="s">
        <v>426</v>
      </c>
      <c r="IE364" t="s">
        <v>426</v>
      </c>
      <c r="IF364" t="s">
        <v>426</v>
      </c>
      <c r="IG364" t="s">
        <v>426</v>
      </c>
      <c r="IH364">
        <v>0</v>
      </c>
      <c r="II364">
        <v>100</v>
      </c>
      <c r="IJ364">
        <v>100</v>
      </c>
      <c r="IK364">
        <v>1.981</v>
      </c>
      <c r="IL364">
        <v>0.388</v>
      </c>
      <c r="IM364">
        <v>0.591063205497763</v>
      </c>
      <c r="IN364">
        <v>0.00362635438953289</v>
      </c>
      <c r="IO364">
        <v>-8.50754122937555e-07</v>
      </c>
      <c r="IP364">
        <v>2.87264459290622e-10</v>
      </c>
      <c r="IQ364">
        <v>-0.103101814204982</v>
      </c>
      <c r="IR364">
        <v>-0.017656537129445</v>
      </c>
      <c r="IS364">
        <v>0.00217271289782075</v>
      </c>
      <c r="IT364">
        <v>-2.34727275410467e-05</v>
      </c>
      <c r="IU364">
        <v>4</v>
      </c>
      <c r="IV364">
        <v>2183</v>
      </c>
      <c r="IW364">
        <v>1</v>
      </c>
      <c r="IX364">
        <v>27</v>
      </c>
      <c r="IY364">
        <v>29322754.3</v>
      </c>
      <c r="IZ364">
        <v>29322754.3</v>
      </c>
      <c r="JA364">
        <v>0.998535</v>
      </c>
      <c r="JB364">
        <v>2.64038</v>
      </c>
      <c r="JC364">
        <v>1.54785</v>
      </c>
      <c r="JD364">
        <v>2.31323</v>
      </c>
      <c r="JE364">
        <v>1.64551</v>
      </c>
      <c r="JF364">
        <v>2.34863</v>
      </c>
      <c r="JG364">
        <v>34.6463</v>
      </c>
      <c r="JH364">
        <v>24.2101</v>
      </c>
      <c r="JI364">
        <v>18</v>
      </c>
      <c r="JJ364">
        <v>505.229</v>
      </c>
      <c r="JK364">
        <v>395.935</v>
      </c>
      <c r="JL364">
        <v>31.0201</v>
      </c>
      <c r="JM364">
        <v>28.5606</v>
      </c>
      <c r="JN364">
        <v>30.0001</v>
      </c>
      <c r="JO364">
        <v>28.5162</v>
      </c>
      <c r="JP364">
        <v>28.4647</v>
      </c>
      <c r="JQ364">
        <v>20.008</v>
      </c>
      <c r="JR364">
        <v>20.1885</v>
      </c>
      <c r="JS364">
        <v>55.2665</v>
      </c>
      <c r="JT364">
        <v>31.0254</v>
      </c>
      <c r="JU364">
        <v>420</v>
      </c>
      <c r="JV364">
        <v>23.9472</v>
      </c>
      <c r="JW364">
        <v>96.5692</v>
      </c>
      <c r="JX364">
        <v>94.535</v>
      </c>
    </row>
    <row r="365" spans="1:284">
      <c r="A365">
        <v>349</v>
      </c>
      <c r="B365">
        <v>1759365259</v>
      </c>
      <c r="C365">
        <v>4216.90000009537</v>
      </c>
      <c r="D365" t="s">
        <v>1133</v>
      </c>
      <c r="E365" t="s">
        <v>1134</v>
      </c>
      <c r="F365">
        <v>5</v>
      </c>
      <c r="G365" t="s">
        <v>1094</v>
      </c>
      <c r="H365" t="s">
        <v>419</v>
      </c>
      <c r="I365">
        <v>1759365255.25</v>
      </c>
      <c r="J365">
        <f>(K365)/1000</f>
        <v>0</v>
      </c>
      <c r="K365">
        <f>1000*DK365*AI365*(DG365-DH365)/(100*CZ365*(1000-AI365*DG365))</f>
        <v>0</v>
      </c>
      <c r="L365">
        <f>DK365*AI365*(DF365-DE365*(1000-AI365*DH365)/(1000-AI365*DG365))/(100*CZ365)</f>
        <v>0</v>
      </c>
      <c r="M365">
        <f>DE365 - IF(AI365&gt;1, L365*CZ365*100.0/(AK365), 0)</f>
        <v>0</v>
      </c>
      <c r="N365">
        <f>((T365-J365/2)*M365-L365)/(T365+J365/2)</f>
        <v>0</v>
      </c>
      <c r="O365">
        <f>N365*(DL365+DM365)/1000.0</f>
        <v>0</v>
      </c>
      <c r="P365">
        <f>(DE365 - IF(AI365&gt;1, L365*CZ365*100.0/(AK365), 0))*(DL365+DM365)/1000.0</f>
        <v>0</v>
      </c>
      <c r="Q365">
        <f>2.0/((1/S365-1/R365)+SIGN(S365)*SQRT((1/S365-1/R365)*(1/S365-1/R365) + 4*DA365/((DA365+1)*(DA365+1))*(2*1/S365*1/R365-1/R365*1/R365)))</f>
        <v>0</v>
      </c>
      <c r="R365">
        <f>IF(LEFT(DB365,1)&lt;&gt;"0",IF(LEFT(DB365,1)="1",3.0,DC365),$D$5+$E$5*(DS365*DL365/($K$5*1000))+$F$5*(DS365*DL365/($K$5*1000))*MAX(MIN(CZ365,$J$5),$I$5)*MAX(MIN(CZ365,$J$5),$I$5)+$G$5*MAX(MIN(CZ365,$J$5),$I$5)*(DS365*DL365/($K$5*1000))+$H$5*(DS365*DL365/($K$5*1000))*(DS365*DL365/($K$5*1000)))</f>
        <v>0</v>
      </c>
      <c r="S365">
        <f>J365*(1000-(1000*0.61365*exp(17.502*W365/(240.97+W365))/(DL365+DM365)+DG365)/2)/(1000*0.61365*exp(17.502*W365/(240.97+W365))/(DL365+DM365)-DG365)</f>
        <v>0</v>
      </c>
      <c r="T365">
        <f>1/((DA365+1)/(Q365/1.6)+1/(R365/1.37)) + DA365/((DA365+1)/(Q365/1.6) + DA365/(R365/1.37))</f>
        <v>0</v>
      </c>
      <c r="U365">
        <f>(CV365*CY365)</f>
        <v>0</v>
      </c>
      <c r="V365">
        <f>(DN365+(U365+2*0.95*5.67E-8*(((DN365+$B$7)+273)^4-(DN365+273)^4)-44100*J365)/(1.84*29.3*R365+8*0.95*5.67E-8*(DN365+273)^3))</f>
        <v>0</v>
      </c>
      <c r="W365">
        <f>($C$7*DO365+$D$7*DP365+$E$7*V365)</f>
        <v>0</v>
      </c>
      <c r="X365">
        <f>0.61365*exp(17.502*W365/(240.97+W365))</f>
        <v>0</v>
      </c>
      <c r="Y365">
        <f>(Z365/AA365*100)</f>
        <v>0</v>
      </c>
      <c r="Z365">
        <f>DG365*(DL365+DM365)/1000</f>
        <v>0</v>
      </c>
      <c r="AA365">
        <f>0.61365*exp(17.502*DN365/(240.97+DN365))</f>
        <v>0</v>
      </c>
      <c r="AB365">
        <f>(X365-DG365*(DL365+DM365)/1000)</f>
        <v>0</v>
      </c>
      <c r="AC365">
        <f>(-J365*44100)</f>
        <v>0</v>
      </c>
      <c r="AD365">
        <f>2*29.3*R365*0.92*(DN365-W365)</f>
        <v>0</v>
      </c>
      <c r="AE365">
        <f>2*0.95*5.67E-8*(((DN365+$B$7)+273)^4-(W365+273)^4)</f>
        <v>0</v>
      </c>
      <c r="AF365">
        <f>U365+AE365+AC365+AD365</f>
        <v>0</v>
      </c>
      <c r="AG365">
        <v>0</v>
      </c>
      <c r="AH365">
        <v>0</v>
      </c>
      <c r="AI365">
        <f>IF(AG365*$H$13&gt;=AK365,1.0,(AK365/(AK365-AG365*$H$13)))</f>
        <v>0</v>
      </c>
      <c r="AJ365">
        <f>(AI365-1)*100</f>
        <v>0</v>
      </c>
      <c r="AK365">
        <f>MAX(0,($B$13+$C$13*DS365)/(1+$D$13*DS365)*DL365/(DN365+273)*$E$13)</f>
        <v>0</v>
      </c>
      <c r="AL365" t="s">
        <v>420</v>
      </c>
      <c r="AM365" t="s">
        <v>420</v>
      </c>
      <c r="AN365">
        <v>0</v>
      </c>
      <c r="AO365">
        <v>0</v>
      </c>
      <c r="AP365">
        <f>1-AN365/AO365</f>
        <v>0</v>
      </c>
      <c r="AQ365">
        <v>0</v>
      </c>
      <c r="AR365" t="s">
        <v>420</v>
      </c>
      <c r="AS365" t="s">
        <v>420</v>
      </c>
      <c r="AT365">
        <v>0</v>
      </c>
      <c r="AU365">
        <v>0</v>
      </c>
      <c r="AV365">
        <f>1-AT365/AU365</f>
        <v>0</v>
      </c>
      <c r="AW365">
        <v>0.5</v>
      </c>
      <c r="AX365">
        <f>CW365</f>
        <v>0</v>
      </c>
      <c r="AY365">
        <f>L365</f>
        <v>0</v>
      </c>
      <c r="AZ365">
        <f>AV365*AW365*AX365</f>
        <v>0</v>
      </c>
      <c r="BA365">
        <f>(AY365-AQ365)/AX365</f>
        <v>0</v>
      </c>
      <c r="BB365">
        <f>(AO365-AU365)/AU365</f>
        <v>0</v>
      </c>
      <c r="BC365">
        <f>AN365/(AP365+AN365/AU365)</f>
        <v>0</v>
      </c>
      <c r="BD365" t="s">
        <v>420</v>
      </c>
      <c r="BE365">
        <v>0</v>
      </c>
      <c r="BF365">
        <f>IF(BE365&lt;&gt;0, BE365, BC365)</f>
        <v>0</v>
      </c>
      <c r="BG365">
        <f>1-BF365/AU365</f>
        <v>0</v>
      </c>
      <c r="BH365">
        <f>(AU365-AT365)/(AU365-BF365)</f>
        <v>0</v>
      </c>
      <c r="BI365">
        <f>(AO365-AU365)/(AO365-BF365)</f>
        <v>0</v>
      </c>
      <c r="BJ365">
        <f>(AU365-AT365)/(AU365-AN365)</f>
        <v>0</v>
      </c>
      <c r="BK365">
        <f>(AO365-AU365)/(AO365-AN365)</f>
        <v>0</v>
      </c>
      <c r="BL365">
        <f>(BH365*BF365/AT365)</f>
        <v>0</v>
      </c>
      <c r="BM365">
        <f>(1-BL365)</f>
        <v>0</v>
      </c>
      <c r="CV365">
        <f>$B$11*DT365+$C$11*DU365+$F$11*EF365*(1-EI365)</f>
        <v>0</v>
      </c>
      <c r="CW365">
        <f>CV365*CX365</f>
        <v>0</v>
      </c>
      <c r="CX365">
        <f>($B$11*$D$9+$C$11*$D$9+$F$11*((ES365+EK365)/MAX(ES365+EK365+ET365, 0.1)*$I$9+ET365/MAX(ES365+EK365+ET365, 0.1)*$J$9))/($B$11+$C$11+$F$11)</f>
        <v>0</v>
      </c>
      <c r="CY365">
        <f>($B$11*$K$9+$C$11*$K$9+$F$11*((ES365+EK365)/MAX(ES365+EK365+ET365, 0.1)*$P$9+ET365/MAX(ES365+EK365+ET365, 0.1)*$Q$9))/($B$11+$C$11+$F$11)</f>
        <v>0</v>
      </c>
      <c r="CZ365">
        <v>5.52</v>
      </c>
      <c r="DA365">
        <v>0.5</v>
      </c>
      <c r="DB365" t="s">
        <v>421</v>
      </c>
      <c r="DC365">
        <v>2</v>
      </c>
      <c r="DD365">
        <v>1759365255.25</v>
      </c>
      <c r="DE365">
        <v>420.66625</v>
      </c>
      <c r="DF365">
        <v>420.0235</v>
      </c>
      <c r="DG365">
        <v>24.1231</v>
      </c>
      <c r="DH365">
        <v>23.8992</v>
      </c>
      <c r="DI365">
        <v>418.68475</v>
      </c>
      <c r="DJ365">
        <v>23.73515</v>
      </c>
      <c r="DK365">
        <v>500.0075</v>
      </c>
      <c r="DL365">
        <v>90.33935</v>
      </c>
      <c r="DM365">
        <v>0.033040075</v>
      </c>
      <c r="DN365">
        <v>30.43375</v>
      </c>
      <c r="DO365">
        <v>29.9926</v>
      </c>
      <c r="DP365">
        <v>999.9</v>
      </c>
      <c r="DQ365">
        <v>0</v>
      </c>
      <c r="DR365">
        <v>0</v>
      </c>
      <c r="DS365">
        <v>9989.7</v>
      </c>
      <c r="DT365">
        <v>0</v>
      </c>
      <c r="DU365">
        <v>0.330984</v>
      </c>
      <c r="DV365">
        <v>0.642662</v>
      </c>
      <c r="DW365">
        <v>431.06475</v>
      </c>
      <c r="DX365">
        <v>430.30775</v>
      </c>
      <c r="DY365">
        <v>0.22394625</v>
      </c>
      <c r="DZ365">
        <v>420.0235</v>
      </c>
      <c r="EA365">
        <v>23.8992</v>
      </c>
      <c r="EB365">
        <v>2.179265</v>
      </c>
      <c r="EC365">
        <v>2.159035</v>
      </c>
      <c r="ED365">
        <v>18.810725</v>
      </c>
      <c r="EE365">
        <v>18.66155</v>
      </c>
      <c r="EF365">
        <v>0.00500059</v>
      </c>
      <c r="EG365">
        <v>0</v>
      </c>
      <c r="EH365">
        <v>0</v>
      </c>
      <c r="EI365">
        <v>0</v>
      </c>
      <c r="EJ365">
        <v>781.7</v>
      </c>
      <c r="EK365">
        <v>0.00500059</v>
      </c>
      <c r="EL365">
        <v>-13.65</v>
      </c>
      <c r="EM365">
        <v>-1.175</v>
      </c>
      <c r="EN365">
        <v>35.437</v>
      </c>
      <c r="EO365">
        <v>38.25</v>
      </c>
      <c r="EP365">
        <v>36.656</v>
      </c>
      <c r="EQ365">
        <v>38.125</v>
      </c>
      <c r="ER365">
        <v>37.625</v>
      </c>
      <c r="ES365">
        <v>0</v>
      </c>
      <c r="ET365">
        <v>0</v>
      </c>
      <c r="EU365">
        <v>0</v>
      </c>
      <c r="EV365">
        <v>1759365260.5</v>
      </c>
      <c r="EW365">
        <v>0</v>
      </c>
      <c r="EX365">
        <v>775.053846153846</v>
      </c>
      <c r="EY365">
        <v>22.1059826579034</v>
      </c>
      <c r="EZ365">
        <v>-14.57435855003</v>
      </c>
      <c r="FA365">
        <v>-10.25</v>
      </c>
      <c r="FB365">
        <v>15</v>
      </c>
      <c r="FC365">
        <v>0</v>
      </c>
      <c r="FD365" t="s">
        <v>422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0.636229047619048</v>
      </c>
      <c r="FQ365">
        <v>0.00474662337662439</v>
      </c>
      <c r="FR365">
        <v>0.0391244832571702</v>
      </c>
      <c r="FS365">
        <v>1</v>
      </c>
      <c r="FT365">
        <v>775.594117647059</v>
      </c>
      <c r="FU365">
        <v>-2.39877778528801</v>
      </c>
      <c r="FV365">
        <v>6.34502775113157</v>
      </c>
      <c r="FW365">
        <v>-1</v>
      </c>
      <c r="FX365">
        <v>0.224523142857143</v>
      </c>
      <c r="FY365">
        <v>-0.00548064935064901</v>
      </c>
      <c r="FZ365">
        <v>0.000933339232245695</v>
      </c>
      <c r="GA365">
        <v>1</v>
      </c>
      <c r="GB365">
        <v>2</v>
      </c>
      <c r="GC365">
        <v>2</v>
      </c>
      <c r="GD365" t="s">
        <v>449</v>
      </c>
      <c r="GE365">
        <v>3.13286</v>
      </c>
      <c r="GF365">
        <v>2.71111</v>
      </c>
      <c r="GG365">
        <v>0.0894017</v>
      </c>
      <c r="GH365">
        <v>0.0897607</v>
      </c>
      <c r="GI365">
        <v>0.10309</v>
      </c>
      <c r="GJ365">
        <v>0.103178</v>
      </c>
      <c r="GK365">
        <v>34271.7</v>
      </c>
      <c r="GL365">
        <v>36698.8</v>
      </c>
      <c r="GM365">
        <v>34053.5</v>
      </c>
      <c r="GN365">
        <v>36506.2</v>
      </c>
      <c r="GO365">
        <v>43136</v>
      </c>
      <c r="GP365">
        <v>46999.5</v>
      </c>
      <c r="GQ365">
        <v>53125.2</v>
      </c>
      <c r="GR365">
        <v>58347.9</v>
      </c>
      <c r="GS365">
        <v>1.95115</v>
      </c>
      <c r="GT365">
        <v>1.78045</v>
      </c>
      <c r="GU365">
        <v>0.0808388</v>
      </c>
      <c r="GV365">
        <v>0</v>
      </c>
      <c r="GW365">
        <v>28.6756</v>
      </c>
      <c r="GX365">
        <v>999.9</v>
      </c>
      <c r="GY365">
        <v>57.325</v>
      </c>
      <c r="GZ365">
        <v>31.008</v>
      </c>
      <c r="HA365">
        <v>28.6407</v>
      </c>
      <c r="HB365">
        <v>55.1328</v>
      </c>
      <c r="HC365">
        <v>44.5633</v>
      </c>
      <c r="HD365">
        <v>1</v>
      </c>
      <c r="HE365">
        <v>0.0934705</v>
      </c>
      <c r="HF365">
        <v>-1.45219</v>
      </c>
      <c r="HG365">
        <v>20.1255</v>
      </c>
      <c r="HH365">
        <v>5.19887</v>
      </c>
      <c r="HI365">
        <v>12.0041</v>
      </c>
      <c r="HJ365">
        <v>4.9744</v>
      </c>
      <c r="HK365">
        <v>3.294</v>
      </c>
      <c r="HL365">
        <v>9999</v>
      </c>
      <c r="HM365">
        <v>9999</v>
      </c>
      <c r="HN365">
        <v>999.9</v>
      </c>
      <c r="HO365">
        <v>9999</v>
      </c>
      <c r="HP365">
        <v>1.86325</v>
      </c>
      <c r="HQ365">
        <v>1.86813</v>
      </c>
      <c r="HR365">
        <v>1.86787</v>
      </c>
      <c r="HS365">
        <v>1.86905</v>
      </c>
      <c r="HT365">
        <v>1.86982</v>
      </c>
      <c r="HU365">
        <v>1.86588</v>
      </c>
      <c r="HV365">
        <v>1.86691</v>
      </c>
      <c r="HW365">
        <v>1.86841</v>
      </c>
      <c r="HX365">
        <v>5</v>
      </c>
      <c r="HY365">
        <v>0</v>
      </c>
      <c r="HZ365">
        <v>0</v>
      </c>
      <c r="IA365">
        <v>0</v>
      </c>
      <c r="IB365" t="s">
        <v>424</v>
      </c>
      <c r="IC365" t="s">
        <v>425</v>
      </c>
      <c r="ID365" t="s">
        <v>426</v>
      </c>
      <c r="IE365" t="s">
        <v>426</v>
      </c>
      <c r="IF365" t="s">
        <v>426</v>
      </c>
      <c r="IG365" t="s">
        <v>426</v>
      </c>
      <c r="IH365">
        <v>0</v>
      </c>
      <c r="II365">
        <v>100</v>
      </c>
      <c r="IJ365">
        <v>100</v>
      </c>
      <c r="IK365">
        <v>1.982</v>
      </c>
      <c r="IL365">
        <v>0.388</v>
      </c>
      <c r="IM365">
        <v>0.591063205497763</v>
      </c>
      <c r="IN365">
        <v>0.00362635438953289</v>
      </c>
      <c r="IO365">
        <v>-8.50754122937555e-07</v>
      </c>
      <c r="IP365">
        <v>2.87264459290622e-10</v>
      </c>
      <c r="IQ365">
        <v>-0.103101814204982</v>
      </c>
      <c r="IR365">
        <v>-0.017656537129445</v>
      </c>
      <c r="IS365">
        <v>0.00217271289782075</v>
      </c>
      <c r="IT365">
        <v>-2.34727275410467e-05</v>
      </c>
      <c r="IU365">
        <v>4</v>
      </c>
      <c r="IV365">
        <v>2183</v>
      </c>
      <c r="IW365">
        <v>1</v>
      </c>
      <c r="IX365">
        <v>27</v>
      </c>
      <c r="IY365">
        <v>29322754.3</v>
      </c>
      <c r="IZ365">
        <v>29322754.3</v>
      </c>
      <c r="JA365">
        <v>0.998535</v>
      </c>
      <c r="JB365">
        <v>2.65015</v>
      </c>
      <c r="JC365">
        <v>1.54785</v>
      </c>
      <c r="JD365">
        <v>2.31323</v>
      </c>
      <c r="JE365">
        <v>1.64673</v>
      </c>
      <c r="JF365">
        <v>2.31323</v>
      </c>
      <c r="JG365">
        <v>34.6463</v>
      </c>
      <c r="JH365">
        <v>24.2101</v>
      </c>
      <c r="JI365">
        <v>18</v>
      </c>
      <c r="JJ365">
        <v>505.321</v>
      </c>
      <c r="JK365">
        <v>395.867</v>
      </c>
      <c r="JL365">
        <v>31.0215</v>
      </c>
      <c r="JM365">
        <v>28.5616</v>
      </c>
      <c r="JN365">
        <v>30.0001</v>
      </c>
      <c r="JO365">
        <v>28.5172</v>
      </c>
      <c r="JP365">
        <v>28.4647</v>
      </c>
      <c r="JQ365">
        <v>20.0088</v>
      </c>
      <c r="JR365">
        <v>20.1885</v>
      </c>
      <c r="JS365">
        <v>55.2665</v>
      </c>
      <c r="JT365">
        <v>31.0254</v>
      </c>
      <c r="JU365">
        <v>420</v>
      </c>
      <c r="JV365">
        <v>23.9472</v>
      </c>
      <c r="JW365">
        <v>96.5691</v>
      </c>
      <c r="JX365">
        <v>94.5346</v>
      </c>
    </row>
    <row r="366" spans="1:284">
      <c r="A366">
        <v>350</v>
      </c>
      <c r="B366">
        <v>1759365261</v>
      </c>
      <c r="C366">
        <v>4218.90000009537</v>
      </c>
      <c r="D366" t="s">
        <v>1135</v>
      </c>
      <c r="E366" t="s">
        <v>1136</v>
      </c>
      <c r="F366">
        <v>5</v>
      </c>
      <c r="G366" t="s">
        <v>1094</v>
      </c>
      <c r="H366" t="s">
        <v>419</v>
      </c>
      <c r="I366">
        <v>1759365258</v>
      </c>
      <c r="J366">
        <f>(K366)/1000</f>
        <v>0</v>
      </c>
      <c r="K366">
        <f>1000*DK366*AI366*(DG366-DH366)/(100*CZ366*(1000-AI366*DG366))</f>
        <v>0</v>
      </c>
      <c r="L366">
        <f>DK366*AI366*(DF366-DE366*(1000-AI366*DH366)/(1000-AI366*DG366))/(100*CZ366)</f>
        <v>0</v>
      </c>
      <c r="M366">
        <f>DE366 - IF(AI366&gt;1, L366*CZ366*100.0/(AK366), 0)</f>
        <v>0</v>
      </c>
      <c r="N366">
        <f>((T366-J366/2)*M366-L366)/(T366+J366/2)</f>
        <v>0</v>
      </c>
      <c r="O366">
        <f>N366*(DL366+DM366)/1000.0</f>
        <v>0</v>
      </c>
      <c r="P366">
        <f>(DE366 - IF(AI366&gt;1, L366*CZ366*100.0/(AK366), 0))*(DL366+DM366)/1000.0</f>
        <v>0</v>
      </c>
      <c r="Q366">
        <f>2.0/((1/S366-1/R366)+SIGN(S366)*SQRT((1/S366-1/R366)*(1/S366-1/R366) + 4*DA366/((DA366+1)*(DA366+1))*(2*1/S366*1/R366-1/R366*1/R366)))</f>
        <v>0</v>
      </c>
      <c r="R366">
        <f>IF(LEFT(DB366,1)&lt;&gt;"0",IF(LEFT(DB366,1)="1",3.0,DC366),$D$5+$E$5*(DS366*DL366/($K$5*1000))+$F$5*(DS366*DL366/($K$5*1000))*MAX(MIN(CZ366,$J$5),$I$5)*MAX(MIN(CZ366,$J$5),$I$5)+$G$5*MAX(MIN(CZ366,$J$5),$I$5)*(DS366*DL366/($K$5*1000))+$H$5*(DS366*DL366/($K$5*1000))*(DS366*DL366/($K$5*1000)))</f>
        <v>0</v>
      </c>
      <c r="S366">
        <f>J366*(1000-(1000*0.61365*exp(17.502*W366/(240.97+W366))/(DL366+DM366)+DG366)/2)/(1000*0.61365*exp(17.502*W366/(240.97+W366))/(DL366+DM366)-DG366)</f>
        <v>0</v>
      </c>
      <c r="T366">
        <f>1/((DA366+1)/(Q366/1.6)+1/(R366/1.37)) + DA366/((DA366+1)/(Q366/1.6) + DA366/(R366/1.37))</f>
        <v>0</v>
      </c>
      <c r="U366">
        <f>(CV366*CY366)</f>
        <v>0</v>
      </c>
      <c r="V366">
        <f>(DN366+(U366+2*0.95*5.67E-8*(((DN366+$B$7)+273)^4-(DN366+273)^4)-44100*J366)/(1.84*29.3*R366+8*0.95*5.67E-8*(DN366+273)^3))</f>
        <v>0</v>
      </c>
      <c r="W366">
        <f>($C$7*DO366+$D$7*DP366+$E$7*V366)</f>
        <v>0</v>
      </c>
      <c r="X366">
        <f>0.61365*exp(17.502*W366/(240.97+W366))</f>
        <v>0</v>
      </c>
      <c r="Y366">
        <f>(Z366/AA366*100)</f>
        <v>0</v>
      </c>
      <c r="Z366">
        <f>DG366*(DL366+DM366)/1000</f>
        <v>0</v>
      </c>
      <c r="AA366">
        <f>0.61365*exp(17.502*DN366/(240.97+DN366))</f>
        <v>0</v>
      </c>
      <c r="AB366">
        <f>(X366-DG366*(DL366+DM366)/1000)</f>
        <v>0</v>
      </c>
      <c r="AC366">
        <f>(-J366*44100)</f>
        <v>0</v>
      </c>
      <c r="AD366">
        <f>2*29.3*R366*0.92*(DN366-W366)</f>
        <v>0</v>
      </c>
      <c r="AE366">
        <f>2*0.95*5.67E-8*(((DN366+$B$7)+273)^4-(W366+273)^4)</f>
        <v>0</v>
      </c>
      <c r="AF366">
        <f>U366+AE366+AC366+AD366</f>
        <v>0</v>
      </c>
      <c r="AG366">
        <v>0</v>
      </c>
      <c r="AH366">
        <v>0</v>
      </c>
      <c r="AI366">
        <f>IF(AG366*$H$13&gt;=AK366,1.0,(AK366/(AK366-AG366*$H$13)))</f>
        <v>0</v>
      </c>
      <c r="AJ366">
        <f>(AI366-1)*100</f>
        <v>0</v>
      </c>
      <c r="AK366">
        <f>MAX(0,($B$13+$C$13*DS366)/(1+$D$13*DS366)*DL366/(DN366+273)*$E$13)</f>
        <v>0</v>
      </c>
      <c r="AL366" t="s">
        <v>420</v>
      </c>
      <c r="AM366" t="s">
        <v>420</v>
      </c>
      <c r="AN366">
        <v>0</v>
      </c>
      <c r="AO366">
        <v>0</v>
      </c>
      <c r="AP366">
        <f>1-AN366/AO366</f>
        <v>0</v>
      </c>
      <c r="AQ366">
        <v>0</v>
      </c>
      <c r="AR366" t="s">
        <v>420</v>
      </c>
      <c r="AS366" t="s">
        <v>420</v>
      </c>
      <c r="AT366">
        <v>0</v>
      </c>
      <c r="AU366">
        <v>0</v>
      </c>
      <c r="AV366">
        <f>1-AT366/AU366</f>
        <v>0</v>
      </c>
      <c r="AW366">
        <v>0.5</v>
      </c>
      <c r="AX366">
        <f>CW366</f>
        <v>0</v>
      </c>
      <c r="AY366">
        <f>L366</f>
        <v>0</v>
      </c>
      <c r="AZ366">
        <f>AV366*AW366*AX366</f>
        <v>0</v>
      </c>
      <c r="BA366">
        <f>(AY366-AQ366)/AX366</f>
        <v>0</v>
      </c>
      <c r="BB366">
        <f>(AO366-AU366)/AU366</f>
        <v>0</v>
      </c>
      <c r="BC366">
        <f>AN366/(AP366+AN366/AU366)</f>
        <v>0</v>
      </c>
      <c r="BD366" t="s">
        <v>420</v>
      </c>
      <c r="BE366">
        <v>0</v>
      </c>
      <c r="BF366">
        <f>IF(BE366&lt;&gt;0, BE366, BC366)</f>
        <v>0</v>
      </c>
      <c r="BG366">
        <f>1-BF366/AU366</f>
        <v>0</v>
      </c>
      <c r="BH366">
        <f>(AU366-AT366)/(AU366-BF366)</f>
        <v>0</v>
      </c>
      <c r="BI366">
        <f>(AO366-AU366)/(AO366-BF366)</f>
        <v>0</v>
      </c>
      <c r="BJ366">
        <f>(AU366-AT366)/(AU366-AN366)</f>
        <v>0</v>
      </c>
      <c r="BK366">
        <f>(AO366-AU366)/(AO366-AN366)</f>
        <v>0</v>
      </c>
      <c r="BL366">
        <f>(BH366*BF366/AT366)</f>
        <v>0</v>
      </c>
      <c r="BM366">
        <f>(1-BL366)</f>
        <v>0</v>
      </c>
      <c r="CV366">
        <f>$B$11*DT366+$C$11*DU366+$F$11*EF366*(1-EI366)</f>
        <v>0</v>
      </c>
      <c r="CW366">
        <f>CV366*CX366</f>
        <v>0</v>
      </c>
      <c r="CX366">
        <f>($B$11*$D$9+$C$11*$D$9+$F$11*((ES366+EK366)/MAX(ES366+EK366+ET366, 0.1)*$I$9+ET366/MAX(ES366+EK366+ET366, 0.1)*$J$9))/($B$11+$C$11+$F$11)</f>
        <v>0</v>
      </c>
      <c r="CY366">
        <f>($B$11*$K$9+$C$11*$K$9+$F$11*((ES366+EK366)/MAX(ES366+EK366+ET366, 0.1)*$P$9+ET366/MAX(ES366+EK366+ET366, 0.1)*$Q$9))/($B$11+$C$11+$F$11)</f>
        <v>0</v>
      </c>
      <c r="CZ366">
        <v>5.52</v>
      </c>
      <c r="DA366">
        <v>0.5</v>
      </c>
      <c r="DB366" t="s">
        <v>421</v>
      </c>
      <c r="DC366">
        <v>2</v>
      </c>
      <c r="DD366">
        <v>1759365258</v>
      </c>
      <c r="DE366">
        <v>420.649</v>
      </c>
      <c r="DF366">
        <v>420.009666666667</v>
      </c>
      <c r="DG366">
        <v>24.1228</v>
      </c>
      <c r="DH366">
        <v>23.8986</v>
      </c>
      <c r="DI366">
        <v>418.667666666667</v>
      </c>
      <c r="DJ366">
        <v>23.7349</v>
      </c>
      <c r="DK366">
        <v>499.993</v>
      </c>
      <c r="DL366">
        <v>90.3393333333333</v>
      </c>
      <c r="DM366">
        <v>0.0330145</v>
      </c>
      <c r="DN366">
        <v>30.4331</v>
      </c>
      <c r="DO366">
        <v>29.9938666666667</v>
      </c>
      <c r="DP366">
        <v>999.9</v>
      </c>
      <c r="DQ366">
        <v>0</v>
      </c>
      <c r="DR366">
        <v>0</v>
      </c>
      <c r="DS366">
        <v>10002.1</v>
      </c>
      <c r="DT366">
        <v>0</v>
      </c>
      <c r="DU366">
        <v>0.330984</v>
      </c>
      <c r="DV366">
        <v>0.639455333333333</v>
      </c>
      <c r="DW366">
        <v>431.047</v>
      </c>
      <c r="DX366">
        <v>430.293</v>
      </c>
      <c r="DY366">
        <v>0.224242666666667</v>
      </c>
      <c r="DZ366">
        <v>420.009666666667</v>
      </c>
      <c r="EA366">
        <v>23.8986</v>
      </c>
      <c r="EB366">
        <v>2.17924</v>
      </c>
      <c r="EC366">
        <v>2.15898</v>
      </c>
      <c r="ED366">
        <v>18.8105333333333</v>
      </c>
      <c r="EE366">
        <v>18.6611333333333</v>
      </c>
      <c r="EF366">
        <v>0.00500059</v>
      </c>
      <c r="EG366">
        <v>0</v>
      </c>
      <c r="EH366">
        <v>0</v>
      </c>
      <c r="EI366">
        <v>0</v>
      </c>
      <c r="EJ366">
        <v>782.333333333333</v>
      </c>
      <c r="EK366">
        <v>0.00500059</v>
      </c>
      <c r="EL366">
        <v>-10.7333333333333</v>
      </c>
      <c r="EM366">
        <v>-0.766666666666667</v>
      </c>
      <c r="EN366">
        <v>35.437</v>
      </c>
      <c r="EO366">
        <v>38.25</v>
      </c>
      <c r="EP366">
        <v>36.625</v>
      </c>
      <c r="EQ366">
        <v>38.104</v>
      </c>
      <c r="ER366">
        <v>37.625</v>
      </c>
      <c r="ES366">
        <v>0</v>
      </c>
      <c r="ET366">
        <v>0</v>
      </c>
      <c r="EU366">
        <v>0</v>
      </c>
      <c r="EV366">
        <v>1759365262.3</v>
      </c>
      <c r="EW366">
        <v>0</v>
      </c>
      <c r="EX366">
        <v>775.452</v>
      </c>
      <c r="EY366">
        <v>14.9923074055694</v>
      </c>
      <c r="EZ366">
        <v>-16.5538457728467</v>
      </c>
      <c r="FA366">
        <v>-11.184</v>
      </c>
      <c r="FB366">
        <v>15</v>
      </c>
      <c r="FC366">
        <v>0</v>
      </c>
      <c r="FD366" t="s">
        <v>422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0.644859666666667</v>
      </c>
      <c r="FQ366">
        <v>-0.0874793766233755</v>
      </c>
      <c r="FR366">
        <v>0.032201028761048</v>
      </c>
      <c r="FS366">
        <v>1</v>
      </c>
      <c r="FT366">
        <v>775.685294117647</v>
      </c>
      <c r="FU366">
        <v>-0.212375923958238</v>
      </c>
      <c r="FV366">
        <v>6.26503520261182</v>
      </c>
      <c r="FW366">
        <v>-1</v>
      </c>
      <c r="FX366">
        <v>0.224290380952381</v>
      </c>
      <c r="FY366">
        <v>-0.00309997402597377</v>
      </c>
      <c r="FZ366">
        <v>0.000740319138145066</v>
      </c>
      <c r="GA366">
        <v>1</v>
      </c>
      <c r="GB366">
        <v>2</v>
      </c>
      <c r="GC366">
        <v>2</v>
      </c>
      <c r="GD366" t="s">
        <v>449</v>
      </c>
      <c r="GE366">
        <v>3.13273</v>
      </c>
      <c r="GF366">
        <v>2.71151</v>
      </c>
      <c r="GG366">
        <v>0.0893965</v>
      </c>
      <c r="GH366">
        <v>0.0897618</v>
      </c>
      <c r="GI366">
        <v>0.103087</v>
      </c>
      <c r="GJ366">
        <v>0.103175</v>
      </c>
      <c r="GK366">
        <v>34271.8</v>
      </c>
      <c r="GL366">
        <v>36698.5</v>
      </c>
      <c r="GM366">
        <v>34053.5</v>
      </c>
      <c r="GN366">
        <v>36506</v>
      </c>
      <c r="GO366">
        <v>43136.1</v>
      </c>
      <c r="GP366">
        <v>46999.4</v>
      </c>
      <c r="GQ366">
        <v>53125.2</v>
      </c>
      <c r="GR366">
        <v>58347.7</v>
      </c>
      <c r="GS366">
        <v>1.95115</v>
      </c>
      <c r="GT366">
        <v>1.78085</v>
      </c>
      <c r="GU366">
        <v>0.0810809</v>
      </c>
      <c r="GV366">
        <v>0</v>
      </c>
      <c r="GW366">
        <v>28.6756</v>
      </c>
      <c r="GX366">
        <v>999.9</v>
      </c>
      <c r="GY366">
        <v>57.325</v>
      </c>
      <c r="GZ366">
        <v>31.008</v>
      </c>
      <c r="HA366">
        <v>28.6382</v>
      </c>
      <c r="HB366">
        <v>54.6028</v>
      </c>
      <c r="HC366">
        <v>44.4631</v>
      </c>
      <c r="HD366">
        <v>1</v>
      </c>
      <c r="HE366">
        <v>0.0934705</v>
      </c>
      <c r="HF366">
        <v>-1.45251</v>
      </c>
      <c r="HG366">
        <v>20.1255</v>
      </c>
      <c r="HH366">
        <v>5.19872</v>
      </c>
      <c r="HI366">
        <v>12.004</v>
      </c>
      <c r="HJ366">
        <v>4.97475</v>
      </c>
      <c r="HK366">
        <v>3.294</v>
      </c>
      <c r="HL366">
        <v>9999</v>
      </c>
      <c r="HM366">
        <v>9999</v>
      </c>
      <c r="HN366">
        <v>999.9</v>
      </c>
      <c r="HO366">
        <v>9999</v>
      </c>
      <c r="HP366">
        <v>1.86325</v>
      </c>
      <c r="HQ366">
        <v>1.86813</v>
      </c>
      <c r="HR366">
        <v>1.86791</v>
      </c>
      <c r="HS366">
        <v>1.86905</v>
      </c>
      <c r="HT366">
        <v>1.86982</v>
      </c>
      <c r="HU366">
        <v>1.86589</v>
      </c>
      <c r="HV366">
        <v>1.86692</v>
      </c>
      <c r="HW366">
        <v>1.8684</v>
      </c>
      <c r="HX366">
        <v>5</v>
      </c>
      <c r="HY366">
        <v>0</v>
      </c>
      <c r="HZ366">
        <v>0</v>
      </c>
      <c r="IA366">
        <v>0</v>
      </c>
      <c r="IB366" t="s">
        <v>424</v>
      </c>
      <c r="IC366" t="s">
        <v>425</v>
      </c>
      <c r="ID366" t="s">
        <v>426</v>
      </c>
      <c r="IE366" t="s">
        <v>426</v>
      </c>
      <c r="IF366" t="s">
        <v>426</v>
      </c>
      <c r="IG366" t="s">
        <v>426</v>
      </c>
      <c r="IH366">
        <v>0</v>
      </c>
      <c r="II366">
        <v>100</v>
      </c>
      <c r="IJ366">
        <v>100</v>
      </c>
      <c r="IK366">
        <v>1.981</v>
      </c>
      <c r="IL366">
        <v>0.3879</v>
      </c>
      <c r="IM366">
        <v>0.591063205497763</v>
      </c>
      <c r="IN366">
        <v>0.00362635438953289</v>
      </c>
      <c r="IO366">
        <v>-8.50754122937555e-07</v>
      </c>
      <c r="IP366">
        <v>2.87264459290622e-10</v>
      </c>
      <c r="IQ366">
        <v>-0.103101814204982</v>
      </c>
      <c r="IR366">
        <v>-0.017656537129445</v>
      </c>
      <c r="IS366">
        <v>0.00217271289782075</v>
      </c>
      <c r="IT366">
        <v>-2.34727275410467e-05</v>
      </c>
      <c r="IU366">
        <v>4</v>
      </c>
      <c r="IV366">
        <v>2183</v>
      </c>
      <c r="IW366">
        <v>1</v>
      </c>
      <c r="IX366">
        <v>27</v>
      </c>
      <c r="IY366">
        <v>29322754.4</v>
      </c>
      <c r="IZ366">
        <v>29322754.4</v>
      </c>
      <c r="JA366">
        <v>0.998535</v>
      </c>
      <c r="JB366">
        <v>2.64404</v>
      </c>
      <c r="JC366">
        <v>1.54785</v>
      </c>
      <c r="JD366">
        <v>2.31323</v>
      </c>
      <c r="JE366">
        <v>1.64673</v>
      </c>
      <c r="JF366">
        <v>2.38281</v>
      </c>
      <c r="JG366">
        <v>34.6463</v>
      </c>
      <c r="JH366">
        <v>24.2188</v>
      </c>
      <c r="JI366">
        <v>18</v>
      </c>
      <c r="JJ366">
        <v>505.321</v>
      </c>
      <c r="JK366">
        <v>396.085</v>
      </c>
      <c r="JL366">
        <v>31.0237</v>
      </c>
      <c r="JM366">
        <v>28.5628</v>
      </c>
      <c r="JN366">
        <v>30.0001</v>
      </c>
      <c r="JO366">
        <v>28.5172</v>
      </c>
      <c r="JP366">
        <v>28.4647</v>
      </c>
      <c r="JQ366">
        <v>20.0087</v>
      </c>
      <c r="JR366">
        <v>20.1885</v>
      </c>
      <c r="JS366">
        <v>55.2665</v>
      </c>
      <c r="JT366">
        <v>31.0296</v>
      </c>
      <c r="JU366">
        <v>420</v>
      </c>
      <c r="JV366">
        <v>23.9472</v>
      </c>
      <c r="JW366">
        <v>96.5691</v>
      </c>
      <c r="JX366">
        <v>94.5342</v>
      </c>
    </row>
    <row r="367" spans="1:284">
      <c r="A367">
        <v>351</v>
      </c>
      <c r="B367">
        <v>1759365263</v>
      </c>
      <c r="C367">
        <v>4220.90000009537</v>
      </c>
      <c r="D367" t="s">
        <v>1137</v>
      </c>
      <c r="E367" t="s">
        <v>1138</v>
      </c>
      <c r="F367">
        <v>5</v>
      </c>
      <c r="G367" t="s">
        <v>1094</v>
      </c>
      <c r="H367" t="s">
        <v>419</v>
      </c>
      <c r="I367">
        <v>1759365260</v>
      </c>
      <c r="J367">
        <f>(K367)/1000</f>
        <v>0</v>
      </c>
      <c r="K367">
        <f>1000*DK367*AI367*(DG367-DH367)/(100*CZ367*(1000-AI367*DG367))</f>
        <v>0</v>
      </c>
      <c r="L367">
        <f>DK367*AI367*(DF367-DE367*(1000-AI367*DH367)/(1000-AI367*DG367))/(100*CZ367)</f>
        <v>0</v>
      </c>
      <c r="M367">
        <f>DE367 - IF(AI367&gt;1, L367*CZ367*100.0/(AK367), 0)</f>
        <v>0</v>
      </c>
      <c r="N367">
        <f>((T367-J367/2)*M367-L367)/(T367+J367/2)</f>
        <v>0</v>
      </c>
      <c r="O367">
        <f>N367*(DL367+DM367)/1000.0</f>
        <v>0</v>
      </c>
      <c r="P367">
        <f>(DE367 - IF(AI367&gt;1, L367*CZ367*100.0/(AK367), 0))*(DL367+DM367)/1000.0</f>
        <v>0</v>
      </c>
      <c r="Q367">
        <f>2.0/((1/S367-1/R367)+SIGN(S367)*SQRT((1/S367-1/R367)*(1/S367-1/R367) + 4*DA367/((DA367+1)*(DA367+1))*(2*1/S367*1/R367-1/R367*1/R367)))</f>
        <v>0</v>
      </c>
      <c r="R367">
        <f>IF(LEFT(DB367,1)&lt;&gt;"0",IF(LEFT(DB367,1)="1",3.0,DC367),$D$5+$E$5*(DS367*DL367/($K$5*1000))+$F$5*(DS367*DL367/($K$5*1000))*MAX(MIN(CZ367,$J$5),$I$5)*MAX(MIN(CZ367,$J$5),$I$5)+$G$5*MAX(MIN(CZ367,$J$5),$I$5)*(DS367*DL367/($K$5*1000))+$H$5*(DS367*DL367/($K$5*1000))*(DS367*DL367/($K$5*1000)))</f>
        <v>0</v>
      </c>
      <c r="S367">
        <f>J367*(1000-(1000*0.61365*exp(17.502*W367/(240.97+W367))/(DL367+DM367)+DG367)/2)/(1000*0.61365*exp(17.502*W367/(240.97+W367))/(DL367+DM367)-DG367)</f>
        <v>0</v>
      </c>
      <c r="T367">
        <f>1/((DA367+1)/(Q367/1.6)+1/(R367/1.37)) + DA367/((DA367+1)/(Q367/1.6) + DA367/(R367/1.37))</f>
        <v>0</v>
      </c>
      <c r="U367">
        <f>(CV367*CY367)</f>
        <v>0</v>
      </c>
      <c r="V367">
        <f>(DN367+(U367+2*0.95*5.67E-8*(((DN367+$B$7)+273)^4-(DN367+273)^4)-44100*J367)/(1.84*29.3*R367+8*0.95*5.67E-8*(DN367+273)^3))</f>
        <v>0</v>
      </c>
      <c r="W367">
        <f>($C$7*DO367+$D$7*DP367+$E$7*V367)</f>
        <v>0</v>
      </c>
      <c r="X367">
        <f>0.61365*exp(17.502*W367/(240.97+W367))</f>
        <v>0</v>
      </c>
      <c r="Y367">
        <f>(Z367/AA367*100)</f>
        <v>0</v>
      </c>
      <c r="Z367">
        <f>DG367*(DL367+DM367)/1000</f>
        <v>0</v>
      </c>
      <c r="AA367">
        <f>0.61365*exp(17.502*DN367/(240.97+DN367))</f>
        <v>0</v>
      </c>
      <c r="AB367">
        <f>(X367-DG367*(DL367+DM367)/1000)</f>
        <v>0</v>
      </c>
      <c r="AC367">
        <f>(-J367*44100)</f>
        <v>0</v>
      </c>
      <c r="AD367">
        <f>2*29.3*R367*0.92*(DN367-W367)</f>
        <v>0</v>
      </c>
      <c r="AE367">
        <f>2*0.95*5.67E-8*(((DN367+$B$7)+273)^4-(W367+273)^4)</f>
        <v>0</v>
      </c>
      <c r="AF367">
        <f>U367+AE367+AC367+AD367</f>
        <v>0</v>
      </c>
      <c r="AG367">
        <v>0</v>
      </c>
      <c r="AH367">
        <v>0</v>
      </c>
      <c r="AI367">
        <f>IF(AG367*$H$13&gt;=AK367,1.0,(AK367/(AK367-AG367*$H$13)))</f>
        <v>0</v>
      </c>
      <c r="AJ367">
        <f>(AI367-1)*100</f>
        <v>0</v>
      </c>
      <c r="AK367">
        <f>MAX(0,($B$13+$C$13*DS367)/(1+$D$13*DS367)*DL367/(DN367+273)*$E$13)</f>
        <v>0</v>
      </c>
      <c r="AL367" t="s">
        <v>420</v>
      </c>
      <c r="AM367" t="s">
        <v>420</v>
      </c>
      <c r="AN367">
        <v>0</v>
      </c>
      <c r="AO367">
        <v>0</v>
      </c>
      <c r="AP367">
        <f>1-AN367/AO367</f>
        <v>0</v>
      </c>
      <c r="AQ367">
        <v>0</v>
      </c>
      <c r="AR367" t="s">
        <v>420</v>
      </c>
      <c r="AS367" t="s">
        <v>420</v>
      </c>
      <c r="AT367">
        <v>0</v>
      </c>
      <c r="AU367">
        <v>0</v>
      </c>
      <c r="AV367">
        <f>1-AT367/AU367</f>
        <v>0</v>
      </c>
      <c r="AW367">
        <v>0.5</v>
      </c>
      <c r="AX367">
        <f>CW367</f>
        <v>0</v>
      </c>
      <c r="AY367">
        <f>L367</f>
        <v>0</v>
      </c>
      <c r="AZ367">
        <f>AV367*AW367*AX367</f>
        <v>0</v>
      </c>
      <c r="BA367">
        <f>(AY367-AQ367)/AX367</f>
        <v>0</v>
      </c>
      <c r="BB367">
        <f>(AO367-AU367)/AU367</f>
        <v>0</v>
      </c>
      <c r="BC367">
        <f>AN367/(AP367+AN367/AU367)</f>
        <v>0</v>
      </c>
      <c r="BD367" t="s">
        <v>420</v>
      </c>
      <c r="BE367">
        <v>0</v>
      </c>
      <c r="BF367">
        <f>IF(BE367&lt;&gt;0, BE367, BC367)</f>
        <v>0</v>
      </c>
      <c r="BG367">
        <f>1-BF367/AU367</f>
        <v>0</v>
      </c>
      <c r="BH367">
        <f>(AU367-AT367)/(AU367-BF367)</f>
        <v>0</v>
      </c>
      <c r="BI367">
        <f>(AO367-AU367)/(AO367-BF367)</f>
        <v>0</v>
      </c>
      <c r="BJ367">
        <f>(AU367-AT367)/(AU367-AN367)</f>
        <v>0</v>
      </c>
      <c r="BK367">
        <f>(AO367-AU367)/(AO367-AN367)</f>
        <v>0</v>
      </c>
      <c r="BL367">
        <f>(BH367*BF367/AT367)</f>
        <v>0</v>
      </c>
      <c r="BM367">
        <f>(1-BL367)</f>
        <v>0</v>
      </c>
      <c r="CV367">
        <f>$B$11*DT367+$C$11*DU367+$F$11*EF367*(1-EI367)</f>
        <v>0</v>
      </c>
      <c r="CW367">
        <f>CV367*CX367</f>
        <v>0</v>
      </c>
      <c r="CX367">
        <f>($B$11*$D$9+$C$11*$D$9+$F$11*((ES367+EK367)/MAX(ES367+EK367+ET367, 0.1)*$I$9+ET367/MAX(ES367+EK367+ET367, 0.1)*$J$9))/($B$11+$C$11+$F$11)</f>
        <v>0</v>
      </c>
      <c r="CY367">
        <f>($B$11*$K$9+$C$11*$K$9+$F$11*((ES367+EK367)/MAX(ES367+EK367+ET367, 0.1)*$P$9+ET367/MAX(ES367+EK367+ET367, 0.1)*$Q$9))/($B$11+$C$11+$F$11)</f>
        <v>0</v>
      </c>
      <c r="CZ367">
        <v>5.52</v>
      </c>
      <c r="DA367">
        <v>0.5</v>
      </c>
      <c r="DB367" t="s">
        <v>421</v>
      </c>
      <c r="DC367">
        <v>2</v>
      </c>
      <c r="DD367">
        <v>1759365260</v>
      </c>
      <c r="DE367">
        <v>420.626333333333</v>
      </c>
      <c r="DF367">
        <v>419.999</v>
      </c>
      <c r="DG367">
        <v>24.1224</v>
      </c>
      <c r="DH367">
        <v>23.898</v>
      </c>
      <c r="DI367">
        <v>418.645333333333</v>
      </c>
      <c r="DJ367">
        <v>23.7344666666667</v>
      </c>
      <c r="DK367">
        <v>499.960333333333</v>
      </c>
      <c r="DL367">
        <v>90.3393666666667</v>
      </c>
      <c r="DM367">
        <v>0.0333222333333333</v>
      </c>
      <c r="DN367">
        <v>30.4333</v>
      </c>
      <c r="DO367">
        <v>29.9947333333333</v>
      </c>
      <c r="DP367">
        <v>999.9</v>
      </c>
      <c r="DQ367">
        <v>0</v>
      </c>
      <c r="DR367">
        <v>0</v>
      </c>
      <c r="DS367">
        <v>9990.43333333333</v>
      </c>
      <c r="DT367">
        <v>0</v>
      </c>
      <c r="DU367">
        <v>0.330984</v>
      </c>
      <c r="DV367">
        <v>0.627746666666667</v>
      </c>
      <c r="DW367">
        <v>431.024</v>
      </c>
      <c r="DX367">
        <v>430.281666666667</v>
      </c>
      <c r="DY367">
        <v>0.224404</v>
      </c>
      <c r="DZ367">
        <v>419.999</v>
      </c>
      <c r="EA367">
        <v>23.898</v>
      </c>
      <c r="EB367">
        <v>2.17920333333333</v>
      </c>
      <c r="EC367">
        <v>2.15892666666667</v>
      </c>
      <c r="ED367">
        <v>18.8102666666667</v>
      </c>
      <c r="EE367">
        <v>18.6607666666667</v>
      </c>
      <c r="EF367">
        <v>0.00500059</v>
      </c>
      <c r="EG367">
        <v>0</v>
      </c>
      <c r="EH367">
        <v>0</v>
      </c>
      <c r="EI367">
        <v>0</v>
      </c>
      <c r="EJ367">
        <v>775.533333333333</v>
      </c>
      <c r="EK367">
        <v>0.00500059</v>
      </c>
      <c r="EL367">
        <v>-8.13333333333333</v>
      </c>
      <c r="EM367">
        <v>-0.633333333333333</v>
      </c>
      <c r="EN367">
        <v>35.437</v>
      </c>
      <c r="EO367">
        <v>38.25</v>
      </c>
      <c r="EP367">
        <v>36.625</v>
      </c>
      <c r="EQ367">
        <v>38.104</v>
      </c>
      <c r="ER367">
        <v>37.604</v>
      </c>
      <c r="ES367">
        <v>0</v>
      </c>
      <c r="ET367">
        <v>0</v>
      </c>
      <c r="EU367">
        <v>0</v>
      </c>
      <c r="EV367">
        <v>1759365264.1</v>
      </c>
      <c r="EW367">
        <v>0</v>
      </c>
      <c r="EX367">
        <v>775.084615384615</v>
      </c>
      <c r="EY367">
        <v>4.64273473826093</v>
      </c>
      <c r="EZ367">
        <v>5.63076960525833</v>
      </c>
      <c r="FA367">
        <v>-11.1423076923077</v>
      </c>
      <c r="FB367">
        <v>15</v>
      </c>
      <c r="FC367">
        <v>0</v>
      </c>
      <c r="FD367" t="s">
        <v>422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0.642490952380952</v>
      </c>
      <c r="FQ367">
        <v>-0.136128857142857</v>
      </c>
      <c r="FR367">
        <v>0.032991028710525</v>
      </c>
      <c r="FS367">
        <v>1</v>
      </c>
      <c r="FT367">
        <v>775.135294117647</v>
      </c>
      <c r="FU367">
        <v>8.1222306008692</v>
      </c>
      <c r="FV367">
        <v>6.00695099094478</v>
      </c>
      <c r="FW367">
        <v>-1</v>
      </c>
      <c r="FX367">
        <v>0.224199571428571</v>
      </c>
      <c r="FY367">
        <v>-0.000434337662337368</v>
      </c>
      <c r="FZ367">
        <v>0.000617042297803733</v>
      </c>
      <c r="GA367">
        <v>1</v>
      </c>
      <c r="GB367">
        <v>2</v>
      </c>
      <c r="GC367">
        <v>2</v>
      </c>
      <c r="GD367" t="s">
        <v>449</v>
      </c>
      <c r="GE367">
        <v>3.13283</v>
      </c>
      <c r="GF367">
        <v>2.71157</v>
      </c>
      <c r="GG367">
        <v>0.0893961</v>
      </c>
      <c r="GH367">
        <v>0.0897586</v>
      </c>
      <c r="GI367">
        <v>0.103087</v>
      </c>
      <c r="GJ367">
        <v>0.103173</v>
      </c>
      <c r="GK367">
        <v>34271.9</v>
      </c>
      <c r="GL367">
        <v>36698.7</v>
      </c>
      <c r="GM367">
        <v>34053.6</v>
      </c>
      <c r="GN367">
        <v>36506</v>
      </c>
      <c r="GO367">
        <v>43136.3</v>
      </c>
      <c r="GP367">
        <v>46999.7</v>
      </c>
      <c r="GQ367">
        <v>53125.4</v>
      </c>
      <c r="GR367">
        <v>58347.9</v>
      </c>
      <c r="GS367">
        <v>1.95105</v>
      </c>
      <c r="GT367">
        <v>1.78083</v>
      </c>
      <c r="GU367">
        <v>0.0810996</v>
      </c>
      <c r="GV367">
        <v>0</v>
      </c>
      <c r="GW367">
        <v>28.6756</v>
      </c>
      <c r="GX367">
        <v>999.9</v>
      </c>
      <c r="GY367">
        <v>57.325</v>
      </c>
      <c r="GZ367">
        <v>31.018</v>
      </c>
      <c r="HA367">
        <v>28.6561</v>
      </c>
      <c r="HB367">
        <v>54.7628</v>
      </c>
      <c r="HC367">
        <v>44.347</v>
      </c>
      <c r="HD367">
        <v>1</v>
      </c>
      <c r="HE367">
        <v>0.0934807</v>
      </c>
      <c r="HF367">
        <v>-1.45549</v>
      </c>
      <c r="HG367">
        <v>20.1256</v>
      </c>
      <c r="HH367">
        <v>5.19872</v>
      </c>
      <c r="HI367">
        <v>12.004</v>
      </c>
      <c r="HJ367">
        <v>4.97535</v>
      </c>
      <c r="HK367">
        <v>3.294</v>
      </c>
      <c r="HL367">
        <v>9999</v>
      </c>
      <c r="HM367">
        <v>9999</v>
      </c>
      <c r="HN367">
        <v>999.9</v>
      </c>
      <c r="HO367">
        <v>9999</v>
      </c>
      <c r="HP367">
        <v>1.86325</v>
      </c>
      <c r="HQ367">
        <v>1.86813</v>
      </c>
      <c r="HR367">
        <v>1.86793</v>
      </c>
      <c r="HS367">
        <v>1.86905</v>
      </c>
      <c r="HT367">
        <v>1.86982</v>
      </c>
      <c r="HU367">
        <v>1.8659</v>
      </c>
      <c r="HV367">
        <v>1.86693</v>
      </c>
      <c r="HW367">
        <v>1.86842</v>
      </c>
      <c r="HX367">
        <v>5</v>
      </c>
      <c r="HY367">
        <v>0</v>
      </c>
      <c r="HZ367">
        <v>0</v>
      </c>
      <c r="IA367">
        <v>0</v>
      </c>
      <c r="IB367" t="s">
        <v>424</v>
      </c>
      <c r="IC367" t="s">
        <v>425</v>
      </c>
      <c r="ID367" t="s">
        <v>426</v>
      </c>
      <c r="IE367" t="s">
        <v>426</v>
      </c>
      <c r="IF367" t="s">
        <v>426</v>
      </c>
      <c r="IG367" t="s">
        <v>426</v>
      </c>
      <c r="IH367">
        <v>0</v>
      </c>
      <c r="II367">
        <v>100</v>
      </c>
      <c r="IJ367">
        <v>100</v>
      </c>
      <c r="IK367">
        <v>1.981</v>
      </c>
      <c r="IL367">
        <v>0.3879</v>
      </c>
      <c r="IM367">
        <v>0.591063205497763</v>
      </c>
      <c r="IN367">
        <v>0.00362635438953289</v>
      </c>
      <c r="IO367">
        <v>-8.50754122937555e-07</v>
      </c>
      <c r="IP367">
        <v>2.87264459290622e-10</v>
      </c>
      <c r="IQ367">
        <v>-0.103101814204982</v>
      </c>
      <c r="IR367">
        <v>-0.017656537129445</v>
      </c>
      <c r="IS367">
        <v>0.00217271289782075</v>
      </c>
      <c r="IT367">
        <v>-2.34727275410467e-05</v>
      </c>
      <c r="IU367">
        <v>4</v>
      </c>
      <c r="IV367">
        <v>2183</v>
      </c>
      <c r="IW367">
        <v>1</v>
      </c>
      <c r="IX367">
        <v>27</v>
      </c>
      <c r="IY367">
        <v>29322754.4</v>
      </c>
      <c r="IZ367">
        <v>29322754.4</v>
      </c>
      <c r="JA367">
        <v>0.998535</v>
      </c>
      <c r="JB367">
        <v>2.64282</v>
      </c>
      <c r="JC367">
        <v>1.54785</v>
      </c>
      <c r="JD367">
        <v>2.31323</v>
      </c>
      <c r="JE367">
        <v>1.64673</v>
      </c>
      <c r="JF367">
        <v>2.31812</v>
      </c>
      <c r="JG367">
        <v>34.6463</v>
      </c>
      <c r="JH367">
        <v>24.2101</v>
      </c>
      <c r="JI367">
        <v>18</v>
      </c>
      <c r="JJ367">
        <v>505.255</v>
      </c>
      <c r="JK367">
        <v>396.079</v>
      </c>
      <c r="JL367">
        <v>31.0257</v>
      </c>
      <c r="JM367">
        <v>28.5631</v>
      </c>
      <c r="JN367">
        <v>30.0001</v>
      </c>
      <c r="JO367">
        <v>28.5172</v>
      </c>
      <c r="JP367">
        <v>28.4659</v>
      </c>
      <c r="JQ367">
        <v>20.01</v>
      </c>
      <c r="JR367">
        <v>20.1885</v>
      </c>
      <c r="JS367">
        <v>55.2665</v>
      </c>
      <c r="JT367">
        <v>31.0296</v>
      </c>
      <c r="JU367">
        <v>420</v>
      </c>
      <c r="JV367">
        <v>23.9472</v>
      </c>
      <c r="JW367">
        <v>96.5694</v>
      </c>
      <c r="JX367">
        <v>94.5344</v>
      </c>
    </row>
    <row r="368" spans="1:284">
      <c r="A368">
        <v>352</v>
      </c>
      <c r="B368">
        <v>1759365265</v>
      </c>
      <c r="C368">
        <v>4222.90000009537</v>
      </c>
      <c r="D368" t="s">
        <v>1139</v>
      </c>
      <c r="E368" t="s">
        <v>1140</v>
      </c>
      <c r="F368">
        <v>5</v>
      </c>
      <c r="G368" t="s">
        <v>1094</v>
      </c>
      <c r="H368" t="s">
        <v>419</v>
      </c>
      <c r="I368">
        <v>1759365262</v>
      </c>
      <c r="J368">
        <f>(K368)/1000</f>
        <v>0</v>
      </c>
      <c r="K368">
        <f>1000*DK368*AI368*(DG368-DH368)/(100*CZ368*(1000-AI368*DG368))</f>
        <v>0</v>
      </c>
      <c r="L368">
        <f>DK368*AI368*(DF368-DE368*(1000-AI368*DH368)/(1000-AI368*DG368))/(100*CZ368)</f>
        <v>0</v>
      </c>
      <c r="M368">
        <f>DE368 - IF(AI368&gt;1, L368*CZ368*100.0/(AK368), 0)</f>
        <v>0</v>
      </c>
      <c r="N368">
        <f>((T368-J368/2)*M368-L368)/(T368+J368/2)</f>
        <v>0</v>
      </c>
      <c r="O368">
        <f>N368*(DL368+DM368)/1000.0</f>
        <v>0</v>
      </c>
      <c r="P368">
        <f>(DE368 - IF(AI368&gt;1, L368*CZ368*100.0/(AK368), 0))*(DL368+DM368)/1000.0</f>
        <v>0</v>
      </c>
      <c r="Q368">
        <f>2.0/((1/S368-1/R368)+SIGN(S368)*SQRT((1/S368-1/R368)*(1/S368-1/R368) + 4*DA368/((DA368+1)*(DA368+1))*(2*1/S368*1/R368-1/R368*1/R368)))</f>
        <v>0</v>
      </c>
      <c r="R368">
        <f>IF(LEFT(DB368,1)&lt;&gt;"0",IF(LEFT(DB368,1)="1",3.0,DC368),$D$5+$E$5*(DS368*DL368/($K$5*1000))+$F$5*(DS368*DL368/($K$5*1000))*MAX(MIN(CZ368,$J$5),$I$5)*MAX(MIN(CZ368,$J$5),$I$5)+$G$5*MAX(MIN(CZ368,$J$5),$I$5)*(DS368*DL368/($K$5*1000))+$H$5*(DS368*DL368/($K$5*1000))*(DS368*DL368/($K$5*1000)))</f>
        <v>0</v>
      </c>
      <c r="S368">
        <f>J368*(1000-(1000*0.61365*exp(17.502*W368/(240.97+W368))/(DL368+DM368)+DG368)/2)/(1000*0.61365*exp(17.502*W368/(240.97+W368))/(DL368+DM368)-DG368)</f>
        <v>0</v>
      </c>
      <c r="T368">
        <f>1/((DA368+1)/(Q368/1.6)+1/(R368/1.37)) + DA368/((DA368+1)/(Q368/1.6) + DA368/(R368/1.37))</f>
        <v>0</v>
      </c>
      <c r="U368">
        <f>(CV368*CY368)</f>
        <v>0</v>
      </c>
      <c r="V368">
        <f>(DN368+(U368+2*0.95*5.67E-8*(((DN368+$B$7)+273)^4-(DN368+273)^4)-44100*J368)/(1.84*29.3*R368+8*0.95*5.67E-8*(DN368+273)^3))</f>
        <v>0</v>
      </c>
      <c r="W368">
        <f>($C$7*DO368+$D$7*DP368+$E$7*V368)</f>
        <v>0</v>
      </c>
      <c r="X368">
        <f>0.61365*exp(17.502*W368/(240.97+W368))</f>
        <v>0</v>
      </c>
      <c r="Y368">
        <f>(Z368/AA368*100)</f>
        <v>0</v>
      </c>
      <c r="Z368">
        <f>DG368*(DL368+DM368)/1000</f>
        <v>0</v>
      </c>
      <c r="AA368">
        <f>0.61365*exp(17.502*DN368/(240.97+DN368))</f>
        <v>0</v>
      </c>
      <c r="AB368">
        <f>(X368-DG368*(DL368+DM368)/1000)</f>
        <v>0</v>
      </c>
      <c r="AC368">
        <f>(-J368*44100)</f>
        <v>0</v>
      </c>
      <c r="AD368">
        <f>2*29.3*R368*0.92*(DN368-W368)</f>
        <v>0</v>
      </c>
      <c r="AE368">
        <f>2*0.95*5.67E-8*(((DN368+$B$7)+273)^4-(W368+273)^4)</f>
        <v>0</v>
      </c>
      <c r="AF368">
        <f>U368+AE368+AC368+AD368</f>
        <v>0</v>
      </c>
      <c r="AG368">
        <v>0</v>
      </c>
      <c r="AH368">
        <v>0</v>
      </c>
      <c r="AI368">
        <f>IF(AG368*$H$13&gt;=AK368,1.0,(AK368/(AK368-AG368*$H$13)))</f>
        <v>0</v>
      </c>
      <c r="AJ368">
        <f>(AI368-1)*100</f>
        <v>0</v>
      </c>
      <c r="AK368">
        <f>MAX(0,($B$13+$C$13*DS368)/(1+$D$13*DS368)*DL368/(DN368+273)*$E$13)</f>
        <v>0</v>
      </c>
      <c r="AL368" t="s">
        <v>420</v>
      </c>
      <c r="AM368" t="s">
        <v>420</v>
      </c>
      <c r="AN368">
        <v>0</v>
      </c>
      <c r="AO368">
        <v>0</v>
      </c>
      <c r="AP368">
        <f>1-AN368/AO368</f>
        <v>0</v>
      </c>
      <c r="AQ368">
        <v>0</v>
      </c>
      <c r="AR368" t="s">
        <v>420</v>
      </c>
      <c r="AS368" t="s">
        <v>420</v>
      </c>
      <c r="AT368">
        <v>0</v>
      </c>
      <c r="AU368">
        <v>0</v>
      </c>
      <c r="AV368">
        <f>1-AT368/AU368</f>
        <v>0</v>
      </c>
      <c r="AW368">
        <v>0.5</v>
      </c>
      <c r="AX368">
        <f>CW368</f>
        <v>0</v>
      </c>
      <c r="AY368">
        <f>L368</f>
        <v>0</v>
      </c>
      <c r="AZ368">
        <f>AV368*AW368*AX368</f>
        <v>0</v>
      </c>
      <c r="BA368">
        <f>(AY368-AQ368)/AX368</f>
        <v>0</v>
      </c>
      <c r="BB368">
        <f>(AO368-AU368)/AU368</f>
        <v>0</v>
      </c>
      <c r="BC368">
        <f>AN368/(AP368+AN368/AU368)</f>
        <v>0</v>
      </c>
      <c r="BD368" t="s">
        <v>420</v>
      </c>
      <c r="BE368">
        <v>0</v>
      </c>
      <c r="BF368">
        <f>IF(BE368&lt;&gt;0, BE368, BC368)</f>
        <v>0</v>
      </c>
      <c r="BG368">
        <f>1-BF368/AU368</f>
        <v>0</v>
      </c>
      <c r="BH368">
        <f>(AU368-AT368)/(AU368-BF368)</f>
        <v>0</v>
      </c>
      <c r="BI368">
        <f>(AO368-AU368)/(AO368-BF368)</f>
        <v>0</v>
      </c>
      <c r="BJ368">
        <f>(AU368-AT368)/(AU368-AN368)</f>
        <v>0</v>
      </c>
      <c r="BK368">
        <f>(AO368-AU368)/(AO368-AN368)</f>
        <v>0</v>
      </c>
      <c r="BL368">
        <f>(BH368*BF368/AT368)</f>
        <v>0</v>
      </c>
      <c r="BM368">
        <f>(1-BL368)</f>
        <v>0</v>
      </c>
      <c r="CV368">
        <f>$B$11*DT368+$C$11*DU368+$F$11*EF368*(1-EI368)</f>
        <v>0</v>
      </c>
      <c r="CW368">
        <f>CV368*CX368</f>
        <v>0</v>
      </c>
      <c r="CX368">
        <f>($B$11*$D$9+$C$11*$D$9+$F$11*((ES368+EK368)/MAX(ES368+EK368+ET368, 0.1)*$I$9+ET368/MAX(ES368+EK368+ET368, 0.1)*$J$9))/($B$11+$C$11+$F$11)</f>
        <v>0</v>
      </c>
      <c r="CY368">
        <f>($B$11*$K$9+$C$11*$K$9+$F$11*((ES368+EK368)/MAX(ES368+EK368+ET368, 0.1)*$P$9+ET368/MAX(ES368+EK368+ET368, 0.1)*$Q$9))/($B$11+$C$11+$F$11)</f>
        <v>0</v>
      </c>
      <c r="CZ368">
        <v>5.52</v>
      </c>
      <c r="DA368">
        <v>0.5</v>
      </c>
      <c r="DB368" t="s">
        <v>421</v>
      </c>
      <c r="DC368">
        <v>2</v>
      </c>
      <c r="DD368">
        <v>1759365262</v>
      </c>
      <c r="DE368">
        <v>420.611666666667</v>
      </c>
      <c r="DF368">
        <v>419.994666666667</v>
      </c>
      <c r="DG368">
        <v>24.1221</v>
      </c>
      <c r="DH368">
        <v>23.8974666666667</v>
      </c>
      <c r="DI368">
        <v>418.630333333333</v>
      </c>
      <c r="DJ368">
        <v>23.7341666666667</v>
      </c>
      <c r="DK368">
        <v>499.953333333333</v>
      </c>
      <c r="DL368">
        <v>90.3393</v>
      </c>
      <c r="DM368">
        <v>0.0335235666666667</v>
      </c>
      <c r="DN368">
        <v>30.4335</v>
      </c>
      <c r="DO368">
        <v>29.9959</v>
      </c>
      <c r="DP368">
        <v>999.9</v>
      </c>
      <c r="DQ368">
        <v>0</v>
      </c>
      <c r="DR368">
        <v>0</v>
      </c>
      <c r="DS368">
        <v>9987.9</v>
      </c>
      <c r="DT368">
        <v>0</v>
      </c>
      <c r="DU368">
        <v>0.330984</v>
      </c>
      <c r="DV368">
        <v>0.617126666666667</v>
      </c>
      <c r="DW368">
        <v>431.008666666667</v>
      </c>
      <c r="DX368">
        <v>430.277</v>
      </c>
      <c r="DY368">
        <v>0.224614333333333</v>
      </c>
      <c r="DZ368">
        <v>419.994666666667</v>
      </c>
      <c r="EA368">
        <v>23.8974666666667</v>
      </c>
      <c r="EB368">
        <v>2.17917333333333</v>
      </c>
      <c r="EC368">
        <v>2.15888</v>
      </c>
      <c r="ED368">
        <v>18.8100333333333</v>
      </c>
      <c r="EE368">
        <v>18.6604</v>
      </c>
      <c r="EF368">
        <v>0.00500059</v>
      </c>
      <c r="EG368">
        <v>0</v>
      </c>
      <c r="EH368">
        <v>0</v>
      </c>
      <c r="EI368">
        <v>0</v>
      </c>
      <c r="EJ368">
        <v>776.633333333333</v>
      </c>
      <c r="EK368">
        <v>0.00500059</v>
      </c>
      <c r="EL368">
        <v>-13.1333333333333</v>
      </c>
      <c r="EM368">
        <v>-1.36666666666667</v>
      </c>
      <c r="EN368">
        <v>35.4163333333333</v>
      </c>
      <c r="EO368">
        <v>38.25</v>
      </c>
      <c r="EP368">
        <v>36.625</v>
      </c>
      <c r="EQ368">
        <v>38.083</v>
      </c>
      <c r="ER368">
        <v>37.583</v>
      </c>
      <c r="ES368">
        <v>0</v>
      </c>
      <c r="ET368">
        <v>0</v>
      </c>
      <c r="EU368">
        <v>0</v>
      </c>
      <c r="EV368">
        <v>1759365266.5</v>
      </c>
      <c r="EW368">
        <v>0</v>
      </c>
      <c r="EX368">
        <v>775.611538461538</v>
      </c>
      <c r="EY368">
        <v>21.3162389648882</v>
      </c>
      <c r="EZ368">
        <v>-25.7811963801881</v>
      </c>
      <c r="FA368">
        <v>-12.9038461538462</v>
      </c>
      <c r="FB368">
        <v>15</v>
      </c>
      <c r="FC368">
        <v>0</v>
      </c>
      <c r="FD368" t="s">
        <v>422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0.63659380952381</v>
      </c>
      <c r="FQ368">
        <v>-0.104370467532468</v>
      </c>
      <c r="FR368">
        <v>0.0314304647400137</v>
      </c>
      <c r="FS368">
        <v>1</v>
      </c>
      <c r="FT368">
        <v>774.788235294118</v>
      </c>
      <c r="FU368">
        <v>5.35676079962854</v>
      </c>
      <c r="FV368">
        <v>5.9317572391861</v>
      </c>
      <c r="FW368">
        <v>-1</v>
      </c>
      <c r="FX368">
        <v>0.224260333333333</v>
      </c>
      <c r="FY368">
        <v>0.000555896103896359</v>
      </c>
      <c r="FZ368">
        <v>0.000612033405043293</v>
      </c>
      <c r="GA368">
        <v>1</v>
      </c>
      <c r="GB368">
        <v>2</v>
      </c>
      <c r="GC368">
        <v>2</v>
      </c>
      <c r="GD368" t="s">
        <v>449</v>
      </c>
      <c r="GE368">
        <v>3.13295</v>
      </c>
      <c r="GF368">
        <v>2.71138</v>
      </c>
      <c r="GG368">
        <v>0.0894026</v>
      </c>
      <c r="GH368">
        <v>0.089761</v>
      </c>
      <c r="GI368">
        <v>0.103088</v>
      </c>
      <c r="GJ368">
        <v>0.103175</v>
      </c>
      <c r="GK368">
        <v>34271.8</v>
      </c>
      <c r="GL368">
        <v>36698.7</v>
      </c>
      <c r="GM368">
        <v>34053.7</v>
      </c>
      <c r="GN368">
        <v>36506.2</v>
      </c>
      <c r="GO368">
        <v>43136.1</v>
      </c>
      <c r="GP368">
        <v>46999.8</v>
      </c>
      <c r="GQ368">
        <v>53125.2</v>
      </c>
      <c r="GR368">
        <v>58348.2</v>
      </c>
      <c r="GS368">
        <v>1.95122</v>
      </c>
      <c r="GT368">
        <v>1.78043</v>
      </c>
      <c r="GU368">
        <v>0.0809692</v>
      </c>
      <c r="GV368">
        <v>0</v>
      </c>
      <c r="GW368">
        <v>28.6756</v>
      </c>
      <c r="GX368">
        <v>999.9</v>
      </c>
      <c r="GY368">
        <v>57.325</v>
      </c>
      <c r="GZ368">
        <v>31.008</v>
      </c>
      <c r="HA368">
        <v>28.6408</v>
      </c>
      <c r="HB368">
        <v>54.7728</v>
      </c>
      <c r="HC368">
        <v>44.6314</v>
      </c>
      <c r="HD368">
        <v>1</v>
      </c>
      <c r="HE368">
        <v>0.0935239</v>
      </c>
      <c r="HF368">
        <v>-1.45885</v>
      </c>
      <c r="HG368">
        <v>20.1255</v>
      </c>
      <c r="HH368">
        <v>5.19887</v>
      </c>
      <c r="HI368">
        <v>12.004</v>
      </c>
      <c r="HJ368">
        <v>4.9756</v>
      </c>
      <c r="HK368">
        <v>3.294</v>
      </c>
      <c r="HL368">
        <v>9999</v>
      </c>
      <c r="HM368">
        <v>9999</v>
      </c>
      <c r="HN368">
        <v>999.9</v>
      </c>
      <c r="HO368">
        <v>9999</v>
      </c>
      <c r="HP368">
        <v>1.86325</v>
      </c>
      <c r="HQ368">
        <v>1.86813</v>
      </c>
      <c r="HR368">
        <v>1.86795</v>
      </c>
      <c r="HS368">
        <v>1.86905</v>
      </c>
      <c r="HT368">
        <v>1.86983</v>
      </c>
      <c r="HU368">
        <v>1.86592</v>
      </c>
      <c r="HV368">
        <v>1.86693</v>
      </c>
      <c r="HW368">
        <v>1.86842</v>
      </c>
      <c r="HX368">
        <v>5</v>
      </c>
      <c r="HY368">
        <v>0</v>
      </c>
      <c r="HZ368">
        <v>0</v>
      </c>
      <c r="IA368">
        <v>0</v>
      </c>
      <c r="IB368" t="s">
        <v>424</v>
      </c>
      <c r="IC368" t="s">
        <v>425</v>
      </c>
      <c r="ID368" t="s">
        <v>426</v>
      </c>
      <c r="IE368" t="s">
        <v>426</v>
      </c>
      <c r="IF368" t="s">
        <v>426</v>
      </c>
      <c r="IG368" t="s">
        <v>426</v>
      </c>
      <c r="IH368">
        <v>0</v>
      </c>
      <c r="II368">
        <v>100</v>
      </c>
      <c r="IJ368">
        <v>100</v>
      </c>
      <c r="IK368">
        <v>1.981</v>
      </c>
      <c r="IL368">
        <v>0.3879</v>
      </c>
      <c r="IM368">
        <v>0.591063205497763</v>
      </c>
      <c r="IN368">
        <v>0.00362635438953289</v>
      </c>
      <c r="IO368">
        <v>-8.50754122937555e-07</v>
      </c>
      <c r="IP368">
        <v>2.87264459290622e-10</v>
      </c>
      <c r="IQ368">
        <v>-0.103101814204982</v>
      </c>
      <c r="IR368">
        <v>-0.017656537129445</v>
      </c>
      <c r="IS368">
        <v>0.00217271289782075</v>
      </c>
      <c r="IT368">
        <v>-2.34727275410467e-05</v>
      </c>
      <c r="IU368">
        <v>4</v>
      </c>
      <c r="IV368">
        <v>2183</v>
      </c>
      <c r="IW368">
        <v>1</v>
      </c>
      <c r="IX368">
        <v>27</v>
      </c>
      <c r="IY368">
        <v>29322754.4</v>
      </c>
      <c r="IZ368">
        <v>29322754.4</v>
      </c>
      <c r="JA368">
        <v>0.998535</v>
      </c>
      <c r="JB368">
        <v>2.65015</v>
      </c>
      <c r="JC368">
        <v>1.54785</v>
      </c>
      <c r="JD368">
        <v>2.31323</v>
      </c>
      <c r="JE368">
        <v>1.64673</v>
      </c>
      <c r="JF368">
        <v>2.31567</v>
      </c>
      <c r="JG368">
        <v>34.6463</v>
      </c>
      <c r="JH368">
        <v>24.2101</v>
      </c>
      <c r="JI368">
        <v>18</v>
      </c>
      <c r="JJ368">
        <v>505.371</v>
      </c>
      <c r="JK368">
        <v>395.869</v>
      </c>
      <c r="JL368">
        <v>31.0278</v>
      </c>
      <c r="JM368">
        <v>28.5631</v>
      </c>
      <c r="JN368">
        <v>30.0002</v>
      </c>
      <c r="JO368">
        <v>28.5172</v>
      </c>
      <c r="JP368">
        <v>28.4671</v>
      </c>
      <c r="JQ368">
        <v>20.0089</v>
      </c>
      <c r="JR368">
        <v>20.1885</v>
      </c>
      <c r="JS368">
        <v>55.2665</v>
      </c>
      <c r="JT368">
        <v>31.0296</v>
      </c>
      <c r="JU368">
        <v>420</v>
      </c>
      <c r="JV368">
        <v>23.9472</v>
      </c>
      <c r="JW368">
        <v>96.5692</v>
      </c>
      <c r="JX368">
        <v>94.5348</v>
      </c>
    </row>
    <row r="369" spans="1:284">
      <c r="A369">
        <v>353</v>
      </c>
      <c r="B369">
        <v>1759365267</v>
      </c>
      <c r="C369">
        <v>4224.90000009537</v>
      </c>
      <c r="D369" t="s">
        <v>1141</v>
      </c>
      <c r="E369" t="s">
        <v>1142</v>
      </c>
      <c r="F369">
        <v>5</v>
      </c>
      <c r="G369" t="s">
        <v>1094</v>
      </c>
      <c r="H369" t="s">
        <v>419</v>
      </c>
      <c r="I369">
        <v>1759365264</v>
      </c>
      <c r="J369">
        <f>(K369)/1000</f>
        <v>0</v>
      </c>
      <c r="K369">
        <f>1000*DK369*AI369*(DG369-DH369)/(100*CZ369*(1000-AI369*DG369))</f>
        <v>0</v>
      </c>
      <c r="L369">
        <f>DK369*AI369*(DF369-DE369*(1000-AI369*DH369)/(1000-AI369*DG369))/(100*CZ369)</f>
        <v>0</v>
      </c>
      <c r="M369">
        <f>DE369 - IF(AI369&gt;1, L369*CZ369*100.0/(AK369), 0)</f>
        <v>0</v>
      </c>
      <c r="N369">
        <f>((T369-J369/2)*M369-L369)/(T369+J369/2)</f>
        <v>0</v>
      </c>
      <c r="O369">
        <f>N369*(DL369+DM369)/1000.0</f>
        <v>0</v>
      </c>
      <c r="P369">
        <f>(DE369 - IF(AI369&gt;1, L369*CZ369*100.0/(AK369), 0))*(DL369+DM369)/1000.0</f>
        <v>0</v>
      </c>
      <c r="Q369">
        <f>2.0/((1/S369-1/R369)+SIGN(S369)*SQRT((1/S369-1/R369)*(1/S369-1/R369) + 4*DA369/((DA369+1)*(DA369+1))*(2*1/S369*1/R369-1/R369*1/R369)))</f>
        <v>0</v>
      </c>
      <c r="R369">
        <f>IF(LEFT(DB369,1)&lt;&gt;"0",IF(LEFT(DB369,1)="1",3.0,DC369),$D$5+$E$5*(DS369*DL369/($K$5*1000))+$F$5*(DS369*DL369/($K$5*1000))*MAX(MIN(CZ369,$J$5),$I$5)*MAX(MIN(CZ369,$J$5),$I$5)+$G$5*MAX(MIN(CZ369,$J$5),$I$5)*(DS369*DL369/($K$5*1000))+$H$5*(DS369*DL369/($K$5*1000))*(DS369*DL369/($K$5*1000)))</f>
        <v>0</v>
      </c>
      <c r="S369">
        <f>J369*(1000-(1000*0.61365*exp(17.502*W369/(240.97+W369))/(DL369+DM369)+DG369)/2)/(1000*0.61365*exp(17.502*W369/(240.97+W369))/(DL369+DM369)-DG369)</f>
        <v>0</v>
      </c>
      <c r="T369">
        <f>1/((DA369+1)/(Q369/1.6)+1/(R369/1.37)) + DA369/((DA369+1)/(Q369/1.6) + DA369/(R369/1.37))</f>
        <v>0</v>
      </c>
      <c r="U369">
        <f>(CV369*CY369)</f>
        <v>0</v>
      </c>
      <c r="V369">
        <f>(DN369+(U369+2*0.95*5.67E-8*(((DN369+$B$7)+273)^4-(DN369+273)^4)-44100*J369)/(1.84*29.3*R369+8*0.95*5.67E-8*(DN369+273)^3))</f>
        <v>0</v>
      </c>
      <c r="W369">
        <f>($C$7*DO369+$D$7*DP369+$E$7*V369)</f>
        <v>0</v>
      </c>
      <c r="X369">
        <f>0.61365*exp(17.502*W369/(240.97+W369))</f>
        <v>0</v>
      </c>
      <c r="Y369">
        <f>(Z369/AA369*100)</f>
        <v>0</v>
      </c>
      <c r="Z369">
        <f>DG369*(DL369+DM369)/1000</f>
        <v>0</v>
      </c>
      <c r="AA369">
        <f>0.61365*exp(17.502*DN369/(240.97+DN369))</f>
        <v>0</v>
      </c>
      <c r="AB369">
        <f>(X369-DG369*(DL369+DM369)/1000)</f>
        <v>0</v>
      </c>
      <c r="AC369">
        <f>(-J369*44100)</f>
        <v>0</v>
      </c>
      <c r="AD369">
        <f>2*29.3*R369*0.92*(DN369-W369)</f>
        <v>0</v>
      </c>
      <c r="AE369">
        <f>2*0.95*5.67E-8*(((DN369+$B$7)+273)^4-(W369+273)^4)</f>
        <v>0</v>
      </c>
      <c r="AF369">
        <f>U369+AE369+AC369+AD369</f>
        <v>0</v>
      </c>
      <c r="AG369">
        <v>0</v>
      </c>
      <c r="AH369">
        <v>0</v>
      </c>
      <c r="AI369">
        <f>IF(AG369*$H$13&gt;=AK369,1.0,(AK369/(AK369-AG369*$H$13)))</f>
        <v>0</v>
      </c>
      <c r="AJ369">
        <f>(AI369-1)*100</f>
        <v>0</v>
      </c>
      <c r="AK369">
        <f>MAX(0,($B$13+$C$13*DS369)/(1+$D$13*DS369)*DL369/(DN369+273)*$E$13)</f>
        <v>0</v>
      </c>
      <c r="AL369" t="s">
        <v>420</v>
      </c>
      <c r="AM369" t="s">
        <v>420</v>
      </c>
      <c r="AN369">
        <v>0</v>
      </c>
      <c r="AO369">
        <v>0</v>
      </c>
      <c r="AP369">
        <f>1-AN369/AO369</f>
        <v>0</v>
      </c>
      <c r="AQ369">
        <v>0</v>
      </c>
      <c r="AR369" t="s">
        <v>420</v>
      </c>
      <c r="AS369" t="s">
        <v>420</v>
      </c>
      <c r="AT369">
        <v>0</v>
      </c>
      <c r="AU369">
        <v>0</v>
      </c>
      <c r="AV369">
        <f>1-AT369/AU369</f>
        <v>0</v>
      </c>
      <c r="AW369">
        <v>0.5</v>
      </c>
      <c r="AX369">
        <f>CW369</f>
        <v>0</v>
      </c>
      <c r="AY369">
        <f>L369</f>
        <v>0</v>
      </c>
      <c r="AZ369">
        <f>AV369*AW369*AX369</f>
        <v>0</v>
      </c>
      <c r="BA369">
        <f>(AY369-AQ369)/AX369</f>
        <v>0</v>
      </c>
      <c r="BB369">
        <f>(AO369-AU369)/AU369</f>
        <v>0</v>
      </c>
      <c r="BC369">
        <f>AN369/(AP369+AN369/AU369)</f>
        <v>0</v>
      </c>
      <c r="BD369" t="s">
        <v>420</v>
      </c>
      <c r="BE369">
        <v>0</v>
      </c>
      <c r="BF369">
        <f>IF(BE369&lt;&gt;0, BE369, BC369)</f>
        <v>0</v>
      </c>
      <c r="BG369">
        <f>1-BF369/AU369</f>
        <v>0</v>
      </c>
      <c r="BH369">
        <f>(AU369-AT369)/(AU369-BF369)</f>
        <v>0</v>
      </c>
      <c r="BI369">
        <f>(AO369-AU369)/(AO369-BF369)</f>
        <v>0</v>
      </c>
      <c r="BJ369">
        <f>(AU369-AT369)/(AU369-AN369)</f>
        <v>0</v>
      </c>
      <c r="BK369">
        <f>(AO369-AU369)/(AO369-AN369)</f>
        <v>0</v>
      </c>
      <c r="BL369">
        <f>(BH369*BF369/AT369)</f>
        <v>0</v>
      </c>
      <c r="BM369">
        <f>(1-BL369)</f>
        <v>0</v>
      </c>
      <c r="CV369">
        <f>$B$11*DT369+$C$11*DU369+$F$11*EF369*(1-EI369)</f>
        <v>0</v>
      </c>
      <c r="CW369">
        <f>CV369*CX369</f>
        <v>0</v>
      </c>
      <c r="CX369">
        <f>($B$11*$D$9+$C$11*$D$9+$F$11*((ES369+EK369)/MAX(ES369+EK369+ET369, 0.1)*$I$9+ET369/MAX(ES369+EK369+ET369, 0.1)*$J$9))/($B$11+$C$11+$F$11)</f>
        <v>0</v>
      </c>
      <c r="CY369">
        <f>($B$11*$K$9+$C$11*$K$9+$F$11*((ES369+EK369)/MAX(ES369+EK369+ET369, 0.1)*$P$9+ET369/MAX(ES369+EK369+ET369, 0.1)*$Q$9))/($B$11+$C$11+$F$11)</f>
        <v>0</v>
      </c>
      <c r="CZ369">
        <v>5.52</v>
      </c>
      <c r="DA369">
        <v>0.5</v>
      </c>
      <c r="DB369" t="s">
        <v>421</v>
      </c>
      <c r="DC369">
        <v>2</v>
      </c>
      <c r="DD369">
        <v>1759365264</v>
      </c>
      <c r="DE369">
        <v>420.620666666667</v>
      </c>
      <c r="DF369">
        <v>419.976</v>
      </c>
      <c r="DG369">
        <v>24.1219</v>
      </c>
      <c r="DH369">
        <v>23.8973</v>
      </c>
      <c r="DI369">
        <v>418.639</v>
      </c>
      <c r="DJ369">
        <v>23.7339666666667</v>
      </c>
      <c r="DK369">
        <v>499.995</v>
      </c>
      <c r="DL369">
        <v>90.3399333333333</v>
      </c>
      <c r="DM369">
        <v>0.0334540666666667</v>
      </c>
      <c r="DN369">
        <v>30.4332666666667</v>
      </c>
      <c r="DO369">
        <v>29.9950666666667</v>
      </c>
      <c r="DP369">
        <v>999.9</v>
      </c>
      <c r="DQ369">
        <v>0</v>
      </c>
      <c r="DR369">
        <v>0</v>
      </c>
      <c r="DS369">
        <v>10000.8</v>
      </c>
      <c r="DT369">
        <v>0</v>
      </c>
      <c r="DU369">
        <v>0.330984</v>
      </c>
      <c r="DV369">
        <v>0.644531333333333</v>
      </c>
      <c r="DW369">
        <v>431.017666666667</v>
      </c>
      <c r="DX369">
        <v>430.258</v>
      </c>
      <c r="DY369">
        <v>0.224596</v>
      </c>
      <c r="DZ369">
        <v>419.976</v>
      </c>
      <c r="EA369">
        <v>23.8973</v>
      </c>
      <c r="EB369">
        <v>2.17917</v>
      </c>
      <c r="EC369">
        <v>2.15888</v>
      </c>
      <c r="ED369">
        <v>18.81</v>
      </c>
      <c r="EE369">
        <v>18.6604</v>
      </c>
      <c r="EF369">
        <v>0.00500059</v>
      </c>
      <c r="EG369">
        <v>0</v>
      </c>
      <c r="EH369">
        <v>0</v>
      </c>
      <c r="EI369">
        <v>0</v>
      </c>
      <c r="EJ369">
        <v>777.533333333333</v>
      </c>
      <c r="EK369">
        <v>0.00500059</v>
      </c>
      <c r="EL369">
        <v>-14.0333333333333</v>
      </c>
      <c r="EM369">
        <v>-1.43333333333333</v>
      </c>
      <c r="EN369">
        <v>35.3956666666667</v>
      </c>
      <c r="EO369">
        <v>38.229</v>
      </c>
      <c r="EP369">
        <v>36.625</v>
      </c>
      <c r="EQ369">
        <v>38.083</v>
      </c>
      <c r="ER369">
        <v>37.562</v>
      </c>
      <c r="ES369">
        <v>0</v>
      </c>
      <c r="ET369">
        <v>0</v>
      </c>
      <c r="EU369">
        <v>0</v>
      </c>
      <c r="EV369">
        <v>1759365268.3</v>
      </c>
      <c r="EW369">
        <v>0</v>
      </c>
      <c r="EX369">
        <v>776.648</v>
      </c>
      <c r="EY369">
        <v>1.9307690006978</v>
      </c>
      <c r="EZ369">
        <v>-22.4384614725555</v>
      </c>
      <c r="FA369">
        <v>-14.252</v>
      </c>
      <c r="FB369">
        <v>15</v>
      </c>
      <c r="FC369">
        <v>0</v>
      </c>
      <c r="FD369" t="s">
        <v>422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0.636247904761905</v>
      </c>
      <c r="FQ369">
        <v>-0.0779243376623374</v>
      </c>
      <c r="FR369">
        <v>0.0315784239856821</v>
      </c>
      <c r="FS369">
        <v>1</v>
      </c>
      <c r="FT369">
        <v>775.273529411765</v>
      </c>
      <c r="FU369">
        <v>15.0725744111301</v>
      </c>
      <c r="FV369">
        <v>6.14191524179309</v>
      </c>
      <c r="FW369">
        <v>-1</v>
      </c>
      <c r="FX369">
        <v>0.224303285714286</v>
      </c>
      <c r="FY369">
        <v>-0.000224103896103943</v>
      </c>
      <c r="FZ369">
        <v>0.000590965887570602</v>
      </c>
      <c r="GA369">
        <v>1</v>
      </c>
      <c r="GB369">
        <v>2</v>
      </c>
      <c r="GC369">
        <v>2</v>
      </c>
      <c r="GD369" t="s">
        <v>449</v>
      </c>
      <c r="GE369">
        <v>3.13296</v>
      </c>
      <c r="GF369">
        <v>2.71149</v>
      </c>
      <c r="GG369">
        <v>0.089402</v>
      </c>
      <c r="GH369">
        <v>0.0897558</v>
      </c>
      <c r="GI369">
        <v>0.103087</v>
      </c>
      <c r="GJ369">
        <v>0.103174</v>
      </c>
      <c r="GK369">
        <v>34271.6</v>
      </c>
      <c r="GL369">
        <v>36699</v>
      </c>
      <c r="GM369">
        <v>34053.5</v>
      </c>
      <c r="GN369">
        <v>36506.2</v>
      </c>
      <c r="GO369">
        <v>43136</v>
      </c>
      <c r="GP369">
        <v>46999.8</v>
      </c>
      <c r="GQ369">
        <v>53125.1</v>
      </c>
      <c r="GR369">
        <v>58348.2</v>
      </c>
      <c r="GS369">
        <v>1.95117</v>
      </c>
      <c r="GT369">
        <v>1.78052</v>
      </c>
      <c r="GU369">
        <v>0.0807084</v>
      </c>
      <c r="GV369">
        <v>0</v>
      </c>
      <c r="GW369">
        <v>28.6756</v>
      </c>
      <c r="GX369">
        <v>999.9</v>
      </c>
      <c r="GY369">
        <v>57.325</v>
      </c>
      <c r="GZ369">
        <v>31.008</v>
      </c>
      <c r="HA369">
        <v>28.6385</v>
      </c>
      <c r="HB369">
        <v>54.5728</v>
      </c>
      <c r="HC369">
        <v>44.3109</v>
      </c>
      <c r="HD369">
        <v>1</v>
      </c>
      <c r="HE369">
        <v>0.0935544</v>
      </c>
      <c r="HF369">
        <v>-1.45546</v>
      </c>
      <c r="HG369">
        <v>20.1255</v>
      </c>
      <c r="HH369">
        <v>5.19902</v>
      </c>
      <c r="HI369">
        <v>12.004</v>
      </c>
      <c r="HJ369">
        <v>4.9755</v>
      </c>
      <c r="HK369">
        <v>3.294</v>
      </c>
      <c r="HL369">
        <v>9999</v>
      </c>
      <c r="HM369">
        <v>9999</v>
      </c>
      <c r="HN369">
        <v>999.9</v>
      </c>
      <c r="HO369">
        <v>9999</v>
      </c>
      <c r="HP369">
        <v>1.86325</v>
      </c>
      <c r="HQ369">
        <v>1.86813</v>
      </c>
      <c r="HR369">
        <v>1.86796</v>
      </c>
      <c r="HS369">
        <v>1.86905</v>
      </c>
      <c r="HT369">
        <v>1.86984</v>
      </c>
      <c r="HU369">
        <v>1.86594</v>
      </c>
      <c r="HV369">
        <v>1.86693</v>
      </c>
      <c r="HW369">
        <v>1.86842</v>
      </c>
      <c r="HX369">
        <v>5</v>
      </c>
      <c r="HY369">
        <v>0</v>
      </c>
      <c r="HZ369">
        <v>0</v>
      </c>
      <c r="IA369">
        <v>0</v>
      </c>
      <c r="IB369" t="s">
        <v>424</v>
      </c>
      <c r="IC369" t="s">
        <v>425</v>
      </c>
      <c r="ID369" t="s">
        <v>426</v>
      </c>
      <c r="IE369" t="s">
        <v>426</v>
      </c>
      <c r="IF369" t="s">
        <v>426</v>
      </c>
      <c r="IG369" t="s">
        <v>426</v>
      </c>
      <c r="IH369">
        <v>0</v>
      </c>
      <c r="II369">
        <v>100</v>
      </c>
      <c r="IJ369">
        <v>100</v>
      </c>
      <c r="IK369">
        <v>1.981</v>
      </c>
      <c r="IL369">
        <v>0.3879</v>
      </c>
      <c r="IM369">
        <v>0.591063205497763</v>
      </c>
      <c r="IN369">
        <v>0.00362635438953289</v>
      </c>
      <c r="IO369">
        <v>-8.50754122937555e-07</v>
      </c>
      <c r="IP369">
        <v>2.87264459290622e-10</v>
      </c>
      <c r="IQ369">
        <v>-0.103101814204982</v>
      </c>
      <c r="IR369">
        <v>-0.017656537129445</v>
      </c>
      <c r="IS369">
        <v>0.00217271289782075</v>
      </c>
      <c r="IT369">
        <v>-2.34727275410467e-05</v>
      </c>
      <c r="IU369">
        <v>4</v>
      </c>
      <c r="IV369">
        <v>2183</v>
      </c>
      <c r="IW369">
        <v>1</v>
      </c>
      <c r="IX369">
        <v>27</v>
      </c>
      <c r="IY369">
        <v>29322754.4</v>
      </c>
      <c r="IZ369">
        <v>29322754.4</v>
      </c>
      <c r="JA369">
        <v>0.998535</v>
      </c>
      <c r="JB369">
        <v>2.63794</v>
      </c>
      <c r="JC369">
        <v>1.54785</v>
      </c>
      <c r="JD369">
        <v>2.31323</v>
      </c>
      <c r="JE369">
        <v>1.64673</v>
      </c>
      <c r="JF369">
        <v>2.40112</v>
      </c>
      <c r="JG369">
        <v>34.6235</v>
      </c>
      <c r="JH369">
        <v>24.2188</v>
      </c>
      <c r="JI369">
        <v>18</v>
      </c>
      <c r="JJ369">
        <v>505.339</v>
      </c>
      <c r="JK369">
        <v>395.924</v>
      </c>
      <c r="JL369">
        <v>31.0298</v>
      </c>
      <c r="JM369">
        <v>28.5631</v>
      </c>
      <c r="JN369">
        <v>30.0002</v>
      </c>
      <c r="JO369">
        <v>28.5174</v>
      </c>
      <c r="JP369">
        <v>28.4671</v>
      </c>
      <c r="JQ369">
        <v>20.0108</v>
      </c>
      <c r="JR369">
        <v>20.1885</v>
      </c>
      <c r="JS369">
        <v>55.2665</v>
      </c>
      <c r="JT369">
        <v>31.0329</v>
      </c>
      <c r="JU369">
        <v>420</v>
      </c>
      <c r="JV369">
        <v>23.9472</v>
      </c>
      <c r="JW369">
        <v>96.5689</v>
      </c>
      <c r="JX369">
        <v>94.5349</v>
      </c>
    </row>
    <row r="370" spans="1:284">
      <c r="A370">
        <v>354</v>
      </c>
      <c r="B370">
        <v>1759365269</v>
      </c>
      <c r="C370">
        <v>4226.90000009537</v>
      </c>
      <c r="D370" t="s">
        <v>1143</v>
      </c>
      <c r="E370" t="s">
        <v>1144</v>
      </c>
      <c r="F370">
        <v>5</v>
      </c>
      <c r="G370" t="s">
        <v>1094</v>
      </c>
      <c r="H370" t="s">
        <v>419</v>
      </c>
      <c r="I370">
        <v>1759365266</v>
      </c>
      <c r="J370">
        <f>(K370)/1000</f>
        <v>0</v>
      </c>
      <c r="K370">
        <f>1000*DK370*AI370*(DG370-DH370)/(100*CZ370*(1000-AI370*DG370))</f>
        <v>0</v>
      </c>
      <c r="L370">
        <f>DK370*AI370*(DF370-DE370*(1000-AI370*DH370)/(1000-AI370*DG370))/(100*CZ370)</f>
        <v>0</v>
      </c>
      <c r="M370">
        <f>DE370 - IF(AI370&gt;1, L370*CZ370*100.0/(AK370), 0)</f>
        <v>0</v>
      </c>
      <c r="N370">
        <f>((T370-J370/2)*M370-L370)/(T370+J370/2)</f>
        <v>0</v>
      </c>
      <c r="O370">
        <f>N370*(DL370+DM370)/1000.0</f>
        <v>0</v>
      </c>
      <c r="P370">
        <f>(DE370 - IF(AI370&gt;1, L370*CZ370*100.0/(AK370), 0))*(DL370+DM370)/1000.0</f>
        <v>0</v>
      </c>
      <c r="Q370">
        <f>2.0/((1/S370-1/R370)+SIGN(S370)*SQRT((1/S370-1/R370)*(1/S370-1/R370) + 4*DA370/((DA370+1)*(DA370+1))*(2*1/S370*1/R370-1/R370*1/R370)))</f>
        <v>0</v>
      </c>
      <c r="R370">
        <f>IF(LEFT(DB370,1)&lt;&gt;"0",IF(LEFT(DB370,1)="1",3.0,DC370),$D$5+$E$5*(DS370*DL370/($K$5*1000))+$F$5*(DS370*DL370/($K$5*1000))*MAX(MIN(CZ370,$J$5),$I$5)*MAX(MIN(CZ370,$J$5),$I$5)+$G$5*MAX(MIN(CZ370,$J$5),$I$5)*(DS370*DL370/($K$5*1000))+$H$5*(DS370*DL370/($K$5*1000))*(DS370*DL370/($K$5*1000)))</f>
        <v>0</v>
      </c>
      <c r="S370">
        <f>J370*(1000-(1000*0.61365*exp(17.502*W370/(240.97+W370))/(DL370+DM370)+DG370)/2)/(1000*0.61365*exp(17.502*W370/(240.97+W370))/(DL370+DM370)-DG370)</f>
        <v>0</v>
      </c>
      <c r="T370">
        <f>1/((DA370+1)/(Q370/1.6)+1/(R370/1.37)) + DA370/((DA370+1)/(Q370/1.6) + DA370/(R370/1.37))</f>
        <v>0</v>
      </c>
      <c r="U370">
        <f>(CV370*CY370)</f>
        <v>0</v>
      </c>
      <c r="V370">
        <f>(DN370+(U370+2*0.95*5.67E-8*(((DN370+$B$7)+273)^4-(DN370+273)^4)-44100*J370)/(1.84*29.3*R370+8*0.95*5.67E-8*(DN370+273)^3))</f>
        <v>0</v>
      </c>
      <c r="W370">
        <f>($C$7*DO370+$D$7*DP370+$E$7*V370)</f>
        <v>0</v>
      </c>
      <c r="X370">
        <f>0.61365*exp(17.502*W370/(240.97+W370))</f>
        <v>0</v>
      </c>
      <c r="Y370">
        <f>(Z370/AA370*100)</f>
        <v>0</v>
      </c>
      <c r="Z370">
        <f>DG370*(DL370+DM370)/1000</f>
        <v>0</v>
      </c>
      <c r="AA370">
        <f>0.61365*exp(17.502*DN370/(240.97+DN370))</f>
        <v>0</v>
      </c>
      <c r="AB370">
        <f>(X370-DG370*(DL370+DM370)/1000)</f>
        <v>0</v>
      </c>
      <c r="AC370">
        <f>(-J370*44100)</f>
        <v>0</v>
      </c>
      <c r="AD370">
        <f>2*29.3*R370*0.92*(DN370-W370)</f>
        <v>0</v>
      </c>
      <c r="AE370">
        <f>2*0.95*5.67E-8*(((DN370+$B$7)+273)^4-(W370+273)^4)</f>
        <v>0</v>
      </c>
      <c r="AF370">
        <f>U370+AE370+AC370+AD370</f>
        <v>0</v>
      </c>
      <c r="AG370">
        <v>0</v>
      </c>
      <c r="AH370">
        <v>0</v>
      </c>
      <c r="AI370">
        <f>IF(AG370*$H$13&gt;=AK370,1.0,(AK370/(AK370-AG370*$H$13)))</f>
        <v>0</v>
      </c>
      <c r="AJ370">
        <f>(AI370-1)*100</f>
        <v>0</v>
      </c>
      <c r="AK370">
        <f>MAX(0,($B$13+$C$13*DS370)/(1+$D$13*DS370)*DL370/(DN370+273)*$E$13)</f>
        <v>0</v>
      </c>
      <c r="AL370" t="s">
        <v>420</v>
      </c>
      <c r="AM370" t="s">
        <v>420</v>
      </c>
      <c r="AN370">
        <v>0</v>
      </c>
      <c r="AO370">
        <v>0</v>
      </c>
      <c r="AP370">
        <f>1-AN370/AO370</f>
        <v>0</v>
      </c>
      <c r="AQ370">
        <v>0</v>
      </c>
      <c r="AR370" t="s">
        <v>420</v>
      </c>
      <c r="AS370" t="s">
        <v>420</v>
      </c>
      <c r="AT370">
        <v>0</v>
      </c>
      <c r="AU370">
        <v>0</v>
      </c>
      <c r="AV370">
        <f>1-AT370/AU370</f>
        <v>0</v>
      </c>
      <c r="AW370">
        <v>0.5</v>
      </c>
      <c r="AX370">
        <f>CW370</f>
        <v>0</v>
      </c>
      <c r="AY370">
        <f>L370</f>
        <v>0</v>
      </c>
      <c r="AZ370">
        <f>AV370*AW370*AX370</f>
        <v>0</v>
      </c>
      <c r="BA370">
        <f>(AY370-AQ370)/AX370</f>
        <v>0</v>
      </c>
      <c r="BB370">
        <f>(AO370-AU370)/AU370</f>
        <v>0</v>
      </c>
      <c r="BC370">
        <f>AN370/(AP370+AN370/AU370)</f>
        <v>0</v>
      </c>
      <c r="BD370" t="s">
        <v>420</v>
      </c>
      <c r="BE370">
        <v>0</v>
      </c>
      <c r="BF370">
        <f>IF(BE370&lt;&gt;0, BE370, BC370)</f>
        <v>0</v>
      </c>
      <c r="BG370">
        <f>1-BF370/AU370</f>
        <v>0</v>
      </c>
      <c r="BH370">
        <f>(AU370-AT370)/(AU370-BF370)</f>
        <v>0</v>
      </c>
      <c r="BI370">
        <f>(AO370-AU370)/(AO370-BF370)</f>
        <v>0</v>
      </c>
      <c r="BJ370">
        <f>(AU370-AT370)/(AU370-AN370)</f>
        <v>0</v>
      </c>
      <c r="BK370">
        <f>(AO370-AU370)/(AO370-AN370)</f>
        <v>0</v>
      </c>
      <c r="BL370">
        <f>(BH370*BF370/AT370)</f>
        <v>0</v>
      </c>
      <c r="BM370">
        <f>(1-BL370)</f>
        <v>0</v>
      </c>
      <c r="CV370">
        <f>$B$11*DT370+$C$11*DU370+$F$11*EF370*(1-EI370)</f>
        <v>0</v>
      </c>
      <c r="CW370">
        <f>CV370*CX370</f>
        <v>0</v>
      </c>
      <c r="CX370">
        <f>($B$11*$D$9+$C$11*$D$9+$F$11*((ES370+EK370)/MAX(ES370+EK370+ET370, 0.1)*$I$9+ET370/MAX(ES370+EK370+ET370, 0.1)*$J$9))/($B$11+$C$11+$F$11)</f>
        <v>0</v>
      </c>
      <c r="CY370">
        <f>($B$11*$K$9+$C$11*$K$9+$F$11*((ES370+EK370)/MAX(ES370+EK370+ET370, 0.1)*$P$9+ET370/MAX(ES370+EK370+ET370, 0.1)*$Q$9))/($B$11+$C$11+$F$11)</f>
        <v>0</v>
      </c>
      <c r="CZ370">
        <v>5.52</v>
      </c>
      <c r="DA370">
        <v>0.5</v>
      </c>
      <c r="DB370" t="s">
        <v>421</v>
      </c>
      <c r="DC370">
        <v>2</v>
      </c>
      <c r="DD370">
        <v>1759365266</v>
      </c>
      <c r="DE370">
        <v>420.630666666667</v>
      </c>
      <c r="DF370">
        <v>419.952333333333</v>
      </c>
      <c r="DG370">
        <v>24.1215</v>
      </c>
      <c r="DH370">
        <v>23.8970666666667</v>
      </c>
      <c r="DI370">
        <v>418.649</v>
      </c>
      <c r="DJ370">
        <v>23.7336</v>
      </c>
      <c r="DK370">
        <v>500.045333333333</v>
      </c>
      <c r="DL370">
        <v>90.3411</v>
      </c>
      <c r="DM370">
        <v>0.0332618666666667</v>
      </c>
      <c r="DN370">
        <v>30.4325</v>
      </c>
      <c r="DO370">
        <v>29.9932333333333</v>
      </c>
      <c r="DP370">
        <v>999.9</v>
      </c>
      <c r="DQ370">
        <v>0</v>
      </c>
      <c r="DR370">
        <v>0</v>
      </c>
      <c r="DS370">
        <v>10024.9666666667</v>
      </c>
      <c r="DT370">
        <v>0</v>
      </c>
      <c r="DU370">
        <v>0.330984</v>
      </c>
      <c r="DV370">
        <v>0.678192333333333</v>
      </c>
      <c r="DW370">
        <v>431.027666666667</v>
      </c>
      <c r="DX370">
        <v>430.233666666667</v>
      </c>
      <c r="DY370">
        <v>0.224429333333333</v>
      </c>
      <c r="DZ370">
        <v>419.952333333333</v>
      </c>
      <c r="EA370">
        <v>23.8970666666667</v>
      </c>
      <c r="EB370">
        <v>2.17916333333333</v>
      </c>
      <c r="EC370">
        <v>2.15888666666667</v>
      </c>
      <c r="ED370">
        <v>18.8099333333333</v>
      </c>
      <c r="EE370">
        <v>18.6604333333333</v>
      </c>
      <c r="EF370">
        <v>0.00500059</v>
      </c>
      <c r="EG370">
        <v>0</v>
      </c>
      <c r="EH370">
        <v>0</v>
      </c>
      <c r="EI370">
        <v>0</v>
      </c>
      <c r="EJ370">
        <v>779.733333333333</v>
      </c>
      <c r="EK370">
        <v>0.00500059</v>
      </c>
      <c r="EL370">
        <v>-15.9</v>
      </c>
      <c r="EM370">
        <v>-1.26666666666667</v>
      </c>
      <c r="EN370">
        <v>35.375</v>
      </c>
      <c r="EO370">
        <v>38.208</v>
      </c>
      <c r="EP370">
        <v>36.625</v>
      </c>
      <c r="EQ370">
        <v>38.062</v>
      </c>
      <c r="ER370">
        <v>37.562</v>
      </c>
      <c r="ES370">
        <v>0</v>
      </c>
      <c r="ET370">
        <v>0</v>
      </c>
      <c r="EU370">
        <v>0</v>
      </c>
      <c r="EV370">
        <v>1759365270.1</v>
      </c>
      <c r="EW370">
        <v>0</v>
      </c>
      <c r="EX370">
        <v>776.292307692308</v>
      </c>
      <c r="EY370">
        <v>-10.9743590592154</v>
      </c>
      <c r="EZ370">
        <v>2.80341882390102</v>
      </c>
      <c r="FA370">
        <v>-13.4153846153846</v>
      </c>
      <c r="FB370">
        <v>15</v>
      </c>
      <c r="FC370">
        <v>0</v>
      </c>
      <c r="FD370" t="s">
        <v>422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0.636680952380952</v>
      </c>
      <c r="FQ370">
        <v>0.094256805194806</v>
      </c>
      <c r="FR370">
        <v>0.0321083489386976</v>
      </c>
      <c r="FS370">
        <v>1</v>
      </c>
      <c r="FT370">
        <v>775.608823529412</v>
      </c>
      <c r="FU370">
        <v>13.4744077888847</v>
      </c>
      <c r="FV370">
        <v>5.51859784232632</v>
      </c>
      <c r="FW370">
        <v>-1</v>
      </c>
      <c r="FX370">
        <v>0.224288666666667</v>
      </c>
      <c r="FY370">
        <v>0.000968493506493652</v>
      </c>
      <c r="FZ370">
        <v>0.000552686196449695</v>
      </c>
      <c r="GA370">
        <v>1</v>
      </c>
      <c r="GB370">
        <v>2</v>
      </c>
      <c r="GC370">
        <v>2</v>
      </c>
      <c r="GD370" t="s">
        <v>449</v>
      </c>
      <c r="GE370">
        <v>3.13295</v>
      </c>
      <c r="GF370">
        <v>2.71156</v>
      </c>
      <c r="GG370">
        <v>0.0893986</v>
      </c>
      <c r="GH370">
        <v>0.0897567</v>
      </c>
      <c r="GI370">
        <v>0.103088</v>
      </c>
      <c r="GJ370">
        <v>0.103175</v>
      </c>
      <c r="GK370">
        <v>34271.7</v>
      </c>
      <c r="GL370">
        <v>36698.8</v>
      </c>
      <c r="GM370">
        <v>34053.5</v>
      </c>
      <c r="GN370">
        <v>36506.1</v>
      </c>
      <c r="GO370">
        <v>43136</v>
      </c>
      <c r="GP370">
        <v>46999.5</v>
      </c>
      <c r="GQ370">
        <v>53125.1</v>
      </c>
      <c r="GR370">
        <v>58347.8</v>
      </c>
      <c r="GS370">
        <v>1.95105</v>
      </c>
      <c r="GT370">
        <v>1.78062</v>
      </c>
      <c r="GU370">
        <v>0.0809319</v>
      </c>
      <c r="GV370">
        <v>0</v>
      </c>
      <c r="GW370">
        <v>28.6756</v>
      </c>
      <c r="GX370">
        <v>999.9</v>
      </c>
      <c r="GY370">
        <v>57.325</v>
      </c>
      <c r="GZ370">
        <v>31.008</v>
      </c>
      <c r="HA370">
        <v>28.6404</v>
      </c>
      <c r="HB370">
        <v>54.6128</v>
      </c>
      <c r="HC370">
        <v>44.4511</v>
      </c>
      <c r="HD370">
        <v>1</v>
      </c>
      <c r="HE370">
        <v>0.0936179</v>
      </c>
      <c r="HF370">
        <v>-1.45724</v>
      </c>
      <c r="HG370">
        <v>20.1256</v>
      </c>
      <c r="HH370">
        <v>5.19917</v>
      </c>
      <c r="HI370">
        <v>12.004</v>
      </c>
      <c r="HJ370">
        <v>4.9755</v>
      </c>
      <c r="HK370">
        <v>3.294</v>
      </c>
      <c r="HL370">
        <v>9999</v>
      </c>
      <c r="HM370">
        <v>9999</v>
      </c>
      <c r="HN370">
        <v>999.9</v>
      </c>
      <c r="HO370">
        <v>9999</v>
      </c>
      <c r="HP370">
        <v>1.86325</v>
      </c>
      <c r="HQ370">
        <v>1.86813</v>
      </c>
      <c r="HR370">
        <v>1.86792</v>
      </c>
      <c r="HS370">
        <v>1.86905</v>
      </c>
      <c r="HT370">
        <v>1.86984</v>
      </c>
      <c r="HU370">
        <v>1.86594</v>
      </c>
      <c r="HV370">
        <v>1.86694</v>
      </c>
      <c r="HW370">
        <v>1.86843</v>
      </c>
      <c r="HX370">
        <v>5</v>
      </c>
      <c r="HY370">
        <v>0</v>
      </c>
      <c r="HZ370">
        <v>0</v>
      </c>
      <c r="IA370">
        <v>0</v>
      </c>
      <c r="IB370" t="s">
        <v>424</v>
      </c>
      <c r="IC370" t="s">
        <v>425</v>
      </c>
      <c r="ID370" t="s">
        <v>426</v>
      </c>
      <c r="IE370" t="s">
        <v>426</v>
      </c>
      <c r="IF370" t="s">
        <v>426</v>
      </c>
      <c r="IG370" t="s">
        <v>426</v>
      </c>
      <c r="IH370">
        <v>0</v>
      </c>
      <c r="II370">
        <v>100</v>
      </c>
      <c r="IJ370">
        <v>100</v>
      </c>
      <c r="IK370">
        <v>1.981</v>
      </c>
      <c r="IL370">
        <v>0.3879</v>
      </c>
      <c r="IM370">
        <v>0.591063205497763</v>
      </c>
      <c r="IN370">
        <v>0.00362635438953289</v>
      </c>
      <c r="IO370">
        <v>-8.50754122937555e-07</v>
      </c>
      <c r="IP370">
        <v>2.87264459290622e-10</v>
      </c>
      <c r="IQ370">
        <v>-0.103101814204982</v>
      </c>
      <c r="IR370">
        <v>-0.017656537129445</v>
      </c>
      <c r="IS370">
        <v>0.00217271289782075</v>
      </c>
      <c r="IT370">
        <v>-2.34727275410467e-05</v>
      </c>
      <c r="IU370">
        <v>4</v>
      </c>
      <c r="IV370">
        <v>2183</v>
      </c>
      <c r="IW370">
        <v>1</v>
      </c>
      <c r="IX370">
        <v>27</v>
      </c>
      <c r="IY370">
        <v>29322754.5</v>
      </c>
      <c r="IZ370">
        <v>29322754.5</v>
      </c>
      <c r="JA370">
        <v>0.998535</v>
      </c>
      <c r="JB370">
        <v>2.65381</v>
      </c>
      <c r="JC370">
        <v>1.54785</v>
      </c>
      <c r="JD370">
        <v>2.31323</v>
      </c>
      <c r="JE370">
        <v>1.64551</v>
      </c>
      <c r="JF370">
        <v>2.24243</v>
      </c>
      <c r="JG370">
        <v>34.6235</v>
      </c>
      <c r="JH370">
        <v>24.2101</v>
      </c>
      <c r="JI370">
        <v>18</v>
      </c>
      <c r="JJ370">
        <v>505.267</v>
      </c>
      <c r="JK370">
        <v>395.978</v>
      </c>
      <c r="JL370">
        <v>31.0314</v>
      </c>
      <c r="JM370">
        <v>28.5631</v>
      </c>
      <c r="JN370">
        <v>30.0003</v>
      </c>
      <c r="JO370">
        <v>28.5186</v>
      </c>
      <c r="JP370">
        <v>28.4671</v>
      </c>
      <c r="JQ370">
        <v>20.0098</v>
      </c>
      <c r="JR370">
        <v>20.1885</v>
      </c>
      <c r="JS370">
        <v>55.2665</v>
      </c>
      <c r="JT370">
        <v>31.0329</v>
      </c>
      <c r="JU370">
        <v>420</v>
      </c>
      <c r="JV370">
        <v>23.9472</v>
      </c>
      <c r="JW370">
        <v>96.5689</v>
      </c>
      <c r="JX370">
        <v>94.5344</v>
      </c>
    </row>
    <row r="371" spans="1:284">
      <c r="A371">
        <v>355</v>
      </c>
      <c r="B371">
        <v>1759365271</v>
      </c>
      <c r="C371">
        <v>4228.90000009537</v>
      </c>
      <c r="D371" t="s">
        <v>1145</v>
      </c>
      <c r="E371" t="s">
        <v>1146</v>
      </c>
      <c r="F371">
        <v>5</v>
      </c>
      <c r="G371" t="s">
        <v>1094</v>
      </c>
      <c r="H371" t="s">
        <v>419</v>
      </c>
      <c r="I371">
        <v>1759365268</v>
      </c>
      <c r="J371">
        <f>(K371)/1000</f>
        <v>0</v>
      </c>
      <c r="K371">
        <f>1000*DK371*AI371*(DG371-DH371)/(100*CZ371*(1000-AI371*DG371))</f>
        <v>0</v>
      </c>
      <c r="L371">
        <f>DK371*AI371*(DF371-DE371*(1000-AI371*DH371)/(1000-AI371*DG371))/(100*CZ371)</f>
        <v>0</v>
      </c>
      <c r="M371">
        <f>DE371 - IF(AI371&gt;1, L371*CZ371*100.0/(AK371), 0)</f>
        <v>0</v>
      </c>
      <c r="N371">
        <f>((T371-J371/2)*M371-L371)/(T371+J371/2)</f>
        <v>0</v>
      </c>
      <c r="O371">
        <f>N371*(DL371+DM371)/1000.0</f>
        <v>0</v>
      </c>
      <c r="P371">
        <f>(DE371 - IF(AI371&gt;1, L371*CZ371*100.0/(AK371), 0))*(DL371+DM371)/1000.0</f>
        <v>0</v>
      </c>
      <c r="Q371">
        <f>2.0/((1/S371-1/R371)+SIGN(S371)*SQRT((1/S371-1/R371)*(1/S371-1/R371) + 4*DA371/((DA371+1)*(DA371+1))*(2*1/S371*1/R371-1/R371*1/R371)))</f>
        <v>0</v>
      </c>
      <c r="R371">
        <f>IF(LEFT(DB371,1)&lt;&gt;"0",IF(LEFT(DB371,1)="1",3.0,DC371),$D$5+$E$5*(DS371*DL371/($K$5*1000))+$F$5*(DS371*DL371/($K$5*1000))*MAX(MIN(CZ371,$J$5),$I$5)*MAX(MIN(CZ371,$J$5),$I$5)+$G$5*MAX(MIN(CZ371,$J$5),$I$5)*(DS371*DL371/($K$5*1000))+$H$5*(DS371*DL371/($K$5*1000))*(DS371*DL371/($K$5*1000)))</f>
        <v>0</v>
      </c>
      <c r="S371">
        <f>J371*(1000-(1000*0.61365*exp(17.502*W371/(240.97+W371))/(DL371+DM371)+DG371)/2)/(1000*0.61365*exp(17.502*W371/(240.97+W371))/(DL371+DM371)-DG371)</f>
        <v>0</v>
      </c>
      <c r="T371">
        <f>1/((DA371+1)/(Q371/1.6)+1/(R371/1.37)) + DA371/((DA371+1)/(Q371/1.6) + DA371/(R371/1.37))</f>
        <v>0</v>
      </c>
      <c r="U371">
        <f>(CV371*CY371)</f>
        <v>0</v>
      </c>
      <c r="V371">
        <f>(DN371+(U371+2*0.95*5.67E-8*(((DN371+$B$7)+273)^4-(DN371+273)^4)-44100*J371)/(1.84*29.3*R371+8*0.95*5.67E-8*(DN371+273)^3))</f>
        <v>0</v>
      </c>
      <c r="W371">
        <f>($C$7*DO371+$D$7*DP371+$E$7*V371)</f>
        <v>0</v>
      </c>
      <c r="X371">
        <f>0.61365*exp(17.502*W371/(240.97+W371))</f>
        <v>0</v>
      </c>
      <c r="Y371">
        <f>(Z371/AA371*100)</f>
        <v>0</v>
      </c>
      <c r="Z371">
        <f>DG371*(DL371+DM371)/1000</f>
        <v>0</v>
      </c>
      <c r="AA371">
        <f>0.61365*exp(17.502*DN371/(240.97+DN371))</f>
        <v>0</v>
      </c>
      <c r="AB371">
        <f>(X371-DG371*(DL371+DM371)/1000)</f>
        <v>0</v>
      </c>
      <c r="AC371">
        <f>(-J371*44100)</f>
        <v>0</v>
      </c>
      <c r="AD371">
        <f>2*29.3*R371*0.92*(DN371-W371)</f>
        <v>0</v>
      </c>
      <c r="AE371">
        <f>2*0.95*5.67E-8*(((DN371+$B$7)+273)^4-(W371+273)^4)</f>
        <v>0</v>
      </c>
      <c r="AF371">
        <f>U371+AE371+AC371+AD371</f>
        <v>0</v>
      </c>
      <c r="AG371">
        <v>0</v>
      </c>
      <c r="AH371">
        <v>0</v>
      </c>
      <c r="AI371">
        <f>IF(AG371*$H$13&gt;=AK371,1.0,(AK371/(AK371-AG371*$H$13)))</f>
        <v>0</v>
      </c>
      <c r="AJ371">
        <f>(AI371-1)*100</f>
        <v>0</v>
      </c>
      <c r="AK371">
        <f>MAX(0,($B$13+$C$13*DS371)/(1+$D$13*DS371)*DL371/(DN371+273)*$E$13)</f>
        <v>0</v>
      </c>
      <c r="AL371" t="s">
        <v>420</v>
      </c>
      <c r="AM371" t="s">
        <v>420</v>
      </c>
      <c r="AN371">
        <v>0</v>
      </c>
      <c r="AO371">
        <v>0</v>
      </c>
      <c r="AP371">
        <f>1-AN371/AO371</f>
        <v>0</v>
      </c>
      <c r="AQ371">
        <v>0</v>
      </c>
      <c r="AR371" t="s">
        <v>420</v>
      </c>
      <c r="AS371" t="s">
        <v>420</v>
      </c>
      <c r="AT371">
        <v>0</v>
      </c>
      <c r="AU371">
        <v>0</v>
      </c>
      <c r="AV371">
        <f>1-AT371/AU371</f>
        <v>0</v>
      </c>
      <c r="AW371">
        <v>0.5</v>
      </c>
      <c r="AX371">
        <f>CW371</f>
        <v>0</v>
      </c>
      <c r="AY371">
        <f>L371</f>
        <v>0</v>
      </c>
      <c r="AZ371">
        <f>AV371*AW371*AX371</f>
        <v>0</v>
      </c>
      <c r="BA371">
        <f>(AY371-AQ371)/AX371</f>
        <v>0</v>
      </c>
      <c r="BB371">
        <f>(AO371-AU371)/AU371</f>
        <v>0</v>
      </c>
      <c r="BC371">
        <f>AN371/(AP371+AN371/AU371)</f>
        <v>0</v>
      </c>
      <c r="BD371" t="s">
        <v>420</v>
      </c>
      <c r="BE371">
        <v>0</v>
      </c>
      <c r="BF371">
        <f>IF(BE371&lt;&gt;0, BE371, BC371)</f>
        <v>0</v>
      </c>
      <c r="BG371">
        <f>1-BF371/AU371</f>
        <v>0</v>
      </c>
      <c r="BH371">
        <f>(AU371-AT371)/(AU371-BF371)</f>
        <v>0</v>
      </c>
      <c r="BI371">
        <f>(AO371-AU371)/(AO371-BF371)</f>
        <v>0</v>
      </c>
      <c r="BJ371">
        <f>(AU371-AT371)/(AU371-AN371)</f>
        <v>0</v>
      </c>
      <c r="BK371">
        <f>(AO371-AU371)/(AO371-AN371)</f>
        <v>0</v>
      </c>
      <c r="BL371">
        <f>(BH371*BF371/AT371)</f>
        <v>0</v>
      </c>
      <c r="BM371">
        <f>(1-BL371)</f>
        <v>0</v>
      </c>
      <c r="CV371">
        <f>$B$11*DT371+$C$11*DU371+$F$11*EF371*(1-EI371)</f>
        <v>0</v>
      </c>
      <c r="CW371">
        <f>CV371*CX371</f>
        <v>0</v>
      </c>
      <c r="CX371">
        <f>($B$11*$D$9+$C$11*$D$9+$F$11*((ES371+EK371)/MAX(ES371+EK371+ET371, 0.1)*$I$9+ET371/MAX(ES371+EK371+ET371, 0.1)*$J$9))/($B$11+$C$11+$F$11)</f>
        <v>0</v>
      </c>
      <c r="CY371">
        <f>($B$11*$K$9+$C$11*$K$9+$F$11*((ES371+EK371)/MAX(ES371+EK371+ET371, 0.1)*$P$9+ET371/MAX(ES371+EK371+ET371, 0.1)*$Q$9))/($B$11+$C$11+$F$11)</f>
        <v>0</v>
      </c>
      <c r="CZ371">
        <v>5.52</v>
      </c>
      <c r="DA371">
        <v>0.5</v>
      </c>
      <c r="DB371" t="s">
        <v>421</v>
      </c>
      <c r="DC371">
        <v>2</v>
      </c>
      <c r="DD371">
        <v>1759365268</v>
      </c>
      <c r="DE371">
        <v>420.624666666667</v>
      </c>
      <c r="DF371">
        <v>419.955</v>
      </c>
      <c r="DG371">
        <v>24.1214</v>
      </c>
      <c r="DH371">
        <v>23.8968333333333</v>
      </c>
      <c r="DI371">
        <v>418.643333333333</v>
      </c>
      <c r="DJ371">
        <v>23.7335</v>
      </c>
      <c r="DK371">
        <v>500.047666666667</v>
      </c>
      <c r="DL371">
        <v>90.3417666666667</v>
      </c>
      <c r="DM371">
        <v>0.0332003666666667</v>
      </c>
      <c r="DN371">
        <v>30.4314</v>
      </c>
      <c r="DO371">
        <v>29.9934333333333</v>
      </c>
      <c r="DP371">
        <v>999.9</v>
      </c>
      <c r="DQ371">
        <v>0</v>
      </c>
      <c r="DR371">
        <v>0</v>
      </c>
      <c r="DS371">
        <v>10029.9666666667</v>
      </c>
      <c r="DT371">
        <v>0</v>
      </c>
      <c r="DU371">
        <v>0.330984</v>
      </c>
      <c r="DV371">
        <v>0.669555666666667</v>
      </c>
      <c r="DW371">
        <v>431.021333333333</v>
      </c>
      <c r="DX371">
        <v>430.236333333333</v>
      </c>
      <c r="DY371">
        <v>0.224596666666667</v>
      </c>
      <c r="DZ371">
        <v>419.955</v>
      </c>
      <c r="EA371">
        <v>23.8968333333333</v>
      </c>
      <c r="EB371">
        <v>2.17917</v>
      </c>
      <c r="EC371">
        <v>2.15888</v>
      </c>
      <c r="ED371">
        <v>18.81</v>
      </c>
      <c r="EE371">
        <v>18.6603666666667</v>
      </c>
      <c r="EF371">
        <v>0.00500059</v>
      </c>
      <c r="EG371">
        <v>0</v>
      </c>
      <c r="EH371">
        <v>0</v>
      </c>
      <c r="EI371">
        <v>0</v>
      </c>
      <c r="EJ371">
        <v>775.7</v>
      </c>
      <c r="EK371">
        <v>0.00500059</v>
      </c>
      <c r="EL371">
        <v>-10.3666666666667</v>
      </c>
      <c r="EM371">
        <v>-0.8</v>
      </c>
      <c r="EN371">
        <v>35.375</v>
      </c>
      <c r="EO371">
        <v>38.187</v>
      </c>
      <c r="EP371">
        <v>36.625</v>
      </c>
      <c r="EQ371">
        <v>38.062</v>
      </c>
      <c r="ER371">
        <v>37.562</v>
      </c>
      <c r="ES371">
        <v>0</v>
      </c>
      <c r="ET371">
        <v>0</v>
      </c>
      <c r="EU371">
        <v>0</v>
      </c>
      <c r="EV371">
        <v>1759365272.5</v>
      </c>
      <c r="EW371">
        <v>0</v>
      </c>
      <c r="EX371">
        <v>775.865384615385</v>
      </c>
      <c r="EY371">
        <v>-31.4427350947823</v>
      </c>
      <c r="EZ371">
        <v>9.16923063998415</v>
      </c>
      <c r="FA371">
        <v>-11.9230769230769</v>
      </c>
      <c r="FB371">
        <v>15</v>
      </c>
      <c r="FC371">
        <v>0</v>
      </c>
      <c r="FD371" t="s">
        <v>422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0.63738</v>
      </c>
      <c r="FQ371">
        <v>0.229141480519481</v>
      </c>
      <c r="FR371">
        <v>0.0323837432187377</v>
      </c>
      <c r="FS371">
        <v>1</v>
      </c>
      <c r="FT371">
        <v>775.617647058824</v>
      </c>
      <c r="FU371">
        <v>3.96027487533944</v>
      </c>
      <c r="FV371">
        <v>5.50691920855483</v>
      </c>
      <c r="FW371">
        <v>-1</v>
      </c>
      <c r="FX371">
        <v>0.224217619047619</v>
      </c>
      <c r="FY371">
        <v>0.0029359480519479</v>
      </c>
      <c r="FZ371">
        <v>0.00047355338374489</v>
      </c>
      <c r="GA371">
        <v>1</v>
      </c>
      <c r="GB371">
        <v>2</v>
      </c>
      <c r="GC371">
        <v>2</v>
      </c>
      <c r="GD371" t="s">
        <v>449</v>
      </c>
      <c r="GE371">
        <v>3.13292</v>
      </c>
      <c r="GF371">
        <v>2.71139</v>
      </c>
      <c r="GG371">
        <v>0.0893991</v>
      </c>
      <c r="GH371">
        <v>0.0897692</v>
      </c>
      <c r="GI371">
        <v>0.10309</v>
      </c>
      <c r="GJ371">
        <v>0.103174</v>
      </c>
      <c r="GK371">
        <v>34271.7</v>
      </c>
      <c r="GL371">
        <v>36698</v>
      </c>
      <c r="GM371">
        <v>34053.4</v>
      </c>
      <c r="GN371">
        <v>36505.8</v>
      </c>
      <c r="GO371">
        <v>43135.8</v>
      </c>
      <c r="GP371">
        <v>46999.1</v>
      </c>
      <c r="GQ371">
        <v>53125</v>
      </c>
      <c r="GR371">
        <v>58347.3</v>
      </c>
      <c r="GS371">
        <v>1.95103</v>
      </c>
      <c r="GT371">
        <v>1.78067</v>
      </c>
      <c r="GU371">
        <v>0.0811182</v>
      </c>
      <c r="GV371">
        <v>0</v>
      </c>
      <c r="GW371">
        <v>28.6756</v>
      </c>
      <c r="GX371">
        <v>999.9</v>
      </c>
      <c r="GY371">
        <v>57.325</v>
      </c>
      <c r="GZ371">
        <v>31.008</v>
      </c>
      <c r="HA371">
        <v>28.6401</v>
      </c>
      <c r="HB371">
        <v>54.8028</v>
      </c>
      <c r="HC371">
        <v>44.4832</v>
      </c>
      <c r="HD371">
        <v>1</v>
      </c>
      <c r="HE371">
        <v>0.0936687</v>
      </c>
      <c r="HF371">
        <v>-1.45455</v>
      </c>
      <c r="HG371">
        <v>20.1256</v>
      </c>
      <c r="HH371">
        <v>5.19887</v>
      </c>
      <c r="HI371">
        <v>12.004</v>
      </c>
      <c r="HJ371">
        <v>4.97555</v>
      </c>
      <c r="HK371">
        <v>3.294</v>
      </c>
      <c r="HL371">
        <v>9999</v>
      </c>
      <c r="HM371">
        <v>9999</v>
      </c>
      <c r="HN371">
        <v>999.9</v>
      </c>
      <c r="HO371">
        <v>9999</v>
      </c>
      <c r="HP371">
        <v>1.86325</v>
      </c>
      <c r="HQ371">
        <v>1.86813</v>
      </c>
      <c r="HR371">
        <v>1.86789</v>
      </c>
      <c r="HS371">
        <v>1.86905</v>
      </c>
      <c r="HT371">
        <v>1.86982</v>
      </c>
      <c r="HU371">
        <v>1.86595</v>
      </c>
      <c r="HV371">
        <v>1.86694</v>
      </c>
      <c r="HW371">
        <v>1.86842</v>
      </c>
      <c r="HX371">
        <v>5</v>
      </c>
      <c r="HY371">
        <v>0</v>
      </c>
      <c r="HZ371">
        <v>0</v>
      </c>
      <c r="IA371">
        <v>0</v>
      </c>
      <c r="IB371" t="s">
        <v>424</v>
      </c>
      <c r="IC371" t="s">
        <v>425</v>
      </c>
      <c r="ID371" t="s">
        <v>426</v>
      </c>
      <c r="IE371" t="s">
        <v>426</v>
      </c>
      <c r="IF371" t="s">
        <v>426</v>
      </c>
      <c r="IG371" t="s">
        <v>426</v>
      </c>
      <c r="IH371">
        <v>0</v>
      </c>
      <c r="II371">
        <v>100</v>
      </c>
      <c r="IJ371">
        <v>100</v>
      </c>
      <c r="IK371">
        <v>1.981</v>
      </c>
      <c r="IL371">
        <v>0.3879</v>
      </c>
      <c r="IM371">
        <v>0.591063205497763</v>
      </c>
      <c r="IN371">
        <v>0.00362635438953289</v>
      </c>
      <c r="IO371">
        <v>-8.50754122937555e-07</v>
      </c>
      <c r="IP371">
        <v>2.87264459290622e-10</v>
      </c>
      <c r="IQ371">
        <v>-0.103101814204982</v>
      </c>
      <c r="IR371">
        <v>-0.017656537129445</v>
      </c>
      <c r="IS371">
        <v>0.00217271289782075</v>
      </c>
      <c r="IT371">
        <v>-2.34727275410467e-05</v>
      </c>
      <c r="IU371">
        <v>4</v>
      </c>
      <c r="IV371">
        <v>2183</v>
      </c>
      <c r="IW371">
        <v>1</v>
      </c>
      <c r="IX371">
        <v>27</v>
      </c>
      <c r="IY371">
        <v>29322754.5</v>
      </c>
      <c r="IZ371">
        <v>29322754.5</v>
      </c>
      <c r="JA371">
        <v>0.998535</v>
      </c>
      <c r="JB371">
        <v>2.64404</v>
      </c>
      <c r="JC371">
        <v>1.54785</v>
      </c>
      <c r="JD371">
        <v>2.31201</v>
      </c>
      <c r="JE371">
        <v>1.64673</v>
      </c>
      <c r="JF371">
        <v>2.36938</v>
      </c>
      <c r="JG371">
        <v>34.6463</v>
      </c>
      <c r="JH371">
        <v>24.2101</v>
      </c>
      <c r="JI371">
        <v>18</v>
      </c>
      <c r="JJ371">
        <v>505.26</v>
      </c>
      <c r="JK371">
        <v>396.005</v>
      </c>
      <c r="JL371">
        <v>31.0331</v>
      </c>
      <c r="JM371">
        <v>28.564</v>
      </c>
      <c r="JN371">
        <v>30.0003</v>
      </c>
      <c r="JO371">
        <v>28.5196</v>
      </c>
      <c r="JP371">
        <v>28.4671</v>
      </c>
      <c r="JQ371">
        <v>20.0092</v>
      </c>
      <c r="JR371">
        <v>20.1885</v>
      </c>
      <c r="JS371">
        <v>55.2665</v>
      </c>
      <c r="JT371">
        <v>31.0372</v>
      </c>
      <c r="JU371">
        <v>420</v>
      </c>
      <c r="JV371">
        <v>23.9472</v>
      </c>
      <c r="JW371">
        <v>96.5688</v>
      </c>
      <c r="JX371">
        <v>94.5335</v>
      </c>
    </row>
    <row r="372" spans="1:284">
      <c r="A372">
        <v>356</v>
      </c>
      <c r="B372">
        <v>1759365273</v>
      </c>
      <c r="C372">
        <v>4230.90000009537</v>
      </c>
      <c r="D372" t="s">
        <v>1147</v>
      </c>
      <c r="E372" t="s">
        <v>1148</v>
      </c>
      <c r="F372">
        <v>5</v>
      </c>
      <c r="G372" t="s">
        <v>1094</v>
      </c>
      <c r="H372" t="s">
        <v>419</v>
      </c>
      <c r="I372">
        <v>1759365270</v>
      </c>
      <c r="J372">
        <f>(K372)/1000</f>
        <v>0</v>
      </c>
      <c r="K372">
        <f>1000*DK372*AI372*(DG372-DH372)/(100*CZ372*(1000-AI372*DG372))</f>
        <v>0</v>
      </c>
      <c r="L372">
        <f>DK372*AI372*(DF372-DE372*(1000-AI372*DH372)/(1000-AI372*DG372))/(100*CZ372)</f>
        <v>0</v>
      </c>
      <c r="M372">
        <f>DE372 - IF(AI372&gt;1, L372*CZ372*100.0/(AK372), 0)</f>
        <v>0</v>
      </c>
      <c r="N372">
        <f>((T372-J372/2)*M372-L372)/(T372+J372/2)</f>
        <v>0</v>
      </c>
      <c r="O372">
        <f>N372*(DL372+DM372)/1000.0</f>
        <v>0</v>
      </c>
      <c r="P372">
        <f>(DE372 - IF(AI372&gt;1, L372*CZ372*100.0/(AK372), 0))*(DL372+DM372)/1000.0</f>
        <v>0</v>
      </c>
      <c r="Q372">
        <f>2.0/((1/S372-1/R372)+SIGN(S372)*SQRT((1/S372-1/R372)*(1/S372-1/R372) + 4*DA372/((DA372+1)*(DA372+1))*(2*1/S372*1/R372-1/R372*1/R372)))</f>
        <v>0</v>
      </c>
      <c r="R372">
        <f>IF(LEFT(DB372,1)&lt;&gt;"0",IF(LEFT(DB372,1)="1",3.0,DC372),$D$5+$E$5*(DS372*DL372/($K$5*1000))+$F$5*(DS372*DL372/($K$5*1000))*MAX(MIN(CZ372,$J$5),$I$5)*MAX(MIN(CZ372,$J$5),$I$5)+$G$5*MAX(MIN(CZ372,$J$5),$I$5)*(DS372*DL372/($K$5*1000))+$H$5*(DS372*DL372/($K$5*1000))*(DS372*DL372/($K$5*1000)))</f>
        <v>0</v>
      </c>
      <c r="S372">
        <f>J372*(1000-(1000*0.61365*exp(17.502*W372/(240.97+W372))/(DL372+DM372)+DG372)/2)/(1000*0.61365*exp(17.502*W372/(240.97+W372))/(DL372+DM372)-DG372)</f>
        <v>0</v>
      </c>
      <c r="T372">
        <f>1/((DA372+1)/(Q372/1.6)+1/(R372/1.37)) + DA372/((DA372+1)/(Q372/1.6) + DA372/(R372/1.37))</f>
        <v>0</v>
      </c>
      <c r="U372">
        <f>(CV372*CY372)</f>
        <v>0</v>
      </c>
      <c r="V372">
        <f>(DN372+(U372+2*0.95*5.67E-8*(((DN372+$B$7)+273)^4-(DN372+273)^4)-44100*J372)/(1.84*29.3*R372+8*0.95*5.67E-8*(DN372+273)^3))</f>
        <v>0</v>
      </c>
      <c r="W372">
        <f>($C$7*DO372+$D$7*DP372+$E$7*V372)</f>
        <v>0</v>
      </c>
      <c r="X372">
        <f>0.61365*exp(17.502*W372/(240.97+W372))</f>
        <v>0</v>
      </c>
      <c r="Y372">
        <f>(Z372/AA372*100)</f>
        <v>0</v>
      </c>
      <c r="Z372">
        <f>DG372*(DL372+DM372)/1000</f>
        <v>0</v>
      </c>
      <c r="AA372">
        <f>0.61365*exp(17.502*DN372/(240.97+DN372))</f>
        <v>0</v>
      </c>
      <c r="AB372">
        <f>(X372-DG372*(DL372+DM372)/1000)</f>
        <v>0</v>
      </c>
      <c r="AC372">
        <f>(-J372*44100)</f>
        <v>0</v>
      </c>
      <c r="AD372">
        <f>2*29.3*R372*0.92*(DN372-W372)</f>
        <v>0</v>
      </c>
      <c r="AE372">
        <f>2*0.95*5.67E-8*(((DN372+$B$7)+273)^4-(W372+273)^4)</f>
        <v>0</v>
      </c>
      <c r="AF372">
        <f>U372+AE372+AC372+AD372</f>
        <v>0</v>
      </c>
      <c r="AG372">
        <v>0</v>
      </c>
      <c r="AH372">
        <v>0</v>
      </c>
      <c r="AI372">
        <f>IF(AG372*$H$13&gt;=AK372,1.0,(AK372/(AK372-AG372*$H$13)))</f>
        <v>0</v>
      </c>
      <c r="AJ372">
        <f>(AI372-1)*100</f>
        <v>0</v>
      </c>
      <c r="AK372">
        <f>MAX(0,($B$13+$C$13*DS372)/(1+$D$13*DS372)*DL372/(DN372+273)*$E$13)</f>
        <v>0</v>
      </c>
      <c r="AL372" t="s">
        <v>420</v>
      </c>
      <c r="AM372" t="s">
        <v>420</v>
      </c>
      <c r="AN372">
        <v>0</v>
      </c>
      <c r="AO372">
        <v>0</v>
      </c>
      <c r="AP372">
        <f>1-AN372/AO372</f>
        <v>0</v>
      </c>
      <c r="AQ372">
        <v>0</v>
      </c>
      <c r="AR372" t="s">
        <v>420</v>
      </c>
      <c r="AS372" t="s">
        <v>420</v>
      </c>
      <c r="AT372">
        <v>0</v>
      </c>
      <c r="AU372">
        <v>0</v>
      </c>
      <c r="AV372">
        <f>1-AT372/AU372</f>
        <v>0</v>
      </c>
      <c r="AW372">
        <v>0.5</v>
      </c>
      <c r="AX372">
        <f>CW372</f>
        <v>0</v>
      </c>
      <c r="AY372">
        <f>L372</f>
        <v>0</v>
      </c>
      <c r="AZ372">
        <f>AV372*AW372*AX372</f>
        <v>0</v>
      </c>
      <c r="BA372">
        <f>(AY372-AQ372)/AX372</f>
        <v>0</v>
      </c>
      <c r="BB372">
        <f>(AO372-AU372)/AU372</f>
        <v>0</v>
      </c>
      <c r="BC372">
        <f>AN372/(AP372+AN372/AU372)</f>
        <v>0</v>
      </c>
      <c r="BD372" t="s">
        <v>420</v>
      </c>
      <c r="BE372">
        <v>0</v>
      </c>
      <c r="BF372">
        <f>IF(BE372&lt;&gt;0, BE372, BC372)</f>
        <v>0</v>
      </c>
      <c r="BG372">
        <f>1-BF372/AU372</f>
        <v>0</v>
      </c>
      <c r="BH372">
        <f>(AU372-AT372)/(AU372-BF372)</f>
        <v>0</v>
      </c>
      <c r="BI372">
        <f>(AO372-AU372)/(AO372-BF372)</f>
        <v>0</v>
      </c>
      <c r="BJ372">
        <f>(AU372-AT372)/(AU372-AN372)</f>
        <v>0</v>
      </c>
      <c r="BK372">
        <f>(AO372-AU372)/(AO372-AN372)</f>
        <v>0</v>
      </c>
      <c r="BL372">
        <f>(BH372*BF372/AT372)</f>
        <v>0</v>
      </c>
      <c r="BM372">
        <f>(1-BL372)</f>
        <v>0</v>
      </c>
      <c r="CV372">
        <f>$B$11*DT372+$C$11*DU372+$F$11*EF372*(1-EI372)</f>
        <v>0</v>
      </c>
      <c r="CW372">
        <f>CV372*CX372</f>
        <v>0</v>
      </c>
      <c r="CX372">
        <f>($B$11*$D$9+$C$11*$D$9+$F$11*((ES372+EK372)/MAX(ES372+EK372+ET372, 0.1)*$I$9+ET372/MAX(ES372+EK372+ET372, 0.1)*$J$9))/($B$11+$C$11+$F$11)</f>
        <v>0</v>
      </c>
      <c r="CY372">
        <f>($B$11*$K$9+$C$11*$K$9+$F$11*((ES372+EK372)/MAX(ES372+EK372+ET372, 0.1)*$P$9+ET372/MAX(ES372+EK372+ET372, 0.1)*$Q$9))/($B$11+$C$11+$F$11)</f>
        <v>0</v>
      </c>
      <c r="CZ372">
        <v>5.52</v>
      </c>
      <c r="DA372">
        <v>0.5</v>
      </c>
      <c r="DB372" t="s">
        <v>421</v>
      </c>
      <c r="DC372">
        <v>2</v>
      </c>
      <c r="DD372">
        <v>1759365270</v>
      </c>
      <c r="DE372">
        <v>420.615666666667</v>
      </c>
      <c r="DF372">
        <v>419.995</v>
      </c>
      <c r="DG372">
        <v>24.1217333333333</v>
      </c>
      <c r="DH372">
        <v>23.8966666666667</v>
      </c>
      <c r="DI372">
        <v>418.634666666667</v>
      </c>
      <c r="DJ372">
        <v>23.7338333333333</v>
      </c>
      <c r="DK372">
        <v>500.053666666667</v>
      </c>
      <c r="DL372">
        <v>90.3414666666667</v>
      </c>
      <c r="DM372">
        <v>0.0332898</v>
      </c>
      <c r="DN372">
        <v>30.4304333333333</v>
      </c>
      <c r="DO372">
        <v>29.9942666666667</v>
      </c>
      <c r="DP372">
        <v>999.9</v>
      </c>
      <c r="DQ372">
        <v>0</v>
      </c>
      <c r="DR372">
        <v>0</v>
      </c>
      <c r="DS372">
        <v>10013.7333333333</v>
      </c>
      <c r="DT372">
        <v>0</v>
      </c>
      <c r="DU372">
        <v>0.330984</v>
      </c>
      <c r="DV372">
        <v>0.620778333333333</v>
      </c>
      <c r="DW372">
        <v>431.012333333333</v>
      </c>
      <c r="DX372">
        <v>430.277</v>
      </c>
      <c r="DY372">
        <v>0.225071666666667</v>
      </c>
      <c r="DZ372">
        <v>419.995</v>
      </c>
      <c r="EA372">
        <v>23.8966666666667</v>
      </c>
      <c r="EB372">
        <v>2.17919333333333</v>
      </c>
      <c r="EC372">
        <v>2.15886</v>
      </c>
      <c r="ED372">
        <v>18.8101666666667</v>
      </c>
      <c r="EE372">
        <v>18.6602333333333</v>
      </c>
      <c r="EF372">
        <v>0.00500059</v>
      </c>
      <c r="EG372">
        <v>0</v>
      </c>
      <c r="EH372">
        <v>0</v>
      </c>
      <c r="EI372">
        <v>0</v>
      </c>
      <c r="EJ372">
        <v>771.1</v>
      </c>
      <c r="EK372">
        <v>0.00500059</v>
      </c>
      <c r="EL372">
        <v>-7.83333333333333</v>
      </c>
      <c r="EM372">
        <v>-0.266666666666667</v>
      </c>
      <c r="EN372">
        <v>35.375</v>
      </c>
      <c r="EO372">
        <v>38.187</v>
      </c>
      <c r="EP372">
        <v>36.604</v>
      </c>
      <c r="EQ372">
        <v>38.062</v>
      </c>
      <c r="ER372">
        <v>37.562</v>
      </c>
      <c r="ES372">
        <v>0</v>
      </c>
      <c r="ET372">
        <v>0</v>
      </c>
      <c r="EU372">
        <v>0</v>
      </c>
      <c r="EV372">
        <v>1759365274.3</v>
      </c>
      <c r="EW372">
        <v>0</v>
      </c>
      <c r="EX372">
        <v>774.412</v>
      </c>
      <c r="EY372">
        <v>-14.5153845570497</v>
      </c>
      <c r="EZ372">
        <v>-3.8538462609934</v>
      </c>
      <c r="FA372">
        <v>-12.264</v>
      </c>
      <c r="FB372">
        <v>15</v>
      </c>
      <c r="FC372">
        <v>0</v>
      </c>
      <c r="FD372" t="s">
        <v>422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0.638294047619048</v>
      </c>
      <c r="FQ372">
        <v>0.0737505974025969</v>
      </c>
      <c r="FR372">
        <v>0.0311258484703266</v>
      </c>
      <c r="FS372">
        <v>1</v>
      </c>
      <c r="FT372">
        <v>775.205882352941</v>
      </c>
      <c r="FU372">
        <v>-3.28495046619894</v>
      </c>
      <c r="FV372">
        <v>5.56797255193489</v>
      </c>
      <c r="FW372">
        <v>-1</v>
      </c>
      <c r="FX372">
        <v>0.224321714285714</v>
      </c>
      <c r="FY372">
        <v>0.00377555844155841</v>
      </c>
      <c r="FZ372">
        <v>0.000528708231974709</v>
      </c>
      <c r="GA372">
        <v>1</v>
      </c>
      <c r="GB372">
        <v>2</v>
      </c>
      <c r="GC372">
        <v>2</v>
      </c>
      <c r="GD372" t="s">
        <v>449</v>
      </c>
      <c r="GE372">
        <v>3.13288</v>
      </c>
      <c r="GF372">
        <v>2.71139</v>
      </c>
      <c r="GG372">
        <v>0.0893999</v>
      </c>
      <c r="GH372">
        <v>0.0897709</v>
      </c>
      <c r="GI372">
        <v>0.103088</v>
      </c>
      <c r="GJ372">
        <v>0.103169</v>
      </c>
      <c r="GK372">
        <v>34271.5</v>
      </c>
      <c r="GL372">
        <v>36697.8</v>
      </c>
      <c r="GM372">
        <v>34053.3</v>
      </c>
      <c r="GN372">
        <v>36505.7</v>
      </c>
      <c r="GO372">
        <v>43135.9</v>
      </c>
      <c r="GP372">
        <v>46999.3</v>
      </c>
      <c r="GQ372">
        <v>53125</v>
      </c>
      <c r="GR372">
        <v>58347.1</v>
      </c>
      <c r="GS372">
        <v>1.95103</v>
      </c>
      <c r="GT372">
        <v>1.7808</v>
      </c>
      <c r="GU372">
        <v>0.0808574</v>
      </c>
      <c r="GV372">
        <v>0</v>
      </c>
      <c r="GW372">
        <v>28.6756</v>
      </c>
      <c r="GX372">
        <v>999.9</v>
      </c>
      <c r="GY372">
        <v>57.325</v>
      </c>
      <c r="GZ372">
        <v>31.008</v>
      </c>
      <c r="HA372">
        <v>28.6396</v>
      </c>
      <c r="HB372">
        <v>55.1128</v>
      </c>
      <c r="HC372">
        <v>44.2748</v>
      </c>
      <c r="HD372">
        <v>1</v>
      </c>
      <c r="HE372">
        <v>0.0937093</v>
      </c>
      <c r="HF372">
        <v>-1.4577</v>
      </c>
      <c r="HG372">
        <v>20.1255</v>
      </c>
      <c r="HH372">
        <v>5.19872</v>
      </c>
      <c r="HI372">
        <v>12.004</v>
      </c>
      <c r="HJ372">
        <v>4.9757</v>
      </c>
      <c r="HK372">
        <v>3.294</v>
      </c>
      <c r="HL372">
        <v>9999</v>
      </c>
      <c r="HM372">
        <v>9999</v>
      </c>
      <c r="HN372">
        <v>999.9</v>
      </c>
      <c r="HO372">
        <v>9999</v>
      </c>
      <c r="HP372">
        <v>1.86325</v>
      </c>
      <c r="HQ372">
        <v>1.86813</v>
      </c>
      <c r="HR372">
        <v>1.86791</v>
      </c>
      <c r="HS372">
        <v>1.86905</v>
      </c>
      <c r="HT372">
        <v>1.86982</v>
      </c>
      <c r="HU372">
        <v>1.86596</v>
      </c>
      <c r="HV372">
        <v>1.86694</v>
      </c>
      <c r="HW372">
        <v>1.86843</v>
      </c>
      <c r="HX372">
        <v>5</v>
      </c>
      <c r="HY372">
        <v>0</v>
      </c>
      <c r="HZ372">
        <v>0</v>
      </c>
      <c r="IA372">
        <v>0</v>
      </c>
      <c r="IB372" t="s">
        <v>424</v>
      </c>
      <c r="IC372" t="s">
        <v>425</v>
      </c>
      <c r="ID372" t="s">
        <v>426</v>
      </c>
      <c r="IE372" t="s">
        <v>426</v>
      </c>
      <c r="IF372" t="s">
        <v>426</v>
      </c>
      <c r="IG372" t="s">
        <v>426</v>
      </c>
      <c r="IH372">
        <v>0</v>
      </c>
      <c r="II372">
        <v>100</v>
      </c>
      <c r="IJ372">
        <v>100</v>
      </c>
      <c r="IK372">
        <v>1.981</v>
      </c>
      <c r="IL372">
        <v>0.3879</v>
      </c>
      <c r="IM372">
        <v>0.591063205497763</v>
      </c>
      <c r="IN372">
        <v>0.00362635438953289</v>
      </c>
      <c r="IO372">
        <v>-8.50754122937555e-07</v>
      </c>
      <c r="IP372">
        <v>2.87264459290622e-10</v>
      </c>
      <c r="IQ372">
        <v>-0.103101814204982</v>
      </c>
      <c r="IR372">
        <v>-0.017656537129445</v>
      </c>
      <c r="IS372">
        <v>0.00217271289782075</v>
      </c>
      <c r="IT372">
        <v>-2.34727275410467e-05</v>
      </c>
      <c r="IU372">
        <v>4</v>
      </c>
      <c r="IV372">
        <v>2183</v>
      </c>
      <c r="IW372">
        <v>1</v>
      </c>
      <c r="IX372">
        <v>27</v>
      </c>
      <c r="IY372">
        <v>29322754.6</v>
      </c>
      <c r="IZ372">
        <v>29322754.6</v>
      </c>
      <c r="JA372">
        <v>0.998535</v>
      </c>
      <c r="JB372">
        <v>2.64404</v>
      </c>
      <c r="JC372">
        <v>1.54785</v>
      </c>
      <c r="JD372">
        <v>2.31323</v>
      </c>
      <c r="JE372">
        <v>1.64551</v>
      </c>
      <c r="JF372">
        <v>2.33154</v>
      </c>
      <c r="JG372">
        <v>34.6463</v>
      </c>
      <c r="JH372">
        <v>24.2101</v>
      </c>
      <c r="JI372">
        <v>18</v>
      </c>
      <c r="JJ372">
        <v>505.259</v>
      </c>
      <c r="JK372">
        <v>396.073</v>
      </c>
      <c r="JL372">
        <v>31.0345</v>
      </c>
      <c r="JM372">
        <v>28.5652</v>
      </c>
      <c r="JN372">
        <v>30.0003</v>
      </c>
      <c r="JO372">
        <v>28.5196</v>
      </c>
      <c r="JP372">
        <v>28.4671</v>
      </c>
      <c r="JQ372">
        <v>20.0093</v>
      </c>
      <c r="JR372">
        <v>20.1885</v>
      </c>
      <c r="JS372">
        <v>55.2665</v>
      </c>
      <c r="JT372">
        <v>31.0372</v>
      </c>
      <c r="JU372">
        <v>420</v>
      </c>
      <c r="JV372">
        <v>23.9472</v>
      </c>
      <c r="JW372">
        <v>96.5686</v>
      </c>
      <c r="JX372">
        <v>94.5333</v>
      </c>
    </row>
    <row r="373" spans="1:284">
      <c r="A373">
        <v>357</v>
      </c>
      <c r="B373">
        <v>1759365275</v>
      </c>
      <c r="C373">
        <v>4232.90000009537</v>
      </c>
      <c r="D373" t="s">
        <v>1149</v>
      </c>
      <c r="E373" t="s">
        <v>1150</v>
      </c>
      <c r="F373">
        <v>5</v>
      </c>
      <c r="G373" t="s">
        <v>1094</v>
      </c>
      <c r="H373" t="s">
        <v>419</v>
      </c>
      <c r="I373">
        <v>1759365272</v>
      </c>
      <c r="J373">
        <f>(K373)/1000</f>
        <v>0</v>
      </c>
      <c r="K373">
        <f>1000*DK373*AI373*(DG373-DH373)/(100*CZ373*(1000-AI373*DG373))</f>
        <v>0</v>
      </c>
      <c r="L373">
        <f>DK373*AI373*(DF373-DE373*(1000-AI373*DH373)/(1000-AI373*DG373))/(100*CZ373)</f>
        <v>0</v>
      </c>
      <c r="M373">
        <f>DE373 - IF(AI373&gt;1, L373*CZ373*100.0/(AK373), 0)</f>
        <v>0</v>
      </c>
      <c r="N373">
        <f>((T373-J373/2)*M373-L373)/(T373+J373/2)</f>
        <v>0</v>
      </c>
      <c r="O373">
        <f>N373*(DL373+DM373)/1000.0</f>
        <v>0</v>
      </c>
      <c r="P373">
        <f>(DE373 - IF(AI373&gt;1, L373*CZ373*100.0/(AK373), 0))*(DL373+DM373)/1000.0</f>
        <v>0</v>
      </c>
      <c r="Q373">
        <f>2.0/((1/S373-1/R373)+SIGN(S373)*SQRT((1/S373-1/R373)*(1/S373-1/R373) + 4*DA373/((DA373+1)*(DA373+1))*(2*1/S373*1/R373-1/R373*1/R373)))</f>
        <v>0</v>
      </c>
      <c r="R373">
        <f>IF(LEFT(DB373,1)&lt;&gt;"0",IF(LEFT(DB373,1)="1",3.0,DC373),$D$5+$E$5*(DS373*DL373/($K$5*1000))+$F$5*(DS373*DL373/($K$5*1000))*MAX(MIN(CZ373,$J$5),$I$5)*MAX(MIN(CZ373,$J$5),$I$5)+$G$5*MAX(MIN(CZ373,$J$5),$I$5)*(DS373*DL373/($K$5*1000))+$H$5*(DS373*DL373/($K$5*1000))*(DS373*DL373/($K$5*1000)))</f>
        <v>0</v>
      </c>
      <c r="S373">
        <f>J373*(1000-(1000*0.61365*exp(17.502*W373/(240.97+W373))/(DL373+DM373)+DG373)/2)/(1000*0.61365*exp(17.502*W373/(240.97+W373))/(DL373+DM373)-DG373)</f>
        <v>0</v>
      </c>
      <c r="T373">
        <f>1/((DA373+1)/(Q373/1.6)+1/(R373/1.37)) + DA373/((DA373+1)/(Q373/1.6) + DA373/(R373/1.37))</f>
        <v>0</v>
      </c>
      <c r="U373">
        <f>(CV373*CY373)</f>
        <v>0</v>
      </c>
      <c r="V373">
        <f>(DN373+(U373+2*0.95*5.67E-8*(((DN373+$B$7)+273)^4-(DN373+273)^4)-44100*J373)/(1.84*29.3*R373+8*0.95*5.67E-8*(DN373+273)^3))</f>
        <v>0</v>
      </c>
      <c r="W373">
        <f>($C$7*DO373+$D$7*DP373+$E$7*V373)</f>
        <v>0</v>
      </c>
      <c r="X373">
        <f>0.61365*exp(17.502*W373/(240.97+W373))</f>
        <v>0</v>
      </c>
      <c r="Y373">
        <f>(Z373/AA373*100)</f>
        <v>0</v>
      </c>
      <c r="Z373">
        <f>DG373*(DL373+DM373)/1000</f>
        <v>0</v>
      </c>
      <c r="AA373">
        <f>0.61365*exp(17.502*DN373/(240.97+DN373))</f>
        <v>0</v>
      </c>
      <c r="AB373">
        <f>(X373-DG373*(DL373+DM373)/1000)</f>
        <v>0</v>
      </c>
      <c r="AC373">
        <f>(-J373*44100)</f>
        <v>0</v>
      </c>
      <c r="AD373">
        <f>2*29.3*R373*0.92*(DN373-W373)</f>
        <v>0</v>
      </c>
      <c r="AE373">
        <f>2*0.95*5.67E-8*(((DN373+$B$7)+273)^4-(W373+273)^4)</f>
        <v>0</v>
      </c>
      <c r="AF373">
        <f>U373+AE373+AC373+AD373</f>
        <v>0</v>
      </c>
      <c r="AG373">
        <v>0</v>
      </c>
      <c r="AH373">
        <v>0</v>
      </c>
      <c r="AI373">
        <f>IF(AG373*$H$13&gt;=AK373,1.0,(AK373/(AK373-AG373*$H$13)))</f>
        <v>0</v>
      </c>
      <c r="AJ373">
        <f>(AI373-1)*100</f>
        <v>0</v>
      </c>
      <c r="AK373">
        <f>MAX(0,($B$13+$C$13*DS373)/(1+$D$13*DS373)*DL373/(DN373+273)*$E$13)</f>
        <v>0</v>
      </c>
      <c r="AL373" t="s">
        <v>420</v>
      </c>
      <c r="AM373" t="s">
        <v>420</v>
      </c>
      <c r="AN373">
        <v>0</v>
      </c>
      <c r="AO373">
        <v>0</v>
      </c>
      <c r="AP373">
        <f>1-AN373/AO373</f>
        <v>0</v>
      </c>
      <c r="AQ373">
        <v>0</v>
      </c>
      <c r="AR373" t="s">
        <v>420</v>
      </c>
      <c r="AS373" t="s">
        <v>420</v>
      </c>
      <c r="AT373">
        <v>0</v>
      </c>
      <c r="AU373">
        <v>0</v>
      </c>
      <c r="AV373">
        <f>1-AT373/AU373</f>
        <v>0</v>
      </c>
      <c r="AW373">
        <v>0.5</v>
      </c>
      <c r="AX373">
        <f>CW373</f>
        <v>0</v>
      </c>
      <c r="AY373">
        <f>L373</f>
        <v>0</v>
      </c>
      <c r="AZ373">
        <f>AV373*AW373*AX373</f>
        <v>0</v>
      </c>
      <c r="BA373">
        <f>(AY373-AQ373)/AX373</f>
        <v>0</v>
      </c>
      <c r="BB373">
        <f>(AO373-AU373)/AU373</f>
        <v>0</v>
      </c>
      <c r="BC373">
        <f>AN373/(AP373+AN373/AU373)</f>
        <v>0</v>
      </c>
      <c r="BD373" t="s">
        <v>420</v>
      </c>
      <c r="BE373">
        <v>0</v>
      </c>
      <c r="BF373">
        <f>IF(BE373&lt;&gt;0, BE373, BC373)</f>
        <v>0</v>
      </c>
      <c r="BG373">
        <f>1-BF373/AU373</f>
        <v>0</v>
      </c>
      <c r="BH373">
        <f>(AU373-AT373)/(AU373-BF373)</f>
        <v>0</v>
      </c>
      <c r="BI373">
        <f>(AO373-AU373)/(AO373-BF373)</f>
        <v>0</v>
      </c>
      <c r="BJ373">
        <f>(AU373-AT373)/(AU373-AN373)</f>
        <v>0</v>
      </c>
      <c r="BK373">
        <f>(AO373-AU373)/(AO373-AN373)</f>
        <v>0</v>
      </c>
      <c r="BL373">
        <f>(BH373*BF373/AT373)</f>
        <v>0</v>
      </c>
      <c r="BM373">
        <f>(1-BL373)</f>
        <v>0</v>
      </c>
      <c r="CV373">
        <f>$B$11*DT373+$C$11*DU373+$F$11*EF373*(1-EI373)</f>
        <v>0</v>
      </c>
      <c r="CW373">
        <f>CV373*CX373</f>
        <v>0</v>
      </c>
      <c r="CX373">
        <f>($B$11*$D$9+$C$11*$D$9+$F$11*((ES373+EK373)/MAX(ES373+EK373+ET373, 0.1)*$I$9+ET373/MAX(ES373+EK373+ET373, 0.1)*$J$9))/($B$11+$C$11+$F$11)</f>
        <v>0</v>
      </c>
      <c r="CY373">
        <f>($B$11*$K$9+$C$11*$K$9+$F$11*((ES373+EK373)/MAX(ES373+EK373+ET373, 0.1)*$P$9+ET373/MAX(ES373+EK373+ET373, 0.1)*$Q$9))/($B$11+$C$11+$F$11)</f>
        <v>0</v>
      </c>
      <c r="CZ373">
        <v>5.52</v>
      </c>
      <c r="DA373">
        <v>0.5</v>
      </c>
      <c r="DB373" t="s">
        <v>421</v>
      </c>
      <c r="DC373">
        <v>2</v>
      </c>
      <c r="DD373">
        <v>1759365272</v>
      </c>
      <c r="DE373">
        <v>420.617666666667</v>
      </c>
      <c r="DF373">
        <v>420.039</v>
      </c>
      <c r="DG373">
        <v>24.1219333333333</v>
      </c>
      <c r="DH373">
        <v>23.8963666666667</v>
      </c>
      <c r="DI373">
        <v>418.636666666667</v>
      </c>
      <c r="DJ373">
        <v>23.7340333333333</v>
      </c>
      <c r="DK373">
        <v>500.023666666667</v>
      </c>
      <c r="DL373">
        <v>90.3406</v>
      </c>
      <c r="DM373">
        <v>0.0335397666666667</v>
      </c>
      <c r="DN373">
        <v>30.4294666666667</v>
      </c>
      <c r="DO373">
        <v>29.9945666666667</v>
      </c>
      <c r="DP373">
        <v>999.9</v>
      </c>
      <c r="DQ373">
        <v>0</v>
      </c>
      <c r="DR373">
        <v>0</v>
      </c>
      <c r="DS373">
        <v>9983.73333333333</v>
      </c>
      <c r="DT373">
        <v>0</v>
      </c>
      <c r="DU373">
        <v>0.330984</v>
      </c>
      <c r="DV373">
        <v>0.578806333333333</v>
      </c>
      <c r="DW373">
        <v>431.014666666667</v>
      </c>
      <c r="DX373">
        <v>430.322</v>
      </c>
      <c r="DY373">
        <v>0.225595666666667</v>
      </c>
      <c r="DZ373">
        <v>420.039</v>
      </c>
      <c r="EA373">
        <v>23.8963666666667</v>
      </c>
      <c r="EB373">
        <v>2.17919</v>
      </c>
      <c r="EC373">
        <v>2.15881333333333</v>
      </c>
      <c r="ED373">
        <v>18.8101666666667</v>
      </c>
      <c r="EE373">
        <v>18.6599</v>
      </c>
      <c r="EF373">
        <v>0.00500059</v>
      </c>
      <c r="EG373">
        <v>0</v>
      </c>
      <c r="EH373">
        <v>0</v>
      </c>
      <c r="EI373">
        <v>0</v>
      </c>
      <c r="EJ373">
        <v>771.166666666667</v>
      </c>
      <c r="EK373">
        <v>0.00500059</v>
      </c>
      <c r="EL373">
        <v>-9.43333333333333</v>
      </c>
      <c r="EM373">
        <v>-0.566666666666667</v>
      </c>
      <c r="EN373">
        <v>35.375</v>
      </c>
      <c r="EO373">
        <v>38.187</v>
      </c>
      <c r="EP373">
        <v>36.583</v>
      </c>
      <c r="EQ373">
        <v>38.0413333333333</v>
      </c>
      <c r="ER373">
        <v>37.5413333333333</v>
      </c>
      <c r="ES373">
        <v>0</v>
      </c>
      <c r="ET373">
        <v>0</v>
      </c>
      <c r="EU373">
        <v>0</v>
      </c>
      <c r="EV373">
        <v>1759365276.1</v>
      </c>
      <c r="EW373">
        <v>0</v>
      </c>
      <c r="EX373">
        <v>774.873076923077</v>
      </c>
      <c r="EY373">
        <v>-4.59145288741183</v>
      </c>
      <c r="EZ373">
        <v>1.56923046839389</v>
      </c>
      <c r="FA373">
        <v>-13.6807692307692</v>
      </c>
      <c r="FB373">
        <v>15</v>
      </c>
      <c r="FC373">
        <v>0</v>
      </c>
      <c r="FD373" t="s">
        <v>422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0.634086952380952</v>
      </c>
      <c r="FQ373">
        <v>-0.0794939999999997</v>
      </c>
      <c r="FR373">
        <v>0.0368131904084032</v>
      </c>
      <c r="FS373">
        <v>1</v>
      </c>
      <c r="FT373">
        <v>775.635294117647</v>
      </c>
      <c r="FU373">
        <v>-20.7578303816504</v>
      </c>
      <c r="FV373">
        <v>4.84718731982733</v>
      </c>
      <c r="FW373">
        <v>-1</v>
      </c>
      <c r="FX373">
        <v>0.22460019047619</v>
      </c>
      <c r="FY373">
        <v>0.00514753246753279</v>
      </c>
      <c r="FZ373">
        <v>0.000710752024203445</v>
      </c>
      <c r="GA373">
        <v>1</v>
      </c>
      <c r="GB373">
        <v>2</v>
      </c>
      <c r="GC373">
        <v>2</v>
      </c>
      <c r="GD373" t="s">
        <v>449</v>
      </c>
      <c r="GE373">
        <v>3.13274</v>
      </c>
      <c r="GF373">
        <v>2.7117</v>
      </c>
      <c r="GG373">
        <v>0.0894004</v>
      </c>
      <c r="GH373">
        <v>0.0897677</v>
      </c>
      <c r="GI373">
        <v>0.103086</v>
      </c>
      <c r="GJ373">
        <v>0.103168</v>
      </c>
      <c r="GK373">
        <v>34271.4</v>
      </c>
      <c r="GL373">
        <v>36698</v>
      </c>
      <c r="GM373">
        <v>34053.2</v>
      </c>
      <c r="GN373">
        <v>36505.8</v>
      </c>
      <c r="GO373">
        <v>43135.8</v>
      </c>
      <c r="GP373">
        <v>46999.5</v>
      </c>
      <c r="GQ373">
        <v>53124.7</v>
      </c>
      <c r="GR373">
        <v>58347.3</v>
      </c>
      <c r="GS373">
        <v>1.95085</v>
      </c>
      <c r="GT373">
        <v>1.7808</v>
      </c>
      <c r="GU373">
        <v>0.0808388</v>
      </c>
      <c r="GV373">
        <v>0</v>
      </c>
      <c r="GW373">
        <v>28.6756</v>
      </c>
      <c r="GX373">
        <v>999.9</v>
      </c>
      <c r="GY373">
        <v>57.325</v>
      </c>
      <c r="GZ373">
        <v>31.008</v>
      </c>
      <c r="HA373">
        <v>28.638</v>
      </c>
      <c r="HB373">
        <v>54.8828</v>
      </c>
      <c r="HC373">
        <v>44.5793</v>
      </c>
      <c r="HD373">
        <v>1</v>
      </c>
      <c r="HE373">
        <v>0.0937271</v>
      </c>
      <c r="HF373">
        <v>-1.46152</v>
      </c>
      <c r="HG373">
        <v>20.1254</v>
      </c>
      <c r="HH373">
        <v>5.19917</v>
      </c>
      <c r="HI373">
        <v>12.004</v>
      </c>
      <c r="HJ373">
        <v>4.9758</v>
      </c>
      <c r="HK373">
        <v>3.294</v>
      </c>
      <c r="HL373">
        <v>9999</v>
      </c>
      <c r="HM373">
        <v>9999</v>
      </c>
      <c r="HN373">
        <v>999.9</v>
      </c>
      <c r="HO373">
        <v>9999</v>
      </c>
      <c r="HP373">
        <v>1.86325</v>
      </c>
      <c r="HQ373">
        <v>1.86813</v>
      </c>
      <c r="HR373">
        <v>1.86791</v>
      </c>
      <c r="HS373">
        <v>1.86905</v>
      </c>
      <c r="HT373">
        <v>1.86982</v>
      </c>
      <c r="HU373">
        <v>1.86592</v>
      </c>
      <c r="HV373">
        <v>1.86695</v>
      </c>
      <c r="HW373">
        <v>1.86843</v>
      </c>
      <c r="HX373">
        <v>5</v>
      </c>
      <c r="HY373">
        <v>0</v>
      </c>
      <c r="HZ373">
        <v>0</v>
      </c>
      <c r="IA373">
        <v>0</v>
      </c>
      <c r="IB373" t="s">
        <v>424</v>
      </c>
      <c r="IC373" t="s">
        <v>425</v>
      </c>
      <c r="ID373" t="s">
        <v>426</v>
      </c>
      <c r="IE373" t="s">
        <v>426</v>
      </c>
      <c r="IF373" t="s">
        <v>426</v>
      </c>
      <c r="IG373" t="s">
        <v>426</v>
      </c>
      <c r="IH373">
        <v>0</v>
      </c>
      <c r="II373">
        <v>100</v>
      </c>
      <c r="IJ373">
        <v>100</v>
      </c>
      <c r="IK373">
        <v>1.982</v>
      </c>
      <c r="IL373">
        <v>0.3879</v>
      </c>
      <c r="IM373">
        <v>0.591063205497763</v>
      </c>
      <c r="IN373">
        <v>0.00362635438953289</v>
      </c>
      <c r="IO373">
        <v>-8.50754122937555e-07</v>
      </c>
      <c r="IP373">
        <v>2.87264459290622e-10</v>
      </c>
      <c r="IQ373">
        <v>-0.103101814204982</v>
      </c>
      <c r="IR373">
        <v>-0.017656537129445</v>
      </c>
      <c r="IS373">
        <v>0.00217271289782075</v>
      </c>
      <c r="IT373">
        <v>-2.34727275410467e-05</v>
      </c>
      <c r="IU373">
        <v>4</v>
      </c>
      <c r="IV373">
        <v>2183</v>
      </c>
      <c r="IW373">
        <v>1</v>
      </c>
      <c r="IX373">
        <v>27</v>
      </c>
      <c r="IY373">
        <v>29322754.6</v>
      </c>
      <c r="IZ373">
        <v>29322754.6</v>
      </c>
      <c r="JA373">
        <v>0.998535</v>
      </c>
      <c r="JB373">
        <v>2.65137</v>
      </c>
      <c r="JC373">
        <v>1.54785</v>
      </c>
      <c r="JD373">
        <v>2.31323</v>
      </c>
      <c r="JE373">
        <v>1.64673</v>
      </c>
      <c r="JF373">
        <v>2.30347</v>
      </c>
      <c r="JG373">
        <v>34.6463</v>
      </c>
      <c r="JH373">
        <v>24.2101</v>
      </c>
      <c r="JI373">
        <v>18</v>
      </c>
      <c r="JJ373">
        <v>505.144</v>
      </c>
      <c r="JK373">
        <v>396.082</v>
      </c>
      <c r="JL373">
        <v>31.036</v>
      </c>
      <c r="JM373">
        <v>28.5655</v>
      </c>
      <c r="JN373">
        <v>30.0002</v>
      </c>
      <c r="JO373">
        <v>28.5196</v>
      </c>
      <c r="JP373">
        <v>28.4683</v>
      </c>
      <c r="JQ373">
        <v>20.0085</v>
      </c>
      <c r="JR373">
        <v>20.1885</v>
      </c>
      <c r="JS373">
        <v>55.2665</v>
      </c>
      <c r="JT373">
        <v>31.0372</v>
      </c>
      <c r="JU373">
        <v>420</v>
      </c>
      <c r="JV373">
        <v>23.9472</v>
      </c>
      <c r="JW373">
        <v>96.5682</v>
      </c>
      <c r="JX373">
        <v>94.5336</v>
      </c>
    </row>
    <row r="374" spans="1:284">
      <c r="A374">
        <v>358</v>
      </c>
      <c r="B374">
        <v>1759365550</v>
      </c>
      <c r="C374">
        <v>4507.90000009537</v>
      </c>
      <c r="D374" t="s">
        <v>1151</v>
      </c>
      <c r="E374" t="s">
        <v>1152</v>
      </c>
      <c r="F374">
        <v>5</v>
      </c>
      <c r="G374" t="s">
        <v>1153</v>
      </c>
      <c r="H374" t="s">
        <v>419</v>
      </c>
      <c r="I374">
        <v>1759365546.5</v>
      </c>
      <c r="J374">
        <f>(K374)/1000</f>
        <v>0</v>
      </c>
      <c r="K374">
        <f>1000*DK374*AI374*(DG374-DH374)/(100*CZ374*(1000-AI374*DG374))</f>
        <v>0</v>
      </c>
      <c r="L374">
        <f>DK374*AI374*(DF374-DE374*(1000-AI374*DH374)/(1000-AI374*DG374))/(100*CZ374)</f>
        <v>0</v>
      </c>
      <c r="M374">
        <f>DE374 - IF(AI374&gt;1, L374*CZ374*100.0/(AK374), 0)</f>
        <v>0</v>
      </c>
      <c r="N374">
        <f>((T374-J374/2)*M374-L374)/(T374+J374/2)</f>
        <v>0</v>
      </c>
      <c r="O374">
        <f>N374*(DL374+DM374)/1000.0</f>
        <v>0</v>
      </c>
      <c r="P374">
        <f>(DE374 - IF(AI374&gt;1, L374*CZ374*100.0/(AK374), 0))*(DL374+DM374)/1000.0</f>
        <v>0</v>
      </c>
      <c r="Q374">
        <f>2.0/((1/S374-1/R374)+SIGN(S374)*SQRT((1/S374-1/R374)*(1/S374-1/R374) + 4*DA374/((DA374+1)*(DA374+1))*(2*1/S374*1/R374-1/R374*1/R374)))</f>
        <v>0</v>
      </c>
      <c r="R374">
        <f>IF(LEFT(DB374,1)&lt;&gt;"0",IF(LEFT(DB374,1)="1",3.0,DC374),$D$5+$E$5*(DS374*DL374/($K$5*1000))+$F$5*(DS374*DL374/($K$5*1000))*MAX(MIN(CZ374,$J$5),$I$5)*MAX(MIN(CZ374,$J$5),$I$5)+$G$5*MAX(MIN(CZ374,$J$5),$I$5)*(DS374*DL374/($K$5*1000))+$H$5*(DS374*DL374/($K$5*1000))*(DS374*DL374/($K$5*1000)))</f>
        <v>0</v>
      </c>
      <c r="S374">
        <f>J374*(1000-(1000*0.61365*exp(17.502*W374/(240.97+W374))/(DL374+DM374)+DG374)/2)/(1000*0.61365*exp(17.502*W374/(240.97+W374))/(DL374+DM374)-DG374)</f>
        <v>0</v>
      </c>
      <c r="T374">
        <f>1/((DA374+1)/(Q374/1.6)+1/(R374/1.37)) + DA374/((DA374+1)/(Q374/1.6) + DA374/(R374/1.37))</f>
        <v>0</v>
      </c>
      <c r="U374">
        <f>(CV374*CY374)</f>
        <v>0</v>
      </c>
      <c r="V374">
        <f>(DN374+(U374+2*0.95*5.67E-8*(((DN374+$B$7)+273)^4-(DN374+273)^4)-44100*J374)/(1.84*29.3*R374+8*0.95*5.67E-8*(DN374+273)^3))</f>
        <v>0</v>
      </c>
      <c r="W374">
        <f>($C$7*DO374+$D$7*DP374+$E$7*V374)</f>
        <v>0</v>
      </c>
      <c r="X374">
        <f>0.61365*exp(17.502*W374/(240.97+W374))</f>
        <v>0</v>
      </c>
      <c r="Y374">
        <f>(Z374/AA374*100)</f>
        <v>0</v>
      </c>
      <c r="Z374">
        <f>DG374*(DL374+DM374)/1000</f>
        <v>0</v>
      </c>
      <c r="AA374">
        <f>0.61365*exp(17.502*DN374/(240.97+DN374))</f>
        <v>0</v>
      </c>
      <c r="AB374">
        <f>(X374-DG374*(DL374+DM374)/1000)</f>
        <v>0</v>
      </c>
      <c r="AC374">
        <f>(-J374*44100)</f>
        <v>0</v>
      </c>
      <c r="AD374">
        <f>2*29.3*R374*0.92*(DN374-W374)</f>
        <v>0</v>
      </c>
      <c r="AE374">
        <f>2*0.95*5.67E-8*(((DN374+$B$7)+273)^4-(W374+273)^4)</f>
        <v>0</v>
      </c>
      <c r="AF374">
        <f>U374+AE374+AC374+AD374</f>
        <v>0</v>
      </c>
      <c r="AG374">
        <v>0</v>
      </c>
      <c r="AH374">
        <v>0</v>
      </c>
      <c r="AI374">
        <f>IF(AG374*$H$13&gt;=AK374,1.0,(AK374/(AK374-AG374*$H$13)))</f>
        <v>0</v>
      </c>
      <c r="AJ374">
        <f>(AI374-1)*100</f>
        <v>0</v>
      </c>
      <c r="AK374">
        <f>MAX(0,($B$13+$C$13*DS374)/(1+$D$13*DS374)*DL374/(DN374+273)*$E$13)</f>
        <v>0</v>
      </c>
      <c r="AL374" t="s">
        <v>420</v>
      </c>
      <c r="AM374" t="s">
        <v>420</v>
      </c>
      <c r="AN374">
        <v>0</v>
      </c>
      <c r="AO374">
        <v>0</v>
      </c>
      <c r="AP374">
        <f>1-AN374/AO374</f>
        <v>0</v>
      </c>
      <c r="AQ374">
        <v>0</v>
      </c>
      <c r="AR374" t="s">
        <v>420</v>
      </c>
      <c r="AS374" t="s">
        <v>420</v>
      </c>
      <c r="AT374">
        <v>0</v>
      </c>
      <c r="AU374">
        <v>0</v>
      </c>
      <c r="AV374">
        <f>1-AT374/AU374</f>
        <v>0</v>
      </c>
      <c r="AW374">
        <v>0.5</v>
      </c>
      <c r="AX374">
        <f>CW374</f>
        <v>0</v>
      </c>
      <c r="AY374">
        <f>L374</f>
        <v>0</v>
      </c>
      <c r="AZ374">
        <f>AV374*AW374*AX374</f>
        <v>0</v>
      </c>
      <c r="BA374">
        <f>(AY374-AQ374)/AX374</f>
        <v>0</v>
      </c>
      <c r="BB374">
        <f>(AO374-AU374)/AU374</f>
        <v>0</v>
      </c>
      <c r="BC374">
        <f>AN374/(AP374+AN374/AU374)</f>
        <v>0</v>
      </c>
      <c r="BD374" t="s">
        <v>420</v>
      </c>
      <c r="BE374">
        <v>0</v>
      </c>
      <c r="BF374">
        <f>IF(BE374&lt;&gt;0, BE374, BC374)</f>
        <v>0</v>
      </c>
      <c r="BG374">
        <f>1-BF374/AU374</f>
        <v>0</v>
      </c>
      <c r="BH374">
        <f>(AU374-AT374)/(AU374-BF374)</f>
        <v>0</v>
      </c>
      <c r="BI374">
        <f>(AO374-AU374)/(AO374-BF374)</f>
        <v>0</v>
      </c>
      <c r="BJ374">
        <f>(AU374-AT374)/(AU374-AN374)</f>
        <v>0</v>
      </c>
      <c r="BK374">
        <f>(AO374-AU374)/(AO374-AN374)</f>
        <v>0</v>
      </c>
      <c r="BL374">
        <f>(BH374*BF374/AT374)</f>
        <v>0</v>
      </c>
      <c r="BM374">
        <f>(1-BL374)</f>
        <v>0</v>
      </c>
      <c r="CV374">
        <f>$B$11*DT374+$C$11*DU374+$F$11*EF374*(1-EI374)</f>
        <v>0</v>
      </c>
      <c r="CW374">
        <f>CV374*CX374</f>
        <v>0</v>
      </c>
      <c r="CX374">
        <f>($B$11*$D$9+$C$11*$D$9+$F$11*((ES374+EK374)/MAX(ES374+EK374+ET374, 0.1)*$I$9+ET374/MAX(ES374+EK374+ET374, 0.1)*$J$9))/($B$11+$C$11+$F$11)</f>
        <v>0</v>
      </c>
      <c r="CY374">
        <f>($B$11*$K$9+$C$11*$K$9+$F$11*((ES374+EK374)/MAX(ES374+EK374+ET374, 0.1)*$P$9+ET374/MAX(ES374+EK374+ET374, 0.1)*$Q$9))/($B$11+$C$11+$F$11)</f>
        <v>0</v>
      </c>
      <c r="CZ374">
        <v>2.44</v>
      </c>
      <c r="DA374">
        <v>0.5</v>
      </c>
      <c r="DB374" t="s">
        <v>421</v>
      </c>
      <c r="DC374">
        <v>2</v>
      </c>
      <c r="DD374">
        <v>1759365546.5</v>
      </c>
      <c r="DE374">
        <v>420.035166666667</v>
      </c>
      <c r="DF374">
        <v>419.9835</v>
      </c>
      <c r="DG374">
        <v>23.9465166666667</v>
      </c>
      <c r="DH374">
        <v>23.8342666666667</v>
      </c>
      <c r="DI374">
        <v>418.0555</v>
      </c>
      <c r="DJ374">
        <v>23.56625</v>
      </c>
      <c r="DK374">
        <v>499.9965</v>
      </c>
      <c r="DL374">
        <v>90.3440666666667</v>
      </c>
      <c r="DM374">
        <v>0.0336558</v>
      </c>
      <c r="DN374">
        <v>30.2625</v>
      </c>
      <c r="DO374">
        <v>29.9946833333333</v>
      </c>
      <c r="DP374">
        <v>999.9</v>
      </c>
      <c r="DQ374">
        <v>0</v>
      </c>
      <c r="DR374">
        <v>0</v>
      </c>
      <c r="DS374">
        <v>10004.9916666667</v>
      </c>
      <c r="DT374">
        <v>0</v>
      </c>
      <c r="DU374">
        <v>0.330984</v>
      </c>
      <c r="DV374">
        <v>0.05166115</v>
      </c>
      <c r="DW374">
        <v>430.34</v>
      </c>
      <c r="DX374">
        <v>430.237833333333</v>
      </c>
      <c r="DY374">
        <v>0.112250166666667</v>
      </c>
      <c r="DZ374">
        <v>419.9835</v>
      </c>
      <c r="EA374">
        <v>23.8342666666667</v>
      </c>
      <c r="EB374">
        <v>2.163425</v>
      </c>
      <c r="EC374">
        <v>2.153285</v>
      </c>
      <c r="ED374">
        <v>18.6940333333333</v>
      </c>
      <c r="EE374">
        <v>18.6189333333333</v>
      </c>
      <c r="EF374">
        <v>0.00500059</v>
      </c>
      <c r="EG374">
        <v>0</v>
      </c>
      <c r="EH374">
        <v>0</v>
      </c>
      <c r="EI374">
        <v>0</v>
      </c>
      <c r="EJ374">
        <v>246.983333333333</v>
      </c>
      <c r="EK374">
        <v>0.00500059</v>
      </c>
      <c r="EL374">
        <v>-8.78333333333333</v>
      </c>
      <c r="EM374">
        <v>-1.5</v>
      </c>
      <c r="EN374">
        <v>36.0935</v>
      </c>
      <c r="EO374">
        <v>39.656</v>
      </c>
      <c r="EP374">
        <v>37.531</v>
      </c>
      <c r="EQ374">
        <v>40.0935</v>
      </c>
      <c r="ER374">
        <v>38.458</v>
      </c>
      <c r="ES374">
        <v>0</v>
      </c>
      <c r="ET374">
        <v>0</v>
      </c>
      <c r="EU374">
        <v>0</v>
      </c>
      <c r="EV374">
        <v>1759365551.5</v>
      </c>
      <c r="EW374">
        <v>0</v>
      </c>
      <c r="EX374">
        <v>245.48</v>
      </c>
      <c r="EY374">
        <v>-15.7769232781224</v>
      </c>
      <c r="EZ374">
        <v>18.9230769532673</v>
      </c>
      <c r="FA374">
        <v>-8.796</v>
      </c>
      <c r="FB374">
        <v>15</v>
      </c>
      <c r="FC374">
        <v>0</v>
      </c>
      <c r="FD374" t="s">
        <v>422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0.0235275961904762</v>
      </c>
      <c r="FQ374">
        <v>0.238277183376624</v>
      </c>
      <c r="FR374">
        <v>0.0388562574510312</v>
      </c>
      <c r="FS374">
        <v>1</v>
      </c>
      <c r="FT374">
        <v>245.564705882353</v>
      </c>
      <c r="FU374">
        <v>-4.21084812337909</v>
      </c>
      <c r="FV374">
        <v>6.57709404600279</v>
      </c>
      <c r="FW374">
        <v>-1</v>
      </c>
      <c r="FX374">
        <v>0.110084142857143</v>
      </c>
      <c r="FY374">
        <v>0.0140463116883117</v>
      </c>
      <c r="FZ374">
        <v>0.00190833291209929</v>
      </c>
      <c r="GA374">
        <v>1</v>
      </c>
      <c r="GB374">
        <v>2</v>
      </c>
      <c r="GC374">
        <v>2</v>
      </c>
      <c r="GD374" t="s">
        <v>449</v>
      </c>
      <c r="GE374">
        <v>3.13289</v>
      </c>
      <c r="GF374">
        <v>2.71162</v>
      </c>
      <c r="GG374">
        <v>0.0892852</v>
      </c>
      <c r="GH374">
        <v>0.0897535</v>
      </c>
      <c r="GI374">
        <v>0.102548</v>
      </c>
      <c r="GJ374">
        <v>0.102965</v>
      </c>
      <c r="GK374">
        <v>34272.9</v>
      </c>
      <c r="GL374">
        <v>36694.2</v>
      </c>
      <c r="GM374">
        <v>34050.7</v>
      </c>
      <c r="GN374">
        <v>36501.7</v>
      </c>
      <c r="GO374">
        <v>43160.2</v>
      </c>
      <c r="GP374">
        <v>47005.6</v>
      </c>
      <c r="GQ374">
        <v>53121.9</v>
      </c>
      <c r="GR374">
        <v>58341.4</v>
      </c>
      <c r="GS374">
        <v>1.95047</v>
      </c>
      <c r="GT374">
        <v>1.7799</v>
      </c>
      <c r="GU374">
        <v>0.0848994</v>
      </c>
      <c r="GV374">
        <v>0</v>
      </c>
      <c r="GW374">
        <v>28.6004</v>
      </c>
      <c r="GX374">
        <v>999.9</v>
      </c>
      <c r="GY374">
        <v>57.35</v>
      </c>
      <c r="GZ374">
        <v>31.008</v>
      </c>
      <c r="HA374">
        <v>28.6532</v>
      </c>
      <c r="HB374">
        <v>54.6228</v>
      </c>
      <c r="HC374">
        <v>44.5513</v>
      </c>
      <c r="HD374">
        <v>1</v>
      </c>
      <c r="HE374">
        <v>0.097688</v>
      </c>
      <c r="HF374">
        <v>-1.4114</v>
      </c>
      <c r="HG374">
        <v>20.1263</v>
      </c>
      <c r="HH374">
        <v>5.19842</v>
      </c>
      <c r="HI374">
        <v>12.004</v>
      </c>
      <c r="HJ374">
        <v>4.9756</v>
      </c>
      <c r="HK374">
        <v>3.294</v>
      </c>
      <c r="HL374">
        <v>9999</v>
      </c>
      <c r="HM374">
        <v>9999</v>
      </c>
      <c r="HN374">
        <v>999.9</v>
      </c>
      <c r="HO374">
        <v>9999</v>
      </c>
      <c r="HP374">
        <v>1.86325</v>
      </c>
      <c r="HQ374">
        <v>1.86812</v>
      </c>
      <c r="HR374">
        <v>1.86787</v>
      </c>
      <c r="HS374">
        <v>1.86905</v>
      </c>
      <c r="HT374">
        <v>1.86983</v>
      </c>
      <c r="HU374">
        <v>1.86588</v>
      </c>
      <c r="HV374">
        <v>1.86692</v>
      </c>
      <c r="HW374">
        <v>1.86844</v>
      </c>
      <c r="HX374">
        <v>5</v>
      </c>
      <c r="HY374">
        <v>0</v>
      </c>
      <c r="HZ374">
        <v>0</v>
      </c>
      <c r="IA374">
        <v>0</v>
      </c>
      <c r="IB374" t="s">
        <v>424</v>
      </c>
      <c r="IC374" t="s">
        <v>425</v>
      </c>
      <c r="ID374" t="s">
        <v>426</v>
      </c>
      <c r="IE374" t="s">
        <v>426</v>
      </c>
      <c r="IF374" t="s">
        <v>426</v>
      </c>
      <c r="IG374" t="s">
        <v>426</v>
      </c>
      <c r="IH374">
        <v>0</v>
      </c>
      <c r="II374">
        <v>100</v>
      </c>
      <c r="IJ374">
        <v>100</v>
      </c>
      <c r="IK374">
        <v>1.98</v>
      </c>
      <c r="IL374">
        <v>0.3803</v>
      </c>
      <c r="IM374">
        <v>0.591063205497763</v>
      </c>
      <c r="IN374">
        <v>0.00362635438953289</v>
      </c>
      <c r="IO374">
        <v>-8.50754122937555e-07</v>
      </c>
      <c r="IP374">
        <v>2.87264459290622e-10</v>
      </c>
      <c r="IQ374">
        <v>-0.103101814204982</v>
      </c>
      <c r="IR374">
        <v>-0.017656537129445</v>
      </c>
      <c r="IS374">
        <v>0.00217271289782075</v>
      </c>
      <c r="IT374">
        <v>-2.34727275410467e-05</v>
      </c>
      <c r="IU374">
        <v>4</v>
      </c>
      <c r="IV374">
        <v>2183</v>
      </c>
      <c r="IW374">
        <v>1</v>
      </c>
      <c r="IX374">
        <v>27</v>
      </c>
      <c r="IY374">
        <v>29322759.2</v>
      </c>
      <c r="IZ374">
        <v>29322759.2</v>
      </c>
      <c r="JA374">
        <v>0.998535</v>
      </c>
      <c r="JB374">
        <v>2.63916</v>
      </c>
      <c r="JC374">
        <v>1.54785</v>
      </c>
      <c r="JD374">
        <v>2.31323</v>
      </c>
      <c r="JE374">
        <v>1.64551</v>
      </c>
      <c r="JF374">
        <v>2.37061</v>
      </c>
      <c r="JG374">
        <v>34.6692</v>
      </c>
      <c r="JH374">
        <v>24.2188</v>
      </c>
      <c r="JI374">
        <v>18</v>
      </c>
      <c r="JJ374">
        <v>505.406</v>
      </c>
      <c r="JK374">
        <v>395.97</v>
      </c>
      <c r="JL374">
        <v>30.866</v>
      </c>
      <c r="JM374">
        <v>28.6217</v>
      </c>
      <c r="JN374">
        <v>30.0001</v>
      </c>
      <c r="JO374">
        <v>28.5777</v>
      </c>
      <c r="JP374">
        <v>28.5246</v>
      </c>
      <c r="JQ374">
        <v>20.0085</v>
      </c>
      <c r="JR374">
        <v>20.7699</v>
      </c>
      <c r="JS374">
        <v>56.1964</v>
      </c>
      <c r="JT374">
        <v>30.8614</v>
      </c>
      <c r="JU374">
        <v>420</v>
      </c>
      <c r="JV374">
        <v>23.867</v>
      </c>
      <c r="JW374">
        <v>96.5623</v>
      </c>
      <c r="JX374">
        <v>94.5236</v>
      </c>
    </row>
    <row r="375" spans="1:284">
      <c r="A375">
        <v>359</v>
      </c>
      <c r="B375">
        <v>1759365552</v>
      </c>
      <c r="C375">
        <v>4509.90000009537</v>
      </c>
      <c r="D375" t="s">
        <v>1154</v>
      </c>
      <c r="E375" t="s">
        <v>1155</v>
      </c>
      <c r="F375">
        <v>5</v>
      </c>
      <c r="G375" t="s">
        <v>1153</v>
      </c>
      <c r="H375" t="s">
        <v>419</v>
      </c>
      <c r="I375">
        <v>1759365548.75</v>
      </c>
      <c r="J375">
        <f>(K375)/1000</f>
        <v>0</v>
      </c>
      <c r="K375">
        <f>1000*DK375*AI375*(DG375-DH375)/(100*CZ375*(1000-AI375*DG375))</f>
        <v>0</v>
      </c>
      <c r="L375">
        <f>DK375*AI375*(DF375-DE375*(1000-AI375*DH375)/(1000-AI375*DG375))/(100*CZ375)</f>
        <v>0</v>
      </c>
      <c r="M375">
        <f>DE375 - IF(AI375&gt;1, L375*CZ375*100.0/(AK375), 0)</f>
        <v>0</v>
      </c>
      <c r="N375">
        <f>((T375-J375/2)*M375-L375)/(T375+J375/2)</f>
        <v>0</v>
      </c>
      <c r="O375">
        <f>N375*(DL375+DM375)/1000.0</f>
        <v>0</v>
      </c>
      <c r="P375">
        <f>(DE375 - IF(AI375&gt;1, L375*CZ375*100.0/(AK375), 0))*(DL375+DM375)/1000.0</f>
        <v>0</v>
      </c>
      <c r="Q375">
        <f>2.0/((1/S375-1/R375)+SIGN(S375)*SQRT((1/S375-1/R375)*(1/S375-1/R375) + 4*DA375/((DA375+1)*(DA375+1))*(2*1/S375*1/R375-1/R375*1/R375)))</f>
        <v>0</v>
      </c>
      <c r="R375">
        <f>IF(LEFT(DB375,1)&lt;&gt;"0",IF(LEFT(DB375,1)="1",3.0,DC375),$D$5+$E$5*(DS375*DL375/($K$5*1000))+$F$5*(DS375*DL375/($K$5*1000))*MAX(MIN(CZ375,$J$5),$I$5)*MAX(MIN(CZ375,$J$5),$I$5)+$G$5*MAX(MIN(CZ375,$J$5),$I$5)*(DS375*DL375/($K$5*1000))+$H$5*(DS375*DL375/($K$5*1000))*(DS375*DL375/($K$5*1000)))</f>
        <v>0</v>
      </c>
      <c r="S375">
        <f>J375*(1000-(1000*0.61365*exp(17.502*W375/(240.97+W375))/(DL375+DM375)+DG375)/2)/(1000*0.61365*exp(17.502*W375/(240.97+W375))/(DL375+DM375)-DG375)</f>
        <v>0</v>
      </c>
      <c r="T375">
        <f>1/((DA375+1)/(Q375/1.6)+1/(R375/1.37)) + DA375/((DA375+1)/(Q375/1.6) + DA375/(R375/1.37))</f>
        <v>0</v>
      </c>
      <c r="U375">
        <f>(CV375*CY375)</f>
        <v>0</v>
      </c>
      <c r="V375">
        <f>(DN375+(U375+2*0.95*5.67E-8*(((DN375+$B$7)+273)^4-(DN375+273)^4)-44100*J375)/(1.84*29.3*R375+8*0.95*5.67E-8*(DN375+273)^3))</f>
        <v>0</v>
      </c>
      <c r="W375">
        <f>($C$7*DO375+$D$7*DP375+$E$7*V375)</f>
        <v>0</v>
      </c>
      <c r="X375">
        <f>0.61365*exp(17.502*W375/(240.97+W375))</f>
        <v>0</v>
      </c>
      <c r="Y375">
        <f>(Z375/AA375*100)</f>
        <v>0</v>
      </c>
      <c r="Z375">
        <f>DG375*(DL375+DM375)/1000</f>
        <v>0</v>
      </c>
      <c r="AA375">
        <f>0.61365*exp(17.502*DN375/(240.97+DN375))</f>
        <v>0</v>
      </c>
      <c r="AB375">
        <f>(X375-DG375*(DL375+DM375)/1000)</f>
        <v>0</v>
      </c>
      <c r="AC375">
        <f>(-J375*44100)</f>
        <v>0</v>
      </c>
      <c r="AD375">
        <f>2*29.3*R375*0.92*(DN375-W375)</f>
        <v>0</v>
      </c>
      <c r="AE375">
        <f>2*0.95*5.67E-8*(((DN375+$B$7)+273)^4-(W375+273)^4)</f>
        <v>0</v>
      </c>
      <c r="AF375">
        <f>U375+AE375+AC375+AD375</f>
        <v>0</v>
      </c>
      <c r="AG375">
        <v>0</v>
      </c>
      <c r="AH375">
        <v>0</v>
      </c>
      <c r="AI375">
        <f>IF(AG375*$H$13&gt;=AK375,1.0,(AK375/(AK375-AG375*$H$13)))</f>
        <v>0</v>
      </c>
      <c r="AJ375">
        <f>(AI375-1)*100</f>
        <v>0</v>
      </c>
      <c r="AK375">
        <f>MAX(0,($B$13+$C$13*DS375)/(1+$D$13*DS375)*DL375/(DN375+273)*$E$13)</f>
        <v>0</v>
      </c>
      <c r="AL375" t="s">
        <v>420</v>
      </c>
      <c r="AM375" t="s">
        <v>420</v>
      </c>
      <c r="AN375">
        <v>0</v>
      </c>
      <c r="AO375">
        <v>0</v>
      </c>
      <c r="AP375">
        <f>1-AN375/AO375</f>
        <v>0</v>
      </c>
      <c r="AQ375">
        <v>0</v>
      </c>
      <c r="AR375" t="s">
        <v>420</v>
      </c>
      <c r="AS375" t="s">
        <v>420</v>
      </c>
      <c r="AT375">
        <v>0</v>
      </c>
      <c r="AU375">
        <v>0</v>
      </c>
      <c r="AV375">
        <f>1-AT375/AU375</f>
        <v>0</v>
      </c>
      <c r="AW375">
        <v>0.5</v>
      </c>
      <c r="AX375">
        <f>CW375</f>
        <v>0</v>
      </c>
      <c r="AY375">
        <f>L375</f>
        <v>0</v>
      </c>
      <c r="AZ375">
        <f>AV375*AW375*AX375</f>
        <v>0</v>
      </c>
      <c r="BA375">
        <f>(AY375-AQ375)/AX375</f>
        <v>0</v>
      </c>
      <c r="BB375">
        <f>(AO375-AU375)/AU375</f>
        <v>0</v>
      </c>
      <c r="BC375">
        <f>AN375/(AP375+AN375/AU375)</f>
        <v>0</v>
      </c>
      <c r="BD375" t="s">
        <v>420</v>
      </c>
      <c r="BE375">
        <v>0</v>
      </c>
      <c r="BF375">
        <f>IF(BE375&lt;&gt;0, BE375, BC375)</f>
        <v>0</v>
      </c>
      <c r="BG375">
        <f>1-BF375/AU375</f>
        <v>0</v>
      </c>
      <c r="BH375">
        <f>(AU375-AT375)/(AU375-BF375)</f>
        <v>0</v>
      </c>
      <c r="BI375">
        <f>(AO375-AU375)/(AO375-BF375)</f>
        <v>0</v>
      </c>
      <c r="BJ375">
        <f>(AU375-AT375)/(AU375-AN375)</f>
        <v>0</v>
      </c>
      <c r="BK375">
        <f>(AO375-AU375)/(AO375-AN375)</f>
        <v>0</v>
      </c>
      <c r="BL375">
        <f>(BH375*BF375/AT375)</f>
        <v>0</v>
      </c>
      <c r="BM375">
        <f>(1-BL375)</f>
        <v>0</v>
      </c>
      <c r="CV375">
        <f>$B$11*DT375+$C$11*DU375+$F$11*EF375*(1-EI375)</f>
        <v>0</v>
      </c>
      <c r="CW375">
        <f>CV375*CX375</f>
        <v>0</v>
      </c>
      <c r="CX375">
        <f>($B$11*$D$9+$C$11*$D$9+$F$11*((ES375+EK375)/MAX(ES375+EK375+ET375, 0.1)*$I$9+ET375/MAX(ES375+EK375+ET375, 0.1)*$J$9))/($B$11+$C$11+$F$11)</f>
        <v>0</v>
      </c>
      <c r="CY375">
        <f>($B$11*$K$9+$C$11*$K$9+$F$11*((ES375+EK375)/MAX(ES375+EK375+ET375, 0.1)*$P$9+ET375/MAX(ES375+EK375+ET375, 0.1)*$Q$9))/($B$11+$C$11+$F$11)</f>
        <v>0</v>
      </c>
      <c r="CZ375">
        <v>2.44</v>
      </c>
      <c r="DA375">
        <v>0.5</v>
      </c>
      <c r="DB375" t="s">
        <v>421</v>
      </c>
      <c r="DC375">
        <v>2</v>
      </c>
      <c r="DD375">
        <v>1759365548.75</v>
      </c>
      <c r="DE375">
        <v>420.02</v>
      </c>
      <c r="DF375">
        <v>419.99275</v>
      </c>
      <c r="DG375">
        <v>23.946525</v>
      </c>
      <c r="DH375">
        <v>23.83335</v>
      </c>
      <c r="DI375">
        <v>418.04075</v>
      </c>
      <c r="DJ375">
        <v>23.56625</v>
      </c>
      <c r="DK375">
        <v>500.049</v>
      </c>
      <c r="DL375">
        <v>90.342975</v>
      </c>
      <c r="DM375">
        <v>0.033514675</v>
      </c>
      <c r="DN375">
        <v>30.2618</v>
      </c>
      <c r="DO375">
        <v>29.987825</v>
      </c>
      <c r="DP375">
        <v>999.9</v>
      </c>
      <c r="DQ375">
        <v>0</v>
      </c>
      <c r="DR375">
        <v>0</v>
      </c>
      <c r="DS375">
        <v>10018.125</v>
      </c>
      <c r="DT375">
        <v>0</v>
      </c>
      <c r="DU375">
        <v>0.330984</v>
      </c>
      <c r="DV375">
        <v>0.027252175</v>
      </c>
      <c r="DW375">
        <v>430.3245</v>
      </c>
      <c r="DX375">
        <v>430.247</v>
      </c>
      <c r="DY375">
        <v>0.1131435</v>
      </c>
      <c r="DZ375">
        <v>419.99275</v>
      </c>
      <c r="EA375">
        <v>23.83335</v>
      </c>
      <c r="EB375">
        <v>2.1633975</v>
      </c>
      <c r="EC375">
        <v>2.1531775</v>
      </c>
      <c r="ED375">
        <v>18.693825</v>
      </c>
      <c r="EE375">
        <v>18.61815</v>
      </c>
      <c r="EF375">
        <v>0.00500059</v>
      </c>
      <c r="EG375">
        <v>0</v>
      </c>
      <c r="EH375">
        <v>0</v>
      </c>
      <c r="EI375">
        <v>0</v>
      </c>
      <c r="EJ375">
        <v>247.725</v>
      </c>
      <c r="EK375">
        <v>0.00500059</v>
      </c>
      <c r="EL375">
        <v>-10.075</v>
      </c>
      <c r="EM375">
        <v>-1.9</v>
      </c>
      <c r="EN375">
        <v>36.07775</v>
      </c>
      <c r="EO375">
        <v>39.60925</v>
      </c>
      <c r="EP375">
        <v>37.5</v>
      </c>
      <c r="EQ375">
        <v>40.01525</v>
      </c>
      <c r="ER375">
        <v>38.437</v>
      </c>
      <c r="ES375">
        <v>0</v>
      </c>
      <c r="ET375">
        <v>0</v>
      </c>
      <c r="EU375">
        <v>0</v>
      </c>
      <c r="EV375">
        <v>1759365553.3</v>
      </c>
      <c r="EW375">
        <v>0</v>
      </c>
      <c r="EX375">
        <v>245.396153846154</v>
      </c>
      <c r="EY375">
        <v>1.59658092104961</v>
      </c>
      <c r="EZ375">
        <v>-4.36581182884854</v>
      </c>
      <c r="FA375">
        <v>-9.00384615384615</v>
      </c>
      <c r="FB375">
        <v>15</v>
      </c>
      <c r="FC375">
        <v>0</v>
      </c>
      <c r="FD375" t="s">
        <v>422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0.021464534</v>
      </c>
      <c r="FQ375">
        <v>0.258838074586466</v>
      </c>
      <c r="FR375">
        <v>0.0397213780803601</v>
      </c>
      <c r="FS375">
        <v>1</v>
      </c>
      <c r="FT375">
        <v>245.723529411765</v>
      </c>
      <c r="FU375">
        <v>-7.96027518095076</v>
      </c>
      <c r="FV375">
        <v>6.52574353769156</v>
      </c>
      <c r="FW375">
        <v>-1</v>
      </c>
      <c r="FX375">
        <v>0.1103414</v>
      </c>
      <c r="FY375">
        <v>0.018461954887218</v>
      </c>
      <c r="FZ375">
        <v>0.00212107947517296</v>
      </c>
      <c r="GA375">
        <v>1</v>
      </c>
      <c r="GB375">
        <v>2</v>
      </c>
      <c r="GC375">
        <v>2</v>
      </c>
      <c r="GD375" t="s">
        <v>449</v>
      </c>
      <c r="GE375">
        <v>3.13286</v>
      </c>
      <c r="GF375">
        <v>2.71157</v>
      </c>
      <c r="GG375">
        <v>0.0892841</v>
      </c>
      <c r="GH375">
        <v>0.089751</v>
      </c>
      <c r="GI375">
        <v>0.102542</v>
      </c>
      <c r="GJ375">
        <v>0.102964</v>
      </c>
      <c r="GK375">
        <v>34272.7</v>
      </c>
      <c r="GL375">
        <v>36694.3</v>
      </c>
      <c r="GM375">
        <v>34050.5</v>
      </c>
      <c r="GN375">
        <v>36501.7</v>
      </c>
      <c r="GO375">
        <v>43160.2</v>
      </c>
      <c r="GP375">
        <v>47005.7</v>
      </c>
      <c r="GQ375">
        <v>53121.4</v>
      </c>
      <c r="GR375">
        <v>58341.4</v>
      </c>
      <c r="GS375">
        <v>1.9505</v>
      </c>
      <c r="GT375">
        <v>1.77997</v>
      </c>
      <c r="GU375">
        <v>0.0853091</v>
      </c>
      <c r="GV375">
        <v>0</v>
      </c>
      <c r="GW375">
        <v>28.5981</v>
      </c>
      <c r="GX375">
        <v>999.9</v>
      </c>
      <c r="GY375">
        <v>57.35</v>
      </c>
      <c r="GZ375">
        <v>31.018</v>
      </c>
      <c r="HA375">
        <v>28.6699</v>
      </c>
      <c r="HB375">
        <v>54.5128</v>
      </c>
      <c r="HC375">
        <v>44.367</v>
      </c>
      <c r="HD375">
        <v>1</v>
      </c>
      <c r="HE375">
        <v>0.0976499</v>
      </c>
      <c r="HF375">
        <v>-1.41493</v>
      </c>
      <c r="HG375">
        <v>20.1263</v>
      </c>
      <c r="HH375">
        <v>5.19812</v>
      </c>
      <c r="HI375">
        <v>12.004</v>
      </c>
      <c r="HJ375">
        <v>4.9756</v>
      </c>
      <c r="HK375">
        <v>3.294</v>
      </c>
      <c r="HL375">
        <v>9999</v>
      </c>
      <c r="HM375">
        <v>9999</v>
      </c>
      <c r="HN375">
        <v>999.9</v>
      </c>
      <c r="HO375">
        <v>9999</v>
      </c>
      <c r="HP375">
        <v>1.86325</v>
      </c>
      <c r="HQ375">
        <v>1.86812</v>
      </c>
      <c r="HR375">
        <v>1.86789</v>
      </c>
      <c r="HS375">
        <v>1.86905</v>
      </c>
      <c r="HT375">
        <v>1.86983</v>
      </c>
      <c r="HU375">
        <v>1.86589</v>
      </c>
      <c r="HV375">
        <v>1.86693</v>
      </c>
      <c r="HW375">
        <v>1.86844</v>
      </c>
      <c r="HX375">
        <v>5</v>
      </c>
      <c r="HY375">
        <v>0</v>
      </c>
      <c r="HZ375">
        <v>0</v>
      </c>
      <c r="IA375">
        <v>0</v>
      </c>
      <c r="IB375" t="s">
        <v>424</v>
      </c>
      <c r="IC375" t="s">
        <v>425</v>
      </c>
      <c r="ID375" t="s">
        <v>426</v>
      </c>
      <c r="IE375" t="s">
        <v>426</v>
      </c>
      <c r="IF375" t="s">
        <v>426</v>
      </c>
      <c r="IG375" t="s">
        <v>426</v>
      </c>
      <c r="IH375">
        <v>0</v>
      </c>
      <c r="II375">
        <v>100</v>
      </c>
      <c r="IJ375">
        <v>100</v>
      </c>
      <c r="IK375">
        <v>1.979</v>
      </c>
      <c r="IL375">
        <v>0.3802</v>
      </c>
      <c r="IM375">
        <v>0.591063205497763</v>
      </c>
      <c r="IN375">
        <v>0.00362635438953289</v>
      </c>
      <c r="IO375">
        <v>-8.50754122937555e-07</v>
      </c>
      <c r="IP375">
        <v>2.87264459290622e-10</v>
      </c>
      <c r="IQ375">
        <v>-0.103101814204982</v>
      </c>
      <c r="IR375">
        <v>-0.017656537129445</v>
      </c>
      <c r="IS375">
        <v>0.00217271289782075</v>
      </c>
      <c r="IT375">
        <v>-2.34727275410467e-05</v>
      </c>
      <c r="IU375">
        <v>4</v>
      </c>
      <c r="IV375">
        <v>2183</v>
      </c>
      <c r="IW375">
        <v>1</v>
      </c>
      <c r="IX375">
        <v>27</v>
      </c>
      <c r="IY375">
        <v>29322759.2</v>
      </c>
      <c r="IZ375">
        <v>29322759.2</v>
      </c>
      <c r="JA375">
        <v>0.998535</v>
      </c>
      <c r="JB375">
        <v>2.65259</v>
      </c>
      <c r="JC375">
        <v>1.54785</v>
      </c>
      <c r="JD375">
        <v>2.31201</v>
      </c>
      <c r="JE375">
        <v>1.64673</v>
      </c>
      <c r="JF375">
        <v>2.31567</v>
      </c>
      <c r="JG375">
        <v>34.6692</v>
      </c>
      <c r="JH375">
        <v>24.2101</v>
      </c>
      <c r="JI375">
        <v>18</v>
      </c>
      <c r="JJ375">
        <v>505.423</v>
      </c>
      <c r="JK375">
        <v>396.011</v>
      </c>
      <c r="JL375">
        <v>30.8658</v>
      </c>
      <c r="JM375">
        <v>28.6217</v>
      </c>
      <c r="JN375">
        <v>30</v>
      </c>
      <c r="JO375">
        <v>28.5777</v>
      </c>
      <c r="JP375">
        <v>28.5246</v>
      </c>
      <c r="JQ375">
        <v>20.0097</v>
      </c>
      <c r="JR375">
        <v>20.7699</v>
      </c>
      <c r="JS375">
        <v>56.1964</v>
      </c>
      <c r="JT375">
        <v>30.8705</v>
      </c>
      <c r="JU375">
        <v>420</v>
      </c>
      <c r="JV375">
        <v>23.867</v>
      </c>
      <c r="JW375">
        <v>96.5616</v>
      </c>
      <c r="JX375">
        <v>94.5236</v>
      </c>
    </row>
    <row r="376" spans="1:284">
      <c r="A376">
        <v>360</v>
      </c>
      <c r="B376">
        <v>1759365555</v>
      </c>
      <c r="C376">
        <v>4512.90000009537</v>
      </c>
      <c r="D376" t="s">
        <v>1156</v>
      </c>
      <c r="E376" t="s">
        <v>1157</v>
      </c>
      <c r="F376">
        <v>5</v>
      </c>
      <c r="G376" t="s">
        <v>1153</v>
      </c>
      <c r="H376" t="s">
        <v>419</v>
      </c>
      <c r="I376">
        <v>1759365551.75</v>
      </c>
      <c r="J376">
        <f>(K376)/1000</f>
        <v>0</v>
      </c>
      <c r="K376">
        <f>1000*DK376*AI376*(DG376-DH376)/(100*CZ376*(1000-AI376*DG376))</f>
        <v>0</v>
      </c>
      <c r="L376">
        <f>DK376*AI376*(DF376-DE376*(1000-AI376*DH376)/(1000-AI376*DG376))/(100*CZ376)</f>
        <v>0</v>
      </c>
      <c r="M376">
        <f>DE376 - IF(AI376&gt;1, L376*CZ376*100.0/(AK376), 0)</f>
        <v>0</v>
      </c>
      <c r="N376">
        <f>((T376-J376/2)*M376-L376)/(T376+J376/2)</f>
        <v>0</v>
      </c>
      <c r="O376">
        <f>N376*(DL376+DM376)/1000.0</f>
        <v>0</v>
      </c>
      <c r="P376">
        <f>(DE376 - IF(AI376&gt;1, L376*CZ376*100.0/(AK376), 0))*(DL376+DM376)/1000.0</f>
        <v>0</v>
      </c>
      <c r="Q376">
        <f>2.0/((1/S376-1/R376)+SIGN(S376)*SQRT((1/S376-1/R376)*(1/S376-1/R376) + 4*DA376/((DA376+1)*(DA376+1))*(2*1/S376*1/R376-1/R376*1/R376)))</f>
        <v>0</v>
      </c>
      <c r="R376">
        <f>IF(LEFT(DB376,1)&lt;&gt;"0",IF(LEFT(DB376,1)="1",3.0,DC376),$D$5+$E$5*(DS376*DL376/($K$5*1000))+$F$5*(DS376*DL376/($K$5*1000))*MAX(MIN(CZ376,$J$5),$I$5)*MAX(MIN(CZ376,$J$5),$I$5)+$G$5*MAX(MIN(CZ376,$J$5),$I$5)*(DS376*DL376/($K$5*1000))+$H$5*(DS376*DL376/($K$5*1000))*(DS376*DL376/($K$5*1000)))</f>
        <v>0</v>
      </c>
      <c r="S376">
        <f>J376*(1000-(1000*0.61365*exp(17.502*W376/(240.97+W376))/(DL376+DM376)+DG376)/2)/(1000*0.61365*exp(17.502*W376/(240.97+W376))/(DL376+DM376)-DG376)</f>
        <v>0</v>
      </c>
      <c r="T376">
        <f>1/((DA376+1)/(Q376/1.6)+1/(R376/1.37)) + DA376/((DA376+1)/(Q376/1.6) + DA376/(R376/1.37))</f>
        <v>0</v>
      </c>
      <c r="U376">
        <f>(CV376*CY376)</f>
        <v>0</v>
      </c>
      <c r="V376">
        <f>(DN376+(U376+2*0.95*5.67E-8*(((DN376+$B$7)+273)^4-(DN376+273)^4)-44100*J376)/(1.84*29.3*R376+8*0.95*5.67E-8*(DN376+273)^3))</f>
        <v>0</v>
      </c>
      <c r="W376">
        <f>($C$7*DO376+$D$7*DP376+$E$7*V376)</f>
        <v>0</v>
      </c>
      <c r="X376">
        <f>0.61365*exp(17.502*W376/(240.97+W376))</f>
        <v>0</v>
      </c>
      <c r="Y376">
        <f>(Z376/AA376*100)</f>
        <v>0</v>
      </c>
      <c r="Z376">
        <f>DG376*(DL376+DM376)/1000</f>
        <v>0</v>
      </c>
      <c r="AA376">
        <f>0.61365*exp(17.502*DN376/(240.97+DN376))</f>
        <v>0</v>
      </c>
      <c r="AB376">
        <f>(X376-DG376*(DL376+DM376)/1000)</f>
        <v>0</v>
      </c>
      <c r="AC376">
        <f>(-J376*44100)</f>
        <v>0</v>
      </c>
      <c r="AD376">
        <f>2*29.3*R376*0.92*(DN376-W376)</f>
        <v>0</v>
      </c>
      <c r="AE376">
        <f>2*0.95*5.67E-8*(((DN376+$B$7)+273)^4-(W376+273)^4)</f>
        <v>0</v>
      </c>
      <c r="AF376">
        <f>U376+AE376+AC376+AD376</f>
        <v>0</v>
      </c>
      <c r="AG376">
        <v>0</v>
      </c>
      <c r="AH376">
        <v>0</v>
      </c>
      <c r="AI376">
        <f>IF(AG376*$H$13&gt;=AK376,1.0,(AK376/(AK376-AG376*$H$13)))</f>
        <v>0</v>
      </c>
      <c r="AJ376">
        <f>(AI376-1)*100</f>
        <v>0</v>
      </c>
      <c r="AK376">
        <f>MAX(0,($B$13+$C$13*DS376)/(1+$D$13*DS376)*DL376/(DN376+273)*$E$13)</f>
        <v>0</v>
      </c>
      <c r="AL376" t="s">
        <v>420</v>
      </c>
      <c r="AM376" t="s">
        <v>420</v>
      </c>
      <c r="AN376">
        <v>0</v>
      </c>
      <c r="AO376">
        <v>0</v>
      </c>
      <c r="AP376">
        <f>1-AN376/AO376</f>
        <v>0</v>
      </c>
      <c r="AQ376">
        <v>0</v>
      </c>
      <c r="AR376" t="s">
        <v>420</v>
      </c>
      <c r="AS376" t="s">
        <v>420</v>
      </c>
      <c r="AT376">
        <v>0</v>
      </c>
      <c r="AU376">
        <v>0</v>
      </c>
      <c r="AV376">
        <f>1-AT376/AU376</f>
        <v>0</v>
      </c>
      <c r="AW376">
        <v>0.5</v>
      </c>
      <c r="AX376">
        <f>CW376</f>
        <v>0</v>
      </c>
      <c r="AY376">
        <f>L376</f>
        <v>0</v>
      </c>
      <c r="AZ376">
        <f>AV376*AW376*AX376</f>
        <v>0</v>
      </c>
      <c r="BA376">
        <f>(AY376-AQ376)/AX376</f>
        <v>0</v>
      </c>
      <c r="BB376">
        <f>(AO376-AU376)/AU376</f>
        <v>0</v>
      </c>
      <c r="BC376">
        <f>AN376/(AP376+AN376/AU376)</f>
        <v>0</v>
      </c>
      <c r="BD376" t="s">
        <v>420</v>
      </c>
      <c r="BE376">
        <v>0</v>
      </c>
      <c r="BF376">
        <f>IF(BE376&lt;&gt;0, BE376, BC376)</f>
        <v>0</v>
      </c>
      <c r="BG376">
        <f>1-BF376/AU376</f>
        <v>0</v>
      </c>
      <c r="BH376">
        <f>(AU376-AT376)/(AU376-BF376)</f>
        <v>0</v>
      </c>
      <c r="BI376">
        <f>(AO376-AU376)/(AO376-BF376)</f>
        <v>0</v>
      </c>
      <c r="BJ376">
        <f>(AU376-AT376)/(AU376-AN376)</f>
        <v>0</v>
      </c>
      <c r="BK376">
        <f>(AO376-AU376)/(AO376-AN376)</f>
        <v>0</v>
      </c>
      <c r="BL376">
        <f>(BH376*BF376/AT376)</f>
        <v>0</v>
      </c>
      <c r="BM376">
        <f>(1-BL376)</f>
        <v>0</v>
      </c>
      <c r="CV376">
        <f>$B$11*DT376+$C$11*DU376+$F$11*EF376*(1-EI376)</f>
        <v>0</v>
      </c>
      <c r="CW376">
        <f>CV376*CX376</f>
        <v>0</v>
      </c>
      <c r="CX376">
        <f>($B$11*$D$9+$C$11*$D$9+$F$11*((ES376+EK376)/MAX(ES376+EK376+ET376, 0.1)*$I$9+ET376/MAX(ES376+EK376+ET376, 0.1)*$J$9))/($B$11+$C$11+$F$11)</f>
        <v>0</v>
      </c>
      <c r="CY376">
        <f>($B$11*$K$9+$C$11*$K$9+$F$11*((ES376+EK376)/MAX(ES376+EK376+ET376, 0.1)*$P$9+ET376/MAX(ES376+EK376+ET376, 0.1)*$Q$9))/($B$11+$C$11+$F$11)</f>
        <v>0</v>
      </c>
      <c r="CZ376">
        <v>2.44</v>
      </c>
      <c r="DA376">
        <v>0.5</v>
      </c>
      <c r="DB376" t="s">
        <v>421</v>
      </c>
      <c r="DC376">
        <v>2</v>
      </c>
      <c r="DD376">
        <v>1759365551.75</v>
      </c>
      <c r="DE376">
        <v>420.011</v>
      </c>
      <c r="DF376">
        <v>420.0195</v>
      </c>
      <c r="DG376">
        <v>23.945475</v>
      </c>
      <c r="DH376">
        <v>23.833275</v>
      </c>
      <c r="DI376">
        <v>418.03175</v>
      </c>
      <c r="DJ376">
        <v>23.565275</v>
      </c>
      <c r="DK376">
        <v>500.036</v>
      </c>
      <c r="DL376">
        <v>90.3422</v>
      </c>
      <c r="DM376">
        <v>0.03350205</v>
      </c>
      <c r="DN376">
        <v>30.26145</v>
      </c>
      <c r="DO376">
        <v>29.986925</v>
      </c>
      <c r="DP376">
        <v>999.9</v>
      </c>
      <c r="DQ376">
        <v>0</v>
      </c>
      <c r="DR376">
        <v>0</v>
      </c>
      <c r="DS376">
        <v>10003.895</v>
      </c>
      <c r="DT376">
        <v>0</v>
      </c>
      <c r="DU376">
        <v>0.330984</v>
      </c>
      <c r="DV376">
        <v>-0.008491525</v>
      </c>
      <c r="DW376">
        <v>430.315</v>
      </c>
      <c r="DX376">
        <v>430.27425</v>
      </c>
      <c r="DY376">
        <v>0.11216925</v>
      </c>
      <c r="DZ376">
        <v>420.0195</v>
      </c>
      <c r="EA376">
        <v>23.833275</v>
      </c>
      <c r="EB376">
        <v>2.1632875</v>
      </c>
      <c r="EC376">
        <v>2.1531525</v>
      </c>
      <c r="ED376">
        <v>18.692975</v>
      </c>
      <c r="EE376">
        <v>18.61795</v>
      </c>
      <c r="EF376">
        <v>0.00500059</v>
      </c>
      <c r="EG376">
        <v>0</v>
      </c>
      <c r="EH376">
        <v>0</v>
      </c>
      <c r="EI376">
        <v>0</v>
      </c>
      <c r="EJ376">
        <v>245.175</v>
      </c>
      <c r="EK376">
        <v>0.00500059</v>
      </c>
      <c r="EL376">
        <v>-13.575</v>
      </c>
      <c r="EM376">
        <v>-2.225</v>
      </c>
      <c r="EN376">
        <v>36.062</v>
      </c>
      <c r="EO376">
        <v>39.56225</v>
      </c>
      <c r="EP376">
        <v>37.4685</v>
      </c>
      <c r="EQ376">
        <v>39.92175</v>
      </c>
      <c r="ER376">
        <v>38.406</v>
      </c>
      <c r="ES376">
        <v>0</v>
      </c>
      <c r="ET376">
        <v>0</v>
      </c>
      <c r="EU376">
        <v>0</v>
      </c>
      <c r="EV376">
        <v>1759365556.3</v>
      </c>
      <c r="EW376">
        <v>0</v>
      </c>
      <c r="EX376">
        <v>244.936</v>
      </c>
      <c r="EY376">
        <v>-11.4230775375338</v>
      </c>
      <c r="EZ376">
        <v>1.95384658958318</v>
      </c>
      <c r="FA376">
        <v>-9.612</v>
      </c>
      <c r="FB376">
        <v>15</v>
      </c>
      <c r="FC376">
        <v>0</v>
      </c>
      <c r="FD376" t="s">
        <v>422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0.02454528076</v>
      </c>
      <c r="FQ376">
        <v>0.145162645209023</v>
      </c>
      <c r="FR376">
        <v>0.0372730576288708</v>
      </c>
      <c r="FS376">
        <v>1</v>
      </c>
      <c r="FT376">
        <v>246.058823529412</v>
      </c>
      <c r="FU376">
        <v>-7.09549286029122</v>
      </c>
      <c r="FV376">
        <v>6.49276147391027</v>
      </c>
      <c r="FW376">
        <v>-1</v>
      </c>
      <c r="FX376">
        <v>0.11061905</v>
      </c>
      <c r="FY376">
        <v>0.0202522556390977</v>
      </c>
      <c r="FZ376">
        <v>0.00218991991805637</v>
      </c>
      <c r="GA376">
        <v>1</v>
      </c>
      <c r="GB376">
        <v>2</v>
      </c>
      <c r="GC376">
        <v>2</v>
      </c>
      <c r="GD376" t="s">
        <v>449</v>
      </c>
      <c r="GE376">
        <v>3.13282</v>
      </c>
      <c r="GF376">
        <v>2.71145</v>
      </c>
      <c r="GG376">
        <v>0.0892882</v>
      </c>
      <c r="GH376">
        <v>0.0897623</v>
      </c>
      <c r="GI376">
        <v>0.10254</v>
      </c>
      <c r="GJ376">
        <v>0.102965</v>
      </c>
      <c r="GK376">
        <v>34272.6</v>
      </c>
      <c r="GL376">
        <v>36693.9</v>
      </c>
      <c r="GM376">
        <v>34050.6</v>
      </c>
      <c r="GN376">
        <v>36501.7</v>
      </c>
      <c r="GO376">
        <v>43160.4</v>
      </c>
      <c r="GP376">
        <v>47005.6</v>
      </c>
      <c r="GQ376">
        <v>53121.5</v>
      </c>
      <c r="GR376">
        <v>58341.3</v>
      </c>
      <c r="GS376">
        <v>1.95077</v>
      </c>
      <c r="GT376">
        <v>1.7798</v>
      </c>
      <c r="GU376">
        <v>0.0856966</v>
      </c>
      <c r="GV376">
        <v>0</v>
      </c>
      <c r="GW376">
        <v>28.5937</v>
      </c>
      <c r="GX376">
        <v>999.9</v>
      </c>
      <c r="GY376">
        <v>57.35</v>
      </c>
      <c r="GZ376">
        <v>31.018</v>
      </c>
      <c r="HA376">
        <v>28.6674</v>
      </c>
      <c r="HB376">
        <v>54.7828</v>
      </c>
      <c r="HC376">
        <v>44.5393</v>
      </c>
      <c r="HD376">
        <v>1</v>
      </c>
      <c r="HE376">
        <v>0.0975279</v>
      </c>
      <c r="HF376">
        <v>-1.43946</v>
      </c>
      <c r="HG376">
        <v>20.1261</v>
      </c>
      <c r="HH376">
        <v>5.19692</v>
      </c>
      <c r="HI376">
        <v>12.004</v>
      </c>
      <c r="HJ376">
        <v>4.97565</v>
      </c>
      <c r="HK376">
        <v>3.294</v>
      </c>
      <c r="HL376">
        <v>9999</v>
      </c>
      <c r="HM376">
        <v>9999</v>
      </c>
      <c r="HN376">
        <v>999.9</v>
      </c>
      <c r="HO376">
        <v>9999</v>
      </c>
      <c r="HP376">
        <v>1.86325</v>
      </c>
      <c r="HQ376">
        <v>1.86813</v>
      </c>
      <c r="HR376">
        <v>1.86787</v>
      </c>
      <c r="HS376">
        <v>1.86905</v>
      </c>
      <c r="HT376">
        <v>1.86983</v>
      </c>
      <c r="HU376">
        <v>1.8659</v>
      </c>
      <c r="HV376">
        <v>1.86692</v>
      </c>
      <c r="HW376">
        <v>1.86844</v>
      </c>
      <c r="HX376">
        <v>5</v>
      </c>
      <c r="HY376">
        <v>0</v>
      </c>
      <c r="HZ376">
        <v>0</v>
      </c>
      <c r="IA376">
        <v>0</v>
      </c>
      <c r="IB376" t="s">
        <v>424</v>
      </c>
      <c r="IC376" t="s">
        <v>425</v>
      </c>
      <c r="ID376" t="s">
        <v>426</v>
      </c>
      <c r="IE376" t="s">
        <v>426</v>
      </c>
      <c r="IF376" t="s">
        <v>426</v>
      </c>
      <c r="IG376" t="s">
        <v>426</v>
      </c>
      <c r="IH376">
        <v>0</v>
      </c>
      <c r="II376">
        <v>100</v>
      </c>
      <c r="IJ376">
        <v>100</v>
      </c>
      <c r="IK376">
        <v>1.98</v>
      </c>
      <c r="IL376">
        <v>0.3801</v>
      </c>
      <c r="IM376">
        <v>0.591063205497763</v>
      </c>
      <c r="IN376">
        <v>0.00362635438953289</v>
      </c>
      <c r="IO376">
        <v>-8.50754122937555e-07</v>
      </c>
      <c r="IP376">
        <v>2.87264459290622e-10</v>
      </c>
      <c r="IQ376">
        <v>-0.103101814204982</v>
      </c>
      <c r="IR376">
        <v>-0.017656537129445</v>
      </c>
      <c r="IS376">
        <v>0.00217271289782075</v>
      </c>
      <c r="IT376">
        <v>-2.34727275410467e-05</v>
      </c>
      <c r="IU376">
        <v>4</v>
      </c>
      <c r="IV376">
        <v>2183</v>
      </c>
      <c r="IW376">
        <v>1</v>
      </c>
      <c r="IX376">
        <v>27</v>
      </c>
      <c r="IY376">
        <v>29322759.2</v>
      </c>
      <c r="IZ376">
        <v>29322759.2</v>
      </c>
      <c r="JA376">
        <v>0.998535</v>
      </c>
      <c r="JB376">
        <v>2.64038</v>
      </c>
      <c r="JC376">
        <v>1.54785</v>
      </c>
      <c r="JD376">
        <v>2.31323</v>
      </c>
      <c r="JE376">
        <v>1.64673</v>
      </c>
      <c r="JF376">
        <v>2.36816</v>
      </c>
      <c r="JG376">
        <v>34.6692</v>
      </c>
      <c r="JH376">
        <v>24.2188</v>
      </c>
      <c r="JI376">
        <v>18</v>
      </c>
      <c r="JJ376">
        <v>505.604</v>
      </c>
      <c r="JK376">
        <v>395.919</v>
      </c>
      <c r="JL376">
        <v>30.8675</v>
      </c>
      <c r="JM376">
        <v>28.6217</v>
      </c>
      <c r="JN376">
        <v>30.0001</v>
      </c>
      <c r="JO376">
        <v>28.5777</v>
      </c>
      <c r="JP376">
        <v>28.5252</v>
      </c>
      <c r="JQ376">
        <v>20.0057</v>
      </c>
      <c r="JR376">
        <v>20.7699</v>
      </c>
      <c r="JS376">
        <v>56.1964</v>
      </c>
      <c r="JT376">
        <v>30.8705</v>
      </c>
      <c r="JU376">
        <v>420</v>
      </c>
      <c r="JV376">
        <v>23.867</v>
      </c>
      <c r="JW376">
        <v>96.5618</v>
      </c>
      <c r="JX376">
        <v>94.5236</v>
      </c>
    </row>
    <row r="377" spans="1:284">
      <c r="A377">
        <v>361</v>
      </c>
      <c r="B377">
        <v>1759365557</v>
      </c>
      <c r="C377">
        <v>4514.90000009537</v>
      </c>
      <c r="D377" t="s">
        <v>1158</v>
      </c>
      <c r="E377" t="s">
        <v>1159</v>
      </c>
      <c r="F377">
        <v>5</v>
      </c>
      <c r="G377" t="s">
        <v>1153</v>
      </c>
      <c r="H377" t="s">
        <v>419</v>
      </c>
      <c r="I377">
        <v>1759365554.33333</v>
      </c>
      <c r="J377">
        <f>(K377)/1000</f>
        <v>0</v>
      </c>
      <c r="K377">
        <f>1000*DK377*AI377*(DG377-DH377)/(100*CZ377*(1000-AI377*DG377))</f>
        <v>0</v>
      </c>
      <c r="L377">
        <f>DK377*AI377*(DF377-DE377*(1000-AI377*DH377)/(1000-AI377*DG377))/(100*CZ377)</f>
        <v>0</v>
      </c>
      <c r="M377">
        <f>DE377 - IF(AI377&gt;1, L377*CZ377*100.0/(AK377), 0)</f>
        <v>0</v>
      </c>
      <c r="N377">
        <f>((T377-J377/2)*M377-L377)/(T377+J377/2)</f>
        <v>0</v>
      </c>
      <c r="O377">
        <f>N377*(DL377+DM377)/1000.0</f>
        <v>0</v>
      </c>
      <c r="P377">
        <f>(DE377 - IF(AI377&gt;1, L377*CZ377*100.0/(AK377), 0))*(DL377+DM377)/1000.0</f>
        <v>0</v>
      </c>
      <c r="Q377">
        <f>2.0/((1/S377-1/R377)+SIGN(S377)*SQRT((1/S377-1/R377)*(1/S377-1/R377) + 4*DA377/((DA377+1)*(DA377+1))*(2*1/S377*1/R377-1/R377*1/R377)))</f>
        <v>0</v>
      </c>
      <c r="R377">
        <f>IF(LEFT(DB377,1)&lt;&gt;"0",IF(LEFT(DB377,1)="1",3.0,DC377),$D$5+$E$5*(DS377*DL377/($K$5*1000))+$F$5*(DS377*DL377/($K$5*1000))*MAX(MIN(CZ377,$J$5),$I$5)*MAX(MIN(CZ377,$J$5),$I$5)+$G$5*MAX(MIN(CZ377,$J$5),$I$5)*(DS377*DL377/($K$5*1000))+$H$5*(DS377*DL377/($K$5*1000))*(DS377*DL377/($K$5*1000)))</f>
        <v>0</v>
      </c>
      <c r="S377">
        <f>J377*(1000-(1000*0.61365*exp(17.502*W377/(240.97+W377))/(DL377+DM377)+DG377)/2)/(1000*0.61365*exp(17.502*W377/(240.97+W377))/(DL377+DM377)-DG377)</f>
        <v>0</v>
      </c>
      <c r="T377">
        <f>1/((DA377+1)/(Q377/1.6)+1/(R377/1.37)) + DA377/((DA377+1)/(Q377/1.6) + DA377/(R377/1.37))</f>
        <v>0</v>
      </c>
      <c r="U377">
        <f>(CV377*CY377)</f>
        <v>0</v>
      </c>
      <c r="V377">
        <f>(DN377+(U377+2*0.95*5.67E-8*(((DN377+$B$7)+273)^4-(DN377+273)^4)-44100*J377)/(1.84*29.3*R377+8*0.95*5.67E-8*(DN377+273)^3))</f>
        <v>0</v>
      </c>
      <c r="W377">
        <f>($C$7*DO377+$D$7*DP377+$E$7*V377)</f>
        <v>0</v>
      </c>
      <c r="X377">
        <f>0.61365*exp(17.502*W377/(240.97+W377))</f>
        <v>0</v>
      </c>
      <c r="Y377">
        <f>(Z377/AA377*100)</f>
        <v>0</v>
      </c>
      <c r="Z377">
        <f>DG377*(DL377+DM377)/1000</f>
        <v>0</v>
      </c>
      <c r="AA377">
        <f>0.61365*exp(17.502*DN377/(240.97+DN377))</f>
        <v>0</v>
      </c>
      <c r="AB377">
        <f>(X377-DG377*(DL377+DM377)/1000)</f>
        <v>0</v>
      </c>
      <c r="AC377">
        <f>(-J377*44100)</f>
        <v>0</v>
      </c>
      <c r="AD377">
        <f>2*29.3*R377*0.92*(DN377-W377)</f>
        <v>0</v>
      </c>
      <c r="AE377">
        <f>2*0.95*5.67E-8*(((DN377+$B$7)+273)^4-(W377+273)^4)</f>
        <v>0</v>
      </c>
      <c r="AF377">
        <f>U377+AE377+AC377+AD377</f>
        <v>0</v>
      </c>
      <c r="AG377">
        <v>0</v>
      </c>
      <c r="AH377">
        <v>0</v>
      </c>
      <c r="AI377">
        <f>IF(AG377*$H$13&gt;=AK377,1.0,(AK377/(AK377-AG377*$H$13)))</f>
        <v>0</v>
      </c>
      <c r="AJ377">
        <f>(AI377-1)*100</f>
        <v>0</v>
      </c>
      <c r="AK377">
        <f>MAX(0,($B$13+$C$13*DS377)/(1+$D$13*DS377)*DL377/(DN377+273)*$E$13)</f>
        <v>0</v>
      </c>
      <c r="AL377" t="s">
        <v>420</v>
      </c>
      <c r="AM377" t="s">
        <v>420</v>
      </c>
      <c r="AN377">
        <v>0</v>
      </c>
      <c r="AO377">
        <v>0</v>
      </c>
      <c r="AP377">
        <f>1-AN377/AO377</f>
        <v>0</v>
      </c>
      <c r="AQ377">
        <v>0</v>
      </c>
      <c r="AR377" t="s">
        <v>420</v>
      </c>
      <c r="AS377" t="s">
        <v>420</v>
      </c>
      <c r="AT377">
        <v>0</v>
      </c>
      <c r="AU377">
        <v>0</v>
      </c>
      <c r="AV377">
        <f>1-AT377/AU377</f>
        <v>0</v>
      </c>
      <c r="AW377">
        <v>0.5</v>
      </c>
      <c r="AX377">
        <f>CW377</f>
        <v>0</v>
      </c>
      <c r="AY377">
        <f>L377</f>
        <v>0</v>
      </c>
      <c r="AZ377">
        <f>AV377*AW377*AX377</f>
        <v>0</v>
      </c>
      <c r="BA377">
        <f>(AY377-AQ377)/AX377</f>
        <v>0</v>
      </c>
      <c r="BB377">
        <f>(AO377-AU377)/AU377</f>
        <v>0</v>
      </c>
      <c r="BC377">
        <f>AN377/(AP377+AN377/AU377)</f>
        <v>0</v>
      </c>
      <c r="BD377" t="s">
        <v>420</v>
      </c>
      <c r="BE377">
        <v>0</v>
      </c>
      <c r="BF377">
        <f>IF(BE377&lt;&gt;0, BE377, BC377)</f>
        <v>0</v>
      </c>
      <c r="BG377">
        <f>1-BF377/AU377</f>
        <v>0</v>
      </c>
      <c r="BH377">
        <f>(AU377-AT377)/(AU377-BF377)</f>
        <v>0</v>
      </c>
      <c r="BI377">
        <f>(AO377-AU377)/(AO377-BF377)</f>
        <v>0</v>
      </c>
      <c r="BJ377">
        <f>(AU377-AT377)/(AU377-AN377)</f>
        <v>0</v>
      </c>
      <c r="BK377">
        <f>(AO377-AU377)/(AO377-AN377)</f>
        <v>0</v>
      </c>
      <c r="BL377">
        <f>(BH377*BF377/AT377)</f>
        <v>0</v>
      </c>
      <c r="BM377">
        <f>(1-BL377)</f>
        <v>0</v>
      </c>
      <c r="CV377">
        <f>$B$11*DT377+$C$11*DU377+$F$11*EF377*(1-EI377)</f>
        <v>0</v>
      </c>
      <c r="CW377">
        <f>CV377*CX377</f>
        <v>0</v>
      </c>
      <c r="CX377">
        <f>($B$11*$D$9+$C$11*$D$9+$F$11*((ES377+EK377)/MAX(ES377+EK377+ET377, 0.1)*$I$9+ET377/MAX(ES377+EK377+ET377, 0.1)*$J$9))/($B$11+$C$11+$F$11)</f>
        <v>0</v>
      </c>
      <c r="CY377">
        <f>($B$11*$K$9+$C$11*$K$9+$F$11*((ES377+EK377)/MAX(ES377+EK377+ET377, 0.1)*$P$9+ET377/MAX(ES377+EK377+ET377, 0.1)*$Q$9))/($B$11+$C$11+$F$11)</f>
        <v>0</v>
      </c>
      <c r="CZ377">
        <v>2.44</v>
      </c>
      <c r="DA377">
        <v>0.5</v>
      </c>
      <c r="DB377" t="s">
        <v>421</v>
      </c>
      <c r="DC377">
        <v>2</v>
      </c>
      <c r="DD377">
        <v>1759365554.33333</v>
      </c>
      <c r="DE377">
        <v>420.016</v>
      </c>
      <c r="DF377">
        <v>420.039</v>
      </c>
      <c r="DG377">
        <v>23.9445666666667</v>
      </c>
      <c r="DH377">
        <v>23.8331333333333</v>
      </c>
      <c r="DI377">
        <v>418.037</v>
      </c>
      <c r="DJ377">
        <v>23.5644333333333</v>
      </c>
      <c r="DK377">
        <v>499.994333333333</v>
      </c>
      <c r="DL377">
        <v>90.3418333333333</v>
      </c>
      <c r="DM377">
        <v>0.0335929333333333</v>
      </c>
      <c r="DN377">
        <v>30.2607666666667</v>
      </c>
      <c r="DO377">
        <v>29.9893333333333</v>
      </c>
      <c r="DP377">
        <v>999.9</v>
      </c>
      <c r="DQ377">
        <v>0</v>
      </c>
      <c r="DR377">
        <v>0</v>
      </c>
      <c r="DS377">
        <v>9987.06666666667</v>
      </c>
      <c r="DT377">
        <v>0</v>
      </c>
      <c r="DU377">
        <v>0.330984</v>
      </c>
      <c r="DV377">
        <v>-0.02261352</v>
      </c>
      <c r="DW377">
        <v>430.320333333333</v>
      </c>
      <c r="DX377">
        <v>430.294</v>
      </c>
      <c r="DY377">
        <v>0.111431</v>
      </c>
      <c r="DZ377">
        <v>420.039</v>
      </c>
      <c r="EA377">
        <v>23.8331333333333</v>
      </c>
      <c r="EB377">
        <v>2.16319666666667</v>
      </c>
      <c r="EC377">
        <v>2.15313</v>
      </c>
      <c r="ED377">
        <v>18.6923333333333</v>
      </c>
      <c r="EE377">
        <v>18.6177666666667</v>
      </c>
      <c r="EF377">
        <v>0.00500059</v>
      </c>
      <c r="EG377">
        <v>0</v>
      </c>
      <c r="EH377">
        <v>0</v>
      </c>
      <c r="EI377">
        <v>0</v>
      </c>
      <c r="EJ377">
        <v>246.266666666667</v>
      </c>
      <c r="EK377">
        <v>0.00500059</v>
      </c>
      <c r="EL377">
        <v>-13.4666666666667</v>
      </c>
      <c r="EM377">
        <v>-1.66666666666667</v>
      </c>
      <c r="EN377">
        <v>36.062</v>
      </c>
      <c r="EO377">
        <v>39.4996666666667</v>
      </c>
      <c r="EP377">
        <v>37.437</v>
      </c>
      <c r="EQ377">
        <v>39.854</v>
      </c>
      <c r="ER377">
        <v>38.375</v>
      </c>
      <c r="ES377">
        <v>0</v>
      </c>
      <c r="ET377">
        <v>0</v>
      </c>
      <c r="EU377">
        <v>0</v>
      </c>
      <c r="EV377">
        <v>1759365558.1</v>
      </c>
      <c r="EW377">
        <v>0</v>
      </c>
      <c r="EX377">
        <v>244.815384615385</v>
      </c>
      <c r="EY377">
        <v>6.6803412925456</v>
      </c>
      <c r="EZ377">
        <v>-11.1418799530537</v>
      </c>
      <c r="FA377">
        <v>-10.0730769230769</v>
      </c>
      <c r="FB377">
        <v>15</v>
      </c>
      <c r="FC377">
        <v>0</v>
      </c>
      <c r="FD377" t="s">
        <v>422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0.0216122531047619</v>
      </c>
      <c r="FQ377">
        <v>-0.104919479501299</v>
      </c>
      <c r="FR377">
        <v>0.038688604968848</v>
      </c>
      <c r="FS377">
        <v>1</v>
      </c>
      <c r="FT377">
        <v>245.370588235294</v>
      </c>
      <c r="FU377">
        <v>-11.8472117822989</v>
      </c>
      <c r="FV377">
        <v>6.89029707426511</v>
      </c>
      <c r="FW377">
        <v>-1</v>
      </c>
      <c r="FX377">
        <v>0.110888952380952</v>
      </c>
      <c r="FY377">
        <v>0.0151695584415586</v>
      </c>
      <c r="FZ377">
        <v>0.00203993903914963</v>
      </c>
      <c r="GA377">
        <v>1</v>
      </c>
      <c r="GB377">
        <v>2</v>
      </c>
      <c r="GC377">
        <v>2</v>
      </c>
      <c r="GD377" t="s">
        <v>449</v>
      </c>
      <c r="GE377">
        <v>3.13263</v>
      </c>
      <c r="GF377">
        <v>2.71157</v>
      </c>
      <c r="GG377">
        <v>0.0892864</v>
      </c>
      <c r="GH377">
        <v>0.0897498</v>
      </c>
      <c r="GI377">
        <v>0.102542</v>
      </c>
      <c r="GJ377">
        <v>0.102963</v>
      </c>
      <c r="GK377">
        <v>34272.7</v>
      </c>
      <c r="GL377">
        <v>36694.4</v>
      </c>
      <c r="GM377">
        <v>34050.6</v>
      </c>
      <c r="GN377">
        <v>36501.7</v>
      </c>
      <c r="GO377">
        <v>43160.5</v>
      </c>
      <c r="GP377">
        <v>47005.8</v>
      </c>
      <c r="GQ377">
        <v>53121.8</v>
      </c>
      <c r="GR377">
        <v>58341.4</v>
      </c>
      <c r="GS377">
        <v>1.95063</v>
      </c>
      <c r="GT377">
        <v>1.78005</v>
      </c>
      <c r="GU377">
        <v>0.0859126</v>
      </c>
      <c r="GV377">
        <v>0</v>
      </c>
      <c r="GW377">
        <v>28.5901</v>
      </c>
      <c r="GX377">
        <v>999.9</v>
      </c>
      <c r="GY377">
        <v>57.35</v>
      </c>
      <c r="GZ377">
        <v>31.018</v>
      </c>
      <c r="HA377">
        <v>28.6684</v>
      </c>
      <c r="HB377">
        <v>54.5228</v>
      </c>
      <c r="HC377">
        <v>44.4992</v>
      </c>
      <c r="HD377">
        <v>1</v>
      </c>
      <c r="HE377">
        <v>0.0976626</v>
      </c>
      <c r="HF377">
        <v>-1.43626</v>
      </c>
      <c r="HG377">
        <v>20.1261</v>
      </c>
      <c r="HH377">
        <v>5.19662</v>
      </c>
      <c r="HI377">
        <v>12.0041</v>
      </c>
      <c r="HJ377">
        <v>4.97565</v>
      </c>
      <c r="HK377">
        <v>3.294</v>
      </c>
      <c r="HL377">
        <v>9999</v>
      </c>
      <c r="HM377">
        <v>9999</v>
      </c>
      <c r="HN377">
        <v>999.9</v>
      </c>
      <c r="HO377">
        <v>9999</v>
      </c>
      <c r="HP377">
        <v>1.86325</v>
      </c>
      <c r="HQ377">
        <v>1.86813</v>
      </c>
      <c r="HR377">
        <v>1.86788</v>
      </c>
      <c r="HS377">
        <v>1.86905</v>
      </c>
      <c r="HT377">
        <v>1.86983</v>
      </c>
      <c r="HU377">
        <v>1.86589</v>
      </c>
      <c r="HV377">
        <v>1.86692</v>
      </c>
      <c r="HW377">
        <v>1.86844</v>
      </c>
      <c r="HX377">
        <v>5</v>
      </c>
      <c r="HY377">
        <v>0</v>
      </c>
      <c r="HZ377">
        <v>0</v>
      </c>
      <c r="IA377">
        <v>0</v>
      </c>
      <c r="IB377" t="s">
        <v>424</v>
      </c>
      <c r="IC377" t="s">
        <v>425</v>
      </c>
      <c r="ID377" t="s">
        <v>426</v>
      </c>
      <c r="IE377" t="s">
        <v>426</v>
      </c>
      <c r="IF377" t="s">
        <v>426</v>
      </c>
      <c r="IG377" t="s">
        <v>426</v>
      </c>
      <c r="IH377">
        <v>0</v>
      </c>
      <c r="II377">
        <v>100</v>
      </c>
      <c r="IJ377">
        <v>100</v>
      </c>
      <c r="IK377">
        <v>1.979</v>
      </c>
      <c r="IL377">
        <v>0.3801</v>
      </c>
      <c r="IM377">
        <v>0.591063205497763</v>
      </c>
      <c r="IN377">
        <v>0.00362635438953289</v>
      </c>
      <c r="IO377">
        <v>-8.50754122937555e-07</v>
      </c>
      <c r="IP377">
        <v>2.87264459290622e-10</v>
      </c>
      <c r="IQ377">
        <v>-0.103101814204982</v>
      </c>
      <c r="IR377">
        <v>-0.017656537129445</v>
      </c>
      <c r="IS377">
        <v>0.00217271289782075</v>
      </c>
      <c r="IT377">
        <v>-2.34727275410467e-05</v>
      </c>
      <c r="IU377">
        <v>4</v>
      </c>
      <c r="IV377">
        <v>2183</v>
      </c>
      <c r="IW377">
        <v>1</v>
      </c>
      <c r="IX377">
        <v>27</v>
      </c>
      <c r="IY377">
        <v>29322759.3</v>
      </c>
      <c r="IZ377">
        <v>29322759.3</v>
      </c>
      <c r="JA377">
        <v>0.998535</v>
      </c>
      <c r="JB377">
        <v>2.64893</v>
      </c>
      <c r="JC377">
        <v>1.54785</v>
      </c>
      <c r="JD377">
        <v>2.31323</v>
      </c>
      <c r="JE377">
        <v>1.64673</v>
      </c>
      <c r="JF377">
        <v>2.29004</v>
      </c>
      <c r="JG377">
        <v>34.6692</v>
      </c>
      <c r="JH377">
        <v>24.2101</v>
      </c>
      <c r="JI377">
        <v>18</v>
      </c>
      <c r="JJ377">
        <v>505.505</v>
      </c>
      <c r="JK377">
        <v>396.063</v>
      </c>
      <c r="JL377">
        <v>30.8708</v>
      </c>
      <c r="JM377">
        <v>28.6217</v>
      </c>
      <c r="JN377">
        <v>30.0001</v>
      </c>
      <c r="JO377">
        <v>28.5777</v>
      </c>
      <c r="JP377">
        <v>28.5264</v>
      </c>
      <c r="JQ377">
        <v>20.0087</v>
      </c>
      <c r="JR377">
        <v>20.7699</v>
      </c>
      <c r="JS377">
        <v>56.1964</v>
      </c>
      <c r="JT377">
        <v>30.878</v>
      </c>
      <c r="JU377">
        <v>420</v>
      </c>
      <c r="JV377">
        <v>23.867</v>
      </c>
      <c r="JW377">
        <v>96.562</v>
      </c>
      <c r="JX377">
        <v>94.5237</v>
      </c>
    </row>
    <row r="378" spans="1:284">
      <c r="A378">
        <v>362</v>
      </c>
      <c r="B378">
        <v>1759365559</v>
      </c>
      <c r="C378">
        <v>4516.90000009537</v>
      </c>
      <c r="D378" t="s">
        <v>1160</v>
      </c>
      <c r="E378" t="s">
        <v>1161</v>
      </c>
      <c r="F378">
        <v>5</v>
      </c>
      <c r="G378" t="s">
        <v>1153</v>
      </c>
      <c r="H378" t="s">
        <v>419</v>
      </c>
      <c r="I378">
        <v>1759365555.25</v>
      </c>
      <c r="J378">
        <f>(K378)/1000</f>
        <v>0</v>
      </c>
      <c r="K378">
        <f>1000*DK378*AI378*(DG378-DH378)/(100*CZ378*(1000-AI378*DG378))</f>
        <v>0</v>
      </c>
      <c r="L378">
        <f>DK378*AI378*(DF378-DE378*(1000-AI378*DH378)/(1000-AI378*DG378))/(100*CZ378)</f>
        <v>0</v>
      </c>
      <c r="M378">
        <f>DE378 - IF(AI378&gt;1, L378*CZ378*100.0/(AK378), 0)</f>
        <v>0</v>
      </c>
      <c r="N378">
        <f>((T378-J378/2)*M378-L378)/(T378+J378/2)</f>
        <v>0</v>
      </c>
      <c r="O378">
        <f>N378*(DL378+DM378)/1000.0</f>
        <v>0</v>
      </c>
      <c r="P378">
        <f>(DE378 - IF(AI378&gt;1, L378*CZ378*100.0/(AK378), 0))*(DL378+DM378)/1000.0</f>
        <v>0</v>
      </c>
      <c r="Q378">
        <f>2.0/((1/S378-1/R378)+SIGN(S378)*SQRT((1/S378-1/R378)*(1/S378-1/R378) + 4*DA378/((DA378+1)*(DA378+1))*(2*1/S378*1/R378-1/R378*1/R378)))</f>
        <v>0</v>
      </c>
      <c r="R378">
        <f>IF(LEFT(DB378,1)&lt;&gt;"0",IF(LEFT(DB378,1)="1",3.0,DC378),$D$5+$E$5*(DS378*DL378/($K$5*1000))+$F$5*(DS378*DL378/($K$5*1000))*MAX(MIN(CZ378,$J$5),$I$5)*MAX(MIN(CZ378,$J$5),$I$5)+$G$5*MAX(MIN(CZ378,$J$5),$I$5)*(DS378*DL378/($K$5*1000))+$H$5*(DS378*DL378/($K$5*1000))*(DS378*DL378/($K$5*1000)))</f>
        <v>0</v>
      </c>
      <c r="S378">
        <f>J378*(1000-(1000*0.61365*exp(17.502*W378/(240.97+W378))/(DL378+DM378)+DG378)/2)/(1000*0.61365*exp(17.502*W378/(240.97+W378))/(DL378+DM378)-DG378)</f>
        <v>0</v>
      </c>
      <c r="T378">
        <f>1/((DA378+1)/(Q378/1.6)+1/(R378/1.37)) + DA378/((DA378+1)/(Q378/1.6) + DA378/(R378/1.37))</f>
        <v>0</v>
      </c>
      <c r="U378">
        <f>(CV378*CY378)</f>
        <v>0</v>
      </c>
      <c r="V378">
        <f>(DN378+(U378+2*0.95*5.67E-8*(((DN378+$B$7)+273)^4-(DN378+273)^4)-44100*J378)/(1.84*29.3*R378+8*0.95*5.67E-8*(DN378+273)^3))</f>
        <v>0</v>
      </c>
      <c r="W378">
        <f>($C$7*DO378+$D$7*DP378+$E$7*V378)</f>
        <v>0</v>
      </c>
      <c r="X378">
        <f>0.61365*exp(17.502*W378/(240.97+W378))</f>
        <v>0</v>
      </c>
      <c r="Y378">
        <f>(Z378/AA378*100)</f>
        <v>0</v>
      </c>
      <c r="Z378">
        <f>DG378*(DL378+DM378)/1000</f>
        <v>0</v>
      </c>
      <c r="AA378">
        <f>0.61365*exp(17.502*DN378/(240.97+DN378))</f>
        <v>0</v>
      </c>
      <c r="AB378">
        <f>(X378-DG378*(DL378+DM378)/1000)</f>
        <v>0</v>
      </c>
      <c r="AC378">
        <f>(-J378*44100)</f>
        <v>0</v>
      </c>
      <c r="AD378">
        <f>2*29.3*R378*0.92*(DN378-W378)</f>
        <v>0</v>
      </c>
      <c r="AE378">
        <f>2*0.95*5.67E-8*(((DN378+$B$7)+273)^4-(W378+273)^4)</f>
        <v>0</v>
      </c>
      <c r="AF378">
        <f>U378+AE378+AC378+AD378</f>
        <v>0</v>
      </c>
      <c r="AG378">
        <v>0</v>
      </c>
      <c r="AH378">
        <v>0</v>
      </c>
      <c r="AI378">
        <f>IF(AG378*$H$13&gt;=AK378,1.0,(AK378/(AK378-AG378*$H$13)))</f>
        <v>0</v>
      </c>
      <c r="AJ378">
        <f>(AI378-1)*100</f>
        <v>0</v>
      </c>
      <c r="AK378">
        <f>MAX(0,($B$13+$C$13*DS378)/(1+$D$13*DS378)*DL378/(DN378+273)*$E$13)</f>
        <v>0</v>
      </c>
      <c r="AL378" t="s">
        <v>420</v>
      </c>
      <c r="AM378" t="s">
        <v>420</v>
      </c>
      <c r="AN378">
        <v>0</v>
      </c>
      <c r="AO378">
        <v>0</v>
      </c>
      <c r="AP378">
        <f>1-AN378/AO378</f>
        <v>0</v>
      </c>
      <c r="AQ378">
        <v>0</v>
      </c>
      <c r="AR378" t="s">
        <v>420</v>
      </c>
      <c r="AS378" t="s">
        <v>420</v>
      </c>
      <c r="AT378">
        <v>0</v>
      </c>
      <c r="AU378">
        <v>0</v>
      </c>
      <c r="AV378">
        <f>1-AT378/AU378</f>
        <v>0</v>
      </c>
      <c r="AW378">
        <v>0.5</v>
      </c>
      <c r="AX378">
        <f>CW378</f>
        <v>0</v>
      </c>
      <c r="AY378">
        <f>L378</f>
        <v>0</v>
      </c>
      <c r="AZ378">
        <f>AV378*AW378*AX378</f>
        <v>0</v>
      </c>
      <c r="BA378">
        <f>(AY378-AQ378)/AX378</f>
        <v>0</v>
      </c>
      <c r="BB378">
        <f>(AO378-AU378)/AU378</f>
        <v>0</v>
      </c>
      <c r="BC378">
        <f>AN378/(AP378+AN378/AU378)</f>
        <v>0</v>
      </c>
      <c r="BD378" t="s">
        <v>420</v>
      </c>
      <c r="BE378">
        <v>0</v>
      </c>
      <c r="BF378">
        <f>IF(BE378&lt;&gt;0, BE378, BC378)</f>
        <v>0</v>
      </c>
      <c r="BG378">
        <f>1-BF378/AU378</f>
        <v>0</v>
      </c>
      <c r="BH378">
        <f>(AU378-AT378)/(AU378-BF378)</f>
        <v>0</v>
      </c>
      <c r="BI378">
        <f>(AO378-AU378)/(AO378-BF378)</f>
        <v>0</v>
      </c>
      <c r="BJ378">
        <f>(AU378-AT378)/(AU378-AN378)</f>
        <v>0</v>
      </c>
      <c r="BK378">
        <f>(AO378-AU378)/(AO378-AN378)</f>
        <v>0</v>
      </c>
      <c r="BL378">
        <f>(BH378*BF378/AT378)</f>
        <v>0</v>
      </c>
      <c r="BM378">
        <f>(1-BL378)</f>
        <v>0</v>
      </c>
      <c r="CV378">
        <f>$B$11*DT378+$C$11*DU378+$F$11*EF378*(1-EI378)</f>
        <v>0</v>
      </c>
      <c r="CW378">
        <f>CV378*CX378</f>
        <v>0</v>
      </c>
      <c r="CX378">
        <f>($B$11*$D$9+$C$11*$D$9+$F$11*((ES378+EK378)/MAX(ES378+EK378+ET378, 0.1)*$I$9+ET378/MAX(ES378+EK378+ET378, 0.1)*$J$9))/($B$11+$C$11+$F$11)</f>
        <v>0</v>
      </c>
      <c r="CY378">
        <f>($B$11*$K$9+$C$11*$K$9+$F$11*((ES378+EK378)/MAX(ES378+EK378+ET378, 0.1)*$P$9+ET378/MAX(ES378+EK378+ET378, 0.1)*$Q$9))/($B$11+$C$11+$F$11)</f>
        <v>0</v>
      </c>
      <c r="CZ378">
        <v>2.44</v>
      </c>
      <c r="DA378">
        <v>0.5</v>
      </c>
      <c r="DB378" t="s">
        <v>421</v>
      </c>
      <c r="DC378">
        <v>2</v>
      </c>
      <c r="DD378">
        <v>1759365555.25</v>
      </c>
      <c r="DE378">
        <v>420.01575</v>
      </c>
      <c r="DF378">
        <v>420.014</v>
      </c>
      <c r="DG378">
        <v>23.9445</v>
      </c>
      <c r="DH378">
        <v>23.832925</v>
      </c>
      <c r="DI378">
        <v>418.03675</v>
      </c>
      <c r="DJ378">
        <v>23.56435</v>
      </c>
      <c r="DK378">
        <v>499.99625</v>
      </c>
      <c r="DL378">
        <v>90.34185</v>
      </c>
      <c r="DM378">
        <v>0.03356515</v>
      </c>
      <c r="DN378">
        <v>30.260875</v>
      </c>
      <c r="DO378">
        <v>29.990725</v>
      </c>
      <c r="DP378">
        <v>999.9</v>
      </c>
      <c r="DQ378">
        <v>0</v>
      </c>
      <c r="DR378">
        <v>0</v>
      </c>
      <c r="DS378">
        <v>9992.325</v>
      </c>
      <c r="DT378">
        <v>0</v>
      </c>
      <c r="DU378">
        <v>0.330984</v>
      </c>
      <c r="DV378">
        <v>0.00214386</v>
      </c>
      <c r="DW378">
        <v>430.32</v>
      </c>
      <c r="DX378">
        <v>430.26825</v>
      </c>
      <c r="DY378">
        <v>0.1115675</v>
      </c>
      <c r="DZ378">
        <v>420.014</v>
      </c>
      <c r="EA378">
        <v>23.832925</v>
      </c>
      <c r="EB378">
        <v>2.16319</v>
      </c>
      <c r="EC378">
        <v>2.15311</v>
      </c>
      <c r="ED378">
        <v>18.692275</v>
      </c>
      <c r="EE378">
        <v>18.617625</v>
      </c>
      <c r="EF378">
        <v>0.00500059</v>
      </c>
      <c r="EG378">
        <v>0</v>
      </c>
      <c r="EH378">
        <v>0</v>
      </c>
      <c r="EI378">
        <v>0</v>
      </c>
      <c r="EJ378">
        <v>246.925</v>
      </c>
      <c r="EK378">
        <v>0.00500059</v>
      </c>
      <c r="EL378">
        <v>-12.45</v>
      </c>
      <c r="EM378">
        <v>-1.475</v>
      </c>
      <c r="EN378">
        <v>36.062</v>
      </c>
      <c r="EO378">
        <v>39.484</v>
      </c>
      <c r="EP378">
        <v>37.437</v>
      </c>
      <c r="EQ378">
        <v>39.828</v>
      </c>
      <c r="ER378">
        <v>38.35925</v>
      </c>
      <c r="ES378">
        <v>0</v>
      </c>
      <c r="ET378">
        <v>0</v>
      </c>
      <c r="EU378">
        <v>0</v>
      </c>
      <c r="EV378">
        <v>1759365560.5</v>
      </c>
      <c r="EW378">
        <v>0</v>
      </c>
      <c r="EX378">
        <v>245.6</v>
      </c>
      <c r="EY378">
        <v>10.0991449054512</v>
      </c>
      <c r="EZ378">
        <v>-8.90940135589178</v>
      </c>
      <c r="FA378">
        <v>-9.33846153846154</v>
      </c>
      <c r="FB378">
        <v>15</v>
      </c>
      <c r="FC378">
        <v>0</v>
      </c>
      <c r="FD378" t="s">
        <v>422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0.0234476645333333</v>
      </c>
      <c r="FQ378">
        <v>-0.193264295376623</v>
      </c>
      <c r="FR378">
        <v>0.0376061939146631</v>
      </c>
      <c r="FS378">
        <v>1</v>
      </c>
      <c r="FT378">
        <v>245.15</v>
      </c>
      <c r="FU378">
        <v>-0.887700784800759</v>
      </c>
      <c r="FV378">
        <v>6.51853691631886</v>
      </c>
      <c r="FW378">
        <v>-1</v>
      </c>
      <c r="FX378">
        <v>0.11133080952381</v>
      </c>
      <c r="FY378">
        <v>0.0107917402597405</v>
      </c>
      <c r="FZ378">
        <v>0.00172458816668537</v>
      </c>
      <c r="GA378">
        <v>1</v>
      </c>
      <c r="GB378">
        <v>2</v>
      </c>
      <c r="GC378">
        <v>2</v>
      </c>
      <c r="GD378" t="s">
        <v>449</v>
      </c>
      <c r="GE378">
        <v>3.13293</v>
      </c>
      <c r="GF378">
        <v>2.71155</v>
      </c>
      <c r="GG378">
        <v>0.0892825</v>
      </c>
      <c r="GH378">
        <v>0.0897343</v>
      </c>
      <c r="GI378">
        <v>0.102542</v>
      </c>
      <c r="GJ378">
        <v>0.102962</v>
      </c>
      <c r="GK378">
        <v>34272.7</v>
      </c>
      <c r="GL378">
        <v>36695.1</v>
      </c>
      <c r="GM378">
        <v>34050.5</v>
      </c>
      <c r="GN378">
        <v>36501.8</v>
      </c>
      <c r="GO378">
        <v>43160.4</v>
      </c>
      <c r="GP378">
        <v>47006.1</v>
      </c>
      <c r="GQ378">
        <v>53121.7</v>
      </c>
      <c r="GR378">
        <v>58341.8</v>
      </c>
      <c r="GS378">
        <v>1.9509</v>
      </c>
      <c r="GT378">
        <v>1.77992</v>
      </c>
      <c r="GU378">
        <v>0.0863001</v>
      </c>
      <c r="GV378">
        <v>0</v>
      </c>
      <c r="GW378">
        <v>28.5871</v>
      </c>
      <c r="GX378">
        <v>999.9</v>
      </c>
      <c r="GY378">
        <v>57.35</v>
      </c>
      <c r="GZ378">
        <v>31.008</v>
      </c>
      <c r="HA378">
        <v>28.6533</v>
      </c>
      <c r="HB378">
        <v>54.9528</v>
      </c>
      <c r="HC378">
        <v>44.2588</v>
      </c>
      <c r="HD378">
        <v>1</v>
      </c>
      <c r="HE378">
        <v>0.0976219</v>
      </c>
      <c r="HF378">
        <v>-1.44091</v>
      </c>
      <c r="HG378">
        <v>20.126</v>
      </c>
      <c r="HH378">
        <v>5.19573</v>
      </c>
      <c r="HI378">
        <v>12.0041</v>
      </c>
      <c r="HJ378">
        <v>4.9756</v>
      </c>
      <c r="HK378">
        <v>3.294</v>
      </c>
      <c r="HL378">
        <v>9999</v>
      </c>
      <c r="HM378">
        <v>9999</v>
      </c>
      <c r="HN378">
        <v>999.9</v>
      </c>
      <c r="HO378">
        <v>9999</v>
      </c>
      <c r="HP378">
        <v>1.86325</v>
      </c>
      <c r="HQ378">
        <v>1.86813</v>
      </c>
      <c r="HR378">
        <v>1.86789</v>
      </c>
      <c r="HS378">
        <v>1.86905</v>
      </c>
      <c r="HT378">
        <v>1.86982</v>
      </c>
      <c r="HU378">
        <v>1.8659</v>
      </c>
      <c r="HV378">
        <v>1.86691</v>
      </c>
      <c r="HW378">
        <v>1.86844</v>
      </c>
      <c r="HX378">
        <v>5</v>
      </c>
      <c r="HY378">
        <v>0</v>
      </c>
      <c r="HZ378">
        <v>0</v>
      </c>
      <c r="IA378">
        <v>0</v>
      </c>
      <c r="IB378" t="s">
        <v>424</v>
      </c>
      <c r="IC378" t="s">
        <v>425</v>
      </c>
      <c r="ID378" t="s">
        <v>426</v>
      </c>
      <c r="IE378" t="s">
        <v>426</v>
      </c>
      <c r="IF378" t="s">
        <v>426</v>
      </c>
      <c r="IG378" t="s">
        <v>426</v>
      </c>
      <c r="IH378">
        <v>0</v>
      </c>
      <c r="II378">
        <v>100</v>
      </c>
      <c r="IJ378">
        <v>100</v>
      </c>
      <c r="IK378">
        <v>1.979</v>
      </c>
      <c r="IL378">
        <v>0.3801</v>
      </c>
      <c r="IM378">
        <v>0.591063205497763</v>
      </c>
      <c r="IN378">
        <v>0.00362635438953289</v>
      </c>
      <c r="IO378">
        <v>-8.50754122937555e-07</v>
      </c>
      <c r="IP378">
        <v>2.87264459290622e-10</v>
      </c>
      <c r="IQ378">
        <v>-0.103101814204982</v>
      </c>
      <c r="IR378">
        <v>-0.017656537129445</v>
      </c>
      <c r="IS378">
        <v>0.00217271289782075</v>
      </c>
      <c r="IT378">
        <v>-2.34727275410467e-05</v>
      </c>
      <c r="IU378">
        <v>4</v>
      </c>
      <c r="IV378">
        <v>2183</v>
      </c>
      <c r="IW378">
        <v>1</v>
      </c>
      <c r="IX378">
        <v>27</v>
      </c>
      <c r="IY378">
        <v>29322759.3</v>
      </c>
      <c r="IZ378">
        <v>29322759.3</v>
      </c>
      <c r="JA378">
        <v>0.998535</v>
      </c>
      <c r="JB378">
        <v>2.64038</v>
      </c>
      <c r="JC378">
        <v>1.54785</v>
      </c>
      <c r="JD378">
        <v>2.31323</v>
      </c>
      <c r="JE378">
        <v>1.64551</v>
      </c>
      <c r="JF378">
        <v>2.36572</v>
      </c>
      <c r="JG378">
        <v>34.6692</v>
      </c>
      <c r="JH378">
        <v>24.2188</v>
      </c>
      <c r="JI378">
        <v>18</v>
      </c>
      <c r="JJ378">
        <v>505.687</v>
      </c>
      <c r="JK378">
        <v>395.999</v>
      </c>
      <c r="JL378">
        <v>30.8742</v>
      </c>
      <c r="JM378">
        <v>28.6217</v>
      </c>
      <c r="JN378">
        <v>30.0001</v>
      </c>
      <c r="JO378">
        <v>28.5777</v>
      </c>
      <c r="JP378">
        <v>28.5271</v>
      </c>
      <c r="JQ378">
        <v>20.0118</v>
      </c>
      <c r="JR378">
        <v>20.7699</v>
      </c>
      <c r="JS378">
        <v>56.1964</v>
      </c>
      <c r="JT378">
        <v>30.878</v>
      </c>
      <c r="JU378">
        <v>420</v>
      </c>
      <c r="JV378">
        <v>23.867</v>
      </c>
      <c r="JW378">
        <v>96.5619</v>
      </c>
      <c r="JX378">
        <v>94.5241</v>
      </c>
    </row>
    <row r="379" spans="1:284">
      <c r="A379">
        <v>363</v>
      </c>
      <c r="B379">
        <v>1759365561</v>
      </c>
      <c r="C379">
        <v>4518.90000009537</v>
      </c>
      <c r="D379" t="s">
        <v>1162</v>
      </c>
      <c r="E379" t="s">
        <v>1163</v>
      </c>
      <c r="F379">
        <v>5</v>
      </c>
      <c r="G379" t="s">
        <v>1153</v>
      </c>
      <c r="H379" t="s">
        <v>419</v>
      </c>
      <c r="I379">
        <v>1759365558</v>
      </c>
      <c r="J379">
        <f>(K379)/1000</f>
        <v>0</v>
      </c>
      <c r="K379">
        <f>1000*DK379*AI379*(DG379-DH379)/(100*CZ379*(1000-AI379*DG379))</f>
        <v>0</v>
      </c>
      <c r="L379">
        <f>DK379*AI379*(DF379-DE379*(1000-AI379*DH379)/(1000-AI379*DG379))/(100*CZ379)</f>
        <v>0</v>
      </c>
      <c r="M379">
        <f>DE379 - IF(AI379&gt;1, L379*CZ379*100.0/(AK379), 0)</f>
        <v>0</v>
      </c>
      <c r="N379">
        <f>((T379-J379/2)*M379-L379)/(T379+J379/2)</f>
        <v>0</v>
      </c>
      <c r="O379">
        <f>N379*(DL379+DM379)/1000.0</f>
        <v>0</v>
      </c>
      <c r="P379">
        <f>(DE379 - IF(AI379&gt;1, L379*CZ379*100.0/(AK379), 0))*(DL379+DM379)/1000.0</f>
        <v>0</v>
      </c>
      <c r="Q379">
        <f>2.0/((1/S379-1/R379)+SIGN(S379)*SQRT((1/S379-1/R379)*(1/S379-1/R379) + 4*DA379/((DA379+1)*(DA379+1))*(2*1/S379*1/R379-1/R379*1/R379)))</f>
        <v>0</v>
      </c>
      <c r="R379">
        <f>IF(LEFT(DB379,1)&lt;&gt;"0",IF(LEFT(DB379,1)="1",3.0,DC379),$D$5+$E$5*(DS379*DL379/($K$5*1000))+$F$5*(DS379*DL379/($K$5*1000))*MAX(MIN(CZ379,$J$5),$I$5)*MAX(MIN(CZ379,$J$5),$I$5)+$G$5*MAX(MIN(CZ379,$J$5),$I$5)*(DS379*DL379/($K$5*1000))+$H$5*(DS379*DL379/($K$5*1000))*(DS379*DL379/($K$5*1000)))</f>
        <v>0</v>
      </c>
      <c r="S379">
        <f>J379*(1000-(1000*0.61365*exp(17.502*W379/(240.97+W379))/(DL379+DM379)+DG379)/2)/(1000*0.61365*exp(17.502*W379/(240.97+W379))/(DL379+DM379)-DG379)</f>
        <v>0</v>
      </c>
      <c r="T379">
        <f>1/((DA379+1)/(Q379/1.6)+1/(R379/1.37)) + DA379/((DA379+1)/(Q379/1.6) + DA379/(R379/1.37))</f>
        <v>0</v>
      </c>
      <c r="U379">
        <f>(CV379*CY379)</f>
        <v>0</v>
      </c>
      <c r="V379">
        <f>(DN379+(U379+2*0.95*5.67E-8*(((DN379+$B$7)+273)^4-(DN379+273)^4)-44100*J379)/(1.84*29.3*R379+8*0.95*5.67E-8*(DN379+273)^3))</f>
        <v>0</v>
      </c>
      <c r="W379">
        <f>($C$7*DO379+$D$7*DP379+$E$7*V379)</f>
        <v>0</v>
      </c>
      <c r="X379">
        <f>0.61365*exp(17.502*W379/(240.97+W379))</f>
        <v>0</v>
      </c>
      <c r="Y379">
        <f>(Z379/AA379*100)</f>
        <v>0</v>
      </c>
      <c r="Z379">
        <f>DG379*(DL379+DM379)/1000</f>
        <v>0</v>
      </c>
      <c r="AA379">
        <f>0.61365*exp(17.502*DN379/(240.97+DN379))</f>
        <v>0</v>
      </c>
      <c r="AB379">
        <f>(X379-DG379*(DL379+DM379)/1000)</f>
        <v>0</v>
      </c>
      <c r="AC379">
        <f>(-J379*44100)</f>
        <v>0</v>
      </c>
      <c r="AD379">
        <f>2*29.3*R379*0.92*(DN379-W379)</f>
        <v>0</v>
      </c>
      <c r="AE379">
        <f>2*0.95*5.67E-8*(((DN379+$B$7)+273)^4-(W379+273)^4)</f>
        <v>0</v>
      </c>
      <c r="AF379">
        <f>U379+AE379+AC379+AD379</f>
        <v>0</v>
      </c>
      <c r="AG379">
        <v>0</v>
      </c>
      <c r="AH379">
        <v>0</v>
      </c>
      <c r="AI379">
        <f>IF(AG379*$H$13&gt;=AK379,1.0,(AK379/(AK379-AG379*$H$13)))</f>
        <v>0</v>
      </c>
      <c r="AJ379">
        <f>(AI379-1)*100</f>
        <v>0</v>
      </c>
      <c r="AK379">
        <f>MAX(0,($B$13+$C$13*DS379)/(1+$D$13*DS379)*DL379/(DN379+273)*$E$13)</f>
        <v>0</v>
      </c>
      <c r="AL379" t="s">
        <v>420</v>
      </c>
      <c r="AM379" t="s">
        <v>420</v>
      </c>
      <c r="AN379">
        <v>0</v>
      </c>
      <c r="AO379">
        <v>0</v>
      </c>
      <c r="AP379">
        <f>1-AN379/AO379</f>
        <v>0</v>
      </c>
      <c r="AQ379">
        <v>0</v>
      </c>
      <c r="AR379" t="s">
        <v>420</v>
      </c>
      <c r="AS379" t="s">
        <v>420</v>
      </c>
      <c r="AT379">
        <v>0</v>
      </c>
      <c r="AU379">
        <v>0</v>
      </c>
      <c r="AV379">
        <f>1-AT379/AU379</f>
        <v>0</v>
      </c>
      <c r="AW379">
        <v>0.5</v>
      </c>
      <c r="AX379">
        <f>CW379</f>
        <v>0</v>
      </c>
      <c r="AY379">
        <f>L379</f>
        <v>0</v>
      </c>
      <c r="AZ379">
        <f>AV379*AW379*AX379</f>
        <v>0</v>
      </c>
      <c r="BA379">
        <f>(AY379-AQ379)/AX379</f>
        <v>0</v>
      </c>
      <c r="BB379">
        <f>(AO379-AU379)/AU379</f>
        <v>0</v>
      </c>
      <c r="BC379">
        <f>AN379/(AP379+AN379/AU379)</f>
        <v>0</v>
      </c>
      <c r="BD379" t="s">
        <v>420</v>
      </c>
      <c r="BE379">
        <v>0</v>
      </c>
      <c r="BF379">
        <f>IF(BE379&lt;&gt;0, BE379, BC379)</f>
        <v>0</v>
      </c>
      <c r="BG379">
        <f>1-BF379/AU379</f>
        <v>0</v>
      </c>
      <c r="BH379">
        <f>(AU379-AT379)/(AU379-BF379)</f>
        <v>0</v>
      </c>
      <c r="BI379">
        <f>(AO379-AU379)/(AO379-BF379)</f>
        <v>0</v>
      </c>
      <c r="BJ379">
        <f>(AU379-AT379)/(AU379-AN379)</f>
        <v>0</v>
      </c>
      <c r="BK379">
        <f>(AO379-AU379)/(AO379-AN379)</f>
        <v>0</v>
      </c>
      <c r="BL379">
        <f>(BH379*BF379/AT379)</f>
        <v>0</v>
      </c>
      <c r="BM379">
        <f>(1-BL379)</f>
        <v>0</v>
      </c>
      <c r="CV379">
        <f>$B$11*DT379+$C$11*DU379+$F$11*EF379*(1-EI379)</f>
        <v>0</v>
      </c>
      <c r="CW379">
        <f>CV379*CX379</f>
        <v>0</v>
      </c>
      <c r="CX379">
        <f>($B$11*$D$9+$C$11*$D$9+$F$11*((ES379+EK379)/MAX(ES379+EK379+ET379, 0.1)*$I$9+ET379/MAX(ES379+EK379+ET379, 0.1)*$J$9))/($B$11+$C$11+$F$11)</f>
        <v>0</v>
      </c>
      <c r="CY379">
        <f>($B$11*$K$9+$C$11*$K$9+$F$11*((ES379+EK379)/MAX(ES379+EK379+ET379, 0.1)*$P$9+ET379/MAX(ES379+EK379+ET379, 0.1)*$Q$9))/($B$11+$C$11+$F$11)</f>
        <v>0</v>
      </c>
      <c r="CZ379">
        <v>2.44</v>
      </c>
      <c r="DA379">
        <v>0.5</v>
      </c>
      <c r="DB379" t="s">
        <v>421</v>
      </c>
      <c r="DC379">
        <v>2</v>
      </c>
      <c r="DD379">
        <v>1759365558</v>
      </c>
      <c r="DE379">
        <v>420.011666666667</v>
      </c>
      <c r="DF379">
        <v>419.975</v>
      </c>
      <c r="DG379">
        <v>23.9444</v>
      </c>
      <c r="DH379">
        <v>23.8323666666667</v>
      </c>
      <c r="DI379">
        <v>418.032333333333</v>
      </c>
      <c r="DJ379">
        <v>23.5642333333333</v>
      </c>
      <c r="DK379">
        <v>500.001666666667</v>
      </c>
      <c r="DL379">
        <v>90.3415666666667</v>
      </c>
      <c r="DM379">
        <v>0.0335437333333333</v>
      </c>
      <c r="DN379">
        <v>30.2608</v>
      </c>
      <c r="DO379">
        <v>29.9906</v>
      </c>
      <c r="DP379">
        <v>999.9</v>
      </c>
      <c r="DQ379">
        <v>0</v>
      </c>
      <c r="DR379">
        <v>0</v>
      </c>
      <c r="DS379">
        <v>9993.10666666667</v>
      </c>
      <c r="DT379">
        <v>0</v>
      </c>
      <c r="DU379">
        <v>0.330984</v>
      </c>
      <c r="DV379">
        <v>0.03699748</v>
      </c>
      <c r="DW379">
        <v>430.315666666667</v>
      </c>
      <c r="DX379">
        <v>430.228</v>
      </c>
      <c r="DY379">
        <v>0.112032666666667</v>
      </c>
      <c r="DZ379">
        <v>419.975</v>
      </c>
      <c r="EA379">
        <v>23.8323666666667</v>
      </c>
      <c r="EB379">
        <v>2.16317333333333</v>
      </c>
      <c r="EC379">
        <v>2.15305</v>
      </c>
      <c r="ED379">
        <v>18.6921666666667</v>
      </c>
      <c r="EE379">
        <v>18.6172</v>
      </c>
      <c r="EF379">
        <v>0.00500059</v>
      </c>
      <c r="EG379">
        <v>0</v>
      </c>
      <c r="EH379">
        <v>0</v>
      </c>
      <c r="EI379">
        <v>0</v>
      </c>
      <c r="EJ379">
        <v>248.733333333333</v>
      </c>
      <c r="EK379">
        <v>0.00500059</v>
      </c>
      <c r="EL379">
        <v>-8.03333333333333</v>
      </c>
      <c r="EM379">
        <v>-0.5</v>
      </c>
      <c r="EN379">
        <v>36.0413333333333</v>
      </c>
      <c r="EO379">
        <v>39.4163333333333</v>
      </c>
      <c r="EP379">
        <v>37.437</v>
      </c>
      <c r="EQ379">
        <v>39.7496666666667</v>
      </c>
      <c r="ER379">
        <v>38.333</v>
      </c>
      <c r="ES379">
        <v>0</v>
      </c>
      <c r="ET379">
        <v>0</v>
      </c>
      <c r="EU379">
        <v>0</v>
      </c>
      <c r="EV379">
        <v>1759365562.3</v>
      </c>
      <c r="EW379">
        <v>0</v>
      </c>
      <c r="EX379">
        <v>245.328</v>
      </c>
      <c r="EY379">
        <v>-9.63076961783482</v>
      </c>
      <c r="EZ379">
        <v>-0.761538158812661</v>
      </c>
      <c r="FA379">
        <v>-9.212</v>
      </c>
      <c r="FB379">
        <v>15</v>
      </c>
      <c r="FC379">
        <v>0</v>
      </c>
      <c r="FD379" t="s">
        <v>422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0.0319417240571429</v>
      </c>
      <c r="FQ379">
        <v>-0.159394502680519</v>
      </c>
      <c r="FR379">
        <v>0.0398280147331094</v>
      </c>
      <c r="FS379">
        <v>1</v>
      </c>
      <c r="FT379">
        <v>245.570588235294</v>
      </c>
      <c r="FU379">
        <v>3.2177231736399</v>
      </c>
      <c r="FV379">
        <v>6.7016033819731</v>
      </c>
      <c r="FW379">
        <v>-1</v>
      </c>
      <c r="FX379">
        <v>0.111785238095238</v>
      </c>
      <c r="FY379">
        <v>0.0052919999999999</v>
      </c>
      <c r="FZ379">
        <v>0.00120380092108138</v>
      </c>
      <c r="GA379">
        <v>1</v>
      </c>
      <c r="GB379">
        <v>2</v>
      </c>
      <c r="GC379">
        <v>2</v>
      </c>
      <c r="GD379" t="s">
        <v>449</v>
      </c>
      <c r="GE379">
        <v>3.13295</v>
      </c>
      <c r="GF379">
        <v>2.71146</v>
      </c>
      <c r="GG379">
        <v>0.089285</v>
      </c>
      <c r="GH379">
        <v>0.0897439</v>
      </c>
      <c r="GI379">
        <v>0.10254</v>
      </c>
      <c r="GJ379">
        <v>0.102963</v>
      </c>
      <c r="GK379">
        <v>34272.5</v>
      </c>
      <c r="GL379">
        <v>36694.8</v>
      </c>
      <c r="GM379">
        <v>34050.3</v>
      </c>
      <c r="GN379">
        <v>36501.9</v>
      </c>
      <c r="GO379">
        <v>43160.1</v>
      </c>
      <c r="GP379">
        <v>47006.1</v>
      </c>
      <c r="GQ379">
        <v>53121.2</v>
      </c>
      <c r="GR379">
        <v>58341.8</v>
      </c>
      <c r="GS379">
        <v>1.951</v>
      </c>
      <c r="GT379">
        <v>1.7797</v>
      </c>
      <c r="GU379">
        <v>0.0859052</v>
      </c>
      <c r="GV379">
        <v>0</v>
      </c>
      <c r="GW379">
        <v>28.5845</v>
      </c>
      <c r="GX379">
        <v>999.9</v>
      </c>
      <c r="GY379">
        <v>57.35</v>
      </c>
      <c r="GZ379">
        <v>31.018</v>
      </c>
      <c r="HA379">
        <v>28.6693</v>
      </c>
      <c r="HB379">
        <v>55.0528</v>
      </c>
      <c r="HC379">
        <v>44.5553</v>
      </c>
      <c r="HD379">
        <v>1</v>
      </c>
      <c r="HE379">
        <v>0.0976677</v>
      </c>
      <c r="HF379">
        <v>-1.43571</v>
      </c>
      <c r="HG379">
        <v>20.126</v>
      </c>
      <c r="HH379">
        <v>5.19498</v>
      </c>
      <c r="HI379">
        <v>12.004</v>
      </c>
      <c r="HJ379">
        <v>4.9755</v>
      </c>
      <c r="HK379">
        <v>3.294</v>
      </c>
      <c r="HL379">
        <v>9999</v>
      </c>
      <c r="HM379">
        <v>9999</v>
      </c>
      <c r="HN379">
        <v>999.9</v>
      </c>
      <c r="HO379">
        <v>9999</v>
      </c>
      <c r="HP379">
        <v>1.86325</v>
      </c>
      <c r="HQ379">
        <v>1.86813</v>
      </c>
      <c r="HR379">
        <v>1.86788</v>
      </c>
      <c r="HS379">
        <v>1.86905</v>
      </c>
      <c r="HT379">
        <v>1.86982</v>
      </c>
      <c r="HU379">
        <v>1.86588</v>
      </c>
      <c r="HV379">
        <v>1.86691</v>
      </c>
      <c r="HW379">
        <v>1.86844</v>
      </c>
      <c r="HX379">
        <v>5</v>
      </c>
      <c r="HY379">
        <v>0</v>
      </c>
      <c r="HZ379">
        <v>0</v>
      </c>
      <c r="IA379">
        <v>0</v>
      </c>
      <c r="IB379" t="s">
        <v>424</v>
      </c>
      <c r="IC379" t="s">
        <v>425</v>
      </c>
      <c r="ID379" t="s">
        <v>426</v>
      </c>
      <c r="IE379" t="s">
        <v>426</v>
      </c>
      <c r="IF379" t="s">
        <v>426</v>
      </c>
      <c r="IG379" t="s">
        <v>426</v>
      </c>
      <c r="IH379">
        <v>0</v>
      </c>
      <c r="II379">
        <v>100</v>
      </c>
      <c r="IJ379">
        <v>100</v>
      </c>
      <c r="IK379">
        <v>1.98</v>
      </c>
      <c r="IL379">
        <v>0.3802</v>
      </c>
      <c r="IM379">
        <v>0.591063205497763</v>
      </c>
      <c r="IN379">
        <v>0.00362635438953289</v>
      </c>
      <c r="IO379">
        <v>-8.50754122937555e-07</v>
      </c>
      <c r="IP379">
        <v>2.87264459290622e-10</v>
      </c>
      <c r="IQ379">
        <v>-0.103101814204982</v>
      </c>
      <c r="IR379">
        <v>-0.017656537129445</v>
      </c>
      <c r="IS379">
        <v>0.00217271289782075</v>
      </c>
      <c r="IT379">
        <v>-2.34727275410467e-05</v>
      </c>
      <c r="IU379">
        <v>4</v>
      </c>
      <c r="IV379">
        <v>2183</v>
      </c>
      <c r="IW379">
        <v>1</v>
      </c>
      <c r="IX379">
        <v>27</v>
      </c>
      <c r="IY379">
        <v>29322759.4</v>
      </c>
      <c r="IZ379">
        <v>29322759.4</v>
      </c>
      <c r="JA379">
        <v>0.998535</v>
      </c>
      <c r="JB379">
        <v>2.6416</v>
      </c>
      <c r="JC379">
        <v>1.54785</v>
      </c>
      <c r="JD379">
        <v>2.31323</v>
      </c>
      <c r="JE379">
        <v>1.64551</v>
      </c>
      <c r="JF379">
        <v>2.34253</v>
      </c>
      <c r="JG379">
        <v>34.6692</v>
      </c>
      <c r="JH379">
        <v>24.2101</v>
      </c>
      <c r="JI379">
        <v>18</v>
      </c>
      <c r="JJ379">
        <v>505.753</v>
      </c>
      <c r="JK379">
        <v>395.877</v>
      </c>
      <c r="JL379">
        <v>30.878</v>
      </c>
      <c r="JM379">
        <v>28.6217</v>
      </c>
      <c r="JN379">
        <v>30.0001</v>
      </c>
      <c r="JO379">
        <v>28.5777</v>
      </c>
      <c r="JP379">
        <v>28.5271</v>
      </c>
      <c r="JQ379">
        <v>20.0096</v>
      </c>
      <c r="JR379">
        <v>20.7699</v>
      </c>
      <c r="JS379">
        <v>56.1964</v>
      </c>
      <c r="JT379">
        <v>30.8851</v>
      </c>
      <c r="JU379">
        <v>420</v>
      </c>
      <c r="JV379">
        <v>23.867</v>
      </c>
      <c r="JW379">
        <v>96.5611</v>
      </c>
      <c r="JX379">
        <v>94.5242</v>
      </c>
    </row>
    <row r="380" spans="1:284">
      <c r="A380">
        <v>364</v>
      </c>
      <c r="B380">
        <v>1759365563</v>
      </c>
      <c r="C380">
        <v>4520.90000009537</v>
      </c>
      <c r="D380" t="s">
        <v>1164</v>
      </c>
      <c r="E380" t="s">
        <v>1165</v>
      </c>
      <c r="F380">
        <v>5</v>
      </c>
      <c r="G380" t="s">
        <v>1153</v>
      </c>
      <c r="H380" t="s">
        <v>419</v>
      </c>
      <c r="I380">
        <v>1759365560</v>
      </c>
      <c r="J380">
        <f>(K380)/1000</f>
        <v>0</v>
      </c>
      <c r="K380">
        <f>1000*DK380*AI380*(DG380-DH380)/(100*CZ380*(1000-AI380*DG380))</f>
        <v>0</v>
      </c>
      <c r="L380">
        <f>DK380*AI380*(DF380-DE380*(1000-AI380*DH380)/(1000-AI380*DG380))/(100*CZ380)</f>
        <v>0</v>
      </c>
      <c r="M380">
        <f>DE380 - IF(AI380&gt;1, L380*CZ380*100.0/(AK380), 0)</f>
        <v>0</v>
      </c>
      <c r="N380">
        <f>((T380-J380/2)*M380-L380)/(T380+J380/2)</f>
        <v>0</v>
      </c>
      <c r="O380">
        <f>N380*(DL380+DM380)/1000.0</f>
        <v>0</v>
      </c>
      <c r="P380">
        <f>(DE380 - IF(AI380&gt;1, L380*CZ380*100.0/(AK380), 0))*(DL380+DM380)/1000.0</f>
        <v>0</v>
      </c>
      <c r="Q380">
        <f>2.0/((1/S380-1/R380)+SIGN(S380)*SQRT((1/S380-1/R380)*(1/S380-1/R380) + 4*DA380/((DA380+1)*(DA380+1))*(2*1/S380*1/R380-1/R380*1/R380)))</f>
        <v>0</v>
      </c>
      <c r="R380">
        <f>IF(LEFT(DB380,1)&lt;&gt;"0",IF(LEFT(DB380,1)="1",3.0,DC380),$D$5+$E$5*(DS380*DL380/($K$5*1000))+$F$5*(DS380*DL380/($K$5*1000))*MAX(MIN(CZ380,$J$5),$I$5)*MAX(MIN(CZ380,$J$5),$I$5)+$G$5*MAX(MIN(CZ380,$J$5),$I$5)*(DS380*DL380/($K$5*1000))+$H$5*(DS380*DL380/($K$5*1000))*(DS380*DL380/($K$5*1000)))</f>
        <v>0</v>
      </c>
      <c r="S380">
        <f>J380*(1000-(1000*0.61365*exp(17.502*W380/(240.97+W380))/(DL380+DM380)+DG380)/2)/(1000*0.61365*exp(17.502*W380/(240.97+W380))/(DL380+DM380)-DG380)</f>
        <v>0</v>
      </c>
      <c r="T380">
        <f>1/((DA380+1)/(Q380/1.6)+1/(R380/1.37)) + DA380/((DA380+1)/(Q380/1.6) + DA380/(R380/1.37))</f>
        <v>0</v>
      </c>
      <c r="U380">
        <f>(CV380*CY380)</f>
        <v>0</v>
      </c>
      <c r="V380">
        <f>(DN380+(U380+2*0.95*5.67E-8*(((DN380+$B$7)+273)^4-(DN380+273)^4)-44100*J380)/(1.84*29.3*R380+8*0.95*5.67E-8*(DN380+273)^3))</f>
        <v>0</v>
      </c>
      <c r="W380">
        <f>($C$7*DO380+$D$7*DP380+$E$7*V380)</f>
        <v>0</v>
      </c>
      <c r="X380">
        <f>0.61365*exp(17.502*W380/(240.97+W380))</f>
        <v>0</v>
      </c>
      <c r="Y380">
        <f>(Z380/AA380*100)</f>
        <v>0</v>
      </c>
      <c r="Z380">
        <f>DG380*(DL380+DM380)/1000</f>
        <v>0</v>
      </c>
      <c r="AA380">
        <f>0.61365*exp(17.502*DN380/(240.97+DN380))</f>
        <v>0</v>
      </c>
      <c r="AB380">
        <f>(X380-DG380*(DL380+DM380)/1000)</f>
        <v>0</v>
      </c>
      <c r="AC380">
        <f>(-J380*44100)</f>
        <v>0</v>
      </c>
      <c r="AD380">
        <f>2*29.3*R380*0.92*(DN380-W380)</f>
        <v>0</v>
      </c>
      <c r="AE380">
        <f>2*0.95*5.67E-8*(((DN380+$B$7)+273)^4-(W380+273)^4)</f>
        <v>0</v>
      </c>
      <c r="AF380">
        <f>U380+AE380+AC380+AD380</f>
        <v>0</v>
      </c>
      <c r="AG380">
        <v>0</v>
      </c>
      <c r="AH380">
        <v>0</v>
      </c>
      <c r="AI380">
        <f>IF(AG380*$H$13&gt;=AK380,1.0,(AK380/(AK380-AG380*$H$13)))</f>
        <v>0</v>
      </c>
      <c r="AJ380">
        <f>(AI380-1)*100</f>
        <v>0</v>
      </c>
      <c r="AK380">
        <f>MAX(0,($B$13+$C$13*DS380)/(1+$D$13*DS380)*DL380/(DN380+273)*$E$13)</f>
        <v>0</v>
      </c>
      <c r="AL380" t="s">
        <v>420</v>
      </c>
      <c r="AM380" t="s">
        <v>420</v>
      </c>
      <c r="AN380">
        <v>0</v>
      </c>
      <c r="AO380">
        <v>0</v>
      </c>
      <c r="AP380">
        <f>1-AN380/AO380</f>
        <v>0</v>
      </c>
      <c r="AQ380">
        <v>0</v>
      </c>
      <c r="AR380" t="s">
        <v>420</v>
      </c>
      <c r="AS380" t="s">
        <v>420</v>
      </c>
      <c r="AT380">
        <v>0</v>
      </c>
      <c r="AU380">
        <v>0</v>
      </c>
      <c r="AV380">
        <f>1-AT380/AU380</f>
        <v>0</v>
      </c>
      <c r="AW380">
        <v>0.5</v>
      </c>
      <c r="AX380">
        <f>CW380</f>
        <v>0</v>
      </c>
      <c r="AY380">
        <f>L380</f>
        <v>0</v>
      </c>
      <c r="AZ380">
        <f>AV380*AW380*AX380</f>
        <v>0</v>
      </c>
      <c r="BA380">
        <f>(AY380-AQ380)/AX380</f>
        <v>0</v>
      </c>
      <c r="BB380">
        <f>(AO380-AU380)/AU380</f>
        <v>0</v>
      </c>
      <c r="BC380">
        <f>AN380/(AP380+AN380/AU380)</f>
        <v>0</v>
      </c>
      <c r="BD380" t="s">
        <v>420</v>
      </c>
      <c r="BE380">
        <v>0</v>
      </c>
      <c r="BF380">
        <f>IF(BE380&lt;&gt;0, BE380, BC380)</f>
        <v>0</v>
      </c>
      <c r="BG380">
        <f>1-BF380/AU380</f>
        <v>0</v>
      </c>
      <c r="BH380">
        <f>(AU380-AT380)/(AU380-BF380)</f>
        <v>0</v>
      </c>
      <c r="BI380">
        <f>(AO380-AU380)/(AO380-BF380)</f>
        <v>0</v>
      </c>
      <c r="BJ380">
        <f>(AU380-AT380)/(AU380-AN380)</f>
        <v>0</v>
      </c>
      <c r="BK380">
        <f>(AO380-AU380)/(AO380-AN380)</f>
        <v>0</v>
      </c>
      <c r="BL380">
        <f>(BH380*BF380/AT380)</f>
        <v>0</v>
      </c>
      <c r="BM380">
        <f>(1-BL380)</f>
        <v>0</v>
      </c>
      <c r="CV380">
        <f>$B$11*DT380+$C$11*DU380+$F$11*EF380*(1-EI380)</f>
        <v>0</v>
      </c>
      <c r="CW380">
        <f>CV380*CX380</f>
        <v>0</v>
      </c>
      <c r="CX380">
        <f>($B$11*$D$9+$C$11*$D$9+$F$11*((ES380+EK380)/MAX(ES380+EK380+ET380, 0.1)*$I$9+ET380/MAX(ES380+EK380+ET380, 0.1)*$J$9))/($B$11+$C$11+$F$11)</f>
        <v>0</v>
      </c>
      <c r="CY380">
        <f>($B$11*$K$9+$C$11*$K$9+$F$11*((ES380+EK380)/MAX(ES380+EK380+ET380, 0.1)*$P$9+ET380/MAX(ES380+EK380+ET380, 0.1)*$Q$9))/($B$11+$C$11+$F$11)</f>
        <v>0</v>
      </c>
      <c r="CZ380">
        <v>2.44</v>
      </c>
      <c r="DA380">
        <v>0.5</v>
      </c>
      <c r="DB380" t="s">
        <v>421</v>
      </c>
      <c r="DC380">
        <v>2</v>
      </c>
      <c r="DD380">
        <v>1759365560</v>
      </c>
      <c r="DE380">
        <v>420.002666666667</v>
      </c>
      <c r="DF380">
        <v>419.958</v>
      </c>
      <c r="DG380">
        <v>23.9445333333333</v>
      </c>
      <c r="DH380">
        <v>23.8321</v>
      </c>
      <c r="DI380">
        <v>418.023</v>
      </c>
      <c r="DJ380">
        <v>23.5643333333333</v>
      </c>
      <c r="DK380">
        <v>500.014666666667</v>
      </c>
      <c r="DL380">
        <v>90.3412</v>
      </c>
      <c r="DM380">
        <v>0.0335185666666667</v>
      </c>
      <c r="DN380">
        <v>30.2610333333333</v>
      </c>
      <c r="DO380">
        <v>29.9874666666667</v>
      </c>
      <c r="DP380">
        <v>999.9</v>
      </c>
      <c r="DQ380">
        <v>0</v>
      </c>
      <c r="DR380">
        <v>0</v>
      </c>
      <c r="DS380">
        <v>10000.6066666667</v>
      </c>
      <c r="DT380">
        <v>0</v>
      </c>
      <c r="DU380">
        <v>0.330984</v>
      </c>
      <c r="DV380">
        <v>0.0445862</v>
      </c>
      <c r="DW380">
        <v>430.306</v>
      </c>
      <c r="DX380">
        <v>430.210666666667</v>
      </c>
      <c r="DY380">
        <v>0.112418</v>
      </c>
      <c r="DZ380">
        <v>419.958</v>
      </c>
      <c r="EA380">
        <v>23.8321</v>
      </c>
      <c r="EB380">
        <v>2.16317666666667</v>
      </c>
      <c r="EC380">
        <v>2.15301666666667</v>
      </c>
      <c r="ED380">
        <v>18.6921666666667</v>
      </c>
      <c r="EE380">
        <v>18.6169666666667</v>
      </c>
      <c r="EF380">
        <v>0.00500059</v>
      </c>
      <c r="EG380">
        <v>0</v>
      </c>
      <c r="EH380">
        <v>0</v>
      </c>
      <c r="EI380">
        <v>0</v>
      </c>
      <c r="EJ380">
        <v>247.233333333333</v>
      </c>
      <c r="EK380">
        <v>0.00500059</v>
      </c>
      <c r="EL380">
        <v>-11.1666666666667</v>
      </c>
      <c r="EM380">
        <v>-1.3</v>
      </c>
      <c r="EN380">
        <v>36.0413333333333</v>
      </c>
      <c r="EO380">
        <v>39.3956666666667</v>
      </c>
      <c r="EP380">
        <v>37.4163333333333</v>
      </c>
      <c r="EQ380">
        <v>39.708</v>
      </c>
      <c r="ER380">
        <v>38.312</v>
      </c>
      <c r="ES380">
        <v>0</v>
      </c>
      <c r="ET380">
        <v>0</v>
      </c>
      <c r="EU380">
        <v>0</v>
      </c>
      <c r="EV380">
        <v>1759365564.1</v>
      </c>
      <c r="EW380">
        <v>0</v>
      </c>
      <c r="EX380">
        <v>244.480769230769</v>
      </c>
      <c r="EY380">
        <v>-7.58632499357176</v>
      </c>
      <c r="EZ380">
        <v>-16.5572647623083</v>
      </c>
      <c r="FA380">
        <v>-9.71153846153846</v>
      </c>
      <c r="FB380">
        <v>15</v>
      </c>
      <c r="FC380">
        <v>0</v>
      </c>
      <c r="FD380" t="s">
        <v>422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0.0322643383428571</v>
      </c>
      <c r="FQ380">
        <v>-0.122873228166234</v>
      </c>
      <c r="FR380">
        <v>0.0399095299040411</v>
      </c>
      <c r="FS380">
        <v>1</v>
      </c>
      <c r="FT380">
        <v>245.132352941176</v>
      </c>
      <c r="FU380">
        <v>-4.2673799837652</v>
      </c>
      <c r="FV380">
        <v>6.98105506050378</v>
      </c>
      <c r="FW380">
        <v>-1</v>
      </c>
      <c r="FX380">
        <v>0.112046</v>
      </c>
      <c r="FY380">
        <v>0.0013726753246753</v>
      </c>
      <c r="FZ380">
        <v>0.000889472342245137</v>
      </c>
      <c r="GA380">
        <v>1</v>
      </c>
      <c r="GB380">
        <v>2</v>
      </c>
      <c r="GC380">
        <v>2</v>
      </c>
      <c r="GD380" t="s">
        <v>449</v>
      </c>
      <c r="GE380">
        <v>3.13283</v>
      </c>
      <c r="GF380">
        <v>2.71167</v>
      </c>
      <c r="GG380">
        <v>0.0892858</v>
      </c>
      <c r="GH380">
        <v>0.0897503</v>
      </c>
      <c r="GI380">
        <v>0.102543</v>
      </c>
      <c r="GJ380">
        <v>0.102963</v>
      </c>
      <c r="GK380">
        <v>34272.3</v>
      </c>
      <c r="GL380">
        <v>36694.4</v>
      </c>
      <c r="GM380">
        <v>34050.2</v>
      </c>
      <c r="GN380">
        <v>36501.8</v>
      </c>
      <c r="GO380">
        <v>43159.8</v>
      </c>
      <c r="GP380">
        <v>47005.9</v>
      </c>
      <c r="GQ380">
        <v>53121.1</v>
      </c>
      <c r="GR380">
        <v>58341.6</v>
      </c>
      <c r="GS380">
        <v>1.95063</v>
      </c>
      <c r="GT380">
        <v>1.7798</v>
      </c>
      <c r="GU380">
        <v>0.0857934</v>
      </c>
      <c r="GV380">
        <v>0</v>
      </c>
      <c r="GW380">
        <v>28.5814</v>
      </c>
      <c r="GX380">
        <v>999.9</v>
      </c>
      <c r="GY380">
        <v>57.35</v>
      </c>
      <c r="GZ380">
        <v>31.018</v>
      </c>
      <c r="HA380">
        <v>28.6665</v>
      </c>
      <c r="HB380">
        <v>54.7928</v>
      </c>
      <c r="HC380">
        <v>44.403</v>
      </c>
      <c r="HD380">
        <v>1</v>
      </c>
      <c r="HE380">
        <v>0.0977083</v>
      </c>
      <c r="HF380">
        <v>-1.4394</v>
      </c>
      <c r="HG380">
        <v>20.1259</v>
      </c>
      <c r="HH380">
        <v>5.19483</v>
      </c>
      <c r="HI380">
        <v>12.004</v>
      </c>
      <c r="HJ380">
        <v>4.9756</v>
      </c>
      <c r="HK380">
        <v>3.294</v>
      </c>
      <c r="HL380">
        <v>9999</v>
      </c>
      <c r="HM380">
        <v>9999</v>
      </c>
      <c r="HN380">
        <v>999.9</v>
      </c>
      <c r="HO380">
        <v>9999</v>
      </c>
      <c r="HP380">
        <v>1.86325</v>
      </c>
      <c r="HQ380">
        <v>1.86813</v>
      </c>
      <c r="HR380">
        <v>1.86788</v>
      </c>
      <c r="HS380">
        <v>1.86905</v>
      </c>
      <c r="HT380">
        <v>1.86982</v>
      </c>
      <c r="HU380">
        <v>1.86589</v>
      </c>
      <c r="HV380">
        <v>1.86692</v>
      </c>
      <c r="HW380">
        <v>1.86844</v>
      </c>
      <c r="HX380">
        <v>5</v>
      </c>
      <c r="HY380">
        <v>0</v>
      </c>
      <c r="HZ380">
        <v>0</v>
      </c>
      <c r="IA380">
        <v>0</v>
      </c>
      <c r="IB380" t="s">
        <v>424</v>
      </c>
      <c r="IC380" t="s">
        <v>425</v>
      </c>
      <c r="ID380" t="s">
        <v>426</v>
      </c>
      <c r="IE380" t="s">
        <v>426</v>
      </c>
      <c r="IF380" t="s">
        <v>426</v>
      </c>
      <c r="IG380" t="s">
        <v>426</v>
      </c>
      <c r="IH380">
        <v>0</v>
      </c>
      <c r="II380">
        <v>100</v>
      </c>
      <c r="IJ380">
        <v>100</v>
      </c>
      <c r="IK380">
        <v>1.979</v>
      </c>
      <c r="IL380">
        <v>0.3802</v>
      </c>
      <c r="IM380">
        <v>0.591063205497763</v>
      </c>
      <c r="IN380">
        <v>0.00362635438953289</v>
      </c>
      <c r="IO380">
        <v>-8.50754122937555e-07</v>
      </c>
      <c r="IP380">
        <v>2.87264459290622e-10</v>
      </c>
      <c r="IQ380">
        <v>-0.103101814204982</v>
      </c>
      <c r="IR380">
        <v>-0.017656537129445</v>
      </c>
      <c r="IS380">
        <v>0.00217271289782075</v>
      </c>
      <c r="IT380">
        <v>-2.34727275410467e-05</v>
      </c>
      <c r="IU380">
        <v>4</v>
      </c>
      <c r="IV380">
        <v>2183</v>
      </c>
      <c r="IW380">
        <v>1</v>
      </c>
      <c r="IX380">
        <v>27</v>
      </c>
      <c r="IY380">
        <v>29322759.4</v>
      </c>
      <c r="IZ380">
        <v>29322759.4</v>
      </c>
      <c r="JA380">
        <v>0.998535</v>
      </c>
      <c r="JB380">
        <v>2.65381</v>
      </c>
      <c r="JC380">
        <v>1.54785</v>
      </c>
      <c r="JD380">
        <v>2.31323</v>
      </c>
      <c r="JE380">
        <v>1.64551</v>
      </c>
      <c r="JF380">
        <v>2.31323</v>
      </c>
      <c r="JG380">
        <v>34.6692</v>
      </c>
      <c r="JH380">
        <v>24.2101</v>
      </c>
      <c r="JI380">
        <v>18</v>
      </c>
      <c r="JJ380">
        <v>505.505</v>
      </c>
      <c r="JK380">
        <v>395.931</v>
      </c>
      <c r="JL380">
        <v>30.8807</v>
      </c>
      <c r="JM380">
        <v>28.6217</v>
      </c>
      <c r="JN380">
        <v>30.0001</v>
      </c>
      <c r="JO380">
        <v>28.5777</v>
      </c>
      <c r="JP380">
        <v>28.5271</v>
      </c>
      <c r="JQ380">
        <v>20.0103</v>
      </c>
      <c r="JR380">
        <v>20.7699</v>
      </c>
      <c r="JS380">
        <v>56.1964</v>
      </c>
      <c r="JT380">
        <v>30.8851</v>
      </c>
      <c r="JU380">
        <v>420</v>
      </c>
      <c r="JV380">
        <v>23.867</v>
      </c>
      <c r="JW380">
        <v>96.5608</v>
      </c>
      <c r="JX380">
        <v>94.5239</v>
      </c>
    </row>
    <row r="381" spans="1:284">
      <c r="A381">
        <v>365</v>
      </c>
      <c r="B381">
        <v>1759365565</v>
      </c>
      <c r="C381">
        <v>4522.90000009537</v>
      </c>
      <c r="D381" t="s">
        <v>1166</v>
      </c>
      <c r="E381" t="s">
        <v>1167</v>
      </c>
      <c r="F381">
        <v>5</v>
      </c>
      <c r="G381" t="s">
        <v>1153</v>
      </c>
      <c r="H381" t="s">
        <v>419</v>
      </c>
      <c r="I381">
        <v>1759365562</v>
      </c>
      <c r="J381">
        <f>(K381)/1000</f>
        <v>0</v>
      </c>
      <c r="K381">
        <f>1000*DK381*AI381*(DG381-DH381)/(100*CZ381*(1000-AI381*DG381))</f>
        <v>0</v>
      </c>
      <c r="L381">
        <f>DK381*AI381*(DF381-DE381*(1000-AI381*DH381)/(1000-AI381*DG381))/(100*CZ381)</f>
        <v>0</v>
      </c>
      <c r="M381">
        <f>DE381 - IF(AI381&gt;1, L381*CZ381*100.0/(AK381), 0)</f>
        <v>0</v>
      </c>
      <c r="N381">
        <f>((T381-J381/2)*M381-L381)/(T381+J381/2)</f>
        <v>0</v>
      </c>
      <c r="O381">
        <f>N381*(DL381+DM381)/1000.0</f>
        <v>0</v>
      </c>
      <c r="P381">
        <f>(DE381 - IF(AI381&gt;1, L381*CZ381*100.0/(AK381), 0))*(DL381+DM381)/1000.0</f>
        <v>0</v>
      </c>
      <c r="Q381">
        <f>2.0/((1/S381-1/R381)+SIGN(S381)*SQRT((1/S381-1/R381)*(1/S381-1/R381) + 4*DA381/((DA381+1)*(DA381+1))*(2*1/S381*1/R381-1/R381*1/R381)))</f>
        <v>0</v>
      </c>
      <c r="R381">
        <f>IF(LEFT(DB381,1)&lt;&gt;"0",IF(LEFT(DB381,1)="1",3.0,DC381),$D$5+$E$5*(DS381*DL381/($K$5*1000))+$F$5*(DS381*DL381/($K$5*1000))*MAX(MIN(CZ381,$J$5),$I$5)*MAX(MIN(CZ381,$J$5),$I$5)+$G$5*MAX(MIN(CZ381,$J$5),$I$5)*(DS381*DL381/($K$5*1000))+$H$5*(DS381*DL381/($K$5*1000))*(DS381*DL381/($K$5*1000)))</f>
        <v>0</v>
      </c>
      <c r="S381">
        <f>J381*(1000-(1000*0.61365*exp(17.502*W381/(240.97+W381))/(DL381+DM381)+DG381)/2)/(1000*0.61365*exp(17.502*W381/(240.97+W381))/(DL381+DM381)-DG381)</f>
        <v>0</v>
      </c>
      <c r="T381">
        <f>1/((DA381+1)/(Q381/1.6)+1/(R381/1.37)) + DA381/((DA381+1)/(Q381/1.6) + DA381/(R381/1.37))</f>
        <v>0</v>
      </c>
      <c r="U381">
        <f>(CV381*CY381)</f>
        <v>0</v>
      </c>
      <c r="V381">
        <f>(DN381+(U381+2*0.95*5.67E-8*(((DN381+$B$7)+273)^4-(DN381+273)^4)-44100*J381)/(1.84*29.3*R381+8*0.95*5.67E-8*(DN381+273)^3))</f>
        <v>0</v>
      </c>
      <c r="W381">
        <f>($C$7*DO381+$D$7*DP381+$E$7*V381)</f>
        <v>0</v>
      </c>
      <c r="X381">
        <f>0.61365*exp(17.502*W381/(240.97+W381))</f>
        <v>0</v>
      </c>
      <c r="Y381">
        <f>(Z381/AA381*100)</f>
        <v>0</v>
      </c>
      <c r="Z381">
        <f>DG381*(DL381+DM381)/1000</f>
        <v>0</v>
      </c>
      <c r="AA381">
        <f>0.61365*exp(17.502*DN381/(240.97+DN381))</f>
        <v>0</v>
      </c>
      <c r="AB381">
        <f>(X381-DG381*(DL381+DM381)/1000)</f>
        <v>0</v>
      </c>
      <c r="AC381">
        <f>(-J381*44100)</f>
        <v>0</v>
      </c>
      <c r="AD381">
        <f>2*29.3*R381*0.92*(DN381-W381)</f>
        <v>0</v>
      </c>
      <c r="AE381">
        <f>2*0.95*5.67E-8*(((DN381+$B$7)+273)^4-(W381+273)^4)</f>
        <v>0</v>
      </c>
      <c r="AF381">
        <f>U381+AE381+AC381+AD381</f>
        <v>0</v>
      </c>
      <c r="AG381">
        <v>0</v>
      </c>
      <c r="AH381">
        <v>0</v>
      </c>
      <c r="AI381">
        <f>IF(AG381*$H$13&gt;=AK381,1.0,(AK381/(AK381-AG381*$H$13)))</f>
        <v>0</v>
      </c>
      <c r="AJ381">
        <f>(AI381-1)*100</f>
        <v>0</v>
      </c>
      <c r="AK381">
        <f>MAX(0,($B$13+$C$13*DS381)/(1+$D$13*DS381)*DL381/(DN381+273)*$E$13)</f>
        <v>0</v>
      </c>
      <c r="AL381" t="s">
        <v>420</v>
      </c>
      <c r="AM381" t="s">
        <v>420</v>
      </c>
      <c r="AN381">
        <v>0</v>
      </c>
      <c r="AO381">
        <v>0</v>
      </c>
      <c r="AP381">
        <f>1-AN381/AO381</f>
        <v>0</v>
      </c>
      <c r="AQ381">
        <v>0</v>
      </c>
      <c r="AR381" t="s">
        <v>420</v>
      </c>
      <c r="AS381" t="s">
        <v>420</v>
      </c>
      <c r="AT381">
        <v>0</v>
      </c>
      <c r="AU381">
        <v>0</v>
      </c>
      <c r="AV381">
        <f>1-AT381/AU381</f>
        <v>0</v>
      </c>
      <c r="AW381">
        <v>0.5</v>
      </c>
      <c r="AX381">
        <f>CW381</f>
        <v>0</v>
      </c>
      <c r="AY381">
        <f>L381</f>
        <v>0</v>
      </c>
      <c r="AZ381">
        <f>AV381*AW381*AX381</f>
        <v>0</v>
      </c>
      <c r="BA381">
        <f>(AY381-AQ381)/AX381</f>
        <v>0</v>
      </c>
      <c r="BB381">
        <f>(AO381-AU381)/AU381</f>
        <v>0</v>
      </c>
      <c r="BC381">
        <f>AN381/(AP381+AN381/AU381)</f>
        <v>0</v>
      </c>
      <c r="BD381" t="s">
        <v>420</v>
      </c>
      <c r="BE381">
        <v>0</v>
      </c>
      <c r="BF381">
        <f>IF(BE381&lt;&gt;0, BE381, BC381)</f>
        <v>0</v>
      </c>
      <c r="BG381">
        <f>1-BF381/AU381</f>
        <v>0</v>
      </c>
      <c r="BH381">
        <f>(AU381-AT381)/(AU381-BF381)</f>
        <v>0</v>
      </c>
      <c r="BI381">
        <f>(AO381-AU381)/(AO381-BF381)</f>
        <v>0</v>
      </c>
      <c r="BJ381">
        <f>(AU381-AT381)/(AU381-AN381)</f>
        <v>0</v>
      </c>
      <c r="BK381">
        <f>(AO381-AU381)/(AO381-AN381)</f>
        <v>0</v>
      </c>
      <c r="BL381">
        <f>(BH381*BF381/AT381)</f>
        <v>0</v>
      </c>
      <c r="BM381">
        <f>(1-BL381)</f>
        <v>0</v>
      </c>
      <c r="CV381">
        <f>$B$11*DT381+$C$11*DU381+$F$11*EF381*(1-EI381)</f>
        <v>0</v>
      </c>
      <c r="CW381">
        <f>CV381*CX381</f>
        <v>0</v>
      </c>
      <c r="CX381">
        <f>($B$11*$D$9+$C$11*$D$9+$F$11*((ES381+EK381)/MAX(ES381+EK381+ET381, 0.1)*$I$9+ET381/MAX(ES381+EK381+ET381, 0.1)*$J$9))/($B$11+$C$11+$F$11)</f>
        <v>0</v>
      </c>
      <c r="CY381">
        <f>($B$11*$K$9+$C$11*$K$9+$F$11*((ES381+EK381)/MAX(ES381+EK381+ET381, 0.1)*$P$9+ET381/MAX(ES381+EK381+ET381, 0.1)*$Q$9))/($B$11+$C$11+$F$11)</f>
        <v>0</v>
      </c>
      <c r="CZ381">
        <v>2.44</v>
      </c>
      <c r="DA381">
        <v>0.5</v>
      </c>
      <c r="DB381" t="s">
        <v>421</v>
      </c>
      <c r="DC381">
        <v>2</v>
      </c>
      <c r="DD381">
        <v>1759365562</v>
      </c>
      <c r="DE381">
        <v>419.996</v>
      </c>
      <c r="DF381">
        <v>419.959666666667</v>
      </c>
      <c r="DG381">
        <v>23.9448333333333</v>
      </c>
      <c r="DH381">
        <v>23.8320333333333</v>
      </c>
      <c r="DI381">
        <v>418.016333333333</v>
      </c>
      <c r="DJ381">
        <v>23.5646333333333</v>
      </c>
      <c r="DK381">
        <v>500.015</v>
      </c>
      <c r="DL381">
        <v>90.3412666666667</v>
      </c>
      <c r="DM381">
        <v>0.0335182333333333</v>
      </c>
      <c r="DN381">
        <v>30.2613333333333</v>
      </c>
      <c r="DO381">
        <v>29.9825</v>
      </c>
      <c r="DP381">
        <v>999.9</v>
      </c>
      <c r="DQ381">
        <v>0</v>
      </c>
      <c r="DR381">
        <v>0</v>
      </c>
      <c r="DS381">
        <v>10004.3733333333</v>
      </c>
      <c r="DT381">
        <v>0</v>
      </c>
      <c r="DU381">
        <v>0.330984</v>
      </c>
      <c r="DV381">
        <v>0.0361837</v>
      </c>
      <c r="DW381">
        <v>430.299333333333</v>
      </c>
      <c r="DX381">
        <v>430.212666666667</v>
      </c>
      <c r="DY381">
        <v>0.112795</v>
      </c>
      <c r="DZ381">
        <v>419.959666666667</v>
      </c>
      <c r="EA381">
        <v>23.8320333333333</v>
      </c>
      <c r="EB381">
        <v>2.16320666666667</v>
      </c>
      <c r="EC381">
        <v>2.15301333333333</v>
      </c>
      <c r="ED381">
        <v>18.6924</v>
      </c>
      <c r="EE381">
        <v>18.6169333333333</v>
      </c>
      <c r="EF381">
        <v>0.00500059</v>
      </c>
      <c r="EG381">
        <v>0</v>
      </c>
      <c r="EH381">
        <v>0</v>
      </c>
      <c r="EI381">
        <v>0</v>
      </c>
      <c r="EJ381">
        <v>243.2</v>
      </c>
      <c r="EK381">
        <v>0.00500059</v>
      </c>
      <c r="EL381">
        <v>-8.56666666666667</v>
      </c>
      <c r="EM381">
        <v>-0.4</v>
      </c>
      <c r="EN381">
        <v>36.0206666666667</v>
      </c>
      <c r="EO381">
        <v>39.354</v>
      </c>
      <c r="EP381">
        <v>37.3956666666667</v>
      </c>
      <c r="EQ381">
        <v>39.6663333333333</v>
      </c>
      <c r="ER381">
        <v>38.2913333333333</v>
      </c>
      <c r="ES381">
        <v>0</v>
      </c>
      <c r="ET381">
        <v>0</v>
      </c>
      <c r="EU381">
        <v>0</v>
      </c>
      <c r="EV381">
        <v>1759365566.5</v>
      </c>
      <c r="EW381">
        <v>0</v>
      </c>
      <c r="EX381">
        <v>244.234615384615</v>
      </c>
      <c r="EY381">
        <v>-21.4529916745562</v>
      </c>
      <c r="EZ381">
        <v>18.0205130888987</v>
      </c>
      <c r="FA381">
        <v>-9.77307692307692</v>
      </c>
      <c r="FB381">
        <v>15</v>
      </c>
      <c r="FC381">
        <v>0</v>
      </c>
      <c r="FD381" t="s">
        <v>422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0.0266447478666667</v>
      </c>
      <c r="FQ381">
        <v>-0.0823782783272727</v>
      </c>
      <c r="FR381">
        <v>0.0381054910561389</v>
      </c>
      <c r="FS381">
        <v>1</v>
      </c>
      <c r="FT381">
        <v>244.479411764706</v>
      </c>
      <c r="FU381">
        <v>-2.1252866831074</v>
      </c>
      <c r="FV381">
        <v>6.61499097023814</v>
      </c>
      <c r="FW381">
        <v>-1</v>
      </c>
      <c r="FX381">
        <v>0.112172238095238</v>
      </c>
      <c r="FY381">
        <v>0.00118231168831161</v>
      </c>
      <c r="FZ381">
        <v>0.000857087421487776</v>
      </c>
      <c r="GA381">
        <v>1</v>
      </c>
      <c r="GB381">
        <v>2</v>
      </c>
      <c r="GC381">
        <v>2</v>
      </c>
      <c r="GD381" t="s">
        <v>449</v>
      </c>
      <c r="GE381">
        <v>3.13288</v>
      </c>
      <c r="GF381">
        <v>2.71177</v>
      </c>
      <c r="GG381">
        <v>0.0892864</v>
      </c>
      <c r="GH381">
        <v>0.0897437</v>
      </c>
      <c r="GI381">
        <v>0.102545</v>
      </c>
      <c r="GJ381">
        <v>0.102965</v>
      </c>
      <c r="GK381">
        <v>34272.2</v>
      </c>
      <c r="GL381">
        <v>36694.6</v>
      </c>
      <c r="GM381">
        <v>34050.1</v>
      </c>
      <c r="GN381">
        <v>36501.7</v>
      </c>
      <c r="GO381">
        <v>43159.7</v>
      </c>
      <c r="GP381">
        <v>47005.8</v>
      </c>
      <c r="GQ381">
        <v>53121</v>
      </c>
      <c r="GR381">
        <v>58341.6</v>
      </c>
      <c r="GS381">
        <v>1.9507</v>
      </c>
      <c r="GT381">
        <v>1.7797</v>
      </c>
      <c r="GU381">
        <v>0.0860915</v>
      </c>
      <c r="GV381">
        <v>0</v>
      </c>
      <c r="GW381">
        <v>28.5778</v>
      </c>
      <c r="GX381">
        <v>999.9</v>
      </c>
      <c r="GY381">
        <v>57.35</v>
      </c>
      <c r="GZ381">
        <v>31.008</v>
      </c>
      <c r="HA381">
        <v>28.6517</v>
      </c>
      <c r="HB381">
        <v>54.8028</v>
      </c>
      <c r="HC381">
        <v>44.2909</v>
      </c>
      <c r="HD381">
        <v>1</v>
      </c>
      <c r="HE381">
        <v>0.0974746</v>
      </c>
      <c r="HF381">
        <v>-1.44444</v>
      </c>
      <c r="HG381">
        <v>20.1259</v>
      </c>
      <c r="HH381">
        <v>5.19483</v>
      </c>
      <c r="HI381">
        <v>12.004</v>
      </c>
      <c r="HJ381">
        <v>4.97575</v>
      </c>
      <c r="HK381">
        <v>3.294</v>
      </c>
      <c r="HL381">
        <v>9999</v>
      </c>
      <c r="HM381">
        <v>9999</v>
      </c>
      <c r="HN381">
        <v>999.9</v>
      </c>
      <c r="HO381">
        <v>9999</v>
      </c>
      <c r="HP381">
        <v>1.86325</v>
      </c>
      <c r="HQ381">
        <v>1.86813</v>
      </c>
      <c r="HR381">
        <v>1.8679</v>
      </c>
      <c r="HS381">
        <v>1.86905</v>
      </c>
      <c r="HT381">
        <v>1.86983</v>
      </c>
      <c r="HU381">
        <v>1.8659</v>
      </c>
      <c r="HV381">
        <v>1.86691</v>
      </c>
      <c r="HW381">
        <v>1.86844</v>
      </c>
      <c r="HX381">
        <v>5</v>
      </c>
      <c r="HY381">
        <v>0</v>
      </c>
      <c r="HZ381">
        <v>0</v>
      </c>
      <c r="IA381">
        <v>0</v>
      </c>
      <c r="IB381" t="s">
        <v>424</v>
      </c>
      <c r="IC381" t="s">
        <v>425</v>
      </c>
      <c r="ID381" t="s">
        <v>426</v>
      </c>
      <c r="IE381" t="s">
        <v>426</v>
      </c>
      <c r="IF381" t="s">
        <v>426</v>
      </c>
      <c r="IG381" t="s">
        <v>426</v>
      </c>
      <c r="IH381">
        <v>0</v>
      </c>
      <c r="II381">
        <v>100</v>
      </c>
      <c r="IJ381">
        <v>100</v>
      </c>
      <c r="IK381">
        <v>1.979</v>
      </c>
      <c r="IL381">
        <v>0.3802</v>
      </c>
      <c r="IM381">
        <v>0.591063205497763</v>
      </c>
      <c r="IN381">
        <v>0.00362635438953289</v>
      </c>
      <c r="IO381">
        <v>-8.50754122937555e-07</v>
      </c>
      <c r="IP381">
        <v>2.87264459290622e-10</v>
      </c>
      <c r="IQ381">
        <v>-0.103101814204982</v>
      </c>
      <c r="IR381">
        <v>-0.017656537129445</v>
      </c>
      <c r="IS381">
        <v>0.00217271289782075</v>
      </c>
      <c r="IT381">
        <v>-2.34727275410467e-05</v>
      </c>
      <c r="IU381">
        <v>4</v>
      </c>
      <c r="IV381">
        <v>2183</v>
      </c>
      <c r="IW381">
        <v>1</v>
      </c>
      <c r="IX381">
        <v>27</v>
      </c>
      <c r="IY381">
        <v>29322759.4</v>
      </c>
      <c r="IZ381">
        <v>29322759.4</v>
      </c>
      <c r="JA381">
        <v>0.998535</v>
      </c>
      <c r="JB381">
        <v>2.64404</v>
      </c>
      <c r="JC381">
        <v>1.54785</v>
      </c>
      <c r="JD381">
        <v>2.31323</v>
      </c>
      <c r="JE381">
        <v>1.64673</v>
      </c>
      <c r="JF381">
        <v>2.37305</v>
      </c>
      <c r="JG381">
        <v>34.6692</v>
      </c>
      <c r="JH381">
        <v>24.2188</v>
      </c>
      <c r="JI381">
        <v>18</v>
      </c>
      <c r="JJ381">
        <v>505.555</v>
      </c>
      <c r="JK381">
        <v>395.877</v>
      </c>
      <c r="JL381">
        <v>30.8836</v>
      </c>
      <c r="JM381">
        <v>28.6217</v>
      </c>
      <c r="JN381">
        <v>30</v>
      </c>
      <c r="JO381">
        <v>28.5777</v>
      </c>
      <c r="JP381">
        <v>28.5271</v>
      </c>
      <c r="JQ381">
        <v>20.0117</v>
      </c>
      <c r="JR381">
        <v>20.7699</v>
      </c>
      <c r="JS381">
        <v>56.1964</v>
      </c>
      <c r="JT381">
        <v>30.8851</v>
      </c>
      <c r="JU381">
        <v>420</v>
      </c>
      <c r="JV381">
        <v>23.867</v>
      </c>
      <c r="JW381">
        <v>96.5607</v>
      </c>
      <c r="JX381">
        <v>94.5238</v>
      </c>
    </row>
    <row r="382" spans="1:284">
      <c r="A382">
        <v>366</v>
      </c>
      <c r="B382">
        <v>1759365567</v>
      </c>
      <c r="C382">
        <v>4524.90000009537</v>
      </c>
      <c r="D382" t="s">
        <v>1168</v>
      </c>
      <c r="E382" t="s">
        <v>1169</v>
      </c>
      <c r="F382">
        <v>5</v>
      </c>
      <c r="G382" t="s">
        <v>1153</v>
      </c>
      <c r="H382" t="s">
        <v>419</v>
      </c>
      <c r="I382">
        <v>1759365564</v>
      </c>
      <c r="J382">
        <f>(K382)/1000</f>
        <v>0</v>
      </c>
      <c r="K382">
        <f>1000*DK382*AI382*(DG382-DH382)/(100*CZ382*(1000-AI382*DG382))</f>
        <v>0</v>
      </c>
      <c r="L382">
        <f>DK382*AI382*(DF382-DE382*(1000-AI382*DH382)/(1000-AI382*DG382))/(100*CZ382)</f>
        <v>0</v>
      </c>
      <c r="M382">
        <f>DE382 - IF(AI382&gt;1, L382*CZ382*100.0/(AK382), 0)</f>
        <v>0</v>
      </c>
      <c r="N382">
        <f>((T382-J382/2)*M382-L382)/(T382+J382/2)</f>
        <v>0</v>
      </c>
      <c r="O382">
        <f>N382*(DL382+DM382)/1000.0</f>
        <v>0</v>
      </c>
      <c r="P382">
        <f>(DE382 - IF(AI382&gt;1, L382*CZ382*100.0/(AK382), 0))*(DL382+DM382)/1000.0</f>
        <v>0</v>
      </c>
      <c r="Q382">
        <f>2.0/((1/S382-1/R382)+SIGN(S382)*SQRT((1/S382-1/R382)*(1/S382-1/R382) + 4*DA382/((DA382+1)*(DA382+1))*(2*1/S382*1/R382-1/R382*1/R382)))</f>
        <v>0</v>
      </c>
      <c r="R382">
        <f>IF(LEFT(DB382,1)&lt;&gt;"0",IF(LEFT(DB382,1)="1",3.0,DC382),$D$5+$E$5*(DS382*DL382/($K$5*1000))+$F$5*(DS382*DL382/($K$5*1000))*MAX(MIN(CZ382,$J$5),$I$5)*MAX(MIN(CZ382,$J$5),$I$5)+$G$5*MAX(MIN(CZ382,$J$5),$I$5)*(DS382*DL382/($K$5*1000))+$H$5*(DS382*DL382/($K$5*1000))*(DS382*DL382/($K$5*1000)))</f>
        <v>0</v>
      </c>
      <c r="S382">
        <f>J382*(1000-(1000*0.61365*exp(17.502*W382/(240.97+W382))/(DL382+DM382)+DG382)/2)/(1000*0.61365*exp(17.502*W382/(240.97+W382))/(DL382+DM382)-DG382)</f>
        <v>0</v>
      </c>
      <c r="T382">
        <f>1/((DA382+1)/(Q382/1.6)+1/(R382/1.37)) + DA382/((DA382+1)/(Q382/1.6) + DA382/(R382/1.37))</f>
        <v>0</v>
      </c>
      <c r="U382">
        <f>(CV382*CY382)</f>
        <v>0</v>
      </c>
      <c r="V382">
        <f>(DN382+(U382+2*0.95*5.67E-8*(((DN382+$B$7)+273)^4-(DN382+273)^4)-44100*J382)/(1.84*29.3*R382+8*0.95*5.67E-8*(DN382+273)^3))</f>
        <v>0</v>
      </c>
      <c r="W382">
        <f>($C$7*DO382+$D$7*DP382+$E$7*V382)</f>
        <v>0</v>
      </c>
      <c r="X382">
        <f>0.61365*exp(17.502*W382/(240.97+W382))</f>
        <v>0</v>
      </c>
      <c r="Y382">
        <f>(Z382/AA382*100)</f>
        <v>0</v>
      </c>
      <c r="Z382">
        <f>DG382*(DL382+DM382)/1000</f>
        <v>0</v>
      </c>
      <c r="AA382">
        <f>0.61365*exp(17.502*DN382/(240.97+DN382))</f>
        <v>0</v>
      </c>
      <c r="AB382">
        <f>(X382-DG382*(DL382+DM382)/1000)</f>
        <v>0</v>
      </c>
      <c r="AC382">
        <f>(-J382*44100)</f>
        <v>0</v>
      </c>
      <c r="AD382">
        <f>2*29.3*R382*0.92*(DN382-W382)</f>
        <v>0</v>
      </c>
      <c r="AE382">
        <f>2*0.95*5.67E-8*(((DN382+$B$7)+273)^4-(W382+273)^4)</f>
        <v>0</v>
      </c>
      <c r="AF382">
        <f>U382+AE382+AC382+AD382</f>
        <v>0</v>
      </c>
      <c r="AG382">
        <v>0</v>
      </c>
      <c r="AH382">
        <v>0</v>
      </c>
      <c r="AI382">
        <f>IF(AG382*$H$13&gt;=AK382,1.0,(AK382/(AK382-AG382*$H$13)))</f>
        <v>0</v>
      </c>
      <c r="AJ382">
        <f>(AI382-1)*100</f>
        <v>0</v>
      </c>
      <c r="AK382">
        <f>MAX(0,($B$13+$C$13*DS382)/(1+$D$13*DS382)*DL382/(DN382+273)*$E$13)</f>
        <v>0</v>
      </c>
      <c r="AL382" t="s">
        <v>420</v>
      </c>
      <c r="AM382" t="s">
        <v>420</v>
      </c>
      <c r="AN382">
        <v>0</v>
      </c>
      <c r="AO382">
        <v>0</v>
      </c>
      <c r="AP382">
        <f>1-AN382/AO382</f>
        <v>0</v>
      </c>
      <c r="AQ382">
        <v>0</v>
      </c>
      <c r="AR382" t="s">
        <v>420</v>
      </c>
      <c r="AS382" t="s">
        <v>420</v>
      </c>
      <c r="AT382">
        <v>0</v>
      </c>
      <c r="AU382">
        <v>0</v>
      </c>
      <c r="AV382">
        <f>1-AT382/AU382</f>
        <v>0</v>
      </c>
      <c r="AW382">
        <v>0.5</v>
      </c>
      <c r="AX382">
        <f>CW382</f>
        <v>0</v>
      </c>
      <c r="AY382">
        <f>L382</f>
        <v>0</v>
      </c>
      <c r="AZ382">
        <f>AV382*AW382*AX382</f>
        <v>0</v>
      </c>
      <c r="BA382">
        <f>(AY382-AQ382)/AX382</f>
        <v>0</v>
      </c>
      <c r="BB382">
        <f>(AO382-AU382)/AU382</f>
        <v>0</v>
      </c>
      <c r="BC382">
        <f>AN382/(AP382+AN382/AU382)</f>
        <v>0</v>
      </c>
      <c r="BD382" t="s">
        <v>420</v>
      </c>
      <c r="BE382">
        <v>0</v>
      </c>
      <c r="BF382">
        <f>IF(BE382&lt;&gt;0, BE382, BC382)</f>
        <v>0</v>
      </c>
      <c r="BG382">
        <f>1-BF382/AU382</f>
        <v>0</v>
      </c>
      <c r="BH382">
        <f>(AU382-AT382)/(AU382-BF382)</f>
        <v>0</v>
      </c>
      <c r="BI382">
        <f>(AO382-AU382)/(AO382-BF382)</f>
        <v>0</v>
      </c>
      <c r="BJ382">
        <f>(AU382-AT382)/(AU382-AN382)</f>
        <v>0</v>
      </c>
      <c r="BK382">
        <f>(AO382-AU382)/(AO382-AN382)</f>
        <v>0</v>
      </c>
      <c r="BL382">
        <f>(BH382*BF382/AT382)</f>
        <v>0</v>
      </c>
      <c r="BM382">
        <f>(1-BL382)</f>
        <v>0</v>
      </c>
      <c r="CV382">
        <f>$B$11*DT382+$C$11*DU382+$F$11*EF382*(1-EI382)</f>
        <v>0</v>
      </c>
      <c r="CW382">
        <f>CV382*CX382</f>
        <v>0</v>
      </c>
      <c r="CX382">
        <f>($B$11*$D$9+$C$11*$D$9+$F$11*((ES382+EK382)/MAX(ES382+EK382+ET382, 0.1)*$I$9+ET382/MAX(ES382+EK382+ET382, 0.1)*$J$9))/($B$11+$C$11+$F$11)</f>
        <v>0</v>
      </c>
      <c r="CY382">
        <f>($B$11*$K$9+$C$11*$K$9+$F$11*((ES382+EK382)/MAX(ES382+EK382+ET382, 0.1)*$P$9+ET382/MAX(ES382+EK382+ET382, 0.1)*$Q$9))/($B$11+$C$11+$F$11)</f>
        <v>0</v>
      </c>
      <c r="CZ382">
        <v>2.44</v>
      </c>
      <c r="DA382">
        <v>0.5</v>
      </c>
      <c r="DB382" t="s">
        <v>421</v>
      </c>
      <c r="DC382">
        <v>2</v>
      </c>
      <c r="DD382">
        <v>1759365564</v>
      </c>
      <c r="DE382">
        <v>420.000333333333</v>
      </c>
      <c r="DF382">
        <v>419.958</v>
      </c>
      <c r="DG382">
        <v>23.9448333333333</v>
      </c>
      <c r="DH382">
        <v>23.8323333333333</v>
      </c>
      <c r="DI382">
        <v>418.021</v>
      </c>
      <c r="DJ382">
        <v>23.5646666666667</v>
      </c>
      <c r="DK382">
        <v>500.026333333333</v>
      </c>
      <c r="DL382">
        <v>90.3422666666667</v>
      </c>
      <c r="DM382">
        <v>0.0335824</v>
      </c>
      <c r="DN382">
        <v>30.2617</v>
      </c>
      <c r="DO382">
        <v>29.9809</v>
      </c>
      <c r="DP382">
        <v>999.9</v>
      </c>
      <c r="DQ382">
        <v>0</v>
      </c>
      <c r="DR382">
        <v>0</v>
      </c>
      <c r="DS382">
        <v>10004.6066666667</v>
      </c>
      <c r="DT382">
        <v>0</v>
      </c>
      <c r="DU382">
        <v>0.330984</v>
      </c>
      <c r="DV382">
        <v>0.0421651333333333</v>
      </c>
      <c r="DW382">
        <v>430.304</v>
      </c>
      <c r="DX382">
        <v>430.211333333333</v>
      </c>
      <c r="DY382">
        <v>0.112515666666667</v>
      </c>
      <c r="DZ382">
        <v>419.958</v>
      </c>
      <c r="EA382">
        <v>23.8323333333333</v>
      </c>
      <c r="EB382">
        <v>2.16323</v>
      </c>
      <c r="EC382">
        <v>2.15306666666667</v>
      </c>
      <c r="ED382">
        <v>18.6925666666667</v>
      </c>
      <c r="EE382">
        <v>18.6173</v>
      </c>
      <c r="EF382">
        <v>0.00500059</v>
      </c>
      <c r="EG382">
        <v>0</v>
      </c>
      <c r="EH382">
        <v>0</v>
      </c>
      <c r="EI382">
        <v>0</v>
      </c>
      <c r="EJ382">
        <v>239.9</v>
      </c>
      <c r="EK382">
        <v>0.00500059</v>
      </c>
      <c r="EL382">
        <v>-8.33333333333333</v>
      </c>
      <c r="EM382">
        <v>-0.633333333333333</v>
      </c>
      <c r="EN382">
        <v>36.0206666666667</v>
      </c>
      <c r="EO382">
        <v>39.333</v>
      </c>
      <c r="EP382">
        <v>37.375</v>
      </c>
      <c r="EQ382">
        <v>39.6246666666667</v>
      </c>
      <c r="ER382">
        <v>38.2706666666667</v>
      </c>
      <c r="ES382">
        <v>0</v>
      </c>
      <c r="ET382">
        <v>0</v>
      </c>
      <c r="EU382">
        <v>0</v>
      </c>
      <c r="EV382">
        <v>1759365568.3</v>
      </c>
      <c r="EW382">
        <v>0</v>
      </c>
      <c r="EX382">
        <v>243.848</v>
      </c>
      <c r="EY382">
        <v>-3.92307724012211</v>
      </c>
      <c r="EZ382">
        <v>13.6076926262186</v>
      </c>
      <c r="FA382">
        <v>-9.432</v>
      </c>
      <c r="FB382">
        <v>15</v>
      </c>
      <c r="FC382">
        <v>0</v>
      </c>
      <c r="FD382" t="s">
        <v>422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0.0259239526285714</v>
      </c>
      <c r="FQ382">
        <v>0.0184580793038962</v>
      </c>
      <c r="FR382">
        <v>0.0375129524007981</v>
      </c>
      <c r="FS382">
        <v>1</v>
      </c>
      <c r="FT382">
        <v>244.032352941176</v>
      </c>
      <c r="FU382">
        <v>-5.66386566415815</v>
      </c>
      <c r="FV382">
        <v>6.55222102389875</v>
      </c>
      <c r="FW382">
        <v>-1</v>
      </c>
      <c r="FX382">
        <v>0.112331380952381</v>
      </c>
      <c r="FY382">
        <v>0.000138779220779177</v>
      </c>
      <c r="FZ382">
        <v>0.000798364666421035</v>
      </c>
      <c r="GA382">
        <v>1</v>
      </c>
      <c r="GB382">
        <v>2</v>
      </c>
      <c r="GC382">
        <v>2</v>
      </c>
      <c r="GD382" t="s">
        <v>449</v>
      </c>
      <c r="GE382">
        <v>3.13279</v>
      </c>
      <c r="GF382">
        <v>2.71168</v>
      </c>
      <c r="GG382">
        <v>0.089288</v>
      </c>
      <c r="GH382">
        <v>0.0897462</v>
      </c>
      <c r="GI382">
        <v>0.102542</v>
      </c>
      <c r="GJ382">
        <v>0.102967</v>
      </c>
      <c r="GK382">
        <v>34272</v>
      </c>
      <c r="GL382">
        <v>36694.5</v>
      </c>
      <c r="GM382">
        <v>34050</v>
      </c>
      <c r="GN382">
        <v>36501.8</v>
      </c>
      <c r="GO382">
        <v>43159.6</v>
      </c>
      <c r="GP382">
        <v>47005.7</v>
      </c>
      <c r="GQ382">
        <v>53120.7</v>
      </c>
      <c r="GR382">
        <v>58341.6</v>
      </c>
      <c r="GS382">
        <v>1.9507</v>
      </c>
      <c r="GT382">
        <v>1.77982</v>
      </c>
      <c r="GU382">
        <v>0.0865757</v>
      </c>
      <c r="GV382">
        <v>0</v>
      </c>
      <c r="GW382">
        <v>28.5739</v>
      </c>
      <c r="GX382">
        <v>999.9</v>
      </c>
      <c r="GY382">
        <v>57.35</v>
      </c>
      <c r="GZ382">
        <v>31.018</v>
      </c>
      <c r="HA382">
        <v>28.6694</v>
      </c>
      <c r="HB382">
        <v>55.0828</v>
      </c>
      <c r="HC382">
        <v>44.5753</v>
      </c>
      <c r="HD382">
        <v>1</v>
      </c>
      <c r="HE382">
        <v>0.097467</v>
      </c>
      <c r="HF382">
        <v>-1.44656</v>
      </c>
      <c r="HG382">
        <v>20.1258</v>
      </c>
      <c r="HH382">
        <v>5.19423</v>
      </c>
      <c r="HI382">
        <v>12.004</v>
      </c>
      <c r="HJ382">
        <v>4.9756</v>
      </c>
      <c r="HK382">
        <v>3.294</v>
      </c>
      <c r="HL382">
        <v>9999</v>
      </c>
      <c r="HM382">
        <v>9999</v>
      </c>
      <c r="HN382">
        <v>999.9</v>
      </c>
      <c r="HO382">
        <v>9999</v>
      </c>
      <c r="HP382">
        <v>1.86325</v>
      </c>
      <c r="HQ382">
        <v>1.86813</v>
      </c>
      <c r="HR382">
        <v>1.86789</v>
      </c>
      <c r="HS382">
        <v>1.86905</v>
      </c>
      <c r="HT382">
        <v>1.86984</v>
      </c>
      <c r="HU382">
        <v>1.8659</v>
      </c>
      <c r="HV382">
        <v>1.86692</v>
      </c>
      <c r="HW382">
        <v>1.86844</v>
      </c>
      <c r="HX382">
        <v>5</v>
      </c>
      <c r="HY382">
        <v>0</v>
      </c>
      <c r="HZ382">
        <v>0</v>
      </c>
      <c r="IA382">
        <v>0</v>
      </c>
      <c r="IB382" t="s">
        <v>424</v>
      </c>
      <c r="IC382" t="s">
        <v>425</v>
      </c>
      <c r="ID382" t="s">
        <v>426</v>
      </c>
      <c r="IE382" t="s">
        <v>426</v>
      </c>
      <c r="IF382" t="s">
        <v>426</v>
      </c>
      <c r="IG382" t="s">
        <v>426</v>
      </c>
      <c r="IH382">
        <v>0</v>
      </c>
      <c r="II382">
        <v>100</v>
      </c>
      <c r="IJ382">
        <v>100</v>
      </c>
      <c r="IK382">
        <v>1.98</v>
      </c>
      <c r="IL382">
        <v>0.3802</v>
      </c>
      <c r="IM382">
        <v>0.591063205497763</v>
      </c>
      <c r="IN382">
        <v>0.00362635438953289</v>
      </c>
      <c r="IO382">
        <v>-8.50754122937555e-07</v>
      </c>
      <c r="IP382">
        <v>2.87264459290622e-10</v>
      </c>
      <c r="IQ382">
        <v>-0.103101814204982</v>
      </c>
      <c r="IR382">
        <v>-0.017656537129445</v>
      </c>
      <c r="IS382">
        <v>0.00217271289782075</v>
      </c>
      <c r="IT382">
        <v>-2.34727275410467e-05</v>
      </c>
      <c r="IU382">
        <v>4</v>
      </c>
      <c r="IV382">
        <v>2183</v>
      </c>
      <c r="IW382">
        <v>1</v>
      </c>
      <c r="IX382">
        <v>27</v>
      </c>
      <c r="IY382">
        <v>29322759.4</v>
      </c>
      <c r="IZ382">
        <v>29322759.4</v>
      </c>
      <c r="JA382">
        <v>0.998535</v>
      </c>
      <c r="JB382">
        <v>2.64648</v>
      </c>
      <c r="JC382">
        <v>1.54785</v>
      </c>
      <c r="JD382">
        <v>2.31323</v>
      </c>
      <c r="JE382">
        <v>1.64673</v>
      </c>
      <c r="JF382">
        <v>2.2937</v>
      </c>
      <c r="JG382">
        <v>34.6692</v>
      </c>
      <c r="JH382">
        <v>24.2101</v>
      </c>
      <c r="JI382">
        <v>18</v>
      </c>
      <c r="JJ382">
        <v>505.555</v>
      </c>
      <c r="JK382">
        <v>395.945</v>
      </c>
      <c r="JL382">
        <v>30.8868</v>
      </c>
      <c r="JM382">
        <v>28.6217</v>
      </c>
      <c r="JN382">
        <v>30.0001</v>
      </c>
      <c r="JO382">
        <v>28.5777</v>
      </c>
      <c r="JP382">
        <v>28.5271</v>
      </c>
      <c r="JQ382">
        <v>20.0122</v>
      </c>
      <c r="JR382">
        <v>20.7699</v>
      </c>
      <c r="JS382">
        <v>56.1964</v>
      </c>
      <c r="JT382">
        <v>30.8988</v>
      </c>
      <c r="JU382">
        <v>420</v>
      </c>
      <c r="JV382">
        <v>23.867</v>
      </c>
      <c r="JW382">
        <v>96.5602</v>
      </c>
      <c r="JX382">
        <v>94.5238</v>
      </c>
    </row>
    <row r="383" spans="1:284">
      <c r="A383">
        <v>367</v>
      </c>
      <c r="B383">
        <v>1759365569</v>
      </c>
      <c r="C383">
        <v>4526.90000009537</v>
      </c>
      <c r="D383" t="s">
        <v>1170</v>
      </c>
      <c r="E383" t="s">
        <v>1171</v>
      </c>
      <c r="F383">
        <v>5</v>
      </c>
      <c r="G383" t="s">
        <v>1153</v>
      </c>
      <c r="H383" t="s">
        <v>419</v>
      </c>
      <c r="I383">
        <v>1759365566</v>
      </c>
      <c r="J383">
        <f>(K383)/1000</f>
        <v>0</v>
      </c>
      <c r="K383">
        <f>1000*DK383*AI383*(DG383-DH383)/(100*CZ383*(1000-AI383*DG383))</f>
        <v>0</v>
      </c>
      <c r="L383">
        <f>DK383*AI383*(DF383-DE383*(1000-AI383*DH383)/(1000-AI383*DG383))/(100*CZ383)</f>
        <v>0</v>
      </c>
      <c r="M383">
        <f>DE383 - IF(AI383&gt;1, L383*CZ383*100.0/(AK383), 0)</f>
        <v>0</v>
      </c>
      <c r="N383">
        <f>((T383-J383/2)*M383-L383)/(T383+J383/2)</f>
        <v>0</v>
      </c>
      <c r="O383">
        <f>N383*(DL383+DM383)/1000.0</f>
        <v>0</v>
      </c>
      <c r="P383">
        <f>(DE383 - IF(AI383&gt;1, L383*CZ383*100.0/(AK383), 0))*(DL383+DM383)/1000.0</f>
        <v>0</v>
      </c>
      <c r="Q383">
        <f>2.0/((1/S383-1/R383)+SIGN(S383)*SQRT((1/S383-1/R383)*(1/S383-1/R383) + 4*DA383/((DA383+1)*(DA383+1))*(2*1/S383*1/R383-1/R383*1/R383)))</f>
        <v>0</v>
      </c>
      <c r="R383">
        <f>IF(LEFT(DB383,1)&lt;&gt;"0",IF(LEFT(DB383,1)="1",3.0,DC383),$D$5+$E$5*(DS383*DL383/($K$5*1000))+$F$5*(DS383*DL383/($K$5*1000))*MAX(MIN(CZ383,$J$5),$I$5)*MAX(MIN(CZ383,$J$5),$I$5)+$G$5*MAX(MIN(CZ383,$J$5),$I$5)*(DS383*DL383/($K$5*1000))+$H$5*(DS383*DL383/($K$5*1000))*(DS383*DL383/($K$5*1000)))</f>
        <v>0</v>
      </c>
      <c r="S383">
        <f>J383*(1000-(1000*0.61365*exp(17.502*W383/(240.97+W383))/(DL383+DM383)+DG383)/2)/(1000*0.61365*exp(17.502*W383/(240.97+W383))/(DL383+DM383)-DG383)</f>
        <v>0</v>
      </c>
      <c r="T383">
        <f>1/((DA383+1)/(Q383/1.6)+1/(R383/1.37)) + DA383/((DA383+1)/(Q383/1.6) + DA383/(R383/1.37))</f>
        <v>0</v>
      </c>
      <c r="U383">
        <f>(CV383*CY383)</f>
        <v>0</v>
      </c>
      <c r="V383">
        <f>(DN383+(U383+2*0.95*5.67E-8*(((DN383+$B$7)+273)^4-(DN383+273)^4)-44100*J383)/(1.84*29.3*R383+8*0.95*5.67E-8*(DN383+273)^3))</f>
        <v>0</v>
      </c>
      <c r="W383">
        <f>($C$7*DO383+$D$7*DP383+$E$7*V383)</f>
        <v>0</v>
      </c>
      <c r="X383">
        <f>0.61365*exp(17.502*W383/(240.97+W383))</f>
        <v>0</v>
      </c>
      <c r="Y383">
        <f>(Z383/AA383*100)</f>
        <v>0</v>
      </c>
      <c r="Z383">
        <f>DG383*(DL383+DM383)/1000</f>
        <v>0</v>
      </c>
      <c r="AA383">
        <f>0.61365*exp(17.502*DN383/(240.97+DN383))</f>
        <v>0</v>
      </c>
      <c r="AB383">
        <f>(X383-DG383*(DL383+DM383)/1000)</f>
        <v>0</v>
      </c>
      <c r="AC383">
        <f>(-J383*44100)</f>
        <v>0</v>
      </c>
      <c r="AD383">
        <f>2*29.3*R383*0.92*(DN383-W383)</f>
        <v>0</v>
      </c>
      <c r="AE383">
        <f>2*0.95*5.67E-8*(((DN383+$B$7)+273)^4-(W383+273)^4)</f>
        <v>0</v>
      </c>
      <c r="AF383">
        <f>U383+AE383+AC383+AD383</f>
        <v>0</v>
      </c>
      <c r="AG383">
        <v>0</v>
      </c>
      <c r="AH383">
        <v>0</v>
      </c>
      <c r="AI383">
        <f>IF(AG383*$H$13&gt;=AK383,1.0,(AK383/(AK383-AG383*$H$13)))</f>
        <v>0</v>
      </c>
      <c r="AJ383">
        <f>(AI383-1)*100</f>
        <v>0</v>
      </c>
      <c r="AK383">
        <f>MAX(0,($B$13+$C$13*DS383)/(1+$D$13*DS383)*DL383/(DN383+273)*$E$13)</f>
        <v>0</v>
      </c>
      <c r="AL383" t="s">
        <v>420</v>
      </c>
      <c r="AM383" t="s">
        <v>420</v>
      </c>
      <c r="AN383">
        <v>0</v>
      </c>
      <c r="AO383">
        <v>0</v>
      </c>
      <c r="AP383">
        <f>1-AN383/AO383</f>
        <v>0</v>
      </c>
      <c r="AQ383">
        <v>0</v>
      </c>
      <c r="AR383" t="s">
        <v>420</v>
      </c>
      <c r="AS383" t="s">
        <v>420</v>
      </c>
      <c r="AT383">
        <v>0</v>
      </c>
      <c r="AU383">
        <v>0</v>
      </c>
      <c r="AV383">
        <f>1-AT383/AU383</f>
        <v>0</v>
      </c>
      <c r="AW383">
        <v>0.5</v>
      </c>
      <c r="AX383">
        <f>CW383</f>
        <v>0</v>
      </c>
      <c r="AY383">
        <f>L383</f>
        <v>0</v>
      </c>
      <c r="AZ383">
        <f>AV383*AW383*AX383</f>
        <v>0</v>
      </c>
      <c r="BA383">
        <f>(AY383-AQ383)/AX383</f>
        <v>0</v>
      </c>
      <c r="BB383">
        <f>(AO383-AU383)/AU383</f>
        <v>0</v>
      </c>
      <c r="BC383">
        <f>AN383/(AP383+AN383/AU383)</f>
        <v>0</v>
      </c>
      <c r="BD383" t="s">
        <v>420</v>
      </c>
      <c r="BE383">
        <v>0</v>
      </c>
      <c r="BF383">
        <f>IF(BE383&lt;&gt;0, BE383, BC383)</f>
        <v>0</v>
      </c>
      <c r="BG383">
        <f>1-BF383/AU383</f>
        <v>0</v>
      </c>
      <c r="BH383">
        <f>(AU383-AT383)/(AU383-BF383)</f>
        <v>0</v>
      </c>
      <c r="BI383">
        <f>(AO383-AU383)/(AO383-BF383)</f>
        <v>0</v>
      </c>
      <c r="BJ383">
        <f>(AU383-AT383)/(AU383-AN383)</f>
        <v>0</v>
      </c>
      <c r="BK383">
        <f>(AO383-AU383)/(AO383-AN383)</f>
        <v>0</v>
      </c>
      <c r="BL383">
        <f>(BH383*BF383/AT383)</f>
        <v>0</v>
      </c>
      <c r="BM383">
        <f>(1-BL383)</f>
        <v>0</v>
      </c>
      <c r="CV383">
        <f>$B$11*DT383+$C$11*DU383+$F$11*EF383*(1-EI383)</f>
        <v>0</v>
      </c>
      <c r="CW383">
        <f>CV383*CX383</f>
        <v>0</v>
      </c>
      <c r="CX383">
        <f>($B$11*$D$9+$C$11*$D$9+$F$11*((ES383+EK383)/MAX(ES383+EK383+ET383, 0.1)*$I$9+ET383/MAX(ES383+EK383+ET383, 0.1)*$J$9))/($B$11+$C$11+$F$11)</f>
        <v>0</v>
      </c>
      <c r="CY383">
        <f>($B$11*$K$9+$C$11*$K$9+$F$11*((ES383+EK383)/MAX(ES383+EK383+ET383, 0.1)*$P$9+ET383/MAX(ES383+EK383+ET383, 0.1)*$Q$9))/($B$11+$C$11+$F$11)</f>
        <v>0</v>
      </c>
      <c r="CZ383">
        <v>2.44</v>
      </c>
      <c r="DA383">
        <v>0.5</v>
      </c>
      <c r="DB383" t="s">
        <v>421</v>
      </c>
      <c r="DC383">
        <v>2</v>
      </c>
      <c r="DD383">
        <v>1759365566</v>
      </c>
      <c r="DE383">
        <v>420.007</v>
      </c>
      <c r="DF383">
        <v>419.963333333333</v>
      </c>
      <c r="DG383">
        <v>23.9444333333333</v>
      </c>
      <c r="DH383">
        <v>23.8328</v>
      </c>
      <c r="DI383">
        <v>418.028</v>
      </c>
      <c r="DJ383">
        <v>23.5642666666667</v>
      </c>
      <c r="DK383">
        <v>499.999333333333</v>
      </c>
      <c r="DL383">
        <v>90.3434666666667</v>
      </c>
      <c r="DM383">
        <v>0.0336702666666667</v>
      </c>
      <c r="DN383">
        <v>30.2616</v>
      </c>
      <c r="DO383">
        <v>29.9825333333333</v>
      </c>
      <c r="DP383">
        <v>999.9</v>
      </c>
      <c r="DQ383">
        <v>0</v>
      </c>
      <c r="DR383">
        <v>0</v>
      </c>
      <c r="DS383">
        <v>10004.8166666667</v>
      </c>
      <c r="DT383">
        <v>0</v>
      </c>
      <c r="DU383">
        <v>0.330984</v>
      </c>
      <c r="DV383">
        <v>0.043691</v>
      </c>
      <c r="DW383">
        <v>430.311</v>
      </c>
      <c r="DX383">
        <v>430.217</v>
      </c>
      <c r="DY383">
        <v>0.111653666666667</v>
      </c>
      <c r="DZ383">
        <v>419.963333333333</v>
      </c>
      <c r="EA383">
        <v>23.8328</v>
      </c>
      <c r="EB383">
        <v>2.16322</v>
      </c>
      <c r="EC383">
        <v>2.15313666666667</v>
      </c>
      <c r="ED383">
        <v>18.6925</v>
      </c>
      <c r="EE383">
        <v>18.6178</v>
      </c>
      <c r="EF383">
        <v>0.00500059</v>
      </c>
      <c r="EG383">
        <v>0</v>
      </c>
      <c r="EH383">
        <v>0</v>
      </c>
      <c r="EI383">
        <v>0</v>
      </c>
      <c r="EJ383">
        <v>239.266666666667</v>
      </c>
      <c r="EK383">
        <v>0.00500059</v>
      </c>
      <c r="EL383">
        <v>-6.16666666666667</v>
      </c>
      <c r="EM383">
        <v>-0.533333333333333</v>
      </c>
      <c r="EN383">
        <v>36</v>
      </c>
      <c r="EO383">
        <v>39.2913333333333</v>
      </c>
      <c r="EP383">
        <v>37.375</v>
      </c>
      <c r="EQ383">
        <v>39.5623333333333</v>
      </c>
      <c r="ER383">
        <v>38.25</v>
      </c>
      <c r="ES383">
        <v>0</v>
      </c>
      <c r="ET383">
        <v>0</v>
      </c>
      <c r="EU383">
        <v>0</v>
      </c>
      <c r="EV383">
        <v>1759365570.1</v>
      </c>
      <c r="EW383">
        <v>0</v>
      </c>
      <c r="EX383">
        <v>243.95</v>
      </c>
      <c r="EY383">
        <v>-21.0085472313433</v>
      </c>
      <c r="EZ383">
        <v>17.7948719298869</v>
      </c>
      <c r="FA383">
        <v>-10.1269230769231</v>
      </c>
      <c r="FB383">
        <v>15</v>
      </c>
      <c r="FC383">
        <v>0</v>
      </c>
      <c r="FD383" t="s">
        <v>422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0.0240522097714286</v>
      </c>
      <c r="FQ383">
        <v>0.152748083688312</v>
      </c>
      <c r="FR383">
        <v>0.0353047389538756</v>
      </c>
      <c r="FS383">
        <v>1</v>
      </c>
      <c r="FT383">
        <v>244.65</v>
      </c>
      <c r="FU383">
        <v>-12.3071047462582</v>
      </c>
      <c r="FV383">
        <v>6.5311583514538</v>
      </c>
      <c r="FW383">
        <v>-1</v>
      </c>
      <c r="FX383">
        <v>0.112308428571429</v>
      </c>
      <c r="FY383">
        <v>-0.00314314285714295</v>
      </c>
      <c r="FZ383">
        <v>0.00083204055369507</v>
      </c>
      <c r="GA383">
        <v>1</v>
      </c>
      <c r="GB383">
        <v>2</v>
      </c>
      <c r="GC383">
        <v>2</v>
      </c>
      <c r="GD383" t="s">
        <v>449</v>
      </c>
      <c r="GE383">
        <v>3.1328</v>
      </c>
      <c r="GF383">
        <v>2.71197</v>
      </c>
      <c r="GG383">
        <v>0.0892867</v>
      </c>
      <c r="GH383">
        <v>0.0897518</v>
      </c>
      <c r="GI383">
        <v>0.102542</v>
      </c>
      <c r="GJ383">
        <v>0.102967</v>
      </c>
      <c r="GK383">
        <v>34272</v>
      </c>
      <c r="GL383">
        <v>36694.3</v>
      </c>
      <c r="GM383">
        <v>34049.9</v>
      </c>
      <c r="GN383">
        <v>36501.7</v>
      </c>
      <c r="GO383">
        <v>43159.7</v>
      </c>
      <c r="GP383">
        <v>47005.8</v>
      </c>
      <c r="GQ383">
        <v>53120.8</v>
      </c>
      <c r="GR383">
        <v>58341.8</v>
      </c>
      <c r="GS383">
        <v>1.95068</v>
      </c>
      <c r="GT383">
        <v>1.7801</v>
      </c>
      <c r="GU383">
        <v>0.0868551</v>
      </c>
      <c r="GV383">
        <v>0</v>
      </c>
      <c r="GW383">
        <v>28.571</v>
      </c>
      <c r="GX383">
        <v>999.9</v>
      </c>
      <c r="GY383">
        <v>57.35</v>
      </c>
      <c r="GZ383">
        <v>31.018</v>
      </c>
      <c r="HA383">
        <v>28.6672</v>
      </c>
      <c r="HB383">
        <v>54.7328</v>
      </c>
      <c r="HC383">
        <v>44.3189</v>
      </c>
      <c r="HD383">
        <v>1</v>
      </c>
      <c r="HE383">
        <v>0.0976855</v>
      </c>
      <c r="HF383">
        <v>-1.46689</v>
      </c>
      <c r="HG383">
        <v>20.1257</v>
      </c>
      <c r="HH383">
        <v>5.19408</v>
      </c>
      <c r="HI383">
        <v>12.004</v>
      </c>
      <c r="HJ383">
        <v>4.97545</v>
      </c>
      <c r="HK383">
        <v>3.294</v>
      </c>
      <c r="HL383">
        <v>9999</v>
      </c>
      <c r="HM383">
        <v>9999</v>
      </c>
      <c r="HN383">
        <v>999.9</v>
      </c>
      <c r="HO383">
        <v>9999</v>
      </c>
      <c r="HP383">
        <v>1.86325</v>
      </c>
      <c r="HQ383">
        <v>1.86813</v>
      </c>
      <c r="HR383">
        <v>1.8679</v>
      </c>
      <c r="HS383">
        <v>1.86905</v>
      </c>
      <c r="HT383">
        <v>1.86984</v>
      </c>
      <c r="HU383">
        <v>1.8659</v>
      </c>
      <c r="HV383">
        <v>1.86695</v>
      </c>
      <c r="HW383">
        <v>1.86844</v>
      </c>
      <c r="HX383">
        <v>5</v>
      </c>
      <c r="HY383">
        <v>0</v>
      </c>
      <c r="HZ383">
        <v>0</v>
      </c>
      <c r="IA383">
        <v>0</v>
      </c>
      <c r="IB383" t="s">
        <v>424</v>
      </c>
      <c r="IC383" t="s">
        <v>425</v>
      </c>
      <c r="ID383" t="s">
        <v>426</v>
      </c>
      <c r="IE383" t="s">
        <v>426</v>
      </c>
      <c r="IF383" t="s">
        <v>426</v>
      </c>
      <c r="IG383" t="s">
        <v>426</v>
      </c>
      <c r="IH383">
        <v>0</v>
      </c>
      <c r="II383">
        <v>100</v>
      </c>
      <c r="IJ383">
        <v>100</v>
      </c>
      <c r="IK383">
        <v>1.98</v>
      </c>
      <c r="IL383">
        <v>0.3801</v>
      </c>
      <c r="IM383">
        <v>0.591063205497763</v>
      </c>
      <c r="IN383">
        <v>0.00362635438953289</v>
      </c>
      <c r="IO383">
        <v>-8.50754122937555e-07</v>
      </c>
      <c r="IP383">
        <v>2.87264459290622e-10</v>
      </c>
      <c r="IQ383">
        <v>-0.103101814204982</v>
      </c>
      <c r="IR383">
        <v>-0.017656537129445</v>
      </c>
      <c r="IS383">
        <v>0.00217271289782075</v>
      </c>
      <c r="IT383">
        <v>-2.34727275410467e-05</v>
      </c>
      <c r="IU383">
        <v>4</v>
      </c>
      <c r="IV383">
        <v>2183</v>
      </c>
      <c r="IW383">
        <v>1</v>
      </c>
      <c r="IX383">
        <v>27</v>
      </c>
      <c r="IY383">
        <v>29322759.5</v>
      </c>
      <c r="IZ383">
        <v>29322759.5</v>
      </c>
      <c r="JA383">
        <v>0.998535</v>
      </c>
      <c r="JB383">
        <v>2.65137</v>
      </c>
      <c r="JC383">
        <v>1.54785</v>
      </c>
      <c r="JD383">
        <v>2.31323</v>
      </c>
      <c r="JE383">
        <v>1.64673</v>
      </c>
      <c r="JF383">
        <v>2.323</v>
      </c>
      <c r="JG383">
        <v>34.6692</v>
      </c>
      <c r="JH383">
        <v>24.2101</v>
      </c>
      <c r="JI383">
        <v>18</v>
      </c>
      <c r="JJ383">
        <v>505.54</v>
      </c>
      <c r="JK383">
        <v>396.095</v>
      </c>
      <c r="JL383">
        <v>30.8904</v>
      </c>
      <c r="JM383">
        <v>28.6217</v>
      </c>
      <c r="JN383">
        <v>30.0002</v>
      </c>
      <c r="JO383">
        <v>28.5778</v>
      </c>
      <c r="JP383">
        <v>28.5271</v>
      </c>
      <c r="JQ383">
        <v>20.0121</v>
      </c>
      <c r="JR383">
        <v>20.7699</v>
      </c>
      <c r="JS383">
        <v>56.1964</v>
      </c>
      <c r="JT383">
        <v>30.8988</v>
      </c>
      <c r="JU383">
        <v>420</v>
      </c>
      <c r="JV383">
        <v>23.867</v>
      </c>
      <c r="JW383">
        <v>96.5603</v>
      </c>
      <c r="JX383">
        <v>94.524</v>
      </c>
    </row>
    <row r="384" spans="1:284">
      <c r="A384">
        <v>368</v>
      </c>
      <c r="B384">
        <v>1759365571</v>
      </c>
      <c r="C384">
        <v>4528.90000009537</v>
      </c>
      <c r="D384" t="s">
        <v>1172</v>
      </c>
      <c r="E384" t="s">
        <v>1173</v>
      </c>
      <c r="F384">
        <v>5</v>
      </c>
      <c r="G384" t="s">
        <v>1153</v>
      </c>
      <c r="H384" t="s">
        <v>419</v>
      </c>
      <c r="I384">
        <v>1759365568</v>
      </c>
      <c r="J384">
        <f>(K384)/1000</f>
        <v>0</v>
      </c>
      <c r="K384">
        <f>1000*DK384*AI384*(DG384-DH384)/(100*CZ384*(1000-AI384*DG384))</f>
        <v>0</v>
      </c>
      <c r="L384">
        <f>DK384*AI384*(DF384-DE384*(1000-AI384*DH384)/(1000-AI384*DG384))/(100*CZ384)</f>
        <v>0</v>
      </c>
      <c r="M384">
        <f>DE384 - IF(AI384&gt;1, L384*CZ384*100.0/(AK384), 0)</f>
        <v>0</v>
      </c>
      <c r="N384">
        <f>((T384-J384/2)*M384-L384)/(T384+J384/2)</f>
        <v>0</v>
      </c>
      <c r="O384">
        <f>N384*(DL384+DM384)/1000.0</f>
        <v>0</v>
      </c>
      <c r="P384">
        <f>(DE384 - IF(AI384&gt;1, L384*CZ384*100.0/(AK384), 0))*(DL384+DM384)/1000.0</f>
        <v>0</v>
      </c>
      <c r="Q384">
        <f>2.0/((1/S384-1/R384)+SIGN(S384)*SQRT((1/S384-1/R384)*(1/S384-1/R384) + 4*DA384/((DA384+1)*(DA384+1))*(2*1/S384*1/R384-1/R384*1/R384)))</f>
        <v>0</v>
      </c>
      <c r="R384">
        <f>IF(LEFT(DB384,1)&lt;&gt;"0",IF(LEFT(DB384,1)="1",3.0,DC384),$D$5+$E$5*(DS384*DL384/($K$5*1000))+$F$5*(DS384*DL384/($K$5*1000))*MAX(MIN(CZ384,$J$5),$I$5)*MAX(MIN(CZ384,$J$5),$I$5)+$G$5*MAX(MIN(CZ384,$J$5),$I$5)*(DS384*DL384/($K$5*1000))+$H$5*(DS384*DL384/($K$5*1000))*(DS384*DL384/($K$5*1000)))</f>
        <v>0</v>
      </c>
      <c r="S384">
        <f>J384*(1000-(1000*0.61365*exp(17.502*W384/(240.97+W384))/(DL384+DM384)+DG384)/2)/(1000*0.61365*exp(17.502*W384/(240.97+W384))/(DL384+DM384)-DG384)</f>
        <v>0</v>
      </c>
      <c r="T384">
        <f>1/((DA384+1)/(Q384/1.6)+1/(R384/1.37)) + DA384/((DA384+1)/(Q384/1.6) + DA384/(R384/1.37))</f>
        <v>0</v>
      </c>
      <c r="U384">
        <f>(CV384*CY384)</f>
        <v>0</v>
      </c>
      <c r="V384">
        <f>(DN384+(U384+2*0.95*5.67E-8*(((DN384+$B$7)+273)^4-(DN384+273)^4)-44100*J384)/(1.84*29.3*R384+8*0.95*5.67E-8*(DN384+273)^3))</f>
        <v>0</v>
      </c>
      <c r="W384">
        <f>($C$7*DO384+$D$7*DP384+$E$7*V384)</f>
        <v>0</v>
      </c>
      <c r="X384">
        <f>0.61365*exp(17.502*W384/(240.97+W384))</f>
        <v>0</v>
      </c>
      <c r="Y384">
        <f>(Z384/AA384*100)</f>
        <v>0</v>
      </c>
      <c r="Z384">
        <f>DG384*(DL384+DM384)/1000</f>
        <v>0</v>
      </c>
      <c r="AA384">
        <f>0.61365*exp(17.502*DN384/(240.97+DN384))</f>
        <v>0</v>
      </c>
      <c r="AB384">
        <f>(X384-DG384*(DL384+DM384)/1000)</f>
        <v>0</v>
      </c>
      <c r="AC384">
        <f>(-J384*44100)</f>
        <v>0</v>
      </c>
      <c r="AD384">
        <f>2*29.3*R384*0.92*(DN384-W384)</f>
        <v>0</v>
      </c>
      <c r="AE384">
        <f>2*0.95*5.67E-8*(((DN384+$B$7)+273)^4-(W384+273)^4)</f>
        <v>0</v>
      </c>
      <c r="AF384">
        <f>U384+AE384+AC384+AD384</f>
        <v>0</v>
      </c>
      <c r="AG384">
        <v>0</v>
      </c>
      <c r="AH384">
        <v>0</v>
      </c>
      <c r="AI384">
        <f>IF(AG384*$H$13&gt;=AK384,1.0,(AK384/(AK384-AG384*$H$13)))</f>
        <v>0</v>
      </c>
      <c r="AJ384">
        <f>(AI384-1)*100</f>
        <v>0</v>
      </c>
      <c r="AK384">
        <f>MAX(0,($B$13+$C$13*DS384)/(1+$D$13*DS384)*DL384/(DN384+273)*$E$13)</f>
        <v>0</v>
      </c>
      <c r="AL384" t="s">
        <v>420</v>
      </c>
      <c r="AM384" t="s">
        <v>420</v>
      </c>
      <c r="AN384">
        <v>0</v>
      </c>
      <c r="AO384">
        <v>0</v>
      </c>
      <c r="AP384">
        <f>1-AN384/AO384</f>
        <v>0</v>
      </c>
      <c r="AQ384">
        <v>0</v>
      </c>
      <c r="AR384" t="s">
        <v>420</v>
      </c>
      <c r="AS384" t="s">
        <v>420</v>
      </c>
      <c r="AT384">
        <v>0</v>
      </c>
      <c r="AU384">
        <v>0</v>
      </c>
      <c r="AV384">
        <f>1-AT384/AU384</f>
        <v>0</v>
      </c>
      <c r="AW384">
        <v>0.5</v>
      </c>
      <c r="AX384">
        <f>CW384</f>
        <v>0</v>
      </c>
      <c r="AY384">
        <f>L384</f>
        <v>0</v>
      </c>
      <c r="AZ384">
        <f>AV384*AW384*AX384</f>
        <v>0</v>
      </c>
      <c r="BA384">
        <f>(AY384-AQ384)/AX384</f>
        <v>0</v>
      </c>
      <c r="BB384">
        <f>(AO384-AU384)/AU384</f>
        <v>0</v>
      </c>
      <c r="BC384">
        <f>AN384/(AP384+AN384/AU384)</f>
        <v>0</v>
      </c>
      <c r="BD384" t="s">
        <v>420</v>
      </c>
      <c r="BE384">
        <v>0</v>
      </c>
      <c r="BF384">
        <f>IF(BE384&lt;&gt;0, BE384, BC384)</f>
        <v>0</v>
      </c>
      <c r="BG384">
        <f>1-BF384/AU384</f>
        <v>0</v>
      </c>
      <c r="BH384">
        <f>(AU384-AT384)/(AU384-BF384)</f>
        <v>0</v>
      </c>
      <c r="BI384">
        <f>(AO384-AU384)/(AO384-BF384)</f>
        <v>0</v>
      </c>
      <c r="BJ384">
        <f>(AU384-AT384)/(AU384-AN384)</f>
        <v>0</v>
      </c>
      <c r="BK384">
        <f>(AO384-AU384)/(AO384-AN384)</f>
        <v>0</v>
      </c>
      <c r="BL384">
        <f>(BH384*BF384/AT384)</f>
        <v>0</v>
      </c>
      <c r="BM384">
        <f>(1-BL384)</f>
        <v>0</v>
      </c>
      <c r="CV384">
        <f>$B$11*DT384+$C$11*DU384+$F$11*EF384*(1-EI384)</f>
        <v>0</v>
      </c>
      <c r="CW384">
        <f>CV384*CX384</f>
        <v>0</v>
      </c>
      <c r="CX384">
        <f>($B$11*$D$9+$C$11*$D$9+$F$11*((ES384+EK384)/MAX(ES384+EK384+ET384, 0.1)*$I$9+ET384/MAX(ES384+EK384+ET384, 0.1)*$J$9))/($B$11+$C$11+$F$11)</f>
        <v>0</v>
      </c>
      <c r="CY384">
        <f>($B$11*$K$9+$C$11*$K$9+$F$11*((ES384+EK384)/MAX(ES384+EK384+ET384, 0.1)*$P$9+ET384/MAX(ES384+EK384+ET384, 0.1)*$Q$9))/($B$11+$C$11+$F$11)</f>
        <v>0</v>
      </c>
      <c r="CZ384">
        <v>2.44</v>
      </c>
      <c r="DA384">
        <v>0.5</v>
      </c>
      <c r="DB384" t="s">
        <v>421</v>
      </c>
      <c r="DC384">
        <v>2</v>
      </c>
      <c r="DD384">
        <v>1759365568</v>
      </c>
      <c r="DE384">
        <v>420.016333333333</v>
      </c>
      <c r="DF384">
        <v>419.993666666667</v>
      </c>
      <c r="DG384">
        <v>23.9440666666667</v>
      </c>
      <c r="DH384">
        <v>23.8331</v>
      </c>
      <c r="DI384">
        <v>418.037333333333</v>
      </c>
      <c r="DJ384">
        <v>23.5639</v>
      </c>
      <c r="DK384">
        <v>499.998333333333</v>
      </c>
      <c r="DL384">
        <v>90.3437333333333</v>
      </c>
      <c r="DM384">
        <v>0.0338367</v>
      </c>
      <c r="DN384">
        <v>30.2612666666667</v>
      </c>
      <c r="DO384">
        <v>29.9841</v>
      </c>
      <c r="DP384">
        <v>999.9</v>
      </c>
      <c r="DQ384">
        <v>0</v>
      </c>
      <c r="DR384">
        <v>0</v>
      </c>
      <c r="DS384">
        <v>9991.26666666667</v>
      </c>
      <c r="DT384">
        <v>0</v>
      </c>
      <c r="DU384">
        <v>0.330984</v>
      </c>
      <c r="DV384">
        <v>0.0226745666666667</v>
      </c>
      <c r="DW384">
        <v>430.320333333333</v>
      </c>
      <c r="DX384">
        <v>430.248</v>
      </c>
      <c r="DY384">
        <v>0.110966333333333</v>
      </c>
      <c r="DZ384">
        <v>419.993666666667</v>
      </c>
      <c r="EA384">
        <v>23.8331</v>
      </c>
      <c r="EB384">
        <v>2.16319333333333</v>
      </c>
      <c r="EC384">
        <v>2.15317</v>
      </c>
      <c r="ED384">
        <v>18.6923</v>
      </c>
      <c r="EE384">
        <v>18.6180666666667</v>
      </c>
      <c r="EF384">
        <v>0.00500059</v>
      </c>
      <c r="EG384">
        <v>0</v>
      </c>
      <c r="EH384">
        <v>0</v>
      </c>
      <c r="EI384">
        <v>0</v>
      </c>
      <c r="EJ384">
        <v>241.333333333333</v>
      </c>
      <c r="EK384">
        <v>0.00500059</v>
      </c>
      <c r="EL384">
        <v>-9.83333333333333</v>
      </c>
      <c r="EM384">
        <v>-2.36666666666667</v>
      </c>
      <c r="EN384">
        <v>36</v>
      </c>
      <c r="EO384">
        <v>39.2706666666667</v>
      </c>
      <c r="EP384">
        <v>37.354</v>
      </c>
      <c r="EQ384">
        <v>39.5206666666667</v>
      </c>
      <c r="ER384">
        <v>38.25</v>
      </c>
      <c r="ES384">
        <v>0</v>
      </c>
      <c r="ET384">
        <v>0</v>
      </c>
      <c r="EU384">
        <v>0</v>
      </c>
      <c r="EV384">
        <v>1759365572.5</v>
      </c>
      <c r="EW384">
        <v>0</v>
      </c>
      <c r="EX384">
        <v>243.592307692308</v>
      </c>
      <c r="EY384">
        <v>-21.6000000456457</v>
      </c>
      <c r="EZ384">
        <v>16.8991454282061</v>
      </c>
      <c r="FA384">
        <v>-8.56538461538461</v>
      </c>
      <c r="FB384">
        <v>15</v>
      </c>
      <c r="FC384">
        <v>0</v>
      </c>
      <c r="FD384" t="s">
        <v>422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0.0212983635809524</v>
      </c>
      <c r="FQ384">
        <v>0.16866397118961</v>
      </c>
      <c r="FR384">
        <v>0.0349464901236501</v>
      </c>
      <c r="FS384">
        <v>1</v>
      </c>
      <c r="FT384">
        <v>244.091176470588</v>
      </c>
      <c r="FU384">
        <v>-12.6126815423929</v>
      </c>
      <c r="FV384">
        <v>6.09234658003064</v>
      </c>
      <c r="FW384">
        <v>-1</v>
      </c>
      <c r="FX384">
        <v>0.112058714285714</v>
      </c>
      <c r="FY384">
        <v>-0.00400807792207782</v>
      </c>
      <c r="FZ384">
        <v>0.000909826835583729</v>
      </c>
      <c r="GA384">
        <v>1</v>
      </c>
      <c r="GB384">
        <v>2</v>
      </c>
      <c r="GC384">
        <v>2</v>
      </c>
      <c r="GD384" t="s">
        <v>449</v>
      </c>
      <c r="GE384">
        <v>3.13285</v>
      </c>
      <c r="GF384">
        <v>2.71178</v>
      </c>
      <c r="GG384">
        <v>0.0892887</v>
      </c>
      <c r="GH384">
        <v>0.0897553</v>
      </c>
      <c r="GI384">
        <v>0.102541</v>
      </c>
      <c r="GJ384">
        <v>0.102962</v>
      </c>
      <c r="GK384">
        <v>34272.3</v>
      </c>
      <c r="GL384">
        <v>36694.1</v>
      </c>
      <c r="GM384">
        <v>34050.2</v>
      </c>
      <c r="GN384">
        <v>36501.7</v>
      </c>
      <c r="GO384">
        <v>43160</v>
      </c>
      <c r="GP384">
        <v>47006.1</v>
      </c>
      <c r="GQ384">
        <v>53121.2</v>
      </c>
      <c r="GR384">
        <v>58341.7</v>
      </c>
      <c r="GS384">
        <v>1.95075</v>
      </c>
      <c r="GT384">
        <v>1.7799</v>
      </c>
      <c r="GU384">
        <v>0.0868589</v>
      </c>
      <c r="GV384">
        <v>0</v>
      </c>
      <c r="GW384">
        <v>28.5681</v>
      </c>
      <c r="GX384">
        <v>999.9</v>
      </c>
      <c r="GY384">
        <v>57.35</v>
      </c>
      <c r="GZ384">
        <v>31.018</v>
      </c>
      <c r="HA384">
        <v>28.6709</v>
      </c>
      <c r="HB384">
        <v>55.0728</v>
      </c>
      <c r="HC384">
        <v>44.383</v>
      </c>
      <c r="HD384">
        <v>1</v>
      </c>
      <c r="HE384">
        <v>0.0976931</v>
      </c>
      <c r="HF384">
        <v>-1.46436</v>
      </c>
      <c r="HG384">
        <v>20.1258</v>
      </c>
      <c r="HH384">
        <v>5.19408</v>
      </c>
      <c r="HI384">
        <v>12.004</v>
      </c>
      <c r="HJ384">
        <v>4.97555</v>
      </c>
      <c r="HK384">
        <v>3.294</v>
      </c>
      <c r="HL384">
        <v>9999</v>
      </c>
      <c r="HM384">
        <v>9999</v>
      </c>
      <c r="HN384">
        <v>999.9</v>
      </c>
      <c r="HO384">
        <v>9999</v>
      </c>
      <c r="HP384">
        <v>1.86325</v>
      </c>
      <c r="HQ384">
        <v>1.86813</v>
      </c>
      <c r="HR384">
        <v>1.86792</v>
      </c>
      <c r="HS384">
        <v>1.86905</v>
      </c>
      <c r="HT384">
        <v>1.86985</v>
      </c>
      <c r="HU384">
        <v>1.86591</v>
      </c>
      <c r="HV384">
        <v>1.86695</v>
      </c>
      <c r="HW384">
        <v>1.86844</v>
      </c>
      <c r="HX384">
        <v>5</v>
      </c>
      <c r="HY384">
        <v>0</v>
      </c>
      <c r="HZ384">
        <v>0</v>
      </c>
      <c r="IA384">
        <v>0</v>
      </c>
      <c r="IB384" t="s">
        <v>424</v>
      </c>
      <c r="IC384" t="s">
        <v>425</v>
      </c>
      <c r="ID384" t="s">
        <v>426</v>
      </c>
      <c r="IE384" t="s">
        <v>426</v>
      </c>
      <c r="IF384" t="s">
        <v>426</v>
      </c>
      <c r="IG384" t="s">
        <v>426</v>
      </c>
      <c r="IH384">
        <v>0</v>
      </c>
      <c r="II384">
        <v>100</v>
      </c>
      <c r="IJ384">
        <v>100</v>
      </c>
      <c r="IK384">
        <v>1.979</v>
      </c>
      <c r="IL384">
        <v>0.3802</v>
      </c>
      <c r="IM384">
        <v>0.591063205497763</v>
      </c>
      <c r="IN384">
        <v>0.00362635438953289</v>
      </c>
      <c r="IO384">
        <v>-8.50754122937555e-07</v>
      </c>
      <c r="IP384">
        <v>2.87264459290622e-10</v>
      </c>
      <c r="IQ384">
        <v>-0.103101814204982</v>
      </c>
      <c r="IR384">
        <v>-0.017656537129445</v>
      </c>
      <c r="IS384">
        <v>0.00217271289782075</v>
      </c>
      <c r="IT384">
        <v>-2.34727275410467e-05</v>
      </c>
      <c r="IU384">
        <v>4</v>
      </c>
      <c r="IV384">
        <v>2183</v>
      </c>
      <c r="IW384">
        <v>1</v>
      </c>
      <c r="IX384">
        <v>27</v>
      </c>
      <c r="IY384">
        <v>29322759.5</v>
      </c>
      <c r="IZ384">
        <v>29322759.5</v>
      </c>
      <c r="JA384">
        <v>0.998535</v>
      </c>
      <c r="JB384">
        <v>2.6416</v>
      </c>
      <c r="JC384">
        <v>1.54785</v>
      </c>
      <c r="JD384">
        <v>2.31323</v>
      </c>
      <c r="JE384">
        <v>1.64673</v>
      </c>
      <c r="JF384">
        <v>2.39014</v>
      </c>
      <c r="JG384">
        <v>34.6692</v>
      </c>
      <c r="JH384">
        <v>24.2188</v>
      </c>
      <c r="JI384">
        <v>18</v>
      </c>
      <c r="JJ384">
        <v>505.6</v>
      </c>
      <c r="JK384">
        <v>395.986</v>
      </c>
      <c r="JL384">
        <v>30.8963</v>
      </c>
      <c r="JM384">
        <v>28.6217</v>
      </c>
      <c r="JN384">
        <v>30.0001</v>
      </c>
      <c r="JO384">
        <v>28.579</v>
      </c>
      <c r="JP384">
        <v>28.5271</v>
      </c>
      <c r="JQ384">
        <v>20.0101</v>
      </c>
      <c r="JR384">
        <v>20.7699</v>
      </c>
      <c r="JS384">
        <v>56.1964</v>
      </c>
      <c r="JT384">
        <v>30.9095</v>
      </c>
      <c r="JU384">
        <v>420</v>
      </c>
      <c r="JV384">
        <v>23.867</v>
      </c>
      <c r="JW384">
        <v>96.561</v>
      </c>
      <c r="JX384">
        <v>94.5239</v>
      </c>
    </row>
    <row r="385" spans="1:284">
      <c r="A385">
        <v>369</v>
      </c>
      <c r="B385">
        <v>1759365573</v>
      </c>
      <c r="C385">
        <v>4530.90000009537</v>
      </c>
      <c r="D385" t="s">
        <v>1174</v>
      </c>
      <c r="E385" t="s">
        <v>1175</v>
      </c>
      <c r="F385">
        <v>5</v>
      </c>
      <c r="G385" t="s">
        <v>1153</v>
      </c>
      <c r="H385" t="s">
        <v>419</v>
      </c>
      <c r="I385">
        <v>1759365570</v>
      </c>
      <c r="J385">
        <f>(K385)/1000</f>
        <v>0</v>
      </c>
      <c r="K385">
        <f>1000*DK385*AI385*(DG385-DH385)/(100*CZ385*(1000-AI385*DG385))</f>
        <v>0</v>
      </c>
      <c r="L385">
        <f>DK385*AI385*(DF385-DE385*(1000-AI385*DH385)/(1000-AI385*DG385))/(100*CZ385)</f>
        <v>0</v>
      </c>
      <c r="M385">
        <f>DE385 - IF(AI385&gt;1, L385*CZ385*100.0/(AK385), 0)</f>
        <v>0</v>
      </c>
      <c r="N385">
        <f>((T385-J385/2)*M385-L385)/(T385+J385/2)</f>
        <v>0</v>
      </c>
      <c r="O385">
        <f>N385*(DL385+DM385)/1000.0</f>
        <v>0</v>
      </c>
      <c r="P385">
        <f>(DE385 - IF(AI385&gt;1, L385*CZ385*100.0/(AK385), 0))*(DL385+DM385)/1000.0</f>
        <v>0</v>
      </c>
      <c r="Q385">
        <f>2.0/((1/S385-1/R385)+SIGN(S385)*SQRT((1/S385-1/R385)*(1/S385-1/R385) + 4*DA385/((DA385+1)*(DA385+1))*(2*1/S385*1/R385-1/R385*1/R385)))</f>
        <v>0</v>
      </c>
      <c r="R385">
        <f>IF(LEFT(DB385,1)&lt;&gt;"0",IF(LEFT(DB385,1)="1",3.0,DC385),$D$5+$E$5*(DS385*DL385/($K$5*1000))+$F$5*(DS385*DL385/($K$5*1000))*MAX(MIN(CZ385,$J$5),$I$5)*MAX(MIN(CZ385,$J$5),$I$5)+$G$5*MAX(MIN(CZ385,$J$5),$I$5)*(DS385*DL385/($K$5*1000))+$H$5*(DS385*DL385/($K$5*1000))*(DS385*DL385/($K$5*1000)))</f>
        <v>0</v>
      </c>
      <c r="S385">
        <f>J385*(1000-(1000*0.61365*exp(17.502*W385/(240.97+W385))/(DL385+DM385)+DG385)/2)/(1000*0.61365*exp(17.502*W385/(240.97+W385))/(DL385+DM385)-DG385)</f>
        <v>0</v>
      </c>
      <c r="T385">
        <f>1/((DA385+1)/(Q385/1.6)+1/(R385/1.37)) + DA385/((DA385+1)/(Q385/1.6) + DA385/(R385/1.37))</f>
        <v>0</v>
      </c>
      <c r="U385">
        <f>(CV385*CY385)</f>
        <v>0</v>
      </c>
      <c r="V385">
        <f>(DN385+(U385+2*0.95*5.67E-8*(((DN385+$B$7)+273)^4-(DN385+273)^4)-44100*J385)/(1.84*29.3*R385+8*0.95*5.67E-8*(DN385+273)^3))</f>
        <v>0</v>
      </c>
      <c r="W385">
        <f>($C$7*DO385+$D$7*DP385+$E$7*V385)</f>
        <v>0</v>
      </c>
      <c r="X385">
        <f>0.61365*exp(17.502*W385/(240.97+W385))</f>
        <v>0</v>
      </c>
      <c r="Y385">
        <f>(Z385/AA385*100)</f>
        <v>0</v>
      </c>
      <c r="Z385">
        <f>DG385*(DL385+DM385)/1000</f>
        <v>0</v>
      </c>
      <c r="AA385">
        <f>0.61365*exp(17.502*DN385/(240.97+DN385))</f>
        <v>0</v>
      </c>
      <c r="AB385">
        <f>(X385-DG385*(DL385+DM385)/1000)</f>
        <v>0</v>
      </c>
      <c r="AC385">
        <f>(-J385*44100)</f>
        <v>0</v>
      </c>
      <c r="AD385">
        <f>2*29.3*R385*0.92*(DN385-W385)</f>
        <v>0</v>
      </c>
      <c r="AE385">
        <f>2*0.95*5.67E-8*(((DN385+$B$7)+273)^4-(W385+273)^4)</f>
        <v>0</v>
      </c>
      <c r="AF385">
        <f>U385+AE385+AC385+AD385</f>
        <v>0</v>
      </c>
      <c r="AG385">
        <v>0</v>
      </c>
      <c r="AH385">
        <v>0</v>
      </c>
      <c r="AI385">
        <f>IF(AG385*$H$13&gt;=AK385,1.0,(AK385/(AK385-AG385*$H$13)))</f>
        <v>0</v>
      </c>
      <c r="AJ385">
        <f>(AI385-1)*100</f>
        <v>0</v>
      </c>
      <c r="AK385">
        <f>MAX(0,($B$13+$C$13*DS385)/(1+$D$13*DS385)*DL385/(DN385+273)*$E$13)</f>
        <v>0</v>
      </c>
      <c r="AL385" t="s">
        <v>420</v>
      </c>
      <c r="AM385" t="s">
        <v>420</v>
      </c>
      <c r="AN385">
        <v>0</v>
      </c>
      <c r="AO385">
        <v>0</v>
      </c>
      <c r="AP385">
        <f>1-AN385/AO385</f>
        <v>0</v>
      </c>
      <c r="AQ385">
        <v>0</v>
      </c>
      <c r="AR385" t="s">
        <v>420</v>
      </c>
      <c r="AS385" t="s">
        <v>420</v>
      </c>
      <c r="AT385">
        <v>0</v>
      </c>
      <c r="AU385">
        <v>0</v>
      </c>
      <c r="AV385">
        <f>1-AT385/AU385</f>
        <v>0</v>
      </c>
      <c r="AW385">
        <v>0.5</v>
      </c>
      <c r="AX385">
        <f>CW385</f>
        <v>0</v>
      </c>
      <c r="AY385">
        <f>L385</f>
        <v>0</v>
      </c>
      <c r="AZ385">
        <f>AV385*AW385*AX385</f>
        <v>0</v>
      </c>
      <c r="BA385">
        <f>(AY385-AQ385)/AX385</f>
        <v>0</v>
      </c>
      <c r="BB385">
        <f>(AO385-AU385)/AU385</f>
        <v>0</v>
      </c>
      <c r="BC385">
        <f>AN385/(AP385+AN385/AU385)</f>
        <v>0</v>
      </c>
      <c r="BD385" t="s">
        <v>420</v>
      </c>
      <c r="BE385">
        <v>0</v>
      </c>
      <c r="BF385">
        <f>IF(BE385&lt;&gt;0, BE385, BC385)</f>
        <v>0</v>
      </c>
      <c r="BG385">
        <f>1-BF385/AU385</f>
        <v>0</v>
      </c>
      <c r="BH385">
        <f>(AU385-AT385)/(AU385-BF385)</f>
        <v>0</v>
      </c>
      <c r="BI385">
        <f>(AO385-AU385)/(AO385-BF385)</f>
        <v>0</v>
      </c>
      <c r="BJ385">
        <f>(AU385-AT385)/(AU385-AN385)</f>
        <v>0</v>
      </c>
      <c r="BK385">
        <f>(AO385-AU385)/(AO385-AN385)</f>
        <v>0</v>
      </c>
      <c r="BL385">
        <f>(BH385*BF385/AT385)</f>
        <v>0</v>
      </c>
      <c r="BM385">
        <f>(1-BL385)</f>
        <v>0</v>
      </c>
      <c r="CV385">
        <f>$B$11*DT385+$C$11*DU385+$F$11*EF385*(1-EI385)</f>
        <v>0</v>
      </c>
      <c r="CW385">
        <f>CV385*CX385</f>
        <v>0</v>
      </c>
      <c r="CX385">
        <f>($B$11*$D$9+$C$11*$D$9+$F$11*((ES385+EK385)/MAX(ES385+EK385+ET385, 0.1)*$I$9+ET385/MAX(ES385+EK385+ET385, 0.1)*$J$9))/($B$11+$C$11+$F$11)</f>
        <v>0</v>
      </c>
      <c r="CY385">
        <f>($B$11*$K$9+$C$11*$K$9+$F$11*((ES385+EK385)/MAX(ES385+EK385+ET385, 0.1)*$P$9+ET385/MAX(ES385+EK385+ET385, 0.1)*$Q$9))/($B$11+$C$11+$F$11)</f>
        <v>0</v>
      </c>
      <c r="CZ385">
        <v>2.44</v>
      </c>
      <c r="DA385">
        <v>0.5</v>
      </c>
      <c r="DB385" t="s">
        <v>421</v>
      </c>
      <c r="DC385">
        <v>2</v>
      </c>
      <c r="DD385">
        <v>1759365570</v>
      </c>
      <c r="DE385">
        <v>420.033</v>
      </c>
      <c r="DF385">
        <v>420.021</v>
      </c>
      <c r="DG385">
        <v>23.9446666666667</v>
      </c>
      <c r="DH385">
        <v>23.8329</v>
      </c>
      <c r="DI385">
        <v>418.054</v>
      </c>
      <c r="DJ385">
        <v>23.5644666666667</v>
      </c>
      <c r="DK385">
        <v>499.972666666667</v>
      </c>
      <c r="DL385">
        <v>90.3429333333333</v>
      </c>
      <c r="DM385">
        <v>0.0338442666666667</v>
      </c>
      <c r="DN385">
        <v>30.2613333333333</v>
      </c>
      <c r="DO385">
        <v>29.9839666666667</v>
      </c>
      <c r="DP385">
        <v>999.9</v>
      </c>
      <c r="DQ385">
        <v>0</v>
      </c>
      <c r="DR385">
        <v>0</v>
      </c>
      <c r="DS385">
        <v>9990</v>
      </c>
      <c r="DT385">
        <v>0</v>
      </c>
      <c r="DU385">
        <v>0.330984</v>
      </c>
      <c r="DV385">
        <v>0.0121155</v>
      </c>
      <c r="DW385">
        <v>430.337666666667</v>
      </c>
      <c r="DX385">
        <v>430.276</v>
      </c>
      <c r="DY385">
        <v>0.111757333333333</v>
      </c>
      <c r="DZ385">
        <v>420.021</v>
      </c>
      <c r="EA385">
        <v>23.8329</v>
      </c>
      <c r="EB385">
        <v>2.16323</v>
      </c>
      <c r="EC385">
        <v>2.15313333333333</v>
      </c>
      <c r="ED385">
        <v>18.6925666666667</v>
      </c>
      <c r="EE385">
        <v>18.6178</v>
      </c>
      <c r="EF385">
        <v>0.00500059</v>
      </c>
      <c r="EG385">
        <v>0</v>
      </c>
      <c r="EH385">
        <v>0</v>
      </c>
      <c r="EI385">
        <v>0</v>
      </c>
      <c r="EJ385">
        <v>243.5</v>
      </c>
      <c r="EK385">
        <v>0.00500059</v>
      </c>
      <c r="EL385">
        <v>-11.9</v>
      </c>
      <c r="EM385">
        <v>-2.8</v>
      </c>
      <c r="EN385">
        <v>35.979</v>
      </c>
      <c r="EO385">
        <v>39.229</v>
      </c>
      <c r="EP385">
        <v>37.333</v>
      </c>
      <c r="EQ385">
        <v>39.479</v>
      </c>
      <c r="ER385">
        <v>38.229</v>
      </c>
      <c r="ES385">
        <v>0</v>
      </c>
      <c r="ET385">
        <v>0</v>
      </c>
      <c r="EU385">
        <v>0</v>
      </c>
      <c r="EV385">
        <v>1759365574.3</v>
      </c>
      <c r="EW385">
        <v>0</v>
      </c>
      <c r="EX385">
        <v>242.344</v>
      </c>
      <c r="EY385">
        <v>1.18461530264963</v>
      </c>
      <c r="EZ385">
        <v>3.36153874691187</v>
      </c>
      <c r="FA385">
        <v>-7.148</v>
      </c>
      <c r="FB385">
        <v>15</v>
      </c>
      <c r="FC385">
        <v>0</v>
      </c>
      <c r="FD385" t="s">
        <v>422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0.0206662162095238</v>
      </c>
      <c r="FQ385">
        <v>0.0928012188467532</v>
      </c>
      <c r="FR385">
        <v>0.0352903765820408</v>
      </c>
      <c r="FS385">
        <v>1</v>
      </c>
      <c r="FT385">
        <v>243.723529411765</v>
      </c>
      <c r="FU385">
        <v>-12.3575249406668</v>
      </c>
      <c r="FV385">
        <v>6.18722872600961</v>
      </c>
      <c r="FW385">
        <v>-1</v>
      </c>
      <c r="FX385">
        <v>0.111884523809524</v>
      </c>
      <c r="FY385">
        <v>-0.00137096103896092</v>
      </c>
      <c r="FZ385">
        <v>0.000775370794188642</v>
      </c>
      <c r="GA385">
        <v>1</v>
      </c>
      <c r="GB385">
        <v>2</v>
      </c>
      <c r="GC385">
        <v>2</v>
      </c>
      <c r="GD385" t="s">
        <v>449</v>
      </c>
      <c r="GE385">
        <v>3.13282</v>
      </c>
      <c r="GF385">
        <v>2.71148</v>
      </c>
      <c r="GG385">
        <v>0.0892915</v>
      </c>
      <c r="GH385">
        <v>0.089757</v>
      </c>
      <c r="GI385">
        <v>0.102543</v>
      </c>
      <c r="GJ385">
        <v>0.102957</v>
      </c>
      <c r="GK385">
        <v>34272.1</v>
      </c>
      <c r="GL385">
        <v>36694</v>
      </c>
      <c r="GM385">
        <v>34050.2</v>
      </c>
      <c r="GN385">
        <v>36501.6</v>
      </c>
      <c r="GO385">
        <v>43159.9</v>
      </c>
      <c r="GP385">
        <v>47006.2</v>
      </c>
      <c r="GQ385">
        <v>53121.1</v>
      </c>
      <c r="GR385">
        <v>58341.5</v>
      </c>
      <c r="GS385">
        <v>1.95093</v>
      </c>
      <c r="GT385">
        <v>1.7798</v>
      </c>
      <c r="GU385">
        <v>0.0868663</v>
      </c>
      <c r="GV385">
        <v>0</v>
      </c>
      <c r="GW385">
        <v>28.5649</v>
      </c>
      <c r="GX385">
        <v>999.9</v>
      </c>
      <c r="GY385">
        <v>57.35</v>
      </c>
      <c r="GZ385">
        <v>31.018</v>
      </c>
      <c r="HA385">
        <v>28.6678</v>
      </c>
      <c r="HB385">
        <v>55.1128</v>
      </c>
      <c r="HC385">
        <v>44.5873</v>
      </c>
      <c r="HD385">
        <v>1</v>
      </c>
      <c r="HE385">
        <v>0.0975178</v>
      </c>
      <c r="HF385">
        <v>-1.46919</v>
      </c>
      <c r="HG385">
        <v>20.1258</v>
      </c>
      <c r="HH385">
        <v>5.19363</v>
      </c>
      <c r="HI385">
        <v>12.004</v>
      </c>
      <c r="HJ385">
        <v>4.97565</v>
      </c>
      <c r="HK385">
        <v>3.294</v>
      </c>
      <c r="HL385">
        <v>9999</v>
      </c>
      <c r="HM385">
        <v>9999</v>
      </c>
      <c r="HN385">
        <v>999.9</v>
      </c>
      <c r="HO385">
        <v>9999</v>
      </c>
      <c r="HP385">
        <v>1.86325</v>
      </c>
      <c r="HQ385">
        <v>1.86813</v>
      </c>
      <c r="HR385">
        <v>1.86792</v>
      </c>
      <c r="HS385">
        <v>1.86905</v>
      </c>
      <c r="HT385">
        <v>1.86985</v>
      </c>
      <c r="HU385">
        <v>1.86592</v>
      </c>
      <c r="HV385">
        <v>1.86697</v>
      </c>
      <c r="HW385">
        <v>1.86843</v>
      </c>
      <c r="HX385">
        <v>5</v>
      </c>
      <c r="HY385">
        <v>0</v>
      </c>
      <c r="HZ385">
        <v>0</v>
      </c>
      <c r="IA385">
        <v>0</v>
      </c>
      <c r="IB385" t="s">
        <v>424</v>
      </c>
      <c r="IC385" t="s">
        <v>425</v>
      </c>
      <c r="ID385" t="s">
        <v>426</v>
      </c>
      <c r="IE385" t="s">
        <v>426</v>
      </c>
      <c r="IF385" t="s">
        <v>426</v>
      </c>
      <c r="IG385" t="s">
        <v>426</v>
      </c>
      <c r="IH385">
        <v>0</v>
      </c>
      <c r="II385">
        <v>100</v>
      </c>
      <c r="IJ385">
        <v>100</v>
      </c>
      <c r="IK385">
        <v>1.98</v>
      </c>
      <c r="IL385">
        <v>0.3802</v>
      </c>
      <c r="IM385">
        <v>0.591063205497763</v>
      </c>
      <c r="IN385">
        <v>0.00362635438953289</v>
      </c>
      <c r="IO385">
        <v>-8.50754122937555e-07</v>
      </c>
      <c r="IP385">
        <v>2.87264459290622e-10</v>
      </c>
      <c r="IQ385">
        <v>-0.103101814204982</v>
      </c>
      <c r="IR385">
        <v>-0.017656537129445</v>
      </c>
      <c r="IS385">
        <v>0.00217271289782075</v>
      </c>
      <c r="IT385">
        <v>-2.34727275410467e-05</v>
      </c>
      <c r="IU385">
        <v>4</v>
      </c>
      <c r="IV385">
        <v>2183</v>
      </c>
      <c r="IW385">
        <v>1</v>
      </c>
      <c r="IX385">
        <v>27</v>
      </c>
      <c r="IY385">
        <v>29322759.6</v>
      </c>
      <c r="IZ385">
        <v>29322759.6</v>
      </c>
      <c r="JA385">
        <v>0.998535</v>
      </c>
      <c r="JB385">
        <v>2.65015</v>
      </c>
      <c r="JC385">
        <v>1.54785</v>
      </c>
      <c r="JD385">
        <v>2.31323</v>
      </c>
      <c r="JE385">
        <v>1.64673</v>
      </c>
      <c r="JF385">
        <v>2.24854</v>
      </c>
      <c r="JG385">
        <v>34.6692</v>
      </c>
      <c r="JH385">
        <v>24.2101</v>
      </c>
      <c r="JI385">
        <v>18</v>
      </c>
      <c r="JJ385">
        <v>505.726</v>
      </c>
      <c r="JK385">
        <v>395.931</v>
      </c>
      <c r="JL385">
        <v>30.9015</v>
      </c>
      <c r="JM385">
        <v>28.6217</v>
      </c>
      <c r="JN385">
        <v>30</v>
      </c>
      <c r="JO385">
        <v>28.5801</v>
      </c>
      <c r="JP385">
        <v>28.5271</v>
      </c>
      <c r="JQ385">
        <v>20.0101</v>
      </c>
      <c r="JR385">
        <v>20.7699</v>
      </c>
      <c r="JS385">
        <v>56.1964</v>
      </c>
      <c r="JT385">
        <v>30.9095</v>
      </c>
      <c r="JU385">
        <v>420</v>
      </c>
      <c r="JV385">
        <v>23.867</v>
      </c>
      <c r="JW385">
        <v>96.5609</v>
      </c>
      <c r="JX385">
        <v>94.5237</v>
      </c>
    </row>
    <row r="386" spans="1:284">
      <c r="A386">
        <v>370</v>
      </c>
      <c r="B386">
        <v>1759365575</v>
      </c>
      <c r="C386">
        <v>4532.90000009537</v>
      </c>
      <c r="D386" t="s">
        <v>1176</v>
      </c>
      <c r="E386" t="s">
        <v>1177</v>
      </c>
      <c r="F386">
        <v>5</v>
      </c>
      <c r="G386" t="s">
        <v>1153</v>
      </c>
      <c r="H386" t="s">
        <v>419</v>
      </c>
      <c r="I386">
        <v>1759365572</v>
      </c>
      <c r="J386">
        <f>(K386)/1000</f>
        <v>0</v>
      </c>
      <c r="K386">
        <f>1000*DK386*AI386*(DG386-DH386)/(100*CZ386*(1000-AI386*DG386))</f>
        <v>0</v>
      </c>
      <c r="L386">
        <f>DK386*AI386*(DF386-DE386*(1000-AI386*DH386)/(1000-AI386*DG386))/(100*CZ386)</f>
        <v>0</v>
      </c>
      <c r="M386">
        <f>DE386 - IF(AI386&gt;1, L386*CZ386*100.0/(AK386), 0)</f>
        <v>0</v>
      </c>
      <c r="N386">
        <f>((T386-J386/2)*M386-L386)/(T386+J386/2)</f>
        <v>0</v>
      </c>
      <c r="O386">
        <f>N386*(DL386+DM386)/1000.0</f>
        <v>0</v>
      </c>
      <c r="P386">
        <f>(DE386 - IF(AI386&gt;1, L386*CZ386*100.0/(AK386), 0))*(DL386+DM386)/1000.0</f>
        <v>0</v>
      </c>
      <c r="Q386">
        <f>2.0/((1/S386-1/R386)+SIGN(S386)*SQRT((1/S386-1/R386)*(1/S386-1/R386) + 4*DA386/((DA386+1)*(DA386+1))*(2*1/S386*1/R386-1/R386*1/R386)))</f>
        <v>0</v>
      </c>
      <c r="R386">
        <f>IF(LEFT(DB386,1)&lt;&gt;"0",IF(LEFT(DB386,1)="1",3.0,DC386),$D$5+$E$5*(DS386*DL386/($K$5*1000))+$F$5*(DS386*DL386/($K$5*1000))*MAX(MIN(CZ386,$J$5),$I$5)*MAX(MIN(CZ386,$J$5),$I$5)+$G$5*MAX(MIN(CZ386,$J$5),$I$5)*(DS386*DL386/($K$5*1000))+$H$5*(DS386*DL386/($K$5*1000))*(DS386*DL386/($K$5*1000)))</f>
        <v>0</v>
      </c>
      <c r="S386">
        <f>J386*(1000-(1000*0.61365*exp(17.502*W386/(240.97+W386))/(DL386+DM386)+DG386)/2)/(1000*0.61365*exp(17.502*W386/(240.97+W386))/(DL386+DM386)-DG386)</f>
        <v>0</v>
      </c>
      <c r="T386">
        <f>1/((DA386+1)/(Q386/1.6)+1/(R386/1.37)) + DA386/((DA386+1)/(Q386/1.6) + DA386/(R386/1.37))</f>
        <v>0</v>
      </c>
      <c r="U386">
        <f>(CV386*CY386)</f>
        <v>0</v>
      </c>
      <c r="V386">
        <f>(DN386+(U386+2*0.95*5.67E-8*(((DN386+$B$7)+273)^4-(DN386+273)^4)-44100*J386)/(1.84*29.3*R386+8*0.95*5.67E-8*(DN386+273)^3))</f>
        <v>0</v>
      </c>
      <c r="W386">
        <f>($C$7*DO386+$D$7*DP386+$E$7*V386)</f>
        <v>0</v>
      </c>
      <c r="X386">
        <f>0.61365*exp(17.502*W386/(240.97+W386))</f>
        <v>0</v>
      </c>
      <c r="Y386">
        <f>(Z386/AA386*100)</f>
        <v>0</v>
      </c>
      <c r="Z386">
        <f>DG386*(DL386+DM386)/1000</f>
        <v>0</v>
      </c>
      <c r="AA386">
        <f>0.61365*exp(17.502*DN386/(240.97+DN386))</f>
        <v>0</v>
      </c>
      <c r="AB386">
        <f>(X386-DG386*(DL386+DM386)/1000)</f>
        <v>0</v>
      </c>
      <c r="AC386">
        <f>(-J386*44100)</f>
        <v>0</v>
      </c>
      <c r="AD386">
        <f>2*29.3*R386*0.92*(DN386-W386)</f>
        <v>0</v>
      </c>
      <c r="AE386">
        <f>2*0.95*5.67E-8*(((DN386+$B$7)+273)^4-(W386+273)^4)</f>
        <v>0</v>
      </c>
      <c r="AF386">
        <f>U386+AE386+AC386+AD386</f>
        <v>0</v>
      </c>
      <c r="AG386">
        <v>0</v>
      </c>
      <c r="AH386">
        <v>0</v>
      </c>
      <c r="AI386">
        <f>IF(AG386*$H$13&gt;=AK386,1.0,(AK386/(AK386-AG386*$H$13)))</f>
        <v>0</v>
      </c>
      <c r="AJ386">
        <f>(AI386-1)*100</f>
        <v>0</v>
      </c>
      <c r="AK386">
        <f>MAX(0,($B$13+$C$13*DS386)/(1+$D$13*DS386)*DL386/(DN386+273)*$E$13)</f>
        <v>0</v>
      </c>
      <c r="AL386" t="s">
        <v>420</v>
      </c>
      <c r="AM386" t="s">
        <v>420</v>
      </c>
      <c r="AN386">
        <v>0</v>
      </c>
      <c r="AO386">
        <v>0</v>
      </c>
      <c r="AP386">
        <f>1-AN386/AO386</f>
        <v>0</v>
      </c>
      <c r="AQ386">
        <v>0</v>
      </c>
      <c r="AR386" t="s">
        <v>420</v>
      </c>
      <c r="AS386" t="s">
        <v>420</v>
      </c>
      <c r="AT386">
        <v>0</v>
      </c>
      <c r="AU386">
        <v>0</v>
      </c>
      <c r="AV386">
        <f>1-AT386/AU386</f>
        <v>0</v>
      </c>
      <c r="AW386">
        <v>0.5</v>
      </c>
      <c r="AX386">
        <f>CW386</f>
        <v>0</v>
      </c>
      <c r="AY386">
        <f>L386</f>
        <v>0</v>
      </c>
      <c r="AZ386">
        <f>AV386*AW386*AX386</f>
        <v>0</v>
      </c>
      <c r="BA386">
        <f>(AY386-AQ386)/AX386</f>
        <v>0</v>
      </c>
      <c r="BB386">
        <f>(AO386-AU386)/AU386</f>
        <v>0</v>
      </c>
      <c r="BC386">
        <f>AN386/(AP386+AN386/AU386)</f>
        <v>0</v>
      </c>
      <c r="BD386" t="s">
        <v>420</v>
      </c>
      <c r="BE386">
        <v>0</v>
      </c>
      <c r="BF386">
        <f>IF(BE386&lt;&gt;0, BE386, BC386)</f>
        <v>0</v>
      </c>
      <c r="BG386">
        <f>1-BF386/AU386</f>
        <v>0</v>
      </c>
      <c r="BH386">
        <f>(AU386-AT386)/(AU386-BF386)</f>
        <v>0</v>
      </c>
      <c r="BI386">
        <f>(AO386-AU386)/(AO386-BF386)</f>
        <v>0</v>
      </c>
      <c r="BJ386">
        <f>(AU386-AT386)/(AU386-AN386)</f>
        <v>0</v>
      </c>
      <c r="BK386">
        <f>(AO386-AU386)/(AO386-AN386)</f>
        <v>0</v>
      </c>
      <c r="BL386">
        <f>(BH386*BF386/AT386)</f>
        <v>0</v>
      </c>
      <c r="BM386">
        <f>(1-BL386)</f>
        <v>0</v>
      </c>
      <c r="CV386">
        <f>$B$11*DT386+$C$11*DU386+$F$11*EF386*(1-EI386)</f>
        <v>0</v>
      </c>
      <c r="CW386">
        <f>CV386*CX386</f>
        <v>0</v>
      </c>
      <c r="CX386">
        <f>($B$11*$D$9+$C$11*$D$9+$F$11*((ES386+EK386)/MAX(ES386+EK386+ET386, 0.1)*$I$9+ET386/MAX(ES386+EK386+ET386, 0.1)*$J$9))/($B$11+$C$11+$F$11)</f>
        <v>0</v>
      </c>
      <c r="CY386">
        <f>($B$11*$K$9+$C$11*$K$9+$F$11*((ES386+EK386)/MAX(ES386+EK386+ET386, 0.1)*$P$9+ET386/MAX(ES386+EK386+ET386, 0.1)*$Q$9))/($B$11+$C$11+$F$11)</f>
        <v>0</v>
      </c>
      <c r="CZ386">
        <v>2.44</v>
      </c>
      <c r="DA386">
        <v>0.5</v>
      </c>
      <c r="DB386" t="s">
        <v>421</v>
      </c>
      <c r="DC386">
        <v>2</v>
      </c>
      <c r="DD386">
        <v>1759365572</v>
      </c>
      <c r="DE386">
        <v>420.046</v>
      </c>
      <c r="DF386">
        <v>420.02</v>
      </c>
      <c r="DG386">
        <v>23.9453</v>
      </c>
      <c r="DH386">
        <v>23.8319</v>
      </c>
      <c r="DI386">
        <v>418.066666666667</v>
      </c>
      <c r="DJ386">
        <v>23.5650666666667</v>
      </c>
      <c r="DK386">
        <v>499.981333333333</v>
      </c>
      <c r="DL386">
        <v>90.3420666666667</v>
      </c>
      <c r="DM386">
        <v>0.0336974333333333</v>
      </c>
      <c r="DN386">
        <v>30.2618666666667</v>
      </c>
      <c r="DO386">
        <v>29.9829</v>
      </c>
      <c r="DP386">
        <v>999.9</v>
      </c>
      <c r="DQ386">
        <v>0</v>
      </c>
      <c r="DR386">
        <v>0</v>
      </c>
      <c r="DS386">
        <v>9998.75</v>
      </c>
      <c r="DT386">
        <v>0</v>
      </c>
      <c r="DU386">
        <v>0.330984</v>
      </c>
      <c r="DV386">
        <v>0.0260722</v>
      </c>
      <c r="DW386">
        <v>430.351</v>
      </c>
      <c r="DX386">
        <v>430.274333333333</v>
      </c>
      <c r="DY386">
        <v>0.113380333333333</v>
      </c>
      <c r="DZ386">
        <v>420.02</v>
      </c>
      <c r="EA386">
        <v>23.8319</v>
      </c>
      <c r="EB386">
        <v>2.16326666666667</v>
      </c>
      <c r="EC386">
        <v>2.15302333333333</v>
      </c>
      <c r="ED386">
        <v>18.6928333333333</v>
      </c>
      <c r="EE386">
        <v>18.617</v>
      </c>
      <c r="EF386">
        <v>0.00500059</v>
      </c>
      <c r="EG386">
        <v>0</v>
      </c>
      <c r="EH386">
        <v>0</v>
      </c>
      <c r="EI386">
        <v>0</v>
      </c>
      <c r="EJ386">
        <v>242.633333333333</v>
      </c>
      <c r="EK386">
        <v>0.00500059</v>
      </c>
      <c r="EL386">
        <v>-12.4666666666667</v>
      </c>
      <c r="EM386">
        <v>-2.63333333333333</v>
      </c>
      <c r="EN386">
        <v>35.958</v>
      </c>
      <c r="EO386">
        <v>39.1873333333333</v>
      </c>
      <c r="EP386">
        <v>37.312</v>
      </c>
      <c r="EQ386">
        <v>39.4373333333333</v>
      </c>
      <c r="ER386">
        <v>38.208</v>
      </c>
      <c r="ES386">
        <v>0</v>
      </c>
      <c r="ET386">
        <v>0</v>
      </c>
      <c r="EU386">
        <v>0</v>
      </c>
      <c r="EV386">
        <v>1759365576.1</v>
      </c>
      <c r="EW386">
        <v>0</v>
      </c>
      <c r="EX386">
        <v>241.930769230769</v>
      </c>
      <c r="EY386">
        <v>2.55726490108457</v>
      </c>
      <c r="EZ386">
        <v>11.1384616795794</v>
      </c>
      <c r="FA386">
        <v>-8.11538461538461</v>
      </c>
      <c r="FB386">
        <v>15</v>
      </c>
      <c r="FC386">
        <v>0</v>
      </c>
      <c r="FD386" t="s">
        <v>422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0.0218157145333333</v>
      </c>
      <c r="FQ386">
        <v>0.0662247570077922</v>
      </c>
      <c r="FR386">
        <v>0.0351152810608677</v>
      </c>
      <c r="FS386">
        <v>1</v>
      </c>
      <c r="FT386">
        <v>243.335294117647</v>
      </c>
      <c r="FU386">
        <v>-9.80290312005559</v>
      </c>
      <c r="FV386">
        <v>5.87896961524927</v>
      </c>
      <c r="FW386">
        <v>-1</v>
      </c>
      <c r="FX386">
        <v>0.112069904761905</v>
      </c>
      <c r="FY386">
        <v>0.00319192207792208</v>
      </c>
      <c r="FZ386">
        <v>0.00105395395692158</v>
      </c>
      <c r="GA386">
        <v>1</v>
      </c>
      <c r="GB386">
        <v>2</v>
      </c>
      <c r="GC386">
        <v>2</v>
      </c>
      <c r="GD386" t="s">
        <v>449</v>
      </c>
      <c r="GE386">
        <v>3.13287</v>
      </c>
      <c r="GF386">
        <v>2.71171</v>
      </c>
      <c r="GG386">
        <v>0.0892908</v>
      </c>
      <c r="GH386">
        <v>0.0897529</v>
      </c>
      <c r="GI386">
        <v>0.102542</v>
      </c>
      <c r="GJ386">
        <v>0.102955</v>
      </c>
      <c r="GK386">
        <v>34272</v>
      </c>
      <c r="GL386">
        <v>36694.3</v>
      </c>
      <c r="GM386">
        <v>34050</v>
      </c>
      <c r="GN386">
        <v>36501.8</v>
      </c>
      <c r="GO386">
        <v>43159.7</v>
      </c>
      <c r="GP386">
        <v>47006.4</v>
      </c>
      <c r="GQ386">
        <v>53120.9</v>
      </c>
      <c r="GR386">
        <v>58341.6</v>
      </c>
      <c r="GS386">
        <v>1.95055</v>
      </c>
      <c r="GT386">
        <v>1.78027</v>
      </c>
      <c r="GU386">
        <v>0.0872985</v>
      </c>
      <c r="GV386">
        <v>0</v>
      </c>
      <c r="GW386">
        <v>28.5619</v>
      </c>
      <c r="GX386">
        <v>999.9</v>
      </c>
      <c r="GY386">
        <v>57.325</v>
      </c>
      <c r="GZ386">
        <v>31.018</v>
      </c>
      <c r="HA386">
        <v>28.6561</v>
      </c>
      <c r="HB386">
        <v>54.6728</v>
      </c>
      <c r="HC386">
        <v>44.2949</v>
      </c>
      <c r="HD386">
        <v>1</v>
      </c>
      <c r="HE386">
        <v>0.0974416</v>
      </c>
      <c r="HF386">
        <v>-1.47657</v>
      </c>
      <c r="HG386">
        <v>20.1257</v>
      </c>
      <c r="HH386">
        <v>5.19363</v>
      </c>
      <c r="HI386">
        <v>12.004</v>
      </c>
      <c r="HJ386">
        <v>4.9756</v>
      </c>
      <c r="HK386">
        <v>3.294</v>
      </c>
      <c r="HL386">
        <v>9999</v>
      </c>
      <c r="HM386">
        <v>9999</v>
      </c>
      <c r="HN386">
        <v>999.9</v>
      </c>
      <c r="HO386">
        <v>9999</v>
      </c>
      <c r="HP386">
        <v>1.86325</v>
      </c>
      <c r="HQ386">
        <v>1.86813</v>
      </c>
      <c r="HR386">
        <v>1.86792</v>
      </c>
      <c r="HS386">
        <v>1.86905</v>
      </c>
      <c r="HT386">
        <v>1.86984</v>
      </c>
      <c r="HU386">
        <v>1.86591</v>
      </c>
      <c r="HV386">
        <v>1.86698</v>
      </c>
      <c r="HW386">
        <v>1.86843</v>
      </c>
      <c r="HX386">
        <v>5</v>
      </c>
      <c r="HY386">
        <v>0</v>
      </c>
      <c r="HZ386">
        <v>0</v>
      </c>
      <c r="IA386">
        <v>0</v>
      </c>
      <c r="IB386" t="s">
        <v>424</v>
      </c>
      <c r="IC386" t="s">
        <v>425</v>
      </c>
      <c r="ID386" t="s">
        <v>426</v>
      </c>
      <c r="IE386" t="s">
        <v>426</v>
      </c>
      <c r="IF386" t="s">
        <v>426</v>
      </c>
      <c r="IG386" t="s">
        <v>426</v>
      </c>
      <c r="IH386">
        <v>0</v>
      </c>
      <c r="II386">
        <v>100</v>
      </c>
      <c r="IJ386">
        <v>100</v>
      </c>
      <c r="IK386">
        <v>1.979</v>
      </c>
      <c r="IL386">
        <v>0.3802</v>
      </c>
      <c r="IM386">
        <v>0.591063205497763</v>
      </c>
      <c r="IN386">
        <v>0.00362635438953289</v>
      </c>
      <c r="IO386">
        <v>-8.50754122937555e-07</v>
      </c>
      <c r="IP386">
        <v>2.87264459290622e-10</v>
      </c>
      <c r="IQ386">
        <v>-0.103101814204982</v>
      </c>
      <c r="IR386">
        <v>-0.017656537129445</v>
      </c>
      <c r="IS386">
        <v>0.00217271289782075</v>
      </c>
      <c r="IT386">
        <v>-2.34727275410467e-05</v>
      </c>
      <c r="IU386">
        <v>4</v>
      </c>
      <c r="IV386">
        <v>2183</v>
      </c>
      <c r="IW386">
        <v>1</v>
      </c>
      <c r="IX386">
        <v>27</v>
      </c>
      <c r="IY386">
        <v>29322759.6</v>
      </c>
      <c r="IZ386">
        <v>29322759.6</v>
      </c>
      <c r="JA386">
        <v>0.998535</v>
      </c>
      <c r="JB386">
        <v>2.64648</v>
      </c>
      <c r="JC386">
        <v>1.54785</v>
      </c>
      <c r="JD386">
        <v>2.31201</v>
      </c>
      <c r="JE386">
        <v>1.64673</v>
      </c>
      <c r="JF386">
        <v>2.34497</v>
      </c>
      <c r="JG386">
        <v>34.6692</v>
      </c>
      <c r="JH386">
        <v>24.2101</v>
      </c>
      <c r="JI386">
        <v>18</v>
      </c>
      <c r="JJ386">
        <v>505.477</v>
      </c>
      <c r="JK386">
        <v>396.19</v>
      </c>
      <c r="JL386">
        <v>30.9063</v>
      </c>
      <c r="JM386">
        <v>28.6217</v>
      </c>
      <c r="JN386">
        <v>30.0001</v>
      </c>
      <c r="JO386">
        <v>28.5801</v>
      </c>
      <c r="JP386">
        <v>28.5271</v>
      </c>
      <c r="JQ386">
        <v>20.0094</v>
      </c>
      <c r="JR386">
        <v>20.7699</v>
      </c>
      <c r="JS386">
        <v>56.1964</v>
      </c>
      <c r="JT386">
        <v>30.9095</v>
      </c>
      <c r="JU386">
        <v>420</v>
      </c>
      <c r="JV386">
        <v>23.867</v>
      </c>
      <c r="JW386">
        <v>96.5604</v>
      </c>
      <c r="JX386">
        <v>94.5239</v>
      </c>
    </row>
    <row r="387" spans="1:284">
      <c r="A387">
        <v>371</v>
      </c>
      <c r="B387">
        <v>1759365577</v>
      </c>
      <c r="C387">
        <v>4534.90000009537</v>
      </c>
      <c r="D387" t="s">
        <v>1178</v>
      </c>
      <c r="E387" t="s">
        <v>1179</v>
      </c>
      <c r="F387">
        <v>5</v>
      </c>
      <c r="G387" t="s">
        <v>1153</v>
      </c>
      <c r="H387" t="s">
        <v>419</v>
      </c>
      <c r="I387">
        <v>1759365574</v>
      </c>
      <c r="J387">
        <f>(K387)/1000</f>
        <v>0</v>
      </c>
      <c r="K387">
        <f>1000*DK387*AI387*(DG387-DH387)/(100*CZ387*(1000-AI387*DG387))</f>
        <v>0</v>
      </c>
      <c r="L387">
        <f>DK387*AI387*(DF387-DE387*(1000-AI387*DH387)/(1000-AI387*DG387))/(100*CZ387)</f>
        <v>0</v>
      </c>
      <c r="M387">
        <f>DE387 - IF(AI387&gt;1, L387*CZ387*100.0/(AK387), 0)</f>
        <v>0</v>
      </c>
      <c r="N387">
        <f>((T387-J387/2)*M387-L387)/(T387+J387/2)</f>
        <v>0</v>
      </c>
      <c r="O387">
        <f>N387*(DL387+DM387)/1000.0</f>
        <v>0</v>
      </c>
      <c r="P387">
        <f>(DE387 - IF(AI387&gt;1, L387*CZ387*100.0/(AK387), 0))*(DL387+DM387)/1000.0</f>
        <v>0</v>
      </c>
      <c r="Q387">
        <f>2.0/((1/S387-1/R387)+SIGN(S387)*SQRT((1/S387-1/R387)*(1/S387-1/R387) + 4*DA387/((DA387+1)*(DA387+1))*(2*1/S387*1/R387-1/R387*1/R387)))</f>
        <v>0</v>
      </c>
      <c r="R387">
        <f>IF(LEFT(DB387,1)&lt;&gt;"0",IF(LEFT(DB387,1)="1",3.0,DC387),$D$5+$E$5*(DS387*DL387/($K$5*1000))+$F$5*(DS387*DL387/($K$5*1000))*MAX(MIN(CZ387,$J$5),$I$5)*MAX(MIN(CZ387,$J$5),$I$5)+$G$5*MAX(MIN(CZ387,$J$5),$I$5)*(DS387*DL387/($K$5*1000))+$H$5*(DS387*DL387/($K$5*1000))*(DS387*DL387/($K$5*1000)))</f>
        <v>0</v>
      </c>
      <c r="S387">
        <f>J387*(1000-(1000*0.61365*exp(17.502*W387/(240.97+W387))/(DL387+DM387)+DG387)/2)/(1000*0.61365*exp(17.502*W387/(240.97+W387))/(DL387+DM387)-DG387)</f>
        <v>0</v>
      </c>
      <c r="T387">
        <f>1/((DA387+1)/(Q387/1.6)+1/(R387/1.37)) + DA387/((DA387+1)/(Q387/1.6) + DA387/(R387/1.37))</f>
        <v>0</v>
      </c>
      <c r="U387">
        <f>(CV387*CY387)</f>
        <v>0</v>
      </c>
      <c r="V387">
        <f>(DN387+(U387+2*0.95*5.67E-8*(((DN387+$B$7)+273)^4-(DN387+273)^4)-44100*J387)/(1.84*29.3*R387+8*0.95*5.67E-8*(DN387+273)^3))</f>
        <v>0</v>
      </c>
      <c r="W387">
        <f>($C$7*DO387+$D$7*DP387+$E$7*V387)</f>
        <v>0</v>
      </c>
      <c r="X387">
        <f>0.61365*exp(17.502*W387/(240.97+W387))</f>
        <v>0</v>
      </c>
      <c r="Y387">
        <f>(Z387/AA387*100)</f>
        <v>0</v>
      </c>
      <c r="Z387">
        <f>DG387*(DL387+DM387)/1000</f>
        <v>0</v>
      </c>
      <c r="AA387">
        <f>0.61365*exp(17.502*DN387/(240.97+DN387))</f>
        <v>0</v>
      </c>
      <c r="AB387">
        <f>(X387-DG387*(DL387+DM387)/1000)</f>
        <v>0</v>
      </c>
      <c r="AC387">
        <f>(-J387*44100)</f>
        <v>0</v>
      </c>
      <c r="AD387">
        <f>2*29.3*R387*0.92*(DN387-W387)</f>
        <v>0</v>
      </c>
      <c r="AE387">
        <f>2*0.95*5.67E-8*(((DN387+$B$7)+273)^4-(W387+273)^4)</f>
        <v>0</v>
      </c>
      <c r="AF387">
        <f>U387+AE387+AC387+AD387</f>
        <v>0</v>
      </c>
      <c r="AG387">
        <v>0</v>
      </c>
      <c r="AH387">
        <v>0</v>
      </c>
      <c r="AI387">
        <f>IF(AG387*$H$13&gt;=AK387,1.0,(AK387/(AK387-AG387*$H$13)))</f>
        <v>0</v>
      </c>
      <c r="AJ387">
        <f>(AI387-1)*100</f>
        <v>0</v>
      </c>
      <c r="AK387">
        <f>MAX(0,($B$13+$C$13*DS387)/(1+$D$13*DS387)*DL387/(DN387+273)*$E$13)</f>
        <v>0</v>
      </c>
      <c r="AL387" t="s">
        <v>420</v>
      </c>
      <c r="AM387" t="s">
        <v>420</v>
      </c>
      <c r="AN387">
        <v>0</v>
      </c>
      <c r="AO387">
        <v>0</v>
      </c>
      <c r="AP387">
        <f>1-AN387/AO387</f>
        <v>0</v>
      </c>
      <c r="AQ387">
        <v>0</v>
      </c>
      <c r="AR387" t="s">
        <v>420</v>
      </c>
      <c r="AS387" t="s">
        <v>420</v>
      </c>
      <c r="AT387">
        <v>0</v>
      </c>
      <c r="AU387">
        <v>0</v>
      </c>
      <c r="AV387">
        <f>1-AT387/AU387</f>
        <v>0</v>
      </c>
      <c r="AW387">
        <v>0.5</v>
      </c>
      <c r="AX387">
        <f>CW387</f>
        <v>0</v>
      </c>
      <c r="AY387">
        <f>L387</f>
        <v>0</v>
      </c>
      <c r="AZ387">
        <f>AV387*AW387*AX387</f>
        <v>0</v>
      </c>
      <c r="BA387">
        <f>(AY387-AQ387)/AX387</f>
        <v>0</v>
      </c>
      <c r="BB387">
        <f>(AO387-AU387)/AU387</f>
        <v>0</v>
      </c>
      <c r="BC387">
        <f>AN387/(AP387+AN387/AU387)</f>
        <v>0</v>
      </c>
      <c r="BD387" t="s">
        <v>420</v>
      </c>
      <c r="BE387">
        <v>0</v>
      </c>
      <c r="BF387">
        <f>IF(BE387&lt;&gt;0, BE387, BC387)</f>
        <v>0</v>
      </c>
      <c r="BG387">
        <f>1-BF387/AU387</f>
        <v>0</v>
      </c>
      <c r="BH387">
        <f>(AU387-AT387)/(AU387-BF387)</f>
        <v>0</v>
      </c>
      <c r="BI387">
        <f>(AO387-AU387)/(AO387-BF387)</f>
        <v>0</v>
      </c>
      <c r="BJ387">
        <f>(AU387-AT387)/(AU387-AN387)</f>
        <v>0</v>
      </c>
      <c r="BK387">
        <f>(AO387-AU387)/(AO387-AN387)</f>
        <v>0</v>
      </c>
      <c r="BL387">
        <f>(BH387*BF387/AT387)</f>
        <v>0</v>
      </c>
      <c r="BM387">
        <f>(1-BL387)</f>
        <v>0</v>
      </c>
      <c r="CV387">
        <f>$B$11*DT387+$C$11*DU387+$F$11*EF387*(1-EI387)</f>
        <v>0</v>
      </c>
      <c r="CW387">
        <f>CV387*CX387</f>
        <v>0</v>
      </c>
      <c r="CX387">
        <f>($B$11*$D$9+$C$11*$D$9+$F$11*((ES387+EK387)/MAX(ES387+EK387+ET387, 0.1)*$I$9+ET387/MAX(ES387+EK387+ET387, 0.1)*$J$9))/($B$11+$C$11+$F$11)</f>
        <v>0</v>
      </c>
      <c r="CY387">
        <f>($B$11*$K$9+$C$11*$K$9+$F$11*((ES387+EK387)/MAX(ES387+EK387+ET387, 0.1)*$P$9+ET387/MAX(ES387+EK387+ET387, 0.1)*$Q$9))/($B$11+$C$11+$F$11)</f>
        <v>0</v>
      </c>
      <c r="CZ387">
        <v>2.44</v>
      </c>
      <c r="DA387">
        <v>0.5</v>
      </c>
      <c r="DB387" t="s">
        <v>421</v>
      </c>
      <c r="DC387">
        <v>2</v>
      </c>
      <c r="DD387">
        <v>1759365574</v>
      </c>
      <c r="DE387">
        <v>420.044666666667</v>
      </c>
      <c r="DF387">
        <v>420.002333333333</v>
      </c>
      <c r="DG387">
        <v>23.9457333333333</v>
      </c>
      <c r="DH387">
        <v>23.8306333333333</v>
      </c>
      <c r="DI387">
        <v>418.065333333333</v>
      </c>
      <c r="DJ387">
        <v>23.5655</v>
      </c>
      <c r="DK387">
        <v>500.04</v>
      </c>
      <c r="DL387">
        <v>90.3418333333333</v>
      </c>
      <c r="DM387">
        <v>0.0335912333333333</v>
      </c>
      <c r="DN387">
        <v>30.2625</v>
      </c>
      <c r="DO387">
        <v>29.9843333333333</v>
      </c>
      <c r="DP387">
        <v>999.9</v>
      </c>
      <c r="DQ387">
        <v>0</v>
      </c>
      <c r="DR387">
        <v>0</v>
      </c>
      <c r="DS387">
        <v>10003.96</v>
      </c>
      <c r="DT387">
        <v>0</v>
      </c>
      <c r="DU387">
        <v>0.330984</v>
      </c>
      <c r="DV387">
        <v>0.0423889333333333</v>
      </c>
      <c r="DW387">
        <v>430.349666666667</v>
      </c>
      <c r="DX387">
        <v>430.255666666667</v>
      </c>
      <c r="DY387">
        <v>0.115091666666667</v>
      </c>
      <c r="DZ387">
        <v>420.002333333333</v>
      </c>
      <c r="EA387">
        <v>23.8306333333333</v>
      </c>
      <c r="EB387">
        <v>2.1633</v>
      </c>
      <c r="EC387">
        <v>2.15290333333333</v>
      </c>
      <c r="ED387">
        <v>18.6930666666667</v>
      </c>
      <c r="EE387">
        <v>18.6161</v>
      </c>
      <c r="EF387">
        <v>0.00500059</v>
      </c>
      <c r="EG387">
        <v>0</v>
      </c>
      <c r="EH387">
        <v>0</v>
      </c>
      <c r="EI387">
        <v>0</v>
      </c>
      <c r="EJ387">
        <v>244</v>
      </c>
      <c r="EK387">
        <v>0.00500059</v>
      </c>
      <c r="EL387">
        <v>-10.1333333333333</v>
      </c>
      <c r="EM387">
        <v>-1.5</v>
      </c>
      <c r="EN387">
        <v>35.937</v>
      </c>
      <c r="EO387">
        <v>39.1456666666667</v>
      </c>
      <c r="EP387">
        <v>37.312</v>
      </c>
      <c r="EQ387">
        <v>39.3956666666667</v>
      </c>
      <c r="ER387">
        <v>38.187</v>
      </c>
      <c r="ES387">
        <v>0</v>
      </c>
      <c r="ET387">
        <v>0</v>
      </c>
      <c r="EU387">
        <v>0</v>
      </c>
      <c r="EV387">
        <v>1759365578.5</v>
      </c>
      <c r="EW387">
        <v>0</v>
      </c>
      <c r="EX387">
        <v>242.353846153846</v>
      </c>
      <c r="EY387">
        <v>7.88376066723118</v>
      </c>
      <c r="EZ387">
        <v>3.44615398731349</v>
      </c>
      <c r="FA387">
        <v>-8.33846153846154</v>
      </c>
      <c r="FB387">
        <v>15</v>
      </c>
      <c r="FC387">
        <v>0</v>
      </c>
      <c r="FD387" t="s">
        <v>422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0.0288739907238095</v>
      </c>
      <c r="FQ387">
        <v>0.00762383152207779</v>
      </c>
      <c r="FR387">
        <v>0.031693484232</v>
      </c>
      <c r="FS387">
        <v>1</v>
      </c>
      <c r="FT387">
        <v>243.317647058823</v>
      </c>
      <c r="FU387">
        <v>-17.4606570840362</v>
      </c>
      <c r="FV387">
        <v>5.21645984238326</v>
      </c>
      <c r="FW387">
        <v>-1</v>
      </c>
      <c r="FX387">
        <v>0.112448333333333</v>
      </c>
      <c r="FY387">
        <v>0.00651553246753255</v>
      </c>
      <c r="FZ387">
        <v>0.00136730155984536</v>
      </c>
      <c r="GA387">
        <v>1</v>
      </c>
      <c r="GB387">
        <v>2</v>
      </c>
      <c r="GC387">
        <v>2</v>
      </c>
      <c r="GD387" t="s">
        <v>449</v>
      </c>
      <c r="GE387">
        <v>3.13296</v>
      </c>
      <c r="GF387">
        <v>2.71161</v>
      </c>
      <c r="GG387">
        <v>0.089284</v>
      </c>
      <c r="GH387">
        <v>0.0897471</v>
      </c>
      <c r="GI387">
        <v>0.102542</v>
      </c>
      <c r="GJ387">
        <v>0.102953</v>
      </c>
      <c r="GK387">
        <v>34272.2</v>
      </c>
      <c r="GL387">
        <v>36694.6</v>
      </c>
      <c r="GM387">
        <v>34050</v>
      </c>
      <c r="GN387">
        <v>36501.9</v>
      </c>
      <c r="GO387">
        <v>43159.8</v>
      </c>
      <c r="GP387">
        <v>47006.5</v>
      </c>
      <c r="GQ387">
        <v>53120.9</v>
      </c>
      <c r="GR387">
        <v>58341.7</v>
      </c>
      <c r="GS387">
        <v>1.9509</v>
      </c>
      <c r="GT387">
        <v>1.78</v>
      </c>
      <c r="GU387">
        <v>0.0880063</v>
      </c>
      <c r="GV387">
        <v>0</v>
      </c>
      <c r="GW387">
        <v>28.5591</v>
      </c>
      <c r="GX387">
        <v>999.9</v>
      </c>
      <c r="GY387">
        <v>57.35</v>
      </c>
      <c r="GZ387">
        <v>31.018</v>
      </c>
      <c r="HA387">
        <v>28.669</v>
      </c>
      <c r="HB387">
        <v>55.1928</v>
      </c>
      <c r="HC387">
        <v>44.395</v>
      </c>
      <c r="HD387">
        <v>1</v>
      </c>
      <c r="HE387">
        <v>0.0975864</v>
      </c>
      <c r="HF387">
        <v>-1.4707</v>
      </c>
      <c r="HG387">
        <v>20.1257</v>
      </c>
      <c r="HH387">
        <v>5.19423</v>
      </c>
      <c r="HI387">
        <v>12.004</v>
      </c>
      <c r="HJ387">
        <v>4.97565</v>
      </c>
      <c r="HK387">
        <v>3.294</v>
      </c>
      <c r="HL387">
        <v>9999</v>
      </c>
      <c r="HM387">
        <v>9999</v>
      </c>
      <c r="HN387">
        <v>999.9</v>
      </c>
      <c r="HO387">
        <v>9999</v>
      </c>
      <c r="HP387">
        <v>1.86325</v>
      </c>
      <c r="HQ387">
        <v>1.86813</v>
      </c>
      <c r="HR387">
        <v>1.86792</v>
      </c>
      <c r="HS387">
        <v>1.86905</v>
      </c>
      <c r="HT387">
        <v>1.86984</v>
      </c>
      <c r="HU387">
        <v>1.86591</v>
      </c>
      <c r="HV387">
        <v>1.86696</v>
      </c>
      <c r="HW387">
        <v>1.86844</v>
      </c>
      <c r="HX387">
        <v>5</v>
      </c>
      <c r="HY387">
        <v>0</v>
      </c>
      <c r="HZ387">
        <v>0</v>
      </c>
      <c r="IA387">
        <v>0</v>
      </c>
      <c r="IB387" t="s">
        <v>424</v>
      </c>
      <c r="IC387" t="s">
        <v>425</v>
      </c>
      <c r="ID387" t="s">
        <v>426</v>
      </c>
      <c r="IE387" t="s">
        <v>426</v>
      </c>
      <c r="IF387" t="s">
        <v>426</v>
      </c>
      <c r="IG387" t="s">
        <v>426</v>
      </c>
      <c r="IH387">
        <v>0</v>
      </c>
      <c r="II387">
        <v>100</v>
      </c>
      <c r="IJ387">
        <v>100</v>
      </c>
      <c r="IK387">
        <v>1.979</v>
      </c>
      <c r="IL387">
        <v>0.3801</v>
      </c>
      <c r="IM387">
        <v>0.591063205497763</v>
      </c>
      <c r="IN387">
        <v>0.00362635438953289</v>
      </c>
      <c r="IO387">
        <v>-8.50754122937555e-07</v>
      </c>
      <c r="IP387">
        <v>2.87264459290622e-10</v>
      </c>
      <c r="IQ387">
        <v>-0.103101814204982</v>
      </c>
      <c r="IR387">
        <v>-0.017656537129445</v>
      </c>
      <c r="IS387">
        <v>0.00217271289782075</v>
      </c>
      <c r="IT387">
        <v>-2.34727275410467e-05</v>
      </c>
      <c r="IU387">
        <v>4</v>
      </c>
      <c r="IV387">
        <v>2183</v>
      </c>
      <c r="IW387">
        <v>1</v>
      </c>
      <c r="IX387">
        <v>27</v>
      </c>
      <c r="IY387">
        <v>29322759.6</v>
      </c>
      <c r="IZ387">
        <v>29322759.6</v>
      </c>
      <c r="JA387">
        <v>0.998535</v>
      </c>
      <c r="JB387">
        <v>2.63916</v>
      </c>
      <c r="JC387">
        <v>1.54785</v>
      </c>
      <c r="JD387">
        <v>2.31323</v>
      </c>
      <c r="JE387">
        <v>1.64673</v>
      </c>
      <c r="JF387">
        <v>2.36572</v>
      </c>
      <c r="JG387">
        <v>34.6692</v>
      </c>
      <c r="JH387">
        <v>24.2188</v>
      </c>
      <c r="JI387">
        <v>18</v>
      </c>
      <c r="JJ387">
        <v>505.709</v>
      </c>
      <c r="JK387">
        <v>396.04</v>
      </c>
      <c r="JL387">
        <v>30.911</v>
      </c>
      <c r="JM387">
        <v>28.6217</v>
      </c>
      <c r="JN387">
        <v>30.0001</v>
      </c>
      <c r="JO387">
        <v>28.5801</v>
      </c>
      <c r="JP387">
        <v>28.5271</v>
      </c>
      <c r="JQ387">
        <v>20.0111</v>
      </c>
      <c r="JR387">
        <v>20.7699</v>
      </c>
      <c r="JS387">
        <v>56.1964</v>
      </c>
      <c r="JT387">
        <v>30.921</v>
      </c>
      <c r="JU387">
        <v>420</v>
      </c>
      <c r="JV387">
        <v>23.867</v>
      </c>
      <c r="JW387">
        <v>96.5605</v>
      </c>
      <c r="JX387">
        <v>94.5241</v>
      </c>
    </row>
    <row r="388" spans="1:284">
      <c r="A388">
        <v>372</v>
      </c>
      <c r="B388">
        <v>1759365579</v>
      </c>
      <c r="C388">
        <v>4536.90000009537</v>
      </c>
      <c r="D388" t="s">
        <v>1180</v>
      </c>
      <c r="E388" t="s">
        <v>1181</v>
      </c>
      <c r="F388">
        <v>5</v>
      </c>
      <c r="G388" t="s">
        <v>1153</v>
      </c>
      <c r="H388" t="s">
        <v>419</v>
      </c>
      <c r="I388">
        <v>1759365576</v>
      </c>
      <c r="J388">
        <f>(K388)/1000</f>
        <v>0</v>
      </c>
      <c r="K388">
        <f>1000*DK388*AI388*(DG388-DH388)/(100*CZ388*(1000-AI388*DG388))</f>
        <v>0</v>
      </c>
      <c r="L388">
        <f>DK388*AI388*(DF388-DE388*(1000-AI388*DH388)/(1000-AI388*DG388))/(100*CZ388)</f>
        <v>0</v>
      </c>
      <c r="M388">
        <f>DE388 - IF(AI388&gt;1, L388*CZ388*100.0/(AK388), 0)</f>
        <v>0</v>
      </c>
      <c r="N388">
        <f>((T388-J388/2)*M388-L388)/(T388+J388/2)</f>
        <v>0</v>
      </c>
      <c r="O388">
        <f>N388*(DL388+DM388)/1000.0</f>
        <v>0</v>
      </c>
      <c r="P388">
        <f>(DE388 - IF(AI388&gt;1, L388*CZ388*100.0/(AK388), 0))*(DL388+DM388)/1000.0</f>
        <v>0</v>
      </c>
      <c r="Q388">
        <f>2.0/((1/S388-1/R388)+SIGN(S388)*SQRT((1/S388-1/R388)*(1/S388-1/R388) + 4*DA388/((DA388+1)*(DA388+1))*(2*1/S388*1/R388-1/R388*1/R388)))</f>
        <v>0</v>
      </c>
      <c r="R388">
        <f>IF(LEFT(DB388,1)&lt;&gt;"0",IF(LEFT(DB388,1)="1",3.0,DC388),$D$5+$E$5*(DS388*DL388/($K$5*1000))+$F$5*(DS388*DL388/($K$5*1000))*MAX(MIN(CZ388,$J$5),$I$5)*MAX(MIN(CZ388,$J$5),$I$5)+$G$5*MAX(MIN(CZ388,$J$5),$I$5)*(DS388*DL388/($K$5*1000))+$H$5*(DS388*DL388/($K$5*1000))*(DS388*DL388/($K$5*1000)))</f>
        <v>0</v>
      </c>
      <c r="S388">
        <f>J388*(1000-(1000*0.61365*exp(17.502*W388/(240.97+W388))/(DL388+DM388)+DG388)/2)/(1000*0.61365*exp(17.502*W388/(240.97+W388))/(DL388+DM388)-DG388)</f>
        <v>0</v>
      </c>
      <c r="T388">
        <f>1/((DA388+1)/(Q388/1.6)+1/(R388/1.37)) + DA388/((DA388+1)/(Q388/1.6) + DA388/(R388/1.37))</f>
        <v>0</v>
      </c>
      <c r="U388">
        <f>(CV388*CY388)</f>
        <v>0</v>
      </c>
      <c r="V388">
        <f>(DN388+(U388+2*0.95*5.67E-8*(((DN388+$B$7)+273)^4-(DN388+273)^4)-44100*J388)/(1.84*29.3*R388+8*0.95*5.67E-8*(DN388+273)^3))</f>
        <v>0</v>
      </c>
      <c r="W388">
        <f>($C$7*DO388+$D$7*DP388+$E$7*V388)</f>
        <v>0</v>
      </c>
      <c r="X388">
        <f>0.61365*exp(17.502*W388/(240.97+W388))</f>
        <v>0</v>
      </c>
      <c r="Y388">
        <f>(Z388/AA388*100)</f>
        <v>0</v>
      </c>
      <c r="Z388">
        <f>DG388*(DL388+DM388)/1000</f>
        <v>0</v>
      </c>
      <c r="AA388">
        <f>0.61365*exp(17.502*DN388/(240.97+DN388))</f>
        <v>0</v>
      </c>
      <c r="AB388">
        <f>(X388-DG388*(DL388+DM388)/1000)</f>
        <v>0</v>
      </c>
      <c r="AC388">
        <f>(-J388*44100)</f>
        <v>0</v>
      </c>
      <c r="AD388">
        <f>2*29.3*R388*0.92*(DN388-W388)</f>
        <v>0</v>
      </c>
      <c r="AE388">
        <f>2*0.95*5.67E-8*(((DN388+$B$7)+273)^4-(W388+273)^4)</f>
        <v>0</v>
      </c>
      <c r="AF388">
        <f>U388+AE388+AC388+AD388</f>
        <v>0</v>
      </c>
      <c r="AG388">
        <v>0</v>
      </c>
      <c r="AH388">
        <v>0</v>
      </c>
      <c r="AI388">
        <f>IF(AG388*$H$13&gt;=AK388,1.0,(AK388/(AK388-AG388*$H$13)))</f>
        <v>0</v>
      </c>
      <c r="AJ388">
        <f>(AI388-1)*100</f>
        <v>0</v>
      </c>
      <c r="AK388">
        <f>MAX(0,($B$13+$C$13*DS388)/(1+$D$13*DS388)*DL388/(DN388+273)*$E$13)</f>
        <v>0</v>
      </c>
      <c r="AL388" t="s">
        <v>420</v>
      </c>
      <c r="AM388" t="s">
        <v>420</v>
      </c>
      <c r="AN388">
        <v>0</v>
      </c>
      <c r="AO388">
        <v>0</v>
      </c>
      <c r="AP388">
        <f>1-AN388/AO388</f>
        <v>0</v>
      </c>
      <c r="AQ388">
        <v>0</v>
      </c>
      <c r="AR388" t="s">
        <v>420</v>
      </c>
      <c r="AS388" t="s">
        <v>420</v>
      </c>
      <c r="AT388">
        <v>0</v>
      </c>
      <c r="AU388">
        <v>0</v>
      </c>
      <c r="AV388">
        <f>1-AT388/AU388</f>
        <v>0</v>
      </c>
      <c r="AW388">
        <v>0.5</v>
      </c>
      <c r="AX388">
        <f>CW388</f>
        <v>0</v>
      </c>
      <c r="AY388">
        <f>L388</f>
        <v>0</v>
      </c>
      <c r="AZ388">
        <f>AV388*AW388*AX388</f>
        <v>0</v>
      </c>
      <c r="BA388">
        <f>(AY388-AQ388)/AX388</f>
        <v>0</v>
      </c>
      <c r="BB388">
        <f>(AO388-AU388)/AU388</f>
        <v>0</v>
      </c>
      <c r="BC388">
        <f>AN388/(AP388+AN388/AU388)</f>
        <v>0</v>
      </c>
      <c r="BD388" t="s">
        <v>420</v>
      </c>
      <c r="BE388">
        <v>0</v>
      </c>
      <c r="BF388">
        <f>IF(BE388&lt;&gt;0, BE388, BC388)</f>
        <v>0</v>
      </c>
      <c r="BG388">
        <f>1-BF388/AU388</f>
        <v>0</v>
      </c>
      <c r="BH388">
        <f>(AU388-AT388)/(AU388-BF388)</f>
        <v>0</v>
      </c>
      <c r="BI388">
        <f>(AO388-AU388)/(AO388-BF388)</f>
        <v>0</v>
      </c>
      <c r="BJ388">
        <f>(AU388-AT388)/(AU388-AN388)</f>
        <v>0</v>
      </c>
      <c r="BK388">
        <f>(AO388-AU388)/(AO388-AN388)</f>
        <v>0</v>
      </c>
      <c r="BL388">
        <f>(BH388*BF388/AT388)</f>
        <v>0</v>
      </c>
      <c r="BM388">
        <f>(1-BL388)</f>
        <v>0</v>
      </c>
      <c r="CV388">
        <f>$B$11*DT388+$C$11*DU388+$F$11*EF388*(1-EI388)</f>
        <v>0</v>
      </c>
      <c r="CW388">
        <f>CV388*CX388</f>
        <v>0</v>
      </c>
      <c r="CX388">
        <f>($B$11*$D$9+$C$11*$D$9+$F$11*((ES388+EK388)/MAX(ES388+EK388+ET388, 0.1)*$I$9+ET388/MAX(ES388+EK388+ET388, 0.1)*$J$9))/($B$11+$C$11+$F$11)</f>
        <v>0</v>
      </c>
      <c r="CY388">
        <f>($B$11*$K$9+$C$11*$K$9+$F$11*((ES388+EK388)/MAX(ES388+EK388+ET388, 0.1)*$P$9+ET388/MAX(ES388+EK388+ET388, 0.1)*$Q$9))/($B$11+$C$11+$F$11)</f>
        <v>0</v>
      </c>
      <c r="CZ388">
        <v>2.44</v>
      </c>
      <c r="DA388">
        <v>0.5</v>
      </c>
      <c r="DB388" t="s">
        <v>421</v>
      </c>
      <c r="DC388">
        <v>2</v>
      </c>
      <c r="DD388">
        <v>1759365576</v>
      </c>
      <c r="DE388">
        <v>420.025666666667</v>
      </c>
      <c r="DF388">
        <v>419.992666666667</v>
      </c>
      <c r="DG388">
        <v>23.9451333333333</v>
      </c>
      <c r="DH388">
        <v>23.8294333333333</v>
      </c>
      <c r="DI388">
        <v>418.046</v>
      </c>
      <c r="DJ388">
        <v>23.5649333333333</v>
      </c>
      <c r="DK388">
        <v>500.047666666667</v>
      </c>
      <c r="DL388">
        <v>90.3424</v>
      </c>
      <c r="DM388">
        <v>0.0336081</v>
      </c>
      <c r="DN388">
        <v>30.2631666666667</v>
      </c>
      <c r="DO388">
        <v>29.9889666666667</v>
      </c>
      <c r="DP388">
        <v>999.9</v>
      </c>
      <c r="DQ388">
        <v>0</v>
      </c>
      <c r="DR388">
        <v>0</v>
      </c>
      <c r="DS388">
        <v>9995.42</v>
      </c>
      <c r="DT388">
        <v>0</v>
      </c>
      <c r="DU388">
        <v>0.330984</v>
      </c>
      <c r="DV388">
        <v>0.0328165733333333</v>
      </c>
      <c r="DW388">
        <v>430.329666666667</v>
      </c>
      <c r="DX388">
        <v>430.245333333333</v>
      </c>
      <c r="DY388">
        <v>0.115693666666667</v>
      </c>
      <c r="DZ388">
        <v>419.992666666667</v>
      </c>
      <c r="EA388">
        <v>23.8294333333333</v>
      </c>
      <c r="EB388">
        <v>2.16326</v>
      </c>
      <c r="EC388">
        <v>2.15280666666667</v>
      </c>
      <c r="ED388">
        <v>18.6927666666667</v>
      </c>
      <c r="EE388">
        <v>18.6154</v>
      </c>
      <c r="EF388">
        <v>0.00500059</v>
      </c>
      <c r="EG388">
        <v>0</v>
      </c>
      <c r="EH388">
        <v>0</v>
      </c>
      <c r="EI388">
        <v>0</v>
      </c>
      <c r="EJ388">
        <v>244.966666666667</v>
      </c>
      <c r="EK388">
        <v>0.00500059</v>
      </c>
      <c r="EL388">
        <v>-6.73333333333333</v>
      </c>
      <c r="EM388">
        <v>-0.3</v>
      </c>
      <c r="EN388">
        <v>35.937</v>
      </c>
      <c r="EO388">
        <v>39.125</v>
      </c>
      <c r="EP388">
        <v>37.2913333333333</v>
      </c>
      <c r="EQ388">
        <v>39.354</v>
      </c>
      <c r="ER388">
        <v>38.187</v>
      </c>
      <c r="ES388">
        <v>0</v>
      </c>
      <c r="ET388">
        <v>0</v>
      </c>
      <c r="EU388">
        <v>0</v>
      </c>
      <c r="EV388">
        <v>1759365580.3</v>
      </c>
      <c r="EW388">
        <v>0</v>
      </c>
      <c r="EX388">
        <v>242.604</v>
      </c>
      <c r="EY388">
        <v>-16.9153848009695</v>
      </c>
      <c r="EZ388">
        <v>-5.22307684978788</v>
      </c>
      <c r="FA388">
        <v>-7.976</v>
      </c>
      <c r="FB388">
        <v>15</v>
      </c>
      <c r="FC388">
        <v>0</v>
      </c>
      <c r="FD388" t="s">
        <v>422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0.0343133888190476</v>
      </c>
      <c r="FQ388">
        <v>-0.0927488570805195</v>
      </c>
      <c r="FR388">
        <v>0.0255233737597974</v>
      </c>
      <c r="FS388">
        <v>1</v>
      </c>
      <c r="FT388">
        <v>242.911764705882</v>
      </c>
      <c r="FU388">
        <v>-5.90068758325905</v>
      </c>
      <c r="FV388">
        <v>5.03994425190237</v>
      </c>
      <c r="FW388">
        <v>-1</v>
      </c>
      <c r="FX388">
        <v>0.11288219047619</v>
      </c>
      <c r="FY388">
        <v>0.00971205194805206</v>
      </c>
      <c r="FZ388">
        <v>0.0016502334212684</v>
      </c>
      <c r="GA388">
        <v>1</v>
      </c>
      <c r="GB388">
        <v>2</v>
      </c>
      <c r="GC388">
        <v>2</v>
      </c>
      <c r="GD388" t="s">
        <v>449</v>
      </c>
      <c r="GE388">
        <v>3.13284</v>
      </c>
      <c r="GF388">
        <v>2.71147</v>
      </c>
      <c r="GG388">
        <v>0.0892849</v>
      </c>
      <c r="GH388">
        <v>0.0897514</v>
      </c>
      <c r="GI388">
        <v>0.102543</v>
      </c>
      <c r="GJ388">
        <v>0.102954</v>
      </c>
      <c r="GK388">
        <v>34272.3</v>
      </c>
      <c r="GL388">
        <v>36694.4</v>
      </c>
      <c r="GM388">
        <v>34050.2</v>
      </c>
      <c r="GN388">
        <v>36501.8</v>
      </c>
      <c r="GO388">
        <v>43159.9</v>
      </c>
      <c r="GP388">
        <v>47006.6</v>
      </c>
      <c r="GQ388">
        <v>53121.1</v>
      </c>
      <c r="GR388">
        <v>58341.8</v>
      </c>
      <c r="GS388">
        <v>1.95082</v>
      </c>
      <c r="GT388">
        <v>1.78005</v>
      </c>
      <c r="GU388">
        <v>0.0883564</v>
      </c>
      <c r="GV388">
        <v>0</v>
      </c>
      <c r="GW388">
        <v>28.5572</v>
      </c>
      <c r="GX388">
        <v>999.9</v>
      </c>
      <c r="GY388">
        <v>57.35</v>
      </c>
      <c r="GZ388">
        <v>31.018</v>
      </c>
      <c r="HA388">
        <v>28.6686</v>
      </c>
      <c r="HB388">
        <v>54.6928</v>
      </c>
      <c r="HC388">
        <v>44.5593</v>
      </c>
      <c r="HD388">
        <v>1</v>
      </c>
      <c r="HE388">
        <v>0.0975762</v>
      </c>
      <c r="HF388">
        <v>-1.48556</v>
      </c>
      <c r="HG388">
        <v>20.1255</v>
      </c>
      <c r="HH388">
        <v>5.19543</v>
      </c>
      <c r="HI388">
        <v>12.004</v>
      </c>
      <c r="HJ388">
        <v>4.9756</v>
      </c>
      <c r="HK388">
        <v>3.294</v>
      </c>
      <c r="HL388">
        <v>9999</v>
      </c>
      <c r="HM388">
        <v>9999</v>
      </c>
      <c r="HN388">
        <v>999.9</v>
      </c>
      <c r="HO388">
        <v>9999</v>
      </c>
      <c r="HP388">
        <v>1.86325</v>
      </c>
      <c r="HQ388">
        <v>1.86813</v>
      </c>
      <c r="HR388">
        <v>1.86792</v>
      </c>
      <c r="HS388">
        <v>1.86905</v>
      </c>
      <c r="HT388">
        <v>1.86985</v>
      </c>
      <c r="HU388">
        <v>1.86591</v>
      </c>
      <c r="HV388">
        <v>1.86695</v>
      </c>
      <c r="HW388">
        <v>1.86844</v>
      </c>
      <c r="HX388">
        <v>5</v>
      </c>
      <c r="HY388">
        <v>0</v>
      </c>
      <c r="HZ388">
        <v>0</v>
      </c>
      <c r="IA388">
        <v>0</v>
      </c>
      <c r="IB388" t="s">
        <v>424</v>
      </c>
      <c r="IC388" t="s">
        <v>425</v>
      </c>
      <c r="ID388" t="s">
        <v>426</v>
      </c>
      <c r="IE388" t="s">
        <v>426</v>
      </c>
      <c r="IF388" t="s">
        <v>426</v>
      </c>
      <c r="IG388" t="s">
        <v>426</v>
      </c>
      <c r="IH388">
        <v>0</v>
      </c>
      <c r="II388">
        <v>100</v>
      </c>
      <c r="IJ388">
        <v>100</v>
      </c>
      <c r="IK388">
        <v>1.979</v>
      </c>
      <c r="IL388">
        <v>0.3801</v>
      </c>
      <c r="IM388">
        <v>0.591063205497763</v>
      </c>
      <c r="IN388">
        <v>0.00362635438953289</v>
      </c>
      <c r="IO388">
        <v>-8.50754122937555e-07</v>
      </c>
      <c r="IP388">
        <v>2.87264459290622e-10</v>
      </c>
      <c r="IQ388">
        <v>-0.103101814204982</v>
      </c>
      <c r="IR388">
        <v>-0.017656537129445</v>
      </c>
      <c r="IS388">
        <v>0.00217271289782075</v>
      </c>
      <c r="IT388">
        <v>-2.34727275410467e-05</v>
      </c>
      <c r="IU388">
        <v>4</v>
      </c>
      <c r="IV388">
        <v>2183</v>
      </c>
      <c r="IW388">
        <v>1</v>
      </c>
      <c r="IX388">
        <v>27</v>
      </c>
      <c r="IY388">
        <v>29322759.6</v>
      </c>
      <c r="IZ388">
        <v>29322759.6</v>
      </c>
      <c r="JA388">
        <v>0.998535</v>
      </c>
      <c r="JB388">
        <v>2.65137</v>
      </c>
      <c r="JC388">
        <v>1.54785</v>
      </c>
      <c r="JD388">
        <v>2.31323</v>
      </c>
      <c r="JE388">
        <v>1.64673</v>
      </c>
      <c r="JF388">
        <v>2.25952</v>
      </c>
      <c r="JG388">
        <v>34.6692</v>
      </c>
      <c r="JH388">
        <v>24.2101</v>
      </c>
      <c r="JI388">
        <v>18</v>
      </c>
      <c r="JJ388">
        <v>505.66</v>
      </c>
      <c r="JK388">
        <v>396.068</v>
      </c>
      <c r="JL388">
        <v>30.9145</v>
      </c>
      <c r="JM388">
        <v>28.6217</v>
      </c>
      <c r="JN388">
        <v>30.0001</v>
      </c>
      <c r="JO388">
        <v>28.5801</v>
      </c>
      <c r="JP388">
        <v>28.5271</v>
      </c>
      <c r="JQ388">
        <v>20.0099</v>
      </c>
      <c r="JR388">
        <v>20.7699</v>
      </c>
      <c r="JS388">
        <v>56.1964</v>
      </c>
      <c r="JT388">
        <v>30.921</v>
      </c>
      <c r="JU388">
        <v>420</v>
      </c>
      <c r="JV388">
        <v>23.867</v>
      </c>
      <c r="JW388">
        <v>96.5608</v>
      </c>
      <c r="JX388">
        <v>94.5242</v>
      </c>
    </row>
    <row r="389" spans="1:284">
      <c r="A389">
        <v>373</v>
      </c>
      <c r="B389">
        <v>1759365581</v>
      </c>
      <c r="C389">
        <v>4538.90000009537</v>
      </c>
      <c r="D389" t="s">
        <v>1182</v>
      </c>
      <c r="E389" t="s">
        <v>1183</v>
      </c>
      <c r="F389">
        <v>5</v>
      </c>
      <c r="G389" t="s">
        <v>1153</v>
      </c>
      <c r="H389" t="s">
        <v>419</v>
      </c>
      <c r="I389">
        <v>1759365578</v>
      </c>
      <c r="J389">
        <f>(K389)/1000</f>
        <v>0</v>
      </c>
      <c r="K389">
        <f>1000*DK389*AI389*(DG389-DH389)/(100*CZ389*(1000-AI389*DG389))</f>
        <v>0</v>
      </c>
      <c r="L389">
        <f>DK389*AI389*(DF389-DE389*(1000-AI389*DH389)/(1000-AI389*DG389))/(100*CZ389)</f>
        <v>0</v>
      </c>
      <c r="M389">
        <f>DE389 - IF(AI389&gt;1, L389*CZ389*100.0/(AK389), 0)</f>
        <v>0</v>
      </c>
      <c r="N389">
        <f>((T389-J389/2)*M389-L389)/(T389+J389/2)</f>
        <v>0</v>
      </c>
      <c r="O389">
        <f>N389*(DL389+DM389)/1000.0</f>
        <v>0</v>
      </c>
      <c r="P389">
        <f>(DE389 - IF(AI389&gt;1, L389*CZ389*100.0/(AK389), 0))*(DL389+DM389)/1000.0</f>
        <v>0</v>
      </c>
      <c r="Q389">
        <f>2.0/((1/S389-1/R389)+SIGN(S389)*SQRT((1/S389-1/R389)*(1/S389-1/R389) + 4*DA389/((DA389+1)*(DA389+1))*(2*1/S389*1/R389-1/R389*1/R389)))</f>
        <v>0</v>
      </c>
      <c r="R389">
        <f>IF(LEFT(DB389,1)&lt;&gt;"0",IF(LEFT(DB389,1)="1",3.0,DC389),$D$5+$E$5*(DS389*DL389/($K$5*1000))+$F$5*(DS389*DL389/($K$5*1000))*MAX(MIN(CZ389,$J$5),$I$5)*MAX(MIN(CZ389,$J$5),$I$5)+$G$5*MAX(MIN(CZ389,$J$5),$I$5)*(DS389*DL389/($K$5*1000))+$H$5*(DS389*DL389/($K$5*1000))*(DS389*DL389/($K$5*1000)))</f>
        <v>0</v>
      </c>
      <c r="S389">
        <f>J389*(1000-(1000*0.61365*exp(17.502*W389/(240.97+W389))/(DL389+DM389)+DG389)/2)/(1000*0.61365*exp(17.502*W389/(240.97+W389))/(DL389+DM389)-DG389)</f>
        <v>0</v>
      </c>
      <c r="T389">
        <f>1/((DA389+1)/(Q389/1.6)+1/(R389/1.37)) + DA389/((DA389+1)/(Q389/1.6) + DA389/(R389/1.37))</f>
        <v>0</v>
      </c>
      <c r="U389">
        <f>(CV389*CY389)</f>
        <v>0</v>
      </c>
      <c r="V389">
        <f>(DN389+(U389+2*0.95*5.67E-8*(((DN389+$B$7)+273)^4-(DN389+273)^4)-44100*J389)/(1.84*29.3*R389+8*0.95*5.67E-8*(DN389+273)^3))</f>
        <v>0</v>
      </c>
      <c r="W389">
        <f>($C$7*DO389+$D$7*DP389+$E$7*V389)</f>
        <v>0</v>
      </c>
      <c r="X389">
        <f>0.61365*exp(17.502*W389/(240.97+W389))</f>
        <v>0</v>
      </c>
      <c r="Y389">
        <f>(Z389/AA389*100)</f>
        <v>0</v>
      </c>
      <c r="Z389">
        <f>DG389*(DL389+DM389)/1000</f>
        <v>0</v>
      </c>
      <c r="AA389">
        <f>0.61365*exp(17.502*DN389/(240.97+DN389))</f>
        <v>0</v>
      </c>
      <c r="AB389">
        <f>(X389-DG389*(DL389+DM389)/1000)</f>
        <v>0</v>
      </c>
      <c r="AC389">
        <f>(-J389*44100)</f>
        <v>0</v>
      </c>
      <c r="AD389">
        <f>2*29.3*R389*0.92*(DN389-W389)</f>
        <v>0</v>
      </c>
      <c r="AE389">
        <f>2*0.95*5.67E-8*(((DN389+$B$7)+273)^4-(W389+273)^4)</f>
        <v>0</v>
      </c>
      <c r="AF389">
        <f>U389+AE389+AC389+AD389</f>
        <v>0</v>
      </c>
      <c r="AG389">
        <v>0</v>
      </c>
      <c r="AH389">
        <v>0</v>
      </c>
      <c r="AI389">
        <f>IF(AG389*$H$13&gt;=AK389,1.0,(AK389/(AK389-AG389*$H$13)))</f>
        <v>0</v>
      </c>
      <c r="AJ389">
        <f>(AI389-1)*100</f>
        <v>0</v>
      </c>
      <c r="AK389">
        <f>MAX(0,($B$13+$C$13*DS389)/(1+$D$13*DS389)*DL389/(DN389+273)*$E$13)</f>
        <v>0</v>
      </c>
      <c r="AL389" t="s">
        <v>420</v>
      </c>
      <c r="AM389" t="s">
        <v>420</v>
      </c>
      <c r="AN389">
        <v>0</v>
      </c>
      <c r="AO389">
        <v>0</v>
      </c>
      <c r="AP389">
        <f>1-AN389/AO389</f>
        <v>0</v>
      </c>
      <c r="AQ389">
        <v>0</v>
      </c>
      <c r="AR389" t="s">
        <v>420</v>
      </c>
      <c r="AS389" t="s">
        <v>420</v>
      </c>
      <c r="AT389">
        <v>0</v>
      </c>
      <c r="AU389">
        <v>0</v>
      </c>
      <c r="AV389">
        <f>1-AT389/AU389</f>
        <v>0</v>
      </c>
      <c r="AW389">
        <v>0.5</v>
      </c>
      <c r="AX389">
        <f>CW389</f>
        <v>0</v>
      </c>
      <c r="AY389">
        <f>L389</f>
        <v>0</v>
      </c>
      <c r="AZ389">
        <f>AV389*AW389*AX389</f>
        <v>0</v>
      </c>
      <c r="BA389">
        <f>(AY389-AQ389)/AX389</f>
        <v>0</v>
      </c>
      <c r="BB389">
        <f>(AO389-AU389)/AU389</f>
        <v>0</v>
      </c>
      <c r="BC389">
        <f>AN389/(AP389+AN389/AU389)</f>
        <v>0</v>
      </c>
      <c r="BD389" t="s">
        <v>420</v>
      </c>
      <c r="BE389">
        <v>0</v>
      </c>
      <c r="BF389">
        <f>IF(BE389&lt;&gt;0, BE389, BC389)</f>
        <v>0</v>
      </c>
      <c r="BG389">
        <f>1-BF389/AU389</f>
        <v>0</v>
      </c>
      <c r="BH389">
        <f>(AU389-AT389)/(AU389-BF389)</f>
        <v>0</v>
      </c>
      <c r="BI389">
        <f>(AO389-AU389)/(AO389-BF389)</f>
        <v>0</v>
      </c>
      <c r="BJ389">
        <f>(AU389-AT389)/(AU389-AN389)</f>
        <v>0</v>
      </c>
      <c r="BK389">
        <f>(AO389-AU389)/(AO389-AN389)</f>
        <v>0</v>
      </c>
      <c r="BL389">
        <f>(BH389*BF389/AT389)</f>
        <v>0</v>
      </c>
      <c r="BM389">
        <f>(1-BL389)</f>
        <v>0</v>
      </c>
      <c r="CV389">
        <f>$B$11*DT389+$C$11*DU389+$F$11*EF389*(1-EI389)</f>
        <v>0</v>
      </c>
      <c r="CW389">
        <f>CV389*CX389</f>
        <v>0</v>
      </c>
      <c r="CX389">
        <f>($B$11*$D$9+$C$11*$D$9+$F$11*((ES389+EK389)/MAX(ES389+EK389+ET389, 0.1)*$I$9+ET389/MAX(ES389+EK389+ET389, 0.1)*$J$9))/($B$11+$C$11+$F$11)</f>
        <v>0</v>
      </c>
      <c r="CY389">
        <f>($B$11*$K$9+$C$11*$K$9+$F$11*((ES389+EK389)/MAX(ES389+EK389+ET389, 0.1)*$P$9+ET389/MAX(ES389+EK389+ET389, 0.1)*$Q$9))/($B$11+$C$11+$F$11)</f>
        <v>0</v>
      </c>
      <c r="CZ389">
        <v>2.44</v>
      </c>
      <c r="DA389">
        <v>0.5</v>
      </c>
      <c r="DB389" t="s">
        <v>421</v>
      </c>
      <c r="DC389">
        <v>2</v>
      </c>
      <c r="DD389">
        <v>1759365578</v>
      </c>
      <c r="DE389">
        <v>420.010666666667</v>
      </c>
      <c r="DF389">
        <v>420.002333333333</v>
      </c>
      <c r="DG389">
        <v>23.9446666666667</v>
      </c>
      <c r="DH389">
        <v>23.8288666666667</v>
      </c>
      <c r="DI389">
        <v>418.031333333333</v>
      </c>
      <c r="DJ389">
        <v>23.5645333333333</v>
      </c>
      <c r="DK389">
        <v>500.037</v>
      </c>
      <c r="DL389">
        <v>90.3429</v>
      </c>
      <c r="DM389">
        <v>0.0335905</v>
      </c>
      <c r="DN389">
        <v>30.2642333333333</v>
      </c>
      <c r="DO389">
        <v>29.9938</v>
      </c>
      <c r="DP389">
        <v>999.9</v>
      </c>
      <c r="DQ389">
        <v>0</v>
      </c>
      <c r="DR389">
        <v>0</v>
      </c>
      <c r="DS389">
        <v>9992.28666666667</v>
      </c>
      <c r="DT389">
        <v>0</v>
      </c>
      <c r="DU389">
        <v>0.330984</v>
      </c>
      <c r="DV389">
        <v>0.00804647333333333</v>
      </c>
      <c r="DW389">
        <v>430.314333333333</v>
      </c>
      <c r="DX389">
        <v>430.255333333333</v>
      </c>
      <c r="DY389">
        <v>0.115815333333333</v>
      </c>
      <c r="DZ389">
        <v>420.002333333333</v>
      </c>
      <c r="EA389">
        <v>23.8288666666667</v>
      </c>
      <c r="EB389">
        <v>2.16323333333333</v>
      </c>
      <c r="EC389">
        <v>2.15276666666667</v>
      </c>
      <c r="ED389">
        <v>18.6925666666667</v>
      </c>
      <c r="EE389">
        <v>18.6151</v>
      </c>
      <c r="EF389">
        <v>0.00500059</v>
      </c>
      <c r="EG389">
        <v>0</v>
      </c>
      <c r="EH389">
        <v>0</v>
      </c>
      <c r="EI389">
        <v>0</v>
      </c>
      <c r="EJ389">
        <v>251.233333333333</v>
      </c>
      <c r="EK389">
        <v>0.00500059</v>
      </c>
      <c r="EL389">
        <v>-7.1</v>
      </c>
      <c r="EM389">
        <v>-0.633333333333333</v>
      </c>
      <c r="EN389">
        <v>35.937</v>
      </c>
      <c r="EO389">
        <v>39.104</v>
      </c>
      <c r="EP389">
        <v>37.2706666666667</v>
      </c>
      <c r="EQ389">
        <v>39.3123333333333</v>
      </c>
      <c r="ER389">
        <v>38.1663333333333</v>
      </c>
      <c r="ES389">
        <v>0</v>
      </c>
      <c r="ET389">
        <v>0</v>
      </c>
      <c r="EU389">
        <v>0</v>
      </c>
      <c r="EV389">
        <v>1759365582.1</v>
      </c>
      <c r="EW389">
        <v>0</v>
      </c>
      <c r="EX389">
        <v>243.030769230769</v>
      </c>
      <c r="EY389">
        <v>6.59145299776428</v>
      </c>
      <c r="EZ389">
        <v>9.31282064440792</v>
      </c>
      <c r="FA389">
        <v>-7.69230769230769</v>
      </c>
      <c r="FB389">
        <v>15</v>
      </c>
      <c r="FC389">
        <v>0</v>
      </c>
      <c r="FD389" t="s">
        <v>422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0.0299566435809524</v>
      </c>
      <c r="FQ389">
        <v>-0.11885214931948</v>
      </c>
      <c r="FR389">
        <v>0.0252316536193814</v>
      </c>
      <c r="FS389">
        <v>1</v>
      </c>
      <c r="FT389">
        <v>242.279411764706</v>
      </c>
      <c r="FU389">
        <v>-5.39495802652087</v>
      </c>
      <c r="FV389">
        <v>4.9232210529624</v>
      </c>
      <c r="FW389">
        <v>-1</v>
      </c>
      <c r="FX389">
        <v>0.113224571428571</v>
      </c>
      <c r="FY389">
        <v>0.0128277662337662</v>
      </c>
      <c r="FZ389">
        <v>0.00183469017940953</v>
      </c>
      <c r="GA389">
        <v>1</v>
      </c>
      <c r="GB389">
        <v>2</v>
      </c>
      <c r="GC389">
        <v>2</v>
      </c>
      <c r="GD389" t="s">
        <v>449</v>
      </c>
      <c r="GE389">
        <v>3.13283</v>
      </c>
      <c r="GF389">
        <v>2.7116</v>
      </c>
      <c r="GG389">
        <v>0.0892898</v>
      </c>
      <c r="GH389">
        <v>0.0897534</v>
      </c>
      <c r="GI389">
        <v>0.102545</v>
      </c>
      <c r="GJ389">
        <v>0.102952</v>
      </c>
      <c r="GK389">
        <v>34272.3</v>
      </c>
      <c r="GL389">
        <v>36694.4</v>
      </c>
      <c r="GM389">
        <v>34050.3</v>
      </c>
      <c r="GN389">
        <v>36501.9</v>
      </c>
      <c r="GO389">
        <v>43159.8</v>
      </c>
      <c r="GP389">
        <v>47006.8</v>
      </c>
      <c r="GQ389">
        <v>53121.1</v>
      </c>
      <c r="GR389">
        <v>58341.9</v>
      </c>
      <c r="GS389">
        <v>1.95037</v>
      </c>
      <c r="GT389">
        <v>1.78013</v>
      </c>
      <c r="GU389">
        <v>0.088416</v>
      </c>
      <c r="GV389">
        <v>0</v>
      </c>
      <c r="GW389">
        <v>28.5559</v>
      </c>
      <c r="GX389">
        <v>999.9</v>
      </c>
      <c r="GY389">
        <v>57.325</v>
      </c>
      <c r="GZ389">
        <v>31.018</v>
      </c>
      <c r="HA389">
        <v>28.6559</v>
      </c>
      <c r="HB389">
        <v>54.7028</v>
      </c>
      <c r="HC389">
        <v>44.2748</v>
      </c>
      <c r="HD389">
        <v>1</v>
      </c>
      <c r="HE389">
        <v>0.0973704</v>
      </c>
      <c r="HF389">
        <v>-1.48152</v>
      </c>
      <c r="HG389">
        <v>20.1254</v>
      </c>
      <c r="HH389">
        <v>5.19573</v>
      </c>
      <c r="HI389">
        <v>12.0041</v>
      </c>
      <c r="HJ389">
        <v>4.9756</v>
      </c>
      <c r="HK389">
        <v>3.294</v>
      </c>
      <c r="HL389">
        <v>9999</v>
      </c>
      <c r="HM389">
        <v>9999</v>
      </c>
      <c r="HN389">
        <v>999.9</v>
      </c>
      <c r="HO389">
        <v>9999</v>
      </c>
      <c r="HP389">
        <v>1.86325</v>
      </c>
      <c r="HQ389">
        <v>1.86813</v>
      </c>
      <c r="HR389">
        <v>1.86791</v>
      </c>
      <c r="HS389">
        <v>1.86905</v>
      </c>
      <c r="HT389">
        <v>1.86987</v>
      </c>
      <c r="HU389">
        <v>1.86591</v>
      </c>
      <c r="HV389">
        <v>1.86694</v>
      </c>
      <c r="HW389">
        <v>1.86844</v>
      </c>
      <c r="HX389">
        <v>5</v>
      </c>
      <c r="HY389">
        <v>0</v>
      </c>
      <c r="HZ389">
        <v>0</v>
      </c>
      <c r="IA389">
        <v>0</v>
      </c>
      <c r="IB389" t="s">
        <v>424</v>
      </c>
      <c r="IC389" t="s">
        <v>425</v>
      </c>
      <c r="ID389" t="s">
        <v>426</v>
      </c>
      <c r="IE389" t="s">
        <v>426</v>
      </c>
      <c r="IF389" t="s">
        <v>426</v>
      </c>
      <c r="IG389" t="s">
        <v>426</v>
      </c>
      <c r="IH389">
        <v>0</v>
      </c>
      <c r="II389">
        <v>100</v>
      </c>
      <c r="IJ389">
        <v>100</v>
      </c>
      <c r="IK389">
        <v>1.979</v>
      </c>
      <c r="IL389">
        <v>0.3802</v>
      </c>
      <c r="IM389">
        <v>0.591063205497763</v>
      </c>
      <c r="IN389">
        <v>0.00362635438953289</v>
      </c>
      <c r="IO389">
        <v>-8.50754122937555e-07</v>
      </c>
      <c r="IP389">
        <v>2.87264459290622e-10</v>
      </c>
      <c r="IQ389">
        <v>-0.103101814204982</v>
      </c>
      <c r="IR389">
        <v>-0.017656537129445</v>
      </c>
      <c r="IS389">
        <v>0.00217271289782075</v>
      </c>
      <c r="IT389">
        <v>-2.34727275410467e-05</v>
      </c>
      <c r="IU389">
        <v>4</v>
      </c>
      <c r="IV389">
        <v>2183</v>
      </c>
      <c r="IW389">
        <v>1</v>
      </c>
      <c r="IX389">
        <v>27</v>
      </c>
      <c r="IY389">
        <v>29322759.7</v>
      </c>
      <c r="IZ389">
        <v>29322759.7</v>
      </c>
      <c r="JA389">
        <v>0.998535</v>
      </c>
      <c r="JB389">
        <v>2.64282</v>
      </c>
      <c r="JC389">
        <v>1.54785</v>
      </c>
      <c r="JD389">
        <v>2.31323</v>
      </c>
      <c r="JE389">
        <v>1.64673</v>
      </c>
      <c r="JF389">
        <v>2.3645</v>
      </c>
      <c r="JG389">
        <v>34.6692</v>
      </c>
      <c r="JH389">
        <v>24.2101</v>
      </c>
      <c r="JI389">
        <v>18</v>
      </c>
      <c r="JJ389">
        <v>505.362</v>
      </c>
      <c r="JK389">
        <v>396.108</v>
      </c>
      <c r="JL389">
        <v>30.9197</v>
      </c>
      <c r="JM389">
        <v>28.6217</v>
      </c>
      <c r="JN389">
        <v>30.0001</v>
      </c>
      <c r="JO389">
        <v>28.5801</v>
      </c>
      <c r="JP389">
        <v>28.5271</v>
      </c>
      <c r="JQ389">
        <v>20.0109</v>
      </c>
      <c r="JR389">
        <v>20.7699</v>
      </c>
      <c r="JS389">
        <v>56.1964</v>
      </c>
      <c r="JT389">
        <v>30.924</v>
      </c>
      <c r="JU389">
        <v>420</v>
      </c>
      <c r="JV389">
        <v>23.867</v>
      </c>
      <c r="JW389">
        <v>96.561</v>
      </c>
      <c r="JX389">
        <v>94.5244</v>
      </c>
    </row>
    <row r="390" spans="1:284">
      <c r="A390">
        <v>374</v>
      </c>
      <c r="B390">
        <v>1759365583</v>
      </c>
      <c r="C390">
        <v>4540.90000009537</v>
      </c>
      <c r="D390" t="s">
        <v>1184</v>
      </c>
      <c r="E390" t="s">
        <v>1185</v>
      </c>
      <c r="F390">
        <v>5</v>
      </c>
      <c r="G390" t="s">
        <v>1153</v>
      </c>
      <c r="H390" t="s">
        <v>419</v>
      </c>
      <c r="I390">
        <v>1759365580</v>
      </c>
      <c r="J390">
        <f>(K390)/1000</f>
        <v>0</v>
      </c>
      <c r="K390">
        <f>1000*DK390*AI390*(DG390-DH390)/(100*CZ390*(1000-AI390*DG390))</f>
        <v>0</v>
      </c>
      <c r="L390">
        <f>DK390*AI390*(DF390-DE390*(1000-AI390*DH390)/(1000-AI390*DG390))/(100*CZ390)</f>
        <v>0</v>
      </c>
      <c r="M390">
        <f>DE390 - IF(AI390&gt;1, L390*CZ390*100.0/(AK390), 0)</f>
        <v>0</v>
      </c>
      <c r="N390">
        <f>((T390-J390/2)*M390-L390)/(T390+J390/2)</f>
        <v>0</v>
      </c>
      <c r="O390">
        <f>N390*(DL390+DM390)/1000.0</f>
        <v>0</v>
      </c>
      <c r="P390">
        <f>(DE390 - IF(AI390&gt;1, L390*CZ390*100.0/(AK390), 0))*(DL390+DM390)/1000.0</f>
        <v>0</v>
      </c>
      <c r="Q390">
        <f>2.0/((1/S390-1/R390)+SIGN(S390)*SQRT((1/S390-1/R390)*(1/S390-1/R390) + 4*DA390/((DA390+1)*(DA390+1))*(2*1/S390*1/R390-1/R390*1/R390)))</f>
        <v>0</v>
      </c>
      <c r="R390">
        <f>IF(LEFT(DB390,1)&lt;&gt;"0",IF(LEFT(DB390,1)="1",3.0,DC390),$D$5+$E$5*(DS390*DL390/($K$5*1000))+$F$5*(DS390*DL390/($K$5*1000))*MAX(MIN(CZ390,$J$5),$I$5)*MAX(MIN(CZ390,$J$5),$I$5)+$G$5*MAX(MIN(CZ390,$J$5),$I$5)*(DS390*DL390/($K$5*1000))+$H$5*(DS390*DL390/($K$5*1000))*(DS390*DL390/($K$5*1000)))</f>
        <v>0</v>
      </c>
      <c r="S390">
        <f>J390*(1000-(1000*0.61365*exp(17.502*W390/(240.97+W390))/(DL390+DM390)+DG390)/2)/(1000*0.61365*exp(17.502*W390/(240.97+W390))/(DL390+DM390)-DG390)</f>
        <v>0</v>
      </c>
      <c r="T390">
        <f>1/((DA390+1)/(Q390/1.6)+1/(R390/1.37)) + DA390/((DA390+1)/(Q390/1.6) + DA390/(R390/1.37))</f>
        <v>0</v>
      </c>
      <c r="U390">
        <f>(CV390*CY390)</f>
        <v>0</v>
      </c>
      <c r="V390">
        <f>(DN390+(U390+2*0.95*5.67E-8*(((DN390+$B$7)+273)^4-(DN390+273)^4)-44100*J390)/(1.84*29.3*R390+8*0.95*5.67E-8*(DN390+273)^3))</f>
        <v>0</v>
      </c>
      <c r="W390">
        <f>($C$7*DO390+$D$7*DP390+$E$7*V390)</f>
        <v>0</v>
      </c>
      <c r="X390">
        <f>0.61365*exp(17.502*W390/(240.97+W390))</f>
        <v>0</v>
      </c>
      <c r="Y390">
        <f>(Z390/AA390*100)</f>
        <v>0</v>
      </c>
      <c r="Z390">
        <f>DG390*(DL390+DM390)/1000</f>
        <v>0</v>
      </c>
      <c r="AA390">
        <f>0.61365*exp(17.502*DN390/(240.97+DN390))</f>
        <v>0</v>
      </c>
      <c r="AB390">
        <f>(X390-DG390*(DL390+DM390)/1000)</f>
        <v>0</v>
      </c>
      <c r="AC390">
        <f>(-J390*44100)</f>
        <v>0</v>
      </c>
      <c r="AD390">
        <f>2*29.3*R390*0.92*(DN390-W390)</f>
        <v>0</v>
      </c>
      <c r="AE390">
        <f>2*0.95*5.67E-8*(((DN390+$B$7)+273)^4-(W390+273)^4)</f>
        <v>0</v>
      </c>
      <c r="AF390">
        <f>U390+AE390+AC390+AD390</f>
        <v>0</v>
      </c>
      <c r="AG390">
        <v>0</v>
      </c>
      <c r="AH390">
        <v>0</v>
      </c>
      <c r="AI390">
        <f>IF(AG390*$H$13&gt;=AK390,1.0,(AK390/(AK390-AG390*$H$13)))</f>
        <v>0</v>
      </c>
      <c r="AJ390">
        <f>(AI390-1)*100</f>
        <v>0</v>
      </c>
      <c r="AK390">
        <f>MAX(0,($B$13+$C$13*DS390)/(1+$D$13*DS390)*DL390/(DN390+273)*$E$13)</f>
        <v>0</v>
      </c>
      <c r="AL390" t="s">
        <v>420</v>
      </c>
      <c r="AM390" t="s">
        <v>420</v>
      </c>
      <c r="AN390">
        <v>0</v>
      </c>
      <c r="AO390">
        <v>0</v>
      </c>
      <c r="AP390">
        <f>1-AN390/AO390</f>
        <v>0</v>
      </c>
      <c r="AQ390">
        <v>0</v>
      </c>
      <c r="AR390" t="s">
        <v>420</v>
      </c>
      <c r="AS390" t="s">
        <v>420</v>
      </c>
      <c r="AT390">
        <v>0</v>
      </c>
      <c r="AU390">
        <v>0</v>
      </c>
      <c r="AV390">
        <f>1-AT390/AU390</f>
        <v>0</v>
      </c>
      <c r="AW390">
        <v>0.5</v>
      </c>
      <c r="AX390">
        <f>CW390</f>
        <v>0</v>
      </c>
      <c r="AY390">
        <f>L390</f>
        <v>0</v>
      </c>
      <c r="AZ390">
        <f>AV390*AW390*AX390</f>
        <v>0</v>
      </c>
      <c r="BA390">
        <f>(AY390-AQ390)/AX390</f>
        <v>0</v>
      </c>
      <c r="BB390">
        <f>(AO390-AU390)/AU390</f>
        <v>0</v>
      </c>
      <c r="BC390">
        <f>AN390/(AP390+AN390/AU390)</f>
        <v>0</v>
      </c>
      <c r="BD390" t="s">
        <v>420</v>
      </c>
      <c r="BE390">
        <v>0</v>
      </c>
      <c r="BF390">
        <f>IF(BE390&lt;&gt;0, BE390, BC390)</f>
        <v>0</v>
      </c>
      <c r="BG390">
        <f>1-BF390/AU390</f>
        <v>0</v>
      </c>
      <c r="BH390">
        <f>(AU390-AT390)/(AU390-BF390)</f>
        <v>0</v>
      </c>
      <c r="BI390">
        <f>(AO390-AU390)/(AO390-BF390)</f>
        <v>0</v>
      </c>
      <c r="BJ390">
        <f>(AU390-AT390)/(AU390-AN390)</f>
        <v>0</v>
      </c>
      <c r="BK390">
        <f>(AO390-AU390)/(AO390-AN390)</f>
        <v>0</v>
      </c>
      <c r="BL390">
        <f>(BH390*BF390/AT390)</f>
        <v>0</v>
      </c>
      <c r="BM390">
        <f>(1-BL390)</f>
        <v>0</v>
      </c>
      <c r="CV390">
        <f>$B$11*DT390+$C$11*DU390+$F$11*EF390*(1-EI390)</f>
        <v>0</v>
      </c>
      <c r="CW390">
        <f>CV390*CX390</f>
        <v>0</v>
      </c>
      <c r="CX390">
        <f>($B$11*$D$9+$C$11*$D$9+$F$11*((ES390+EK390)/MAX(ES390+EK390+ET390, 0.1)*$I$9+ET390/MAX(ES390+EK390+ET390, 0.1)*$J$9))/($B$11+$C$11+$F$11)</f>
        <v>0</v>
      </c>
      <c r="CY390">
        <f>($B$11*$K$9+$C$11*$K$9+$F$11*((ES390+EK390)/MAX(ES390+EK390+ET390, 0.1)*$P$9+ET390/MAX(ES390+EK390+ET390, 0.1)*$Q$9))/($B$11+$C$11+$F$11)</f>
        <v>0</v>
      </c>
      <c r="CZ390">
        <v>2.44</v>
      </c>
      <c r="DA390">
        <v>0.5</v>
      </c>
      <c r="DB390" t="s">
        <v>421</v>
      </c>
      <c r="DC390">
        <v>2</v>
      </c>
      <c r="DD390">
        <v>1759365580</v>
      </c>
      <c r="DE390">
        <v>420.015333333333</v>
      </c>
      <c r="DF390">
        <v>420.010666666667</v>
      </c>
      <c r="DG390">
        <v>23.9452333333333</v>
      </c>
      <c r="DH390">
        <v>23.8287</v>
      </c>
      <c r="DI390">
        <v>418.036</v>
      </c>
      <c r="DJ390">
        <v>23.5650666666667</v>
      </c>
      <c r="DK390">
        <v>499.999666666667</v>
      </c>
      <c r="DL390">
        <v>90.3429666666667</v>
      </c>
      <c r="DM390">
        <v>0.0334742333333333</v>
      </c>
      <c r="DN390">
        <v>30.2658666666667</v>
      </c>
      <c r="DO390">
        <v>29.9950333333333</v>
      </c>
      <c r="DP390">
        <v>999.9</v>
      </c>
      <c r="DQ390">
        <v>0</v>
      </c>
      <c r="DR390">
        <v>0</v>
      </c>
      <c r="DS390">
        <v>10001.46</v>
      </c>
      <c r="DT390">
        <v>0</v>
      </c>
      <c r="DU390">
        <v>0.330984</v>
      </c>
      <c r="DV390">
        <v>0.00430297333333333</v>
      </c>
      <c r="DW390">
        <v>430.319333333333</v>
      </c>
      <c r="DX390">
        <v>430.264</v>
      </c>
      <c r="DY390">
        <v>0.116538333333333</v>
      </c>
      <c r="DZ390">
        <v>420.010666666667</v>
      </c>
      <c r="EA390">
        <v>23.8287</v>
      </c>
      <c r="EB390">
        <v>2.16328333333333</v>
      </c>
      <c r="EC390">
        <v>2.15275333333333</v>
      </c>
      <c r="ED390">
        <v>18.6929666666667</v>
      </c>
      <c r="EE390">
        <v>18.615</v>
      </c>
      <c r="EF390">
        <v>0.00500059</v>
      </c>
      <c r="EG390">
        <v>0</v>
      </c>
      <c r="EH390">
        <v>0</v>
      </c>
      <c r="EI390">
        <v>0</v>
      </c>
      <c r="EJ390">
        <v>247.2</v>
      </c>
      <c r="EK390">
        <v>0.00500059</v>
      </c>
      <c r="EL390">
        <v>-6.16666666666667</v>
      </c>
      <c r="EM390">
        <v>-0.266666666666667</v>
      </c>
      <c r="EN390">
        <v>35.937</v>
      </c>
      <c r="EO390">
        <v>39.083</v>
      </c>
      <c r="EP390">
        <v>37.25</v>
      </c>
      <c r="EQ390">
        <v>39.2706666666667</v>
      </c>
      <c r="ER390">
        <v>38.1456666666667</v>
      </c>
      <c r="ES390">
        <v>0</v>
      </c>
      <c r="ET390">
        <v>0</v>
      </c>
      <c r="EU390">
        <v>0</v>
      </c>
      <c r="EV390">
        <v>1759365584.5</v>
      </c>
      <c r="EW390">
        <v>0</v>
      </c>
      <c r="EX390">
        <v>242.746153846154</v>
      </c>
      <c r="EY390">
        <v>9.72307700044971</v>
      </c>
      <c r="EZ390">
        <v>-0.444444402481602</v>
      </c>
      <c r="FA390">
        <v>-7.52307692307692</v>
      </c>
      <c r="FB390">
        <v>15</v>
      </c>
      <c r="FC390">
        <v>0</v>
      </c>
      <c r="FD390" t="s">
        <v>422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0.0239127054857143</v>
      </c>
      <c r="FQ390">
        <v>-0.0905683075324675</v>
      </c>
      <c r="FR390">
        <v>0.0228611853406089</v>
      </c>
      <c r="FS390">
        <v>1</v>
      </c>
      <c r="FT390">
        <v>242.573529411765</v>
      </c>
      <c r="FU390">
        <v>10.0061115893769</v>
      </c>
      <c r="FV390">
        <v>5.41481132274243</v>
      </c>
      <c r="FW390">
        <v>-1</v>
      </c>
      <c r="FX390">
        <v>0.113585857142857</v>
      </c>
      <c r="FY390">
        <v>0.0160273246753248</v>
      </c>
      <c r="FZ390">
        <v>0.00202684721828225</v>
      </c>
      <c r="GA390">
        <v>1</v>
      </c>
      <c r="GB390">
        <v>2</v>
      </c>
      <c r="GC390">
        <v>2</v>
      </c>
      <c r="GD390" t="s">
        <v>449</v>
      </c>
      <c r="GE390">
        <v>3.13281</v>
      </c>
      <c r="GF390">
        <v>2.71168</v>
      </c>
      <c r="GG390">
        <v>0.0892851</v>
      </c>
      <c r="GH390">
        <v>0.0897502</v>
      </c>
      <c r="GI390">
        <v>0.102546</v>
      </c>
      <c r="GJ390">
        <v>0.10295</v>
      </c>
      <c r="GK390">
        <v>34272.4</v>
      </c>
      <c r="GL390">
        <v>36694.6</v>
      </c>
      <c r="GM390">
        <v>34050.2</v>
      </c>
      <c r="GN390">
        <v>36502</v>
      </c>
      <c r="GO390">
        <v>43159.8</v>
      </c>
      <c r="GP390">
        <v>47007</v>
      </c>
      <c r="GQ390">
        <v>53121.1</v>
      </c>
      <c r="GR390">
        <v>58342</v>
      </c>
      <c r="GS390">
        <v>1.95065</v>
      </c>
      <c r="GT390">
        <v>1.77995</v>
      </c>
      <c r="GU390">
        <v>0.0882149</v>
      </c>
      <c r="GV390">
        <v>0</v>
      </c>
      <c r="GW390">
        <v>28.5542</v>
      </c>
      <c r="GX390">
        <v>999.9</v>
      </c>
      <c r="GY390">
        <v>57.325</v>
      </c>
      <c r="GZ390">
        <v>31.018</v>
      </c>
      <c r="HA390">
        <v>28.6547</v>
      </c>
      <c r="HB390">
        <v>54.9528</v>
      </c>
      <c r="HC390">
        <v>44.5072</v>
      </c>
      <c r="HD390">
        <v>1</v>
      </c>
      <c r="HE390">
        <v>0.0975076</v>
      </c>
      <c r="HF390">
        <v>-1.46618</v>
      </c>
      <c r="HG390">
        <v>20.1256</v>
      </c>
      <c r="HH390">
        <v>5.19603</v>
      </c>
      <c r="HI390">
        <v>12.0041</v>
      </c>
      <c r="HJ390">
        <v>4.9757</v>
      </c>
      <c r="HK390">
        <v>3.294</v>
      </c>
      <c r="HL390">
        <v>9999</v>
      </c>
      <c r="HM390">
        <v>9999</v>
      </c>
      <c r="HN390">
        <v>999.9</v>
      </c>
      <c r="HO390">
        <v>9999</v>
      </c>
      <c r="HP390">
        <v>1.86325</v>
      </c>
      <c r="HQ390">
        <v>1.86813</v>
      </c>
      <c r="HR390">
        <v>1.86791</v>
      </c>
      <c r="HS390">
        <v>1.86905</v>
      </c>
      <c r="HT390">
        <v>1.86987</v>
      </c>
      <c r="HU390">
        <v>1.8659</v>
      </c>
      <c r="HV390">
        <v>1.86695</v>
      </c>
      <c r="HW390">
        <v>1.86844</v>
      </c>
      <c r="HX390">
        <v>5</v>
      </c>
      <c r="HY390">
        <v>0</v>
      </c>
      <c r="HZ390">
        <v>0</v>
      </c>
      <c r="IA390">
        <v>0</v>
      </c>
      <c r="IB390" t="s">
        <v>424</v>
      </c>
      <c r="IC390" t="s">
        <v>425</v>
      </c>
      <c r="ID390" t="s">
        <v>426</v>
      </c>
      <c r="IE390" t="s">
        <v>426</v>
      </c>
      <c r="IF390" t="s">
        <v>426</v>
      </c>
      <c r="IG390" t="s">
        <v>426</v>
      </c>
      <c r="IH390">
        <v>0</v>
      </c>
      <c r="II390">
        <v>100</v>
      </c>
      <c r="IJ390">
        <v>100</v>
      </c>
      <c r="IK390">
        <v>1.979</v>
      </c>
      <c r="IL390">
        <v>0.3802</v>
      </c>
      <c r="IM390">
        <v>0.591063205497763</v>
      </c>
      <c r="IN390">
        <v>0.00362635438953289</v>
      </c>
      <c r="IO390">
        <v>-8.50754122937555e-07</v>
      </c>
      <c r="IP390">
        <v>2.87264459290622e-10</v>
      </c>
      <c r="IQ390">
        <v>-0.103101814204982</v>
      </c>
      <c r="IR390">
        <v>-0.017656537129445</v>
      </c>
      <c r="IS390">
        <v>0.00217271289782075</v>
      </c>
      <c r="IT390">
        <v>-2.34727275410467e-05</v>
      </c>
      <c r="IU390">
        <v>4</v>
      </c>
      <c r="IV390">
        <v>2183</v>
      </c>
      <c r="IW390">
        <v>1</v>
      </c>
      <c r="IX390">
        <v>27</v>
      </c>
      <c r="IY390">
        <v>29322759.7</v>
      </c>
      <c r="IZ390">
        <v>29322759.7</v>
      </c>
      <c r="JA390">
        <v>0.998535</v>
      </c>
      <c r="JB390">
        <v>2.63916</v>
      </c>
      <c r="JC390">
        <v>1.54785</v>
      </c>
      <c r="JD390">
        <v>2.31323</v>
      </c>
      <c r="JE390">
        <v>1.64673</v>
      </c>
      <c r="JF390">
        <v>2.38403</v>
      </c>
      <c r="JG390">
        <v>34.6692</v>
      </c>
      <c r="JH390">
        <v>24.2188</v>
      </c>
      <c r="JI390">
        <v>18</v>
      </c>
      <c r="JJ390">
        <v>505.544</v>
      </c>
      <c r="JK390">
        <v>396.013</v>
      </c>
      <c r="JL390">
        <v>30.9244</v>
      </c>
      <c r="JM390">
        <v>28.6217</v>
      </c>
      <c r="JN390">
        <v>30.0001</v>
      </c>
      <c r="JO390">
        <v>28.5801</v>
      </c>
      <c r="JP390">
        <v>28.5271</v>
      </c>
      <c r="JQ390">
        <v>20.0089</v>
      </c>
      <c r="JR390">
        <v>20.7699</v>
      </c>
      <c r="JS390">
        <v>56.1964</v>
      </c>
      <c r="JT390">
        <v>30.924</v>
      </c>
      <c r="JU390">
        <v>420</v>
      </c>
      <c r="JV390">
        <v>23.867</v>
      </c>
      <c r="JW390">
        <v>96.5609</v>
      </c>
      <c r="JX390">
        <v>94.5245</v>
      </c>
    </row>
    <row r="391" spans="1:284">
      <c r="A391">
        <v>375</v>
      </c>
      <c r="B391">
        <v>1759365585</v>
      </c>
      <c r="C391">
        <v>4542.90000009537</v>
      </c>
      <c r="D391" t="s">
        <v>1186</v>
      </c>
      <c r="E391" t="s">
        <v>1187</v>
      </c>
      <c r="F391">
        <v>5</v>
      </c>
      <c r="G391" t="s">
        <v>1153</v>
      </c>
      <c r="H391" t="s">
        <v>419</v>
      </c>
      <c r="I391">
        <v>1759365582</v>
      </c>
      <c r="J391">
        <f>(K391)/1000</f>
        <v>0</v>
      </c>
      <c r="K391">
        <f>1000*DK391*AI391*(DG391-DH391)/(100*CZ391*(1000-AI391*DG391))</f>
        <v>0</v>
      </c>
      <c r="L391">
        <f>DK391*AI391*(DF391-DE391*(1000-AI391*DH391)/(1000-AI391*DG391))/(100*CZ391)</f>
        <v>0</v>
      </c>
      <c r="M391">
        <f>DE391 - IF(AI391&gt;1, L391*CZ391*100.0/(AK391), 0)</f>
        <v>0</v>
      </c>
      <c r="N391">
        <f>((T391-J391/2)*M391-L391)/(T391+J391/2)</f>
        <v>0</v>
      </c>
      <c r="O391">
        <f>N391*(DL391+DM391)/1000.0</f>
        <v>0</v>
      </c>
      <c r="P391">
        <f>(DE391 - IF(AI391&gt;1, L391*CZ391*100.0/(AK391), 0))*(DL391+DM391)/1000.0</f>
        <v>0</v>
      </c>
      <c r="Q391">
        <f>2.0/((1/S391-1/R391)+SIGN(S391)*SQRT((1/S391-1/R391)*(1/S391-1/R391) + 4*DA391/((DA391+1)*(DA391+1))*(2*1/S391*1/R391-1/R391*1/R391)))</f>
        <v>0</v>
      </c>
      <c r="R391">
        <f>IF(LEFT(DB391,1)&lt;&gt;"0",IF(LEFT(DB391,1)="1",3.0,DC391),$D$5+$E$5*(DS391*DL391/($K$5*1000))+$F$5*(DS391*DL391/($K$5*1000))*MAX(MIN(CZ391,$J$5),$I$5)*MAX(MIN(CZ391,$J$5),$I$5)+$G$5*MAX(MIN(CZ391,$J$5),$I$5)*(DS391*DL391/($K$5*1000))+$H$5*(DS391*DL391/($K$5*1000))*(DS391*DL391/($K$5*1000)))</f>
        <v>0</v>
      </c>
      <c r="S391">
        <f>J391*(1000-(1000*0.61365*exp(17.502*W391/(240.97+W391))/(DL391+DM391)+DG391)/2)/(1000*0.61365*exp(17.502*W391/(240.97+W391))/(DL391+DM391)-DG391)</f>
        <v>0</v>
      </c>
      <c r="T391">
        <f>1/((DA391+1)/(Q391/1.6)+1/(R391/1.37)) + DA391/((DA391+1)/(Q391/1.6) + DA391/(R391/1.37))</f>
        <v>0</v>
      </c>
      <c r="U391">
        <f>(CV391*CY391)</f>
        <v>0</v>
      </c>
      <c r="V391">
        <f>(DN391+(U391+2*0.95*5.67E-8*(((DN391+$B$7)+273)^4-(DN391+273)^4)-44100*J391)/(1.84*29.3*R391+8*0.95*5.67E-8*(DN391+273)^3))</f>
        <v>0</v>
      </c>
      <c r="W391">
        <f>($C$7*DO391+$D$7*DP391+$E$7*V391)</f>
        <v>0</v>
      </c>
      <c r="X391">
        <f>0.61365*exp(17.502*W391/(240.97+W391))</f>
        <v>0</v>
      </c>
      <c r="Y391">
        <f>(Z391/AA391*100)</f>
        <v>0</v>
      </c>
      <c r="Z391">
        <f>DG391*(DL391+DM391)/1000</f>
        <v>0</v>
      </c>
      <c r="AA391">
        <f>0.61365*exp(17.502*DN391/(240.97+DN391))</f>
        <v>0</v>
      </c>
      <c r="AB391">
        <f>(X391-DG391*(DL391+DM391)/1000)</f>
        <v>0</v>
      </c>
      <c r="AC391">
        <f>(-J391*44100)</f>
        <v>0</v>
      </c>
      <c r="AD391">
        <f>2*29.3*R391*0.92*(DN391-W391)</f>
        <v>0</v>
      </c>
      <c r="AE391">
        <f>2*0.95*5.67E-8*(((DN391+$B$7)+273)^4-(W391+273)^4)</f>
        <v>0</v>
      </c>
      <c r="AF391">
        <f>U391+AE391+AC391+AD391</f>
        <v>0</v>
      </c>
      <c r="AG391">
        <v>0</v>
      </c>
      <c r="AH391">
        <v>0</v>
      </c>
      <c r="AI391">
        <f>IF(AG391*$H$13&gt;=AK391,1.0,(AK391/(AK391-AG391*$H$13)))</f>
        <v>0</v>
      </c>
      <c r="AJ391">
        <f>(AI391-1)*100</f>
        <v>0</v>
      </c>
      <c r="AK391">
        <f>MAX(0,($B$13+$C$13*DS391)/(1+$D$13*DS391)*DL391/(DN391+273)*$E$13)</f>
        <v>0</v>
      </c>
      <c r="AL391" t="s">
        <v>420</v>
      </c>
      <c r="AM391" t="s">
        <v>420</v>
      </c>
      <c r="AN391">
        <v>0</v>
      </c>
      <c r="AO391">
        <v>0</v>
      </c>
      <c r="AP391">
        <f>1-AN391/AO391</f>
        <v>0</v>
      </c>
      <c r="AQ391">
        <v>0</v>
      </c>
      <c r="AR391" t="s">
        <v>420</v>
      </c>
      <c r="AS391" t="s">
        <v>420</v>
      </c>
      <c r="AT391">
        <v>0</v>
      </c>
      <c r="AU391">
        <v>0</v>
      </c>
      <c r="AV391">
        <f>1-AT391/AU391</f>
        <v>0</v>
      </c>
      <c r="AW391">
        <v>0.5</v>
      </c>
      <c r="AX391">
        <f>CW391</f>
        <v>0</v>
      </c>
      <c r="AY391">
        <f>L391</f>
        <v>0</v>
      </c>
      <c r="AZ391">
        <f>AV391*AW391*AX391</f>
        <v>0</v>
      </c>
      <c r="BA391">
        <f>(AY391-AQ391)/AX391</f>
        <v>0</v>
      </c>
      <c r="BB391">
        <f>(AO391-AU391)/AU391</f>
        <v>0</v>
      </c>
      <c r="BC391">
        <f>AN391/(AP391+AN391/AU391)</f>
        <v>0</v>
      </c>
      <c r="BD391" t="s">
        <v>420</v>
      </c>
      <c r="BE391">
        <v>0</v>
      </c>
      <c r="BF391">
        <f>IF(BE391&lt;&gt;0, BE391, BC391)</f>
        <v>0</v>
      </c>
      <c r="BG391">
        <f>1-BF391/AU391</f>
        <v>0</v>
      </c>
      <c r="BH391">
        <f>(AU391-AT391)/(AU391-BF391)</f>
        <v>0</v>
      </c>
      <c r="BI391">
        <f>(AO391-AU391)/(AO391-BF391)</f>
        <v>0</v>
      </c>
      <c r="BJ391">
        <f>(AU391-AT391)/(AU391-AN391)</f>
        <v>0</v>
      </c>
      <c r="BK391">
        <f>(AO391-AU391)/(AO391-AN391)</f>
        <v>0</v>
      </c>
      <c r="BL391">
        <f>(BH391*BF391/AT391)</f>
        <v>0</v>
      </c>
      <c r="BM391">
        <f>(1-BL391)</f>
        <v>0</v>
      </c>
      <c r="CV391">
        <f>$B$11*DT391+$C$11*DU391+$F$11*EF391*(1-EI391)</f>
        <v>0</v>
      </c>
      <c r="CW391">
        <f>CV391*CX391</f>
        <v>0</v>
      </c>
      <c r="CX391">
        <f>($B$11*$D$9+$C$11*$D$9+$F$11*((ES391+EK391)/MAX(ES391+EK391+ET391, 0.1)*$I$9+ET391/MAX(ES391+EK391+ET391, 0.1)*$J$9))/($B$11+$C$11+$F$11)</f>
        <v>0</v>
      </c>
      <c r="CY391">
        <f>($B$11*$K$9+$C$11*$K$9+$F$11*((ES391+EK391)/MAX(ES391+EK391+ET391, 0.1)*$P$9+ET391/MAX(ES391+EK391+ET391, 0.1)*$Q$9))/($B$11+$C$11+$F$11)</f>
        <v>0</v>
      </c>
      <c r="CZ391">
        <v>2.44</v>
      </c>
      <c r="DA391">
        <v>0.5</v>
      </c>
      <c r="DB391" t="s">
        <v>421</v>
      </c>
      <c r="DC391">
        <v>2</v>
      </c>
      <c r="DD391">
        <v>1759365582</v>
      </c>
      <c r="DE391">
        <v>420.013333333333</v>
      </c>
      <c r="DF391">
        <v>420.005</v>
      </c>
      <c r="DG391">
        <v>23.9456333333333</v>
      </c>
      <c r="DH391">
        <v>23.828</v>
      </c>
      <c r="DI391">
        <v>418.034</v>
      </c>
      <c r="DJ391">
        <v>23.5654333333333</v>
      </c>
      <c r="DK391">
        <v>499.952666666667</v>
      </c>
      <c r="DL391">
        <v>90.3430666666667</v>
      </c>
      <c r="DM391">
        <v>0.0334584333333333</v>
      </c>
      <c r="DN391">
        <v>30.2671666666667</v>
      </c>
      <c r="DO391">
        <v>29.9942</v>
      </c>
      <c r="DP391">
        <v>999.9</v>
      </c>
      <c r="DQ391">
        <v>0</v>
      </c>
      <c r="DR391">
        <v>0</v>
      </c>
      <c r="DS391">
        <v>10011.2666666667</v>
      </c>
      <c r="DT391">
        <v>0</v>
      </c>
      <c r="DU391">
        <v>0.330984</v>
      </c>
      <c r="DV391">
        <v>0.0079956</v>
      </c>
      <c r="DW391">
        <v>430.317333333333</v>
      </c>
      <c r="DX391">
        <v>430.257666666667</v>
      </c>
      <c r="DY391">
        <v>0.117617333333333</v>
      </c>
      <c r="DZ391">
        <v>420.005</v>
      </c>
      <c r="EA391">
        <v>23.828</v>
      </c>
      <c r="EB391">
        <v>2.16332</v>
      </c>
      <c r="EC391">
        <v>2.15269666666667</v>
      </c>
      <c r="ED391">
        <v>18.6932666666667</v>
      </c>
      <c r="EE391">
        <v>18.6145666666667</v>
      </c>
      <c r="EF391">
        <v>0.00500059</v>
      </c>
      <c r="EG391">
        <v>0</v>
      </c>
      <c r="EH391">
        <v>0</v>
      </c>
      <c r="EI391">
        <v>0</v>
      </c>
      <c r="EJ391">
        <v>244.7</v>
      </c>
      <c r="EK391">
        <v>0.00500059</v>
      </c>
      <c r="EL391">
        <v>-6.93333333333333</v>
      </c>
      <c r="EM391">
        <v>-1.43333333333333</v>
      </c>
      <c r="EN391">
        <v>35.9163333333333</v>
      </c>
      <c r="EO391">
        <v>39.0413333333333</v>
      </c>
      <c r="EP391">
        <v>37.229</v>
      </c>
      <c r="EQ391">
        <v>39.229</v>
      </c>
      <c r="ER391">
        <v>38.125</v>
      </c>
      <c r="ES391">
        <v>0</v>
      </c>
      <c r="ET391">
        <v>0</v>
      </c>
      <c r="EU391">
        <v>0</v>
      </c>
      <c r="EV391">
        <v>1759365586.3</v>
      </c>
      <c r="EW391">
        <v>0</v>
      </c>
      <c r="EX391">
        <v>242.88</v>
      </c>
      <c r="EY391">
        <v>9.50000011768075</v>
      </c>
      <c r="EZ391">
        <v>-15.8230770270735</v>
      </c>
      <c r="FA391">
        <v>-6.98</v>
      </c>
      <c r="FB391">
        <v>15</v>
      </c>
      <c r="FC391">
        <v>0</v>
      </c>
      <c r="FD391" t="s">
        <v>422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0.0228271483428571</v>
      </c>
      <c r="FQ391">
        <v>-0.0873936943168831</v>
      </c>
      <c r="FR391">
        <v>0.022389693805936</v>
      </c>
      <c r="FS391">
        <v>1</v>
      </c>
      <c r="FT391">
        <v>242.785294117647</v>
      </c>
      <c r="FU391">
        <v>5.56608101968757</v>
      </c>
      <c r="FV391">
        <v>5.50903708640423</v>
      </c>
      <c r="FW391">
        <v>-1</v>
      </c>
      <c r="FX391">
        <v>0.114141333333333</v>
      </c>
      <c r="FY391">
        <v>0.0206006493506492</v>
      </c>
      <c r="FZ391">
        <v>0.00237791195586407</v>
      </c>
      <c r="GA391">
        <v>1</v>
      </c>
      <c r="GB391">
        <v>2</v>
      </c>
      <c r="GC391">
        <v>2</v>
      </c>
      <c r="GD391" t="s">
        <v>449</v>
      </c>
      <c r="GE391">
        <v>3.13267</v>
      </c>
      <c r="GF391">
        <v>2.71178</v>
      </c>
      <c r="GG391">
        <v>0.0892845</v>
      </c>
      <c r="GH391">
        <v>0.0897521</v>
      </c>
      <c r="GI391">
        <v>0.102545</v>
      </c>
      <c r="GJ391">
        <v>0.102945</v>
      </c>
      <c r="GK391">
        <v>34272.3</v>
      </c>
      <c r="GL391">
        <v>36694.6</v>
      </c>
      <c r="GM391">
        <v>34050.2</v>
      </c>
      <c r="GN391">
        <v>36502.1</v>
      </c>
      <c r="GO391">
        <v>43159.7</v>
      </c>
      <c r="GP391">
        <v>47007.3</v>
      </c>
      <c r="GQ391">
        <v>53121</v>
      </c>
      <c r="GR391">
        <v>58342.1</v>
      </c>
      <c r="GS391">
        <v>1.9507</v>
      </c>
      <c r="GT391">
        <v>1.7799</v>
      </c>
      <c r="GU391">
        <v>0.0883564</v>
      </c>
      <c r="GV391">
        <v>0</v>
      </c>
      <c r="GW391">
        <v>28.5531</v>
      </c>
      <c r="GX391">
        <v>999.9</v>
      </c>
      <c r="GY391">
        <v>57.325</v>
      </c>
      <c r="GZ391">
        <v>31.018</v>
      </c>
      <c r="HA391">
        <v>28.6557</v>
      </c>
      <c r="HB391">
        <v>54.6328</v>
      </c>
      <c r="HC391">
        <v>44.6074</v>
      </c>
      <c r="HD391">
        <v>1</v>
      </c>
      <c r="HE391">
        <v>0.0975838</v>
      </c>
      <c r="HF391">
        <v>-1.45873</v>
      </c>
      <c r="HG391">
        <v>20.1257</v>
      </c>
      <c r="HH391">
        <v>5.19677</v>
      </c>
      <c r="HI391">
        <v>12.004</v>
      </c>
      <c r="HJ391">
        <v>4.9755</v>
      </c>
      <c r="HK391">
        <v>3.294</v>
      </c>
      <c r="HL391">
        <v>9999</v>
      </c>
      <c r="HM391">
        <v>9999</v>
      </c>
      <c r="HN391">
        <v>999.9</v>
      </c>
      <c r="HO391">
        <v>9999</v>
      </c>
      <c r="HP391">
        <v>1.86325</v>
      </c>
      <c r="HQ391">
        <v>1.86813</v>
      </c>
      <c r="HR391">
        <v>1.86791</v>
      </c>
      <c r="HS391">
        <v>1.86905</v>
      </c>
      <c r="HT391">
        <v>1.86985</v>
      </c>
      <c r="HU391">
        <v>1.86588</v>
      </c>
      <c r="HV391">
        <v>1.86694</v>
      </c>
      <c r="HW391">
        <v>1.86844</v>
      </c>
      <c r="HX391">
        <v>5</v>
      </c>
      <c r="HY391">
        <v>0</v>
      </c>
      <c r="HZ391">
        <v>0</v>
      </c>
      <c r="IA391">
        <v>0</v>
      </c>
      <c r="IB391" t="s">
        <v>424</v>
      </c>
      <c r="IC391" t="s">
        <v>425</v>
      </c>
      <c r="ID391" t="s">
        <v>426</v>
      </c>
      <c r="IE391" t="s">
        <v>426</v>
      </c>
      <c r="IF391" t="s">
        <v>426</v>
      </c>
      <c r="IG391" t="s">
        <v>426</v>
      </c>
      <c r="IH391">
        <v>0</v>
      </c>
      <c r="II391">
        <v>100</v>
      </c>
      <c r="IJ391">
        <v>100</v>
      </c>
      <c r="IK391">
        <v>1.979</v>
      </c>
      <c r="IL391">
        <v>0.3802</v>
      </c>
      <c r="IM391">
        <v>0.591063205497763</v>
      </c>
      <c r="IN391">
        <v>0.00362635438953289</v>
      </c>
      <c r="IO391">
        <v>-8.50754122937555e-07</v>
      </c>
      <c r="IP391">
        <v>2.87264459290622e-10</v>
      </c>
      <c r="IQ391">
        <v>-0.103101814204982</v>
      </c>
      <c r="IR391">
        <v>-0.017656537129445</v>
      </c>
      <c r="IS391">
        <v>0.00217271289782075</v>
      </c>
      <c r="IT391">
        <v>-2.34727275410467e-05</v>
      </c>
      <c r="IU391">
        <v>4</v>
      </c>
      <c r="IV391">
        <v>2183</v>
      </c>
      <c r="IW391">
        <v>1</v>
      </c>
      <c r="IX391">
        <v>27</v>
      </c>
      <c r="IY391">
        <v>29322759.8</v>
      </c>
      <c r="IZ391">
        <v>29322759.8</v>
      </c>
      <c r="JA391">
        <v>0.998535</v>
      </c>
      <c r="JB391">
        <v>2.65259</v>
      </c>
      <c r="JC391">
        <v>1.54785</v>
      </c>
      <c r="JD391">
        <v>2.31445</v>
      </c>
      <c r="JE391">
        <v>1.64673</v>
      </c>
      <c r="JF391">
        <v>2.27051</v>
      </c>
      <c r="JG391">
        <v>34.6692</v>
      </c>
      <c r="JH391">
        <v>24.2101</v>
      </c>
      <c r="JI391">
        <v>18</v>
      </c>
      <c r="JJ391">
        <v>505.577</v>
      </c>
      <c r="JK391">
        <v>395.986</v>
      </c>
      <c r="JL391">
        <v>30.9265</v>
      </c>
      <c r="JM391">
        <v>28.6217</v>
      </c>
      <c r="JN391">
        <v>30.0001</v>
      </c>
      <c r="JO391">
        <v>28.5801</v>
      </c>
      <c r="JP391">
        <v>28.5271</v>
      </c>
      <c r="JQ391">
        <v>20.0107</v>
      </c>
      <c r="JR391">
        <v>20.7699</v>
      </c>
      <c r="JS391">
        <v>56.1964</v>
      </c>
      <c r="JT391">
        <v>30.924</v>
      </c>
      <c r="JU391">
        <v>420</v>
      </c>
      <c r="JV391">
        <v>23.867</v>
      </c>
      <c r="JW391">
        <v>96.5607</v>
      </c>
      <c r="JX391">
        <v>94.5247</v>
      </c>
    </row>
    <row r="392" spans="1:284">
      <c r="A392">
        <v>376</v>
      </c>
      <c r="B392">
        <v>1759365587</v>
      </c>
      <c r="C392">
        <v>4544.90000009537</v>
      </c>
      <c r="D392" t="s">
        <v>1188</v>
      </c>
      <c r="E392" t="s">
        <v>1189</v>
      </c>
      <c r="F392">
        <v>5</v>
      </c>
      <c r="G392" t="s">
        <v>1153</v>
      </c>
      <c r="H392" t="s">
        <v>419</v>
      </c>
      <c r="I392">
        <v>1759365584</v>
      </c>
      <c r="J392">
        <f>(K392)/1000</f>
        <v>0</v>
      </c>
      <c r="K392">
        <f>1000*DK392*AI392*(DG392-DH392)/(100*CZ392*(1000-AI392*DG392))</f>
        <v>0</v>
      </c>
      <c r="L392">
        <f>DK392*AI392*(DF392-DE392*(1000-AI392*DH392)/(1000-AI392*DG392))/(100*CZ392)</f>
        <v>0</v>
      </c>
      <c r="M392">
        <f>DE392 - IF(AI392&gt;1, L392*CZ392*100.0/(AK392), 0)</f>
        <v>0</v>
      </c>
      <c r="N392">
        <f>((T392-J392/2)*M392-L392)/(T392+J392/2)</f>
        <v>0</v>
      </c>
      <c r="O392">
        <f>N392*(DL392+DM392)/1000.0</f>
        <v>0</v>
      </c>
      <c r="P392">
        <f>(DE392 - IF(AI392&gt;1, L392*CZ392*100.0/(AK392), 0))*(DL392+DM392)/1000.0</f>
        <v>0</v>
      </c>
      <c r="Q392">
        <f>2.0/((1/S392-1/R392)+SIGN(S392)*SQRT((1/S392-1/R392)*(1/S392-1/R392) + 4*DA392/((DA392+1)*(DA392+1))*(2*1/S392*1/R392-1/R392*1/R392)))</f>
        <v>0</v>
      </c>
      <c r="R392">
        <f>IF(LEFT(DB392,1)&lt;&gt;"0",IF(LEFT(DB392,1)="1",3.0,DC392),$D$5+$E$5*(DS392*DL392/($K$5*1000))+$F$5*(DS392*DL392/($K$5*1000))*MAX(MIN(CZ392,$J$5),$I$5)*MAX(MIN(CZ392,$J$5),$I$5)+$G$5*MAX(MIN(CZ392,$J$5),$I$5)*(DS392*DL392/($K$5*1000))+$H$5*(DS392*DL392/($K$5*1000))*(DS392*DL392/($K$5*1000)))</f>
        <v>0</v>
      </c>
      <c r="S392">
        <f>J392*(1000-(1000*0.61365*exp(17.502*W392/(240.97+W392))/(DL392+DM392)+DG392)/2)/(1000*0.61365*exp(17.502*W392/(240.97+W392))/(DL392+DM392)-DG392)</f>
        <v>0</v>
      </c>
      <c r="T392">
        <f>1/((DA392+1)/(Q392/1.6)+1/(R392/1.37)) + DA392/((DA392+1)/(Q392/1.6) + DA392/(R392/1.37))</f>
        <v>0</v>
      </c>
      <c r="U392">
        <f>(CV392*CY392)</f>
        <v>0</v>
      </c>
      <c r="V392">
        <f>(DN392+(U392+2*0.95*5.67E-8*(((DN392+$B$7)+273)^4-(DN392+273)^4)-44100*J392)/(1.84*29.3*R392+8*0.95*5.67E-8*(DN392+273)^3))</f>
        <v>0</v>
      </c>
      <c r="W392">
        <f>($C$7*DO392+$D$7*DP392+$E$7*V392)</f>
        <v>0</v>
      </c>
      <c r="X392">
        <f>0.61365*exp(17.502*W392/(240.97+W392))</f>
        <v>0</v>
      </c>
      <c r="Y392">
        <f>(Z392/AA392*100)</f>
        <v>0</v>
      </c>
      <c r="Z392">
        <f>DG392*(DL392+DM392)/1000</f>
        <v>0</v>
      </c>
      <c r="AA392">
        <f>0.61365*exp(17.502*DN392/(240.97+DN392))</f>
        <v>0</v>
      </c>
      <c r="AB392">
        <f>(X392-DG392*(DL392+DM392)/1000)</f>
        <v>0</v>
      </c>
      <c r="AC392">
        <f>(-J392*44100)</f>
        <v>0</v>
      </c>
      <c r="AD392">
        <f>2*29.3*R392*0.92*(DN392-W392)</f>
        <v>0</v>
      </c>
      <c r="AE392">
        <f>2*0.95*5.67E-8*(((DN392+$B$7)+273)^4-(W392+273)^4)</f>
        <v>0</v>
      </c>
      <c r="AF392">
        <f>U392+AE392+AC392+AD392</f>
        <v>0</v>
      </c>
      <c r="AG392">
        <v>0</v>
      </c>
      <c r="AH392">
        <v>0</v>
      </c>
      <c r="AI392">
        <f>IF(AG392*$H$13&gt;=AK392,1.0,(AK392/(AK392-AG392*$H$13)))</f>
        <v>0</v>
      </c>
      <c r="AJ392">
        <f>(AI392-1)*100</f>
        <v>0</v>
      </c>
      <c r="AK392">
        <f>MAX(0,($B$13+$C$13*DS392)/(1+$D$13*DS392)*DL392/(DN392+273)*$E$13)</f>
        <v>0</v>
      </c>
      <c r="AL392" t="s">
        <v>420</v>
      </c>
      <c r="AM392" t="s">
        <v>420</v>
      </c>
      <c r="AN392">
        <v>0</v>
      </c>
      <c r="AO392">
        <v>0</v>
      </c>
      <c r="AP392">
        <f>1-AN392/AO392</f>
        <v>0</v>
      </c>
      <c r="AQ392">
        <v>0</v>
      </c>
      <c r="AR392" t="s">
        <v>420</v>
      </c>
      <c r="AS392" t="s">
        <v>420</v>
      </c>
      <c r="AT392">
        <v>0</v>
      </c>
      <c r="AU392">
        <v>0</v>
      </c>
      <c r="AV392">
        <f>1-AT392/AU392</f>
        <v>0</v>
      </c>
      <c r="AW392">
        <v>0.5</v>
      </c>
      <c r="AX392">
        <f>CW392</f>
        <v>0</v>
      </c>
      <c r="AY392">
        <f>L392</f>
        <v>0</v>
      </c>
      <c r="AZ392">
        <f>AV392*AW392*AX392</f>
        <v>0</v>
      </c>
      <c r="BA392">
        <f>(AY392-AQ392)/AX392</f>
        <v>0</v>
      </c>
      <c r="BB392">
        <f>(AO392-AU392)/AU392</f>
        <v>0</v>
      </c>
      <c r="BC392">
        <f>AN392/(AP392+AN392/AU392)</f>
        <v>0</v>
      </c>
      <c r="BD392" t="s">
        <v>420</v>
      </c>
      <c r="BE392">
        <v>0</v>
      </c>
      <c r="BF392">
        <f>IF(BE392&lt;&gt;0, BE392, BC392)</f>
        <v>0</v>
      </c>
      <c r="BG392">
        <f>1-BF392/AU392</f>
        <v>0</v>
      </c>
      <c r="BH392">
        <f>(AU392-AT392)/(AU392-BF392)</f>
        <v>0</v>
      </c>
      <c r="BI392">
        <f>(AO392-AU392)/(AO392-BF392)</f>
        <v>0</v>
      </c>
      <c r="BJ392">
        <f>(AU392-AT392)/(AU392-AN392)</f>
        <v>0</v>
      </c>
      <c r="BK392">
        <f>(AO392-AU392)/(AO392-AN392)</f>
        <v>0</v>
      </c>
      <c r="BL392">
        <f>(BH392*BF392/AT392)</f>
        <v>0</v>
      </c>
      <c r="BM392">
        <f>(1-BL392)</f>
        <v>0</v>
      </c>
      <c r="CV392">
        <f>$B$11*DT392+$C$11*DU392+$F$11*EF392*(1-EI392)</f>
        <v>0</v>
      </c>
      <c r="CW392">
        <f>CV392*CX392</f>
        <v>0</v>
      </c>
      <c r="CX392">
        <f>($B$11*$D$9+$C$11*$D$9+$F$11*((ES392+EK392)/MAX(ES392+EK392+ET392, 0.1)*$I$9+ET392/MAX(ES392+EK392+ET392, 0.1)*$J$9))/($B$11+$C$11+$F$11)</f>
        <v>0</v>
      </c>
      <c r="CY392">
        <f>($B$11*$K$9+$C$11*$K$9+$F$11*((ES392+EK392)/MAX(ES392+EK392+ET392, 0.1)*$P$9+ET392/MAX(ES392+EK392+ET392, 0.1)*$Q$9))/($B$11+$C$11+$F$11)</f>
        <v>0</v>
      </c>
      <c r="CZ392">
        <v>2.44</v>
      </c>
      <c r="DA392">
        <v>0.5</v>
      </c>
      <c r="DB392" t="s">
        <v>421</v>
      </c>
      <c r="DC392">
        <v>2</v>
      </c>
      <c r="DD392">
        <v>1759365584</v>
      </c>
      <c r="DE392">
        <v>420.005666666667</v>
      </c>
      <c r="DF392">
        <v>420.011666666667</v>
      </c>
      <c r="DG392">
        <v>23.9455333333333</v>
      </c>
      <c r="DH392">
        <v>23.8269</v>
      </c>
      <c r="DI392">
        <v>418.026333333333</v>
      </c>
      <c r="DJ392">
        <v>23.5653333333333</v>
      </c>
      <c r="DK392">
        <v>499.95</v>
      </c>
      <c r="DL392">
        <v>90.3431666666667</v>
      </c>
      <c r="DM392">
        <v>0.0335753333333333</v>
      </c>
      <c r="DN392">
        <v>30.2679666666667</v>
      </c>
      <c r="DO392">
        <v>29.9923666666667</v>
      </c>
      <c r="DP392">
        <v>999.9</v>
      </c>
      <c r="DQ392">
        <v>0</v>
      </c>
      <c r="DR392">
        <v>0</v>
      </c>
      <c r="DS392">
        <v>10014.4</v>
      </c>
      <c r="DT392">
        <v>0</v>
      </c>
      <c r="DU392">
        <v>0.330984</v>
      </c>
      <c r="DV392">
        <v>-0.0064087</v>
      </c>
      <c r="DW392">
        <v>430.309333333333</v>
      </c>
      <c r="DX392">
        <v>430.263666666667</v>
      </c>
      <c r="DY392">
        <v>0.118589333333333</v>
      </c>
      <c r="DZ392">
        <v>420.011666666667</v>
      </c>
      <c r="EA392">
        <v>23.8269</v>
      </c>
      <c r="EB392">
        <v>2.16331333333333</v>
      </c>
      <c r="EC392">
        <v>2.1526</v>
      </c>
      <c r="ED392">
        <v>18.6932</v>
      </c>
      <c r="EE392">
        <v>18.6138666666667</v>
      </c>
      <c r="EF392">
        <v>0.00500059</v>
      </c>
      <c r="EG392">
        <v>0</v>
      </c>
      <c r="EH392">
        <v>0</v>
      </c>
      <c r="EI392">
        <v>0</v>
      </c>
      <c r="EJ392">
        <v>235.933333333333</v>
      </c>
      <c r="EK392">
        <v>0.00500059</v>
      </c>
      <c r="EL392">
        <v>-5.93333333333333</v>
      </c>
      <c r="EM392">
        <v>-1.2</v>
      </c>
      <c r="EN392">
        <v>35.8956666666667</v>
      </c>
      <c r="EO392">
        <v>39.0206666666667</v>
      </c>
      <c r="EP392">
        <v>37.208</v>
      </c>
      <c r="EQ392">
        <v>39.208</v>
      </c>
      <c r="ER392">
        <v>38.125</v>
      </c>
      <c r="ES392">
        <v>0</v>
      </c>
      <c r="ET392">
        <v>0</v>
      </c>
      <c r="EU392">
        <v>0</v>
      </c>
      <c r="EV392">
        <v>1759365588.1</v>
      </c>
      <c r="EW392">
        <v>0</v>
      </c>
      <c r="EX392">
        <v>242.865384615385</v>
      </c>
      <c r="EY392">
        <v>3.34700871997817</v>
      </c>
      <c r="EZ392">
        <v>-21.9692309028664</v>
      </c>
      <c r="FA392">
        <v>-8.74615384615385</v>
      </c>
      <c r="FB392">
        <v>15</v>
      </c>
      <c r="FC392">
        <v>0</v>
      </c>
      <c r="FD392" t="s">
        <v>422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0.020224432152381</v>
      </c>
      <c r="FQ392">
        <v>-0.102655608374026</v>
      </c>
      <c r="FR392">
        <v>0.0221526620381604</v>
      </c>
      <c r="FS392">
        <v>1</v>
      </c>
      <c r="FT392">
        <v>243.232352941176</v>
      </c>
      <c r="FU392">
        <v>-2.11611911237269</v>
      </c>
      <c r="FV392">
        <v>5.31848721239167</v>
      </c>
      <c r="FW392">
        <v>-1</v>
      </c>
      <c r="FX392">
        <v>0.114746428571429</v>
      </c>
      <c r="FY392">
        <v>0.0257604155844156</v>
      </c>
      <c r="FZ392">
        <v>0.00274988211992249</v>
      </c>
      <c r="GA392">
        <v>1</v>
      </c>
      <c r="GB392">
        <v>2</v>
      </c>
      <c r="GC392">
        <v>2</v>
      </c>
      <c r="GD392" t="s">
        <v>449</v>
      </c>
      <c r="GE392">
        <v>3.13296</v>
      </c>
      <c r="GF392">
        <v>2.71186</v>
      </c>
      <c r="GG392">
        <v>0.0892868</v>
      </c>
      <c r="GH392">
        <v>0.0897616</v>
      </c>
      <c r="GI392">
        <v>0.10254</v>
      </c>
      <c r="GJ392">
        <v>0.102942</v>
      </c>
      <c r="GK392">
        <v>34272.2</v>
      </c>
      <c r="GL392">
        <v>36694.3</v>
      </c>
      <c r="GM392">
        <v>34050.1</v>
      </c>
      <c r="GN392">
        <v>36502.2</v>
      </c>
      <c r="GO392">
        <v>43159.7</v>
      </c>
      <c r="GP392">
        <v>47007.5</v>
      </c>
      <c r="GQ392">
        <v>53120.7</v>
      </c>
      <c r="GR392">
        <v>58342.1</v>
      </c>
      <c r="GS392">
        <v>1.95105</v>
      </c>
      <c r="GT392">
        <v>1.77947</v>
      </c>
      <c r="GU392">
        <v>0.0883639</v>
      </c>
      <c r="GV392">
        <v>0</v>
      </c>
      <c r="GW392">
        <v>28.5523</v>
      </c>
      <c r="GX392">
        <v>999.9</v>
      </c>
      <c r="GY392">
        <v>57.325</v>
      </c>
      <c r="GZ392">
        <v>31.018</v>
      </c>
      <c r="HA392">
        <v>28.6546</v>
      </c>
      <c r="HB392">
        <v>54.2528</v>
      </c>
      <c r="HC392">
        <v>44.2428</v>
      </c>
      <c r="HD392">
        <v>1</v>
      </c>
      <c r="HE392">
        <v>0.0972815</v>
      </c>
      <c r="HF392">
        <v>-1.45519</v>
      </c>
      <c r="HG392">
        <v>20.1259</v>
      </c>
      <c r="HH392">
        <v>5.19647</v>
      </c>
      <c r="HI392">
        <v>12.0043</v>
      </c>
      <c r="HJ392">
        <v>4.97545</v>
      </c>
      <c r="HK392">
        <v>3.294</v>
      </c>
      <c r="HL392">
        <v>9999</v>
      </c>
      <c r="HM392">
        <v>9999</v>
      </c>
      <c r="HN392">
        <v>999.9</v>
      </c>
      <c r="HO392">
        <v>9999</v>
      </c>
      <c r="HP392">
        <v>1.86325</v>
      </c>
      <c r="HQ392">
        <v>1.86813</v>
      </c>
      <c r="HR392">
        <v>1.86791</v>
      </c>
      <c r="HS392">
        <v>1.86905</v>
      </c>
      <c r="HT392">
        <v>1.86985</v>
      </c>
      <c r="HU392">
        <v>1.86589</v>
      </c>
      <c r="HV392">
        <v>1.86693</v>
      </c>
      <c r="HW392">
        <v>1.86844</v>
      </c>
      <c r="HX392">
        <v>5</v>
      </c>
      <c r="HY392">
        <v>0</v>
      </c>
      <c r="HZ392">
        <v>0</v>
      </c>
      <c r="IA392">
        <v>0</v>
      </c>
      <c r="IB392" t="s">
        <v>424</v>
      </c>
      <c r="IC392" t="s">
        <v>425</v>
      </c>
      <c r="ID392" t="s">
        <v>426</v>
      </c>
      <c r="IE392" t="s">
        <v>426</v>
      </c>
      <c r="IF392" t="s">
        <v>426</v>
      </c>
      <c r="IG392" t="s">
        <v>426</v>
      </c>
      <c r="IH392">
        <v>0</v>
      </c>
      <c r="II392">
        <v>100</v>
      </c>
      <c r="IJ392">
        <v>100</v>
      </c>
      <c r="IK392">
        <v>1.979</v>
      </c>
      <c r="IL392">
        <v>0.3801</v>
      </c>
      <c r="IM392">
        <v>0.591063205497763</v>
      </c>
      <c r="IN392">
        <v>0.00362635438953289</v>
      </c>
      <c r="IO392">
        <v>-8.50754122937555e-07</v>
      </c>
      <c r="IP392">
        <v>2.87264459290622e-10</v>
      </c>
      <c r="IQ392">
        <v>-0.103101814204982</v>
      </c>
      <c r="IR392">
        <v>-0.017656537129445</v>
      </c>
      <c r="IS392">
        <v>0.00217271289782075</v>
      </c>
      <c r="IT392">
        <v>-2.34727275410467e-05</v>
      </c>
      <c r="IU392">
        <v>4</v>
      </c>
      <c r="IV392">
        <v>2183</v>
      </c>
      <c r="IW392">
        <v>1</v>
      </c>
      <c r="IX392">
        <v>27</v>
      </c>
      <c r="IY392">
        <v>29322759.8</v>
      </c>
      <c r="IZ392">
        <v>29322759.8</v>
      </c>
      <c r="JA392">
        <v>0.998535</v>
      </c>
      <c r="JB392">
        <v>2.64404</v>
      </c>
      <c r="JC392">
        <v>1.54785</v>
      </c>
      <c r="JD392">
        <v>2.31323</v>
      </c>
      <c r="JE392">
        <v>1.64673</v>
      </c>
      <c r="JF392">
        <v>2.36206</v>
      </c>
      <c r="JG392">
        <v>34.6692</v>
      </c>
      <c r="JH392">
        <v>24.2101</v>
      </c>
      <c r="JI392">
        <v>18</v>
      </c>
      <c r="JJ392">
        <v>505.808</v>
      </c>
      <c r="JK392">
        <v>395.754</v>
      </c>
      <c r="JL392">
        <v>30.9276</v>
      </c>
      <c r="JM392">
        <v>28.6217</v>
      </c>
      <c r="JN392">
        <v>30</v>
      </c>
      <c r="JO392">
        <v>28.5801</v>
      </c>
      <c r="JP392">
        <v>28.5271</v>
      </c>
      <c r="JQ392">
        <v>20.0073</v>
      </c>
      <c r="JR392">
        <v>20.7699</v>
      </c>
      <c r="JS392">
        <v>56.1964</v>
      </c>
      <c r="JT392">
        <v>30.9294</v>
      </c>
      <c r="JU392">
        <v>420</v>
      </c>
      <c r="JV392">
        <v>23.867</v>
      </c>
      <c r="JW392">
        <v>96.5603</v>
      </c>
      <c r="JX392">
        <v>94.5248</v>
      </c>
    </row>
    <row r="393" spans="1:284">
      <c r="A393">
        <v>377</v>
      </c>
      <c r="B393">
        <v>1759365589</v>
      </c>
      <c r="C393">
        <v>4546.90000009537</v>
      </c>
      <c r="D393" t="s">
        <v>1190</v>
      </c>
      <c r="E393" t="s">
        <v>1191</v>
      </c>
      <c r="F393">
        <v>5</v>
      </c>
      <c r="G393" t="s">
        <v>1153</v>
      </c>
      <c r="H393" t="s">
        <v>419</v>
      </c>
      <c r="I393">
        <v>1759365586</v>
      </c>
      <c r="J393">
        <f>(K393)/1000</f>
        <v>0</v>
      </c>
      <c r="K393">
        <f>1000*DK393*AI393*(DG393-DH393)/(100*CZ393*(1000-AI393*DG393))</f>
        <v>0</v>
      </c>
      <c r="L393">
        <f>DK393*AI393*(DF393-DE393*(1000-AI393*DH393)/(1000-AI393*DG393))/(100*CZ393)</f>
        <v>0</v>
      </c>
      <c r="M393">
        <f>DE393 - IF(AI393&gt;1, L393*CZ393*100.0/(AK393), 0)</f>
        <v>0</v>
      </c>
      <c r="N393">
        <f>((T393-J393/2)*M393-L393)/(T393+J393/2)</f>
        <v>0</v>
      </c>
      <c r="O393">
        <f>N393*(DL393+DM393)/1000.0</f>
        <v>0</v>
      </c>
      <c r="P393">
        <f>(DE393 - IF(AI393&gt;1, L393*CZ393*100.0/(AK393), 0))*(DL393+DM393)/1000.0</f>
        <v>0</v>
      </c>
      <c r="Q393">
        <f>2.0/((1/S393-1/R393)+SIGN(S393)*SQRT((1/S393-1/R393)*(1/S393-1/R393) + 4*DA393/((DA393+1)*(DA393+1))*(2*1/S393*1/R393-1/R393*1/R393)))</f>
        <v>0</v>
      </c>
      <c r="R393">
        <f>IF(LEFT(DB393,1)&lt;&gt;"0",IF(LEFT(DB393,1)="1",3.0,DC393),$D$5+$E$5*(DS393*DL393/($K$5*1000))+$F$5*(DS393*DL393/($K$5*1000))*MAX(MIN(CZ393,$J$5),$I$5)*MAX(MIN(CZ393,$J$5),$I$5)+$G$5*MAX(MIN(CZ393,$J$5),$I$5)*(DS393*DL393/($K$5*1000))+$H$5*(DS393*DL393/($K$5*1000))*(DS393*DL393/($K$5*1000)))</f>
        <v>0</v>
      </c>
      <c r="S393">
        <f>J393*(1000-(1000*0.61365*exp(17.502*W393/(240.97+W393))/(DL393+DM393)+DG393)/2)/(1000*0.61365*exp(17.502*W393/(240.97+W393))/(DL393+DM393)-DG393)</f>
        <v>0</v>
      </c>
      <c r="T393">
        <f>1/((DA393+1)/(Q393/1.6)+1/(R393/1.37)) + DA393/((DA393+1)/(Q393/1.6) + DA393/(R393/1.37))</f>
        <v>0</v>
      </c>
      <c r="U393">
        <f>(CV393*CY393)</f>
        <v>0</v>
      </c>
      <c r="V393">
        <f>(DN393+(U393+2*0.95*5.67E-8*(((DN393+$B$7)+273)^4-(DN393+273)^4)-44100*J393)/(1.84*29.3*R393+8*0.95*5.67E-8*(DN393+273)^3))</f>
        <v>0</v>
      </c>
      <c r="W393">
        <f>($C$7*DO393+$D$7*DP393+$E$7*V393)</f>
        <v>0</v>
      </c>
      <c r="X393">
        <f>0.61365*exp(17.502*W393/(240.97+W393))</f>
        <v>0</v>
      </c>
      <c r="Y393">
        <f>(Z393/AA393*100)</f>
        <v>0</v>
      </c>
      <c r="Z393">
        <f>DG393*(DL393+DM393)/1000</f>
        <v>0</v>
      </c>
      <c r="AA393">
        <f>0.61365*exp(17.502*DN393/(240.97+DN393))</f>
        <v>0</v>
      </c>
      <c r="AB393">
        <f>(X393-DG393*(DL393+DM393)/1000)</f>
        <v>0</v>
      </c>
      <c r="AC393">
        <f>(-J393*44100)</f>
        <v>0</v>
      </c>
      <c r="AD393">
        <f>2*29.3*R393*0.92*(DN393-W393)</f>
        <v>0</v>
      </c>
      <c r="AE393">
        <f>2*0.95*5.67E-8*(((DN393+$B$7)+273)^4-(W393+273)^4)</f>
        <v>0</v>
      </c>
      <c r="AF393">
        <f>U393+AE393+AC393+AD393</f>
        <v>0</v>
      </c>
      <c r="AG393">
        <v>0</v>
      </c>
      <c r="AH393">
        <v>0</v>
      </c>
      <c r="AI393">
        <f>IF(AG393*$H$13&gt;=AK393,1.0,(AK393/(AK393-AG393*$H$13)))</f>
        <v>0</v>
      </c>
      <c r="AJ393">
        <f>(AI393-1)*100</f>
        <v>0</v>
      </c>
      <c r="AK393">
        <f>MAX(0,($B$13+$C$13*DS393)/(1+$D$13*DS393)*DL393/(DN393+273)*$E$13)</f>
        <v>0</v>
      </c>
      <c r="AL393" t="s">
        <v>420</v>
      </c>
      <c r="AM393" t="s">
        <v>420</v>
      </c>
      <c r="AN393">
        <v>0</v>
      </c>
      <c r="AO393">
        <v>0</v>
      </c>
      <c r="AP393">
        <f>1-AN393/AO393</f>
        <v>0</v>
      </c>
      <c r="AQ393">
        <v>0</v>
      </c>
      <c r="AR393" t="s">
        <v>420</v>
      </c>
      <c r="AS393" t="s">
        <v>420</v>
      </c>
      <c r="AT393">
        <v>0</v>
      </c>
      <c r="AU393">
        <v>0</v>
      </c>
      <c r="AV393">
        <f>1-AT393/AU393</f>
        <v>0</v>
      </c>
      <c r="AW393">
        <v>0.5</v>
      </c>
      <c r="AX393">
        <f>CW393</f>
        <v>0</v>
      </c>
      <c r="AY393">
        <f>L393</f>
        <v>0</v>
      </c>
      <c r="AZ393">
        <f>AV393*AW393*AX393</f>
        <v>0</v>
      </c>
      <c r="BA393">
        <f>(AY393-AQ393)/AX393</f>
        <v>0</v>
      </c>
      <c r="BB393">
        <f>(AO393-AU393)/AU393</f>
        <v>0</v>
      </c>
      <c r="BC393">
        <f>AN393/(AP393+AN393/AU393)</f>
        <v>0</v>
      </c>
      <c r="BD393" t="s">
        <v>420</v>
      </c>
      <c r="BE393">
        <v>0</v>
      </c>
      <c r="BF393">
        <f>IF(BE393&lt;&gt;0, BE393, BC393)</f>
        <v>0</v>
      </c>
      <c r="BG393">
        <f>1-BF393/AU393</f>
        <v>0</v>
      </c>
      <c r="BH393">
        <f>(AU393-AT393)/(AU393-BF393)</f>
        <v>0</v>
      </c>
      <c r="BI393">
        <f>(AO393-AU393)/(AO393-BF393)</f>
        <v>0</v>
      </c>
      <c r="BJ393">
        <f>(AU393-AT393)/(AU393-AN393)</f>
        <v>0</v>
      </c>
      <c r="BK393">
        <f>(AO393-AU393)/(AO393-AN393)</f>
        <v>0</v>
      </c>
      <c r="BL393">
        <f>(BH393*BF393/AT393)</f>
        <v>0</v>
      </c>
      <c r="BM393">
        <f>(1-BL393)</f>
        <v>0</v>
      </c>
      <c r="CV393">
        <f>$B$11*DT393+$C$11*DU393+$F$11*EF393*(1-EI393)</f>
        <v>0</v>
      </c>
      <c r="CW393">
        <f>CV393*CX393</f>
        <v>0</v>
      </c>
      <c r="CX393">
        <f>($B$11*$D$9+$C$11*$D$9+$F$11*((ES393+EK393)/MAX(ES393+EK393+ET393, 0.1)*$I$9+ET393/MAX(ES393+EK393+ET393, 0.1)*$J$9))/($B$11+$C$11+$F$11)</f>
        <v>0</v>
      </c>
      <c r="CY393">
        <f>($B$11*$K$9+$C$11*$K$9+$F$11*((ES393+EK393)/MAX(ES393+EK393+ET393, 0.1)*$P$9+ET393/MAX(ES393+EK393+ET393, 0.1)*$Q$9))/($B$11+$C$11+$F$11)</f>
        <v>0</v>
      </c>
      <c r="CZ393">
        <v>2.44</v>
      </c>
      <c r="DA393">
        <v>0.5</v>
      </c>
      <c r="DB393" t="s">
        <v>421</v>
      </c>
      <c r="DC393">
        <v>2</v>
      </c>
      <c r="DD393">
        <v>1759365586</v>
      </c>
      <c r="DE393">
        <v>420.004333333333</v>
      </c>
      <c r="DF393">
        <v>420.048333333333</v>
      </c>
      <c r="DG393">
        <v>23.9446666666667</v>
      </c>
      <c r="DH393">
        <v>23.8260333333333</v>
      </c>
      <c r="DI393">
        <v>418.024666666667</v>
      </c>
      <c r="DJ393">
        <v>23.5645</v>
      </c>
      <c r="DK393">
        <v>499.983333333333</v>
      </c>
      <c r="DL393">
        <v>90.3430333333333</v>
      </c>
      <c r="DM393">
        <v>0.0337094666666667</v>
      </c>
      <c r="DN393">
        <v>30.2683</v>
      </c>
      <c r="DO393">
        <v>29.9919666666667</v>
      </c>
      <c r="DP393">
        <v>999.9</v>
      </c>
      <c r="DQ393">
        <v>0</v>
      </c>
      <c r="DR393">
        <v>0</v>
      </c>
      <c r="DS393">
        <v>10010.0333333333</v>
      </c>
      <c r="DT393">
        <v>0</v>
      </c>
      <c r="DU393">
        <v>0.330984</v>
      </c>
      <c r="DV393">
        <v>-0.0446675666666667</v>
      </c>
      <c r="DW393">
        <v>430.307666666667</v>
      </c>
      <c r="DX393">
        <v>430.301</v>
      </c>
      <c r="DY393">
        <v>0.118595</v>
      </c>
      <c r="DZ393">
        <v>420.048333333333</v>
      </c>
      <c r="EA393">
        <v>23.8260333333333</v>
      </c>
      <c r="EB393">
        <v>2.16323333333333</v>
      </c>
      <c r="EC393">
        <v>2.15252</v>
      </c>
      <c r="ED393">
        <v>18.6926</v>
      </c>
      <c r="EE393">
        <v>18.6132666666667</v>
      </c>
      <c r="EF393">
        <v>0.00500059</v>
      </c>
      <c r="EG393">
        <v>0</v>
      </c>
      <c r="EH393">
        <v>0</v>
      </c>
      <c r="EI393">
        <v>0</v>
      </c>
      <c r="EJ393">
        <v>235.9</v>
      </c>
      <c r="EK393">
        <v>0.00500059</v>
      </c>
      <c r="EL393">
        <v>-5.86666666666667</v>
      </c>
      <c r="EM393">
        <v>-1.63333333333333</v>
      </c>
      <c r="EN393">
        <v>35.875</v>
      </c>
      <c r="EO393">
        <v>39</v>
      </c>
      <c r="EP393">
        <v>37.187</v>
      </c>
      <c r="EQ393">
        <v>39.1663333333333</v>
      </c>
      <c r="ER393">
        <v>38.104</v>
      </c>
      <c r="ES393">
        <v>0</v>
      </c>
      <c r="ET393">
        <v>0</v>
      </c>
      <c r="EU393">
        <v>0</v>
      </c>
      <c r="EV393">
        <v>1759365590.5</v>
      </c>
      <c r="EW393">
        <v>0</v>
      </c>
      <c r="EX393">
        <v>243.365384615385</v>
      </c>
      <c r="EY393">
        <v>2.47179523568066</v>
      </c>
      <c r="EZ393">
        <v>-17.5726499541936</v>
      </c>
      <c r="FA393">
        <v>-9.79230769230769</v>
      </c>
      <c r="FB393">
        <v>15</v>
      </c>
      <c r="FC393">
        <v>0</v>
      </c>
      <c r="FD393" t="s">
        <v>422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0.0095752512</v>
      </c>
      <c r="FQ393">
        <v>-0.142696316197403</v>
      </c>
      <c r="FR393">
        <v>0.0274335405162248</v>
      </c>
      <c r="FS393">
        <v>1</v>
      </c>
      <c r="FT393">
        <v>242.914705882353</v>
      </c>
      <c r="FU393">
        <v>-0.0137509175047243</v>
      </c>
      <c r="FV393">
        <v>5.29867532574062</v>
      </c>
      <c r="FW393">
        <v>-1</v>
      </c>
      <c r="FX393">
        <v>0.115377142857143</v>
      </c>
      <c r="FY393">
        <v>0.0265959740259741</v>
      </c>
      <c r="FZ393">
        <v>0.00280175486310369</v>
      </c>
      <c r="GA393">
        <v>1</v>
      </c>
      <c r="GB393">
        <v>2</v>
      </c>
      <c r="GC393">
        <v>2</v>
      </c>
      <c r="GD393" t="s">
        <v>449</v>
      </c>
      <c r="GE393">
        <v>3.13302</v>
      </c>
      <c r="GF393">
        <v>2.71182</v>
      </c>
      <c r="GG393">
        <v>0.0892887</v>
      </c>
      <c r="GH393">
        <v>0.0897617</v>
      </c>
      <c r="GI393">
        <v>0.102538</v>
      </c>
      <c r="GJ393">
        <v>0.102944</v>
      </c>
      <c r="GK393">
        <v>34272.2</v>
      </c>
      <c r="GL393">
        <v>36694.2</v>
      </c>
      <c r="GM393">
        <v>34050.2</v>
      </c>
      <c r="GN393">
        <v>36502.1</v>
      </c>
      <c r="GO393">
        <v>43159.8</v>
      </c>
      <c r="GP393">
        <v>47007.2</v>
      </c>
      <c r="GQ393">
        <v>53120.7</v>
      </c>
      <c r="GR393">
        <v>58342</v>
      </c>
      <c r="GS393">
        <v>1.95128</v>
      </c>
      <c r="GT393">
        <v>1.7795</v>
      </c>
      <c r="GU393">
        <v>0.0884831</v>
      </c>
      <c r="GV393">
        <v>0</v>
      </c>
      <c r="GW393">
        <v>28.5511</v>
      </c>
      <c r="GX393">
        <v>999.9</v>
      </c>
      <c r="GY393">
        <v>57.325</v>
      </c>
      <c r="GZ393">
        <v>31.018</v>
      </c>
      <c r="HA393">
        <v>28.6547</v>
      </c>
      <c r="HB393">
        <v>54.6828</v>
      </c>
      <c r="HC393">
        <v>44.4391</v>
      </c>
      <c r="HD393">
        <v>1</v>
      </c>
      <c r="HE393">
        <v>0.0974238</v>
      </c>
      <c r="HF393">
        <v>-1.46066</v>
      </c>
      <c r="HG393">
        <v>20.126</v>
      </c>
      <c r="HH393">
        <v>5.19707</v>
      </c>
      <c r="HI393">
        <v>12.0043</v>
      </c>
      <c r="HJ393">
        <v>4.97565</v>
      </c>
      <c r="HK393">
        <v>3.294</v>
      </c>
      <c r="HL393">
        <v>9999</v>
      </c>
      <c r="HM393">
        <v>9999</v>
      </c>
      <c r="HN393">
        <v>999.9</v>
      </c>
      <c r="HO393">
        <v>9999</v>
      </c>
      <c r="HP393">
        <v>1.86325</v>
      </c>
      <c r="HQ393">
        <v>1.86813</v>
      </c>
      <c r="HR393">
        <v>1.8679</v>
      </c>
      <c r="HS393">
        <v>1.86905</v>
      </c>
      <c r="HT393">
        <v>1.86984</v>
      </c>
      <c r="HU393">
        <v>1.8659</v>
      </c>
      <c r="HV393">
        <v>1.86692</v>
      </c>
      <c r="HW393">
        <v>1.86844</v>
      </c>
      <c r="HX393">
        <v>5</v>
      </c>
      <c r="HY393">
        <v>0</v>
      </c>
      <c r="HZ393">
        <v>0</v>
      </c>
      <c r="IA393">
        <v>0</v>
      </c>
      <c r="IB393" t="s">
        <v>424</v>
      </c>
      <c r="IC393" t="s">
        <v>425</v>
      </c>
      <c r="ID393" t="s">
        <v>426</v>
      </c>
      <c r="IE393" t="s">
        <v>426</v>
      </c>
      <c r="IF393" t="s">
        <v>426</v>
      </c>
      <c r="IG393" t="s">
        <v>426</v>
      </c>
      <c r="IH393">
        <v>0</v>
      </c>
      <c r="II393">
        <v>100</v>
      </c>
      <c r="IJ393">
        <v>100</v>
      </c>
      <c r="IK393">
        <v>1.979</v>
      </c>
      <c r="IL393">
        <v>0.3801</v>
      </c>
      <c r="IM393">
        <v>0.591063205497763</v>
      </c>
      <c r="IN393">
        <v>0.00362635438953289</v>
      </c>
      <c r="IO393">
        <v>-8.50754122937555e-07</v>
      </c>
      <c r="IP393">
        <v>2.87264459290622e-10</v>
      </c>
      <c r="IQ393">
        <v>-0.103101814204982</v>
      </c>
      <c r="IR393">
        <v>-0.017656537129445</v>
      </c>
      <c r="IS393">
        <v>0.00217271289782075</v>
      </c>
      <c r="IT393">
        <v>-2.34727275410467e-05</v>
      </c>
      <c r="IU393">
        <v>4</v>
      </c>
      <c r="IV393">
        <v>2183</v>
      </c>
      <c r="IW393">
        <v>1</v>
      </c>
      <c r="IX393">
        <v>27</v>
      </c>
      <c r="IY393">
        <v>29322759.8</v>
      </c>
      <c r="IZ393">
        <v>29322759.8</v>
      </c>
      <c r="JA393">
        <v>0.998535</v>
      </c>
      <c r="JB393">
        <v>2.64282</v>
      </c>
      <c r="JC393">
        <v>1.54785</v>
      </c>
      <c r="JD393">
        <v>2.31323</v>
      </c>
      <c r="JE393">
        <v>1.64673</v>
      </c>
      <c r="JF393">
        <v>2.35718</v>
      </c>
      <c r="JG393">
        <v>34.6692</v>
      </c>
      <c r="JH393">
        <v>24.2101</v>
      </c>
      <c r="JI393">
        <v>18</v>
      </c>
      <c r="JJ393">
        <v>505.957</v>
      </c>
      <c r="JK393">
        <v>395.768</v>
      </c>
      <c r="JL393">
        <v>30.9286</v>
      </c>
      <c r="JM393">
        <v>28.6217</v>
      </c>
      <c r="JN393">
        <v>30.0002</v>
      </c>
      <c r="JO393">
        <v>28.5801</v>
      </c>
      <c r="JP393">
        <v>28.5271</v>
      </c>
      <c r="JQ393">
        <v>20.008</v>
      </c>
      <c r="JR393">
        <v>20.7699</v>
      </c>
      <c r="JS393">
        <v>56.1964</v>
      </c>
      <c r="JT393">
        <v>30.9294</v>
      </c>
      <c r="JU393">
        <v>420</v>
      </c>
      <c r="JV393">
        <v>23.867</v>
      </c>
      <c r="JW393">
        <v>96.5605</v>
      </c>
      <c r="JX393">
        <v>94.5246</v>
      </c>
    </row>
    <row r="394" spans="1:284">
      <c r="A394">
        <v>378</v>
      </c>
      <c r="B394">
        <v>1759365591</v>
      </c>
      <c r="C394">
        <v>4548.90000009537</v>
      </c>
      <c r="D394" t="s">
        <v>1192</v>
      </c>
      <c r="E394" t="s">
        <v>1193</v>
      </c>
      <c r="F394">
        <v>5</v>
      </c>
      <c r="G394" t="s">
        <v>1153</v>
      </c>
      <c r="H394" t="s">
        <v>419</v>
      </c>
      <c r="I394">
        <v>1759365588</v>
      </c>
      <c r="J394">
        <f>(K394)/1000</f>
        <v>0</v>
      </c>
      <c r="K394">
        <f>1000*DK394*AI394*(DG394-DH394)/(100*CZ394*(1000-AI394*DG394))</f>
        <v>0</v>
      </c>
      <c r="L394">
        <f>DK394*AI394*(DF394-DE394*(1000-AI394*DH394)/(1000-AI394*DG394))/(100*CZ394)</f>
        <v>0</v>
      </c>
      <c r="M394">
        <f>DE394 - IF(AI394&gt;1, L394*CZ394*100.0/(AK394), 0)</f>
        <v>0</v>
      </c>
      <c r="N394">
        <f>((T394-J394/2)*M394-L394)/(T394+J394/2)</f>
        <v>0</v>
      </c>
      <c r="O394">
        <f>N394*(DL394+DM394)/1000.0</f>
        <v>0</v>
      </c>
      <c r="P394">
        <f>(DE394 - IF(AI394&gt;1, L394*CZ394*100.0/(AK394), 0))*(DL394+DM394)/1000.0</f>
        <v>0</v>
      </c>
      <c r="Q394">
        <f>2.0/((1/S394-1/R394)+SIGN(S394)*SQRT((1/S394-1/R394)*(1/S394-1/R394) + 4*DA394/((DA394+1)*(DA394+1))*(2*1/S394*1/R394-1/R394*1/R394)))</f>
        <v>0</v>
      </c>
      <c r="R394">
        <f>IF(LEFT(DB394,1)&lt;&gt;"0",IF(LEFT(DB394,1)="1",3.0,DC394),$D$5+$E$5*(DS394*DL394/($K$5*1000))+$F$5*(DS394*DL394/($K$5*1000))*MAX(MIN(CZ394,$J$5),$I$5)*MAX(MIN(CZ394,$J$5),$I$5)+$G$5*MAX(MIN(CZ394,$J$5),$I$5)*(DS394*DL394/($K$5*1000))+$H$5*(DS394*DL394/($K$5*1000))*(DS394*DL394/($K$5*1000)))</f>
        <v>0</v>
      </c>
      <c r="S394">
        <f>J394*(1000-(1000*0.61365*exp(17.502*W394/(240.97+W394))/(DL394+DM394)+DG394)/2)/(1000*0.61365*exp(17.502*W394/(240.97+W394))/(DL394+DM394)-DG394)</f>
        <v>0</v>
      </c>
      <c r="T394">
        <f>1/((DA394+1)/(Q394/1.6)+1/(R394/1.37)) + DA394/((DA394+1)/(Q394/1.6) + DA394/(R394/1.37))</f>
        <v>0</v>
      </c>
      <c r="U394">
        <f>(CV394*CY394)</f>
        <v>0</v>
      </c>
      <c r="V394">
        <f>(DN394+(U394+2*0.95*5.67E-8*(((DN394+$B$7)+273)^4-(DN394+273)^4)-44100*J394)/(1.84*29.3*R394+8*0.95*5.67E-8*(DN394+273)^3))</f>
        <v>0</v>
      </c>
      <c r="W394">
        <f>($C$7*DO394+$D$7*DP394+$E$7*V394)</f>
        <v>0</v>
      </c>
      <c r="X394">
        <f>0.61365*exp(17.502*W394/(240.97+W394))</f>
        <v>0</v>
      </c>
      <c r="Y394">
        <f>(Z394/AA394*100)</f>
        <v>0</v>
      </c>
      <c r="Z394">
        <f>DG394*(DL394+DM394)/1000</f>
        <v>0</v>
      </c>
      <c r="AA394">
        <f>0.61365*exp(17.502*DN394/(240.97+DN394))</f>
        <v>0</v>
      </c>
      <c r="AB394">
        <f>(X394-DG394*(DL394+DM394)/1000)</f>
        <v>0</v>
      </c>
      <c r="AC394">
        <f>(-J394*44100)</f>
        <v>0</v>
      </c>
      <c r="AD394">
        <f>2*29.3*R394*0.92*(DN394-W394)</f>
        <v>0</v>
      </c>
      <c r="AE394">
        <f>2*0.95*5.67E-8*(((DN394+$B$7)+273)^4-(W394+273)^4)</f>
        <v>0</v>
      </c>
      <c r="AF394">
        <f>U394+AE394+AC394+AD394</f>
        <v>0</v>
      </c>
      <c r="AG394">
        <v>0</v>
      </c>
      <c r="AH394">
        <v>0</v>
      </c>
      <c r="AI394">
        <f>IF(AG394*$H$13&gt;=AK394,1.0,(AK394/(AK394-AG394*$H$13)))</f>
        <v>0</v>
      </c>
      <c r="AJ394">
        <f>(AI394-1)*100</f>
        <v>0</v>
      </c>
      <c r="AK394">
        <f>MAX(0,($B$13+$C$13*DS394)/(1+$D$13*DS394)*DL394/(DN394+273)*$E$13)</f>
        <v>0</v>
      </c>
      <c r="AL394" t="s">
        <v>420</v>
      </c>
      <c r="AM394" t="s">
        <v>420</v>
      </c>
      <c r="AN394">
        <v>0</v>
      </c>
      <c r="AO394">
        <v>0</v>
      </c>
      <c r="AP394">
        <f>1-AN394/AO394</f>
        <v>0</v>
      </c>
      <c r="AQ394">
        <v>0</v>
      </c>
      <c r="AR394" t="s">
        <v>420</v>
      </c>
      <c r="AS394" t="s">
        <v>420</v>
      </c>
      <c r="AT394">
        <v>0</v>
      </c>
      <c r="AU394">
        <v>0</v>
      </c>
      <c r="AV394">
        <f>1-AT394/AU394</f>
        <v>0</v>
      </c>
      <c r="AW394">
        <v>0.5</v>
      </c>
      <c r="AX394">
        <f>CW394</f>
        <v>0</v>
      </c>
      <c r="AY394">
        <f>L394</f>
        <v>0</v>
      </c>
      <c r="AZ394">
        <f>AV394*AW394*AX394</f>
        <v>0</v>
      </c>
      <c r="BA394">
        <f>(AY394-AQ394)/AX394</f>
        <v>0</v>
      </c>
      <c r="BB394">
        <f>(AO394-AU394)/AU394</f>
        <v>0</v>
      </c>
      <c r="BC394">
        <f>AN394/(AP394+AN394/AU394)</f>
        <v>0</v>
      </c>
      <c r="BD394" t="s">
        <v>420</v>
      </c>
      <c r="BE394">
        <v>0</v>
      </c>
      <c r="BF394">
        <f>IF(BE394&lt;&gt;0, BE394, BC394)</f>
        <v>0</v>
      </c>
      <c r="BG394">
        <f>1-BF394/AU394</f>
        <v>0</v>
      </c>
      <c r="BH394">
        <f>(AU394-AT394)/(AU394-BF394)</f>
        <v>0</v>
      </c>
      <c r="BI394">
        <f>(AO394-AU394)/(AO394-BF394)</f>
        <v>0</v>
      </c>
      <c r="BJ394">
        <f>(AU394-AT394)/(AU394-AN394)</f>
        <v>0</v>
      </c>
      <c r="BK394">
        <f>(AO394-AU394)/(AO394-AN394)</f>
        <v>0</v>
      </c>
      <c r="BL394">
        <f>(BH394*BF394/AT394)</f>
        <v>0</v>
      </c>
      <c r="BM394">
        <f>(1-BL394)</f>
        <v>0</v>
      </c>
      <c r="CV394">
        <f>$B$11*DT394+$C$11*DU394+$F$11*EF394*(1-EI394)</f>
        <v>0</v>
      </c>
      <c r="CW394">
        <f>CV394*CX394</f>
        <v>0</v>
      </c>
      <c r="CX394">
        <f>($B$11*$D$9+$C$11*$D$9+$F$11*((ES394+EK394)/MAX(ES394+EK394+ET394, 0.1)*$I$9+ET394/MAX(ES394+EK394+ET394, 0.1)*$J$9))/($B$11+$C$11+$F$11)</f>
        <v>0</v>
      </c>
      <c r="CY394">
        <f>($B$11*$K$9+$C$11*$K$9+$F$11*((ES394+EK394)/MAX(ES394+EK394+ET394, 0.1)*$P$9+ET394/MAX(ES394+EK394+ET394, 0.1)*$Q$9))/($B$11+$C$11+$F$11)</f>
        <v>0</v>
      </c>
      <c r="CZ394">
        <v>2.44</v>
      </c>
      <c r="DA394">
        <v>0.5</v>
      </c>
      <c r="DB394" t="s">
        <v>421</v>
      </c>
      <c r="DC394">
        <v>2</v>
      </c>
      <c r="DD394">
        <v>1759365588</v>
      </c>
      <c r="DE394">
        <v>420.019</v>
      </c>
      <c r="DF394">
        <v>420.058333333333</v>
      </c>
      <c r="DG394">
        <v>23.9439</v>
      </c>
      <c r="DH394">
        <v>23.8257333333333</v>
      </c>
      <c r="DI394">
        <v>418.039666666667</v>
      </c>
      <c r="DJ394">
        <v>23.5637666666667</v>
      </c>
      <c r="DK394">
        <v>500.049</v>
      </c>
      <c r="DL394">
        <v>90.3424333333333</v>
      </c>
      <c r="DM394">
        <v>0.033657</v>
      </c>
      <c r="DN394">
        <v>30.2688333333333</v>
      </c>
      <c r="DO394">
        <v>29.9924333333333</v>
      </c>
      <c r="DP394">
        <v>999.9</v>
      </c>
      <c r="DQ394">
        <v>0</v>
      </c>
      <c r="DR394">
        <v>0</v>
      </c>
      <c r="DS394">
        <v>10016.2666666667</v>
      </c>
      <c r="DT394">
        <v>0</v>
      </c>
      <c r="DU394">
        <v>0.330984</v>
      </c>
      <c r="DV394">
        <v>-0.0397237333333333</v>
      </c>
      <c r="DW394">
        <v>430.322666666667</v>
      </c>
      <c r="DX394">
        <v>430.311</v>
      </c>
      <c r="DY394">
        <v>0.118144333333333</v>
      </c>
      <c r="DZ394">
        <v>420.058333333333</v>
      </c>
      <c r="EA394">
        <v>23.8257333333333</v>
      </c>
      <c r="EB394">
        <v>2.16315</v>
      </c>
      <c r="EC394">
        <v>2.15247666666667</v>
      </c>
      <c r="ED394">
        <v>18.6919666666667</v>
      </c>
      <c r="EE394">
        <v>18.6129333333333</v>
      </c>
      <c r="EF394">
        <v>0.00500059</v>
      </c>
      <c r="EG394">
        <v>0</v>
      </c>
      <c r="EH394">
        <v>0</v>
      </c>
      <c r="EI394">
        <v>0</v>
      </c>
      <c r="EJ394">
        <v>237.3</v>
      </c>
      <c r="EK394">
        <v>0.00500059</v>
      </c>
      <c r="EL394">
        <v>-7.43333333333333</v>
      </c>
      <c r="EM394">
        <v>-1.06666666666667</v>
      </c>
      <c r="EN394">
        <v>35.875</v>
      </c>
      <c r="EO394">
        <v>38.979</v>
      </c>
      <c r="EP394">
        <v>37.1663333333333</v>
      </c>
      <c r="EQ394">
        <v>39.1246666666667</v>
      </c>
      <c r="ER394">
        <v>38.083</v>
      </c>
      <c r="ES394">
        <v>0</v>
      </c>
      <c r="ET394">
        <v>0</v>
      </c>
      <c r="EU394">
        <v>0</v>
      </c>
      <c r="EV394">
        <v>1759365592.3</v>
      </c>
      <c r="EW394">
        <v>0</v>
      </c>
      <c r="EX394">
        <v>243.736</v>
      </c>
      <c r="EY394">
        <v>2.44615426077616</v>
      </c>
      <c r="EZ394">
        <v>-10.1461543271057</v>
      </c>
      <c r="FA394">
        <v>-9.432</v>
      </c>
      <c r="FB394">
        <v>15</v>
      </c>
      <c r="FC394">
        <v>0</v>
      </c>
      <c r="FD394" t="s">
        <v>422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0.000287732152380952</v>
      </c>
      <c r="FQ394">
        <v>-0.202688340903896</v>
      </c>
      <c r="FR394">
        <v>0.0339102754233494</v>
      </c>
      <c r="FS394">
        <v>1</v>
      </c>
      <c r="FT394">
        <v>243.017647058823</v>
      </c>
      <c r="FU394">
        <v>5.39648597651454</v>
      </c>
      <c r="FV394">
        <v>5.45006587052666</v>
      </c>
      <c r="FW394">
        <v>-1</v>
      </c>
      <c r="FX394">
        <v>0.116063142857143</v>
      </c>
      <c r="FY394">
        <v>0.0215246493506495</v>
      </c>
      <c r="FZ394">
        <v>0.00239991548037117</v>
      </c>
      <c r="GA394">
        <v>1</v>
      </c>
      <c r="GB394">
        <v>2</v>
      </c>
      <c r="GC394">
        <v>2</v>
      </c>
      <c r="GD394" t="s">
        <v>449</v>
      </c>
      <c r="GE394">
        <v>3.13284</v>
      </c>
      <c r="GF394">
        <v>2.7117</v>
      </c>
      <c r="GG394">
        <v>0.0892897</v>
      </c>
      <c r="GH394">
        <v>0.0897464</v>
      </c>
      <c r="GI394">
        <v>0.102541</v>
      </c>
      <c r="GJ394">
        <v>0.102942</v>
      </c>
      <c r="GK394">
        <v>34272.4</v>
      </c>
      <c r="GL394">
        <v>36694.9</v>
      </c>
      <c r="GM394">
        <v>34050.4</v>
      </c>
      <c r="GN394">
        <v>36502.1</v>
      </c>
      <c r="GO394">
        <v>43160</v>
      </c>
      <c r="GP394">
        <v>47007.4</v>
      </c>
      <c r="GQ394">
        <v>53121.2</v>
      </c>
      <c r="GR394">
        <v>58342.1</v>
      </c>
      <c r="GS394">
        <v>1.95082</v>
      </c>
      <c r="GT394">
        <v>1.77988</v>
      </c>
      <c r="GU394">
        <v>0.0886098</v>
      </c>
      <c r="GV394">
        <v>0</v>
      </c>
      <c r="GW394">
        <v>28.5507</v>
      </c>
      <c r="GX394">
        <v>999.9</v>
      </c>
      <c r="GY394">
        <v>57.325</v>
      </c>
      <c r="GZ394">
        <v>31.018</v>
      </c>
      <c r="HA394">
        <v>28.6558</v>
      </c>
      <c r="HB394">
        <v>54.9328</v>
      </c>
      <c r="HC394">
        <v>44.4591</v>
      </c>
      <c r="HD394">
        <v>1</v>
      </c>
      <c r="HE394">
        <v>0.0976804</v>
      </c>
      <c r="HF394">
        <v>-1.45719</v>
      </c>
      <c r="HG394">
        <v>20.126</v>
      </c>
      <c r="HH394">
        <v>5.19797</v>
      </c>
      <c r="HI394">
        <v>12.0041</v>
      </c>
      <c r="HJ394">
        <v>4.9756</v>
      </c>
      <c r="HK394">
        <v>3.294</v>
      </c>
      <c r="HL394">
        <v>9999</v>
      </c>
      <c r="HM394">
        <v>9999</v>
      </c>
      <c r="HN394">
        <v>999.9</v>
      </c>
      <c r="HO394">
        <v>9999</v>
      </c>
      <c r="HP394">
        <v>1.86325</v>
      </c>
      <c r="HQ394">
        <v>1.86813</v>
      </c>
      <c r="HR394">
        <v>1.86788</v>
      </c>
      <c r="HS394">
        <v>1.86905</v>
      </c>
      <c r="HT394">
        <v>1.86983</v>
      </c>
      <c r="HU394">
        <v>1.8659</v>
      </c>
      <c r="HV394">
        <v>1.86695</v>
      </c>
      <c r="HW394">
        <v>1.86844</v>
      </c>
      <c r="HX394">
        <v>5</v>
      </c>
      <c r="HY394">
        <v>0</v>
      </c>
      <c r="HZ394">
        <v>0</v>
      </c>
      <c r="IA394">
        <v>0</v>
      </c>
      <c r="IB394" t="s">
        <v>424</v>
      </c>
      <c r="IC394" t="s">
        <v>425</v>
      </c>
      <c r="ID394" t="s">
        <v>426</v>
      </c>
      <c r="IE394" t="s">
        <v>426</v>
      </c>
      <c r="IF394" t="s">
        <v>426</v>
      </c>
      <c r="IG394" t="s">
        <v>426</v>
      </c>
      <c r="IH394">
        <v>0</v>
      </c>
      <c r="II394">
        <v>100</v>
      </c>
      <c r="IJ394">
        <v>100</v>
      </c>
      <c r="IK394">
        <v>1.98</v>
      </c>
      <c r="IL394">
        <v>0.3802</v>
      </c>
      <c r="IM394">
        <v>0.591063205497763</v>
      </c>
      <c r="IN394">
        <v>0.00362635438953289</v>
      </c>
      <c r="IO394">
        <v>-8.50754122937555e-07</v>
      </c>
      <c r="IP394">
        <v>2.87264459290622e-10</v>
      </c>
      <c r="IQ394">
        <v>-0.103101814204982</v>
      </c>
      <c r="IR394">
        <v>-0.017656537129445</v>
      </c>
      <c r="IS394">
        <v>0.00217271289782075</v>
      </c>
      <c r="IT394">
        <v>-2.34727275410467e-05</v>
      </c>
      <c r="IU394">
        <v>4</v>
      </c>
      <c r="IV394">
        <v>2183</v>
      </c>
      <c r="IW394">
        <v>1</v>
      </c>
      <c r="IX394">
        <v>27</v>
      </c>
      <c r="IY394">
        <v>29322759.9</v>
      </c>
      <c r="IZ394">
        <v>29322759.9</v>
      </c>
      <c r="JA394">
        <v>0.998535</v>
      </c>
      <c r="JB394">
        <v>2.65015</v>
      </c>
      <c r="JC394">
        <v>1.54785</v>
      </c>
      <c r="JD394">
        <v>2.31323</v>
      </c>
      <c r="JE394">
        <v>1.64551</v>
      </c>
      <c r="JF394">
        <v>2.31323</v>
      </c>
      <c r="JG394">
        <v>34.6692</v>
      </c>
      <c r="JH394">
        <v>24.2013</v>
      </c>
      <c r="JI394">
        <v>18</v>
      </c>
      <c r="JJ394">
        <v>505.66</v>
      </c>
      <c r="JK394">
        <v>395.972</v>
      </c>
      <c r="JL394">
        <v>30.9306</v>
      </c>
      <c r="JM394">
        <v>28.6217</v>
      </c>
      <c r="JN394">
        <v>30.0002</v>
      </c>
      <c r="JO394">
        <v>28.5801</v>
      </c>
      <c r="JP394">
        <v>28.5271</v>
      </c>
      <c r="JQ394">
        <v>20.0097</v>
      </c>
      <c r="JR394">
        <v>20.7699</v>
      </c>
      <c r="JS394">
        <v>56.1964</v>
      </c>
      <c r="JT394">
        <v>30.9342</v>
      </c>
      <c r="JU394">
        <v>420</v>
      </c>
      <c r="JV394">
        <v>23.867</v>
      </c>
      <c r="JW394">
        <v>96.5612</v>
      </c>
      <c r="JX394">
        <v>94.5247</v>
      </c>
    </row>
    <row r="395" spans="1:284">
      <c r="A395">
        <v>379</v>
      </c>
      <c r="B395">
        <v>1759365593</v>
      </c>
      <c r="C395">
        <v>4550.90000009537</v>
      </c>
      <c r="D395" t="s">
        <v>1194</v>
      </c>
      <c r="E395" t="s">
        <v>1195</v>
      </c>
      <c r="F395">
        <v>5</v>
      </c>
      <c r="G395" t="s">
        <v>1153</v>
      </c>
      <c r="H395" t="s">
        <v>419</v>
      </c>
      <c r="I395">
        <v>1759365590</v>
      </c>
      <c r="J395">
        <f>(K395)/1000</f>
        <v>0</v>
      </c>
      <c r="K395">
        <f>1000*DK395*AI395*(DG395-DH395)/(100*CZ395*(1000-AI395*DG395))</f>
        <v>0</v>
      </c>
      <c r="L395">
        <f>DK395*AI395*(DF395-DE395*(1000-AI395*DH395)/(1000-AI395*DG395))/(100*CZ395)</f>
        <v>0</v>
      </c>
      <c r="M395">
        <f>DE395 - IF(AI395&gt;1, L395*CZ395*100.0/(AK395), 0)</f>
        <v>0</v>
      </c>
      <c r="N395">
        <f>((T395-J395/2)*M395-L395)/(T395+J395/2)</f>
        <v>0</v>
      </c>
      <c r="O395">
        <f>N395*(DL395+DM395)/1000.0</f>
        <v>0</v>
      </c>
      <c r="P395">
        <f>(DE395 - IF(AI395&gt;1, L395*CZ395*100.0/(AK395), 0))*(DL395+DM395)/1000.0</f>
        <v>0</v>
      </c>
      <c r="Q395">
        <f>2.0/((1/S395-1/R395)+SIGN(S395)*SQRT((1/S395-1/R395)*(1/S395-1/R395) + 4*DA395/((DA395+1)*(DA395+1))*(2*1/S395*1/R395-1/R395*1/R395)))</f>
        <v>0</v>
      </c>
      <c r="R395">
        <f>IF(LEFT(DB395,1)&lt;&gt;"0",IF(LEFT(DB395,1)="1",3.0,DC395),$D$5+$E$5*(DS395*DL395/($K$5*1000))+$F$5*(DS395*DL395/($K$5*1000))*MAX(MIN(CZ395,$J$5),$I$5)*MAX(MIN(CZ395,$J$5),$I$5)+$G$5*MAX(MIN(CZ395,$J$5),$I$5)*(DS395*DL395/($K$5*1000))+$H$5*(DS395*DL395/($K$5*1000))*(DS395*DL395/($K$5*1000)))</f>
        <v>0</v>
      </c>
      <c r="S395">
        <f>J395*(1000-(1000*0.61365*exp(17.502*W395/(240.97+W395))/(DL395+DM395)+DG395)/2)/(1000*0.61365*exp(17.502*W395/(240.97+W395))/(DL395+DM395)-DG395)</f>
        <v>0</v>
      </c>
      <c r="T395">
        <f>1/((DA395+1)/(Q395/1.6)+1/(R395/1.37)) + DA395/((DA395+1)/(Q395/1.6) + DA395/(R395/1.37))</f>
        <v>0</v>
      </c>
      <c r="U395">
        <f>(CV395*CY395)</f>
        <v>0</v>
      </c>
      <c r="V395">
        <f>(DN395+(U395+2*0.95*5.67E-8*(((DN395+$B$7)+273)^4-(DN395+273)^4)-44100*J395)/(1.84*29.3*R395+8*0.95*5.67E-8*(DN395+273)^3))</f>
        <v>0</v>
      </c>
      <c r="W395">
        <f>($C$7*DO395+$D$7*DP395+$E$7*V395)</f>
        <v>0</v>
      </c>
      <c r="X395">
        <f>0.61365*exp(17.502*W395/(240.97+W395))</f>
        <v>0</v>
      </c>
      <c r="Y395">
        <f>(Z395/AA395*100)</f>
        <v>0</v>
      </c>
      <c r="Z395">
        <f>DG395*(DL395+DM395)/1000</f>
        <v>0</v>
      </c>
      <c r="AA395">
        <f>0.61365*exp(17.502*DN395/(240.97+DN395))</f>
        <v>0</v>
      </c>
      <c r="AB395">
        <f>(X395-DG395*(DL395+DM395)/1000)</f>
        <v>0</v>
      </c>
      <c r="AC395">
        <f>(-J395*44100)</f>
        <v>0</v>
      </c>
      <c r="AD395">
        <f>2*29.3*R395*0.92*(DN395-W395)</f>
        <v>0</v>
      </c>
      <c r="AE395">
        <f>2*0.95*5.67E-8*(((DN395+$B$7)+273)^4-(W395+273)^4)</f>
        <v>0</v>
      </c>
      <c r="AF395">
        <f>U395+AE395+AC395+AD395</f>
        <v>0</v>
      </c>
      <c r="AG395">
        <v>0</v>
      </c>
      <c r="AH395">
        <v>0</v>
      </c>
      <c r="AI395">
        <f>IF(AG395*$H$13&gt;=AK395,1.0,(AK395/(AK395-AG395*$H$13)))</f>
        <v>0</v>
      </c>
      <c r="AJ395">
        <f>(AI395-1)*100</f>
        <v>0</v>
      </c>
      <c r="AK395">
        <f>MAX(0,($B$13+$C$13*DS395)/(1+$D$13*DS395)*DL395/(DN395+273)*$E$13)</f>
        <v>0</v>
      </c>
      <c r="AL395" t="s">
        <v>420</v>
      </c>
      <c r="AM395" t="s">
        <v>420</v>
      </c>
      <c r="AN395">
        <v>0</v>
      </c>
      <c r="AO395">
        <v>0</v>
      </c>
      <c r="AP395">
        <f>1-AN395/AO395</f>
        <v>0</v>
      </c>
      <c r="AQ395">
        <v>0</v>
      </c>
      <c r="AR395" t="s">
        <v>420</v>
      </c>
      <c r="AS395" t="s">
        <v>420</v>
      </c>
      <c r="AT395">
        <v>0</v>
      </c>
      <c r="AU395">
        <v>0</v>
      </c>
      <c r="AV395">
        <f>1-AT395/AU395</f>
        <v>0</v>
      </c>
      <c r="AW395">
        <v>0.5</v>
      </c>
      <c r="AX395">
        <f>CW395</f>
        <v>0</v>
      </c>
      <c r="AY395">
        <f>L395</f>
        <v>0</v>
      </c>
      <c r="AZ395">
        <f>AV395*AW395*AX395</f>
        <v>0</v>
      </c>
      <c r="BA395">
        <f>(AY395-AQ395)/AX395</f>
        <v>0</v>
      </c>
      <c r="BB395">
        <f>(AO395-AU395)/AU395</f>
        <v>0</v>
      </c>
      <c r="BC395">
        <f>AN395/(AP395+AN395/AU395)</f>
        <v>0</v>
      </c>
      <c r="BD395" t="s">
        <v>420</v>
      </c>
      <c r="BE395">
        <v>0</v>
      </c>
      <c r="BF395">
        <f>IF(BE395&lt;&gt;0, BE395, BC395)</f>
        <v>0</v>
      </c>
      <c r="BG395">
        <f>1-BF395/AU395</f>
        <v>0</v>
      </c>
      <c r="BH395">
        <f>(AU395-AT395)/(AU395-BF395)</f>
        <v>0</v>
      </c>
      <c r="BI395">
        <f>(AO395-AU395)/(AO395-BF395)</f>
        <v>0</v>
      </c>
      <c r="BJ395">
        <f>(AU395-AT395)/(AU395-AN395)</f>
        <v>0</v>
      </c>
      <c r="BK395">
        <f>(AO395-AU395)/(AO395-AN395)</f>
        <v>0</v>
      </c>
      <c r="BL395">
        <f>(BH395*BF395/AT395)</f>
        <v>0</v>
      </c>
      <c r="BM395">
        <f>(1-BL395)</f>
        <v>0</v>
      </c>
      <c r="CV395">
        <f>$B$11*DT395+$C$11*DU395+$F$11*EF395*(1-EI395)</f>
        <v>0</v>
      </c>
      <c r="CW395">
        <f>CV395*CX395</f>
        <v>0</v>
      </c>
      <c r="CX395">
        <f>($B$11*$D$9+$C$11*$D$9+$F$11*((ES395+EK395)/MAX(ES395+EK395+ET395, 0.1)*$I$9+ET395/MAX(ES395+EK395+ET395, 0.1)*$J$9))/($B$11+$C$11+$F$11)</f>
        <v>0</v>
      </c>
      <c r="CY395">
        <f>($B$11*$K$9+$C$11*$K$9+$F$11*((ES395+EK395)/MAX(ES395+EK395+ET395, 0.1)*$P$9+ET395/MAX(ES395+EK395+ET395, 0.1)*$Q$9))/($B$11+$C$11+$F$11)</f>
        <v>0</v>
      </c>
      <c r="CZ395">
        <v>2.44</v>
      </c>
      <c r="DA395">
        <v>0.5</v>
      </c>
      <c r="DB395" t="s">
        <v>421</v>
      </c>
      <c r="DC395">
        <v>2</v>
      </c>
      <c r="DD395">
        <v>1759365590</v>
      </c>
      <c r="DE395">
        <v>420.03</v>
      </c>
      <c r="DF395">
        <v>420.019333333333</v>
      </c>
      <c r="DG395">
        <v>23.9436333333333</v>
      </c>
      <c r="DH395">
        <v>23.8254</v>
      </c>
      <c r="DI395">
        <v>418.050666666667</v>
      </c>
      <c r="DJ395">
        <v>23.5635</v>
      </c>
      <c r="DK395">
        <v>500.099</v>
      </c>
      <c r="DL395">
        <v>90.3421666666667</v>
      </c>
      <c r="DM395">
        <v>0.0335591333333333</v>
      </c>
      <c r="DN395">
        <v>30.2699333333333</v>
      </c>
      <c r="DO395">
        <v>29.9935</v>
      </c>
      <c r="DP395">
        <v>999.9</v>
      </c>
      <c r="DQ395">
        <v>0</v>
      </c>
      <c r="DR395">
        <v>0</v>
      </c>
      <c r="DS395">
        <v>10017.5</v>
      </c>
      <c r="DT395">
        <v>0</v>
      </c>
      <c r="DU395">
        <v>0.330984</v>
      </c>
      <c r="DV395">
        <v>0.0107218333333333</v>
      </c>
      <c r="DW395">
        <v>430.334</v>
      </c>
      <c r="DX395">
        <v>430.270666666667</v>
      </c>
      <c r="DY395">
        <v>0.11822</v>
      </c>
      <c r="DZ395">
        <v>420.019333333333</v>
      </c>
      <c r="EA395">
        <v>23.8254</v>
      </c>
      <c r="EB395">
        <v>2.16311666666667</v>
      </c>
      <c r="EC395">
        <v>2.15244</v>
      </c>
      <c r="ED395">
        <v>18.6917666666667</v>
      </c>
      <c r="EE395">
        <v>18.6126333333333</v>
      </c>
      <c r="EF395">
        <v>0.00500059</v>
      </c>
      <c r="EG395">
        <v>0</v>
      </c>
      <c r="EH395">
        <v>0</v>
      </c>
      <c r="EI395">
        <v>0</v>
      </c>
      <c r="EJ395">
        <v>244.4</v>
      </c>
      <c r="EK395">
        <v>0.00500059</v>
      </c>
      <c r="EL395">
        <v>-9.93333333333333</v>
      </c>
      <c r="EM395">
        <v>-1</v>
      </c>
      <c r="EN395">
        <v>35.875</v>
      </c>
      <c r="EO395">
        <v>38.958</v>
      </c>
      <c r="EP395">
        <v>37.1456666666667</v>
      </c>
      <c r="EQ395">
        <v>39.083</v>
      </c>
      <c r="ER395">
        <v>38.062</v>
      </c>
      <c r="ES395">
        <v>0</v>
      </c>
      <c r="ET395">
        <v>0</v>
      </c>
      <c r="EU395">
        <v>0</v>
      </c>
      <c r="EV395">
        <v>1759365594.1</v>
      </c>
      <c r="EW395">
        <v>0</v>
      </c>
      <c r="EX395">
        <v>244.126923076923</v>
      </c>
      <c r="EY395">
        <v>14.6495730443758</v>
      </c>
      <c r="EZ395">
        <v>-24.9709404362886</v>
      </c>
      <c r="FA395">
        <v>-9.61538461538462</v>
      </c>
      <c r="FB395">
        <v>15</v>
      </c>
      <c r="FC395">
        <v>0</v>
      </c>
      <c r="FD395" t="s">
        <v>422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0.00470114977142857</v>
      </c>
      <c r="FQ395">
        <v>-0.138829747948052</v>
      </c>
      <c r="FR395">
        <v>0.0365448770018603</v>
      </c>
      <c r="FS395">
        <v>1</v>
      </c>
      <c r="FT395">
        <v>243.367647058824</v>
      </c>
      <c r="FU395">
        <v>5.51718881541283</v>
      </c>
      <c r="FV395">
        <v>5.43511029100905</v>
      </c>
      <c r="FW395">
        <v>-1</v>
      </c>
      <c r="FX395">
        <v>0.116758428571429</v>
      </c>
      <c r="FY395">
        <v>0.0157407272727271</v>
      </c>
      <c r="FZ395">
        <v>0.00182314768545864</v>
      </c>
      <c r="GA395">
        <v>1</v>
      </c>
      <c r="GB395">
        <v>2</v>
      </c>
      <c r="GC395">
        <v>2</v>
      </c>
      <c r="GD395" t="s">
        <v>449</v>
      </c>
      <c r="GE395">
        <v>3.13287</v>
      </c>
      <c r="GF395">
        <v>2.71177</v>
      </c>
      <c r="GG395">
        <v>0.0892865</v>
      </c>
      <c r="GH395">
        <v>0.0897426</v>
      </c>
      <c r="GI395">
        <v>0.10254</v>
      </c>
      <c r="GJ395">
        <v>0.102938</v>
      </c>
      <c r="GK395">
        <v>34272.5</v>
      </c>
      <c r="GL395">
        <v>36695.1</v>
      </c>
      <c r="GM395">
        <v>34050.4</v>
      </c>
      <c r="GN395">
        <v>36502.2</v>
      </c>
      <c r="GO395">
        <v>43160.2</v>
      </c>
      <c r="GP395">
        <v>47007.9</v>
      </c>
      <c r="GQ395">
        <v>53121.3</v>
      </c>
      <c r="GR395">
        <v>58342.4</v>
      </c>
      <c r="GS395">
        <v>1.9506</v>
      </c>
      <c r="GT395">
        <v>1.77997</v>
      </c>
      <c r="GU395">
        <v>0.0886023</v>
      </c>
      <c r="GV395">
        <v>0</v>
      </c>
      <c r="GW395">
        <v>28.5507</v>
      </c>
      <c r="GX395">
        <v>999.9</v>
      </c>
      <c r="GY395">
        <v>57.325</v>
      </c>
      <c r="GZ395">
        <v>31.018</v>
      </c>
      <c r="HA395">
        <v>28.6573</v>
      </c>
      <c r="HB395">
        <v>54.8528</v>
      </c>
      <c r="HC395">
        <v>44.2869</v>
      </c>
      <c r="HD395">
        <v>1</v>
      </c>
      <c r="HE395">
        <v>0.0974492</v>
      </c>
      <c r="HF395">
        <v>-1.4586</v>
      </c>
      <c r="HG395">
        <v>20.1259</v>
      </c>
      <c r="HH395">
        <v>5.19812</v>
      </c>
      <c r="HI395">
        <v>12.0043</v>
      </c>
      <c r="HJ395">
        <v>4.97555</v>
      </c>
      <c r="HK395">
        <v>3.294</v>
      </c>
      <c r="HL395">
        <v>9999</v>
      </c>
      <c r="HM395">
        <v>9999</v>
      </c>
      <c r="HN395">
        <v>999.9</v>
      </c>
      <c r="HO395">
        <v>9999</v>
      </c>
      <c r="HP395">
        <v>1.86325</v>
      </c>
      <c r="HQ395">
        <v>1.86813</v>
      </c>
      <c r="HR395">
        <v>1.86787</v>
      </c>
      <c r="HS395">
        <v>1.86905</v>
      </c>
      <c r="HT395">
        <v>1.86983</v>
      </c>
      <c r="HU395">
        <v>1.8659</v>
      </c>
      <c r="HV395">
        <v>1.86697</v>
      </c>
      <c r="HW395">
        <v>1.86844</v>
      </c>
      <c r="HX395">
        <v>5</v>
      </c>
      <c r="HY395">
        <v>0</v>
      </c>
      <c r="HZ395">
        <v>0</v>
      </c>
      <c r="IA395">
        <v>0</v>
      </c>
      <c r="IB395" t="s">
        <v>424</v>
      </c>
      <c r="IC395" t="s">
        <v>425</v>
      </c>
      <c r="ID395" t="s">
        <v>426</v>
      </c>
      <c r="IE395" t="s">
        <v>426</v>
      </c>
      <c r="IF395" t="s">
        <v>426</v>
      </c>
      <c r="IG395" t="s">
        <v>426</v>
      </c>
      <c r="IH395">
        <v>0</v>
      </c>
      <c r="II395">
        <v>100</v>
      </c>
      <c r="IJ395">
        <v>100</v>
      </c>
      <c r="IK395">
        <v>1.979</v>
      </c>
      <c r="IL395">
        <v>0.3801</v>
      </c>
      <c r="IM395">
        <v>0.591063205497763</v>
      </c>
      <c r="IN395">
        <v>0.00362635438953289</v>
      </c>
      <c r="IO395">
        <v>-8.50754122937555e-07</v>
      </c>
      <c r="IP395">
        <v>2.87264459290622e-10</v>
      </c>
      <c r="IQ395">
        <v>-0.103101814204982</v>
      </c>
      <c r="IR395">
        <v>-0.017656537129445</v>
      </c>
      <c r="IS395">
        <v>0.00217271289782075</v>
      </c>
      <c r="IT395">
        <v>-2.34727275410467e-05</v>
      </c>
      <c r="IU395">
        <v>4</v>
      </c>
      <c r="IV395">
        <v>2183</v>
      </c>
      <c r="IW395">
        <v>1</v>
      </c>
      <c r="IX395">
        <v>27</v>
      </c>
      <c r="IY395">
        <v>29322759.9</v>
      </c>
      <c r="IZ395">
        <v>29322759.9</v>
      </c>
      <c r="JA395">
        <v>0.998535</v>
      </c>
      <c r="JB395">
        <v>2.63794</v>
      </c>
      <c r="JC395">
        <v>1.54785</v>
      </c>
      <c r="JD395">
        <v>2.31323</v>
      </c>
      <c r="JE395">
        <v>1.64551</v>
      </c>
      <c r="JF395">
        <v>2.36938</v>
      </c>
      <c r="JG395">
        <v>34.6692</v>
      </c>
      <c r="JH395">
        <v>24.2101</v>
      </c>
      <c r="JI395">
        <v>18</v>
      </c>
      <c r="JJ395">
        <v>505.51</v>
      </c>
      <c r="JK395">
        <v>396.027</v>
      </c>
      <c r="JL395">
        <v>30.9323</v>
      </c>
      <c r="JM395">
        <v>28.6217</v>
      </c>
      <c r="JN395">
        <v>30</v>
      </c>
      <c r="JO395">
        <v>28.5801</v>
      </c>
      <c r="JP395">
        <v>28.5271</v>
      </c>
      <c r="JQ395">
        <v>20.0095</v>
      </c>
      <c r="JR395">
        <v>20.7699</v>
      </c>
      <c r="JS395">
        <v>56.1964</v>
      </c>
      <c r="JT395">
        <v>30.9342</v>
      </c>
      <c r="JU395">
        <v>420</v>
      </c>
      <c r="JV395">
        <v>23.867</v>
      </c>
      <c r="JW395">
        <v>96.5614</v>
      </c>
      <c r="JX395">
        <v>94.5251</v>
      </c>
    </row>
    <row r="396" spans="1:284">
      <c r="A396">
        <v>380</v>
      </c>
      <c r="B396">
        <v>1759365595</v>
      </c>
      <c r="C396">
        <v>4552.90000009537</v>
      </c>
      <c r="D396" t="s">
        <v>1196</v>
      </c>
      <c r="E396" t="s">
        <v>1197</v>
      </c>
      <c r="F396">
        <v>5</v>
      </c>
      <c r="G396" t="s">
        <v>1153</v>
      </c>
      <c r="H396" t="s">
        <v>419</v>
      </c>
      <c r="I396">
        <v>1759365592</v>
      </c>
      <c r="J396">
        <f>(K396)/1000</f>
        <v>0</v>
      </c>
      <c r="K396">
        <f>1000*DK396*AI396*(DG396-DH396)/(100*CZ396*(1000-AI396*DG396))</f>
        <v>0</v>
      </c>
      <c r="L396">
        <f>DK396*AI396*(DF396-DE396*(1000-AI396*DH396)/(1000-AI396*DG396))/(100*CZ396)</f>
        <v>0</v>
      </c>
      <c r="M396">
        <f>DE396 - IF(AI396&gt;1, L396*CZ396*100.0/(AK396), 0)</f>
        <v>0</v>
      </c>
      <c r="N396">
        <f>((T396-J396/2)*M396-L396)/(T396+J396/2)</f>
        <v>0</v>
      </c>
      <c r="O396">
        <f>N396*(DL396+DM396)/1000.0</f>
        <v>0</v>
      </c>
      <c r="P396">
        <f>(DE396 - IF(AI396&gt;1, L396*CZ396*100.0/(AK396), 0))*(DL396+DM396)/1000.0</f>
        <v>0</v>
      </c>
      <c r="Q396">
        <f>2.0/((1/S396-1/R396)+SIGN(S396)*SQRT((1/S396-1/R396)*(1/S396-1/R396) + 4*DA396/((DA396+1)*(DA396+1))*(2*1/S396*1/R396-1/R396*1/R396)))</f>
        <v>0</v>
      </c>
      <c r="R396">
        <f>IF(LEFT(DB396,1)&lt;&gt;"0",IF(LEFT(DB396,1)="1",3.0,DC396),$D$5+$E$5*(DS396*DL396/($K$5*1000))+$F$5*(DS396*DL396/($K$5*1000))*MAX(MIN(CZ396,$J$5),$I$5)*MAX(MIN(CZ396,$J$5),$I$5)+$G$5*MAX(MIN(CZ396,$J$5),$I$5)*(DS396*DL396/($K$5*1000))+$H$5*(DS396*DL396/($K$5*1000))*(DS396*DL396/($K$5*1000)))</f>
        <v>0</v>
      </c>
      <c r="S396">
        <f>J396*(1000-(1000*0.61365*exp(17.502*W396/(240.97+W396))/(DL396+DM396)+DG396)/2)/(1000*0.61365*exp(17.502*W396/(240.97+W396))/(DL396+DM396)-DG396)</f>
        <v>0</v>
      </c>
      <c r="T396">
        <f>1/((DA396+1)/(Q396/1.6)+1/(R396/1.37)) + DA396/((DA396+1)/(Q396/1.6) + DA396/(R396/1.37))</f>
        <v>0</v>
      </c>
      <c r="U396">
        <f>(CV396*CY396)</f>
        <v>0</v>
      </c>
      <c r="V396">
        <f>(DN396+(U396+2*0.95*5.67E-8*(((DN396+$B$7)+273)^4-(DN396+273)^4)-44100*J396)/(1.84*29.3*R396+8*0.95*5.67E-8*(DN396+273)^3))</f>
        <v>0</v>
      </c>
      <c r="W396">
        <f>($C$7*DO396+$D$7*DP396+$E$7*V396)</f>
        <v>0</v>
      </c>
      <c r="X396">
        <f>0.61365*exp(17.502*W396/(240.97+W396))</f>
        <v>0</v>
      </c>
      <c r="Y396">
        <f>(Z396/AA396*100)</f>
        <v>0</v>
      </c>
      <c r="Z396">
        <f>DG396*(DL396+DM396)/1000</f>
        <v>0</v>
      </c>
      <c r="AA396">
        <f>0.61365*exp(17.502*DN396/(240.97+DN396))</f>
        <v>0</v>
      </c>
      <c r="AB396">
        <f>(X396-DG396*(DL396+DM396)/1000)</f>
        <v>0</v>
      </c>
      <c r="AC396">
        <f>(-J396*44100)</f>
        <v>0</v>
      </c>
      <c r="AD396">
        <f>2*29.3*R396*0.92*(DN396-W396)</f>
        <v>0</v>
      </c>
      <c r="AE396">
        <f>2*0.95*5.67E-8*(((DN396+$B$7)+273)^4-(W396+273)^4)</f>
        <v>0</v>
      </c>
      <c r="AF396">
        <f>U396+AE396+AC396+AD396</f>
        <v>0</v>
      </c>
      <c r="AG396">
        <v>0</v>
      </c>
      <c r="AH396">
        <v>0</v>
      </c>
      <c r="AI396">
        <f>IF(AG396*$H$13&gt;=AK396,1.0,(AK396/(AK396-AG396*$H$13)))</f>
        <v>0</v>
      </c>
      <c r="AJ396">
        <f>(AI396-1)*100</f>
        <v>0</v>
      </c>
      <c r="AK396">
        <f>MAX(0,($B$13+$C$13*DS396)/(1+$D$13*DS396)*DL396/(DN396+273)*$E$13)</f>
        <v>0</v>
      </c>
      <c r="AL396" t="s">
        <v>420</v>
      </c>
      <c r="AM396" t="s">
        <v>420</v>
      </c>
      <c r="AN396">
        <v>0</v>
      </c>
      <c r="AO396">
        <v>0</v>
      </c>
      <c r="AP396">
        <f>1-AN396/AO396</f>
        <v>0</v>
      </c>
      <c r="AQ396">
        <v>0</v>
      </c>
      <c r="AR396" t="s">
        <v>420</v>
      </c>
      <c r="AS396" t="s">
        <v>420</v>
      </c>
      <c r="AT396">
        <v>0</v>
      </c>
      <c r="AU396">
        <v>0</v>
      </c>
      <c r="AV396">
        <f>1-AT396/AU396</f>
        <v>0</v>
      </c>
      <c r="AW396">
        <v>0.5</v>
      </c>
      <c r="AX396">
        <f>CW396</f>
        <v>0</v>
      </c>
      <c r="AY396">
        <f>L396</f>
        <v>0</v>
      </c>
      <c r="AZ396">
        <f>AV396*AW396*AX396</f>
        <v>0</v>
      </c>
      <c r="BA396">
        <f>(AY396-AQ396)/AX396</f>
        <v>0</v>
      </c>
      <c r="BB396">
        <f>(AO396-AU396)/AU396</f>
        <v>0</v>
      </c>
      <c r="BC396">
        <f>AN396/(AP396+AN396/AU396)</f>
        <v>0</v>
      </c>
      <c r="BD396" t="s">
        <v>420</v>
      </c>
      <c r="BE396">
        <v>0</v>
      </c>
      <c r="BF396">
        <f>IF(BE396&lt;&gt;0, BE396, BC396)</f>
        <v>0</v>
      </c>
      <c r="BG396">
        <f>1-BF396/AU396</f>
        <v>0</v>
      </c>
      <c r="BH396">
        <f>(AU396-AT396)/(AU396-BF396)</f>
        <v>0</v>
      </c>
      <c r="BI396">
        <f>(AO396-AU396)/(AO396-BF396)</f>
        <v>0</v>
      </c>
      <c r="BJ396">
        <f>(AU396-AT396)/(AU396-AN396)</f>
        <v>0</v>
      </c>
      <c r="BK396">
        <f>(AO396-AU396)/(AO396-AN396)</f>
        <v>0</v>
      </c>
      <c r="BL396">
        <f>(BH396*BF396/AT396)</f>
        <v>0</v>
      </c>
      <c r="BM396">
        <f>(1-BL396)</f>
        <v>0</v>
      </c>
      <c r="CV396">
        <f>$B$11*DT396+$C$11*DU396+$F$11*EF396*(1-EI396)</f>
        <v>0</v>
      </c>
      <c r="CW396">
        <f>CV396*CX396</f>
        <v>0</v>
      </c>
      <c r="CX396">
        <f>($B$11*$D$9+$C$11*$D$9+$F$11*((ES396+EK396)/MAX(ES396+EK396+ET396, 0.1)*$I$9+ET396/MAX(ES396+EK396+ET396, 0.1)*$J$9))/($B$11+$C$11+$F$11)</f>
        <v>0</v>
      </c>
      <c r="CY396">
        <f>($B$11*$K$9+$C$11*$K$9+$F$11*((ES396+EK396)/MAX(ES396+EK396+ET396, 0.1)*$P$9+ET396/MAX(ES396+EK396+ET396, 0.1)*$Q$9))/($B$11+$C$11+$F$11)</f>
        <v>0</v>
      </c>
      <c r="CZ396">
        <v>2.44</v>
      </c>
      <c r="DA396">
        <v>0.5</v>
      </c>
      <c r="DB396" t="s">
        <v>421</v>
      </c>
      <c r="DC396">
        <v>2</v>
      </c>
      <c r="DD396">
        <v>1759365592</v>
      </c>
      <c r="DE396">
        <v>420.021</v>
      </c>
      <c r="DF396">
        <v>419.970666666667</v>
      </c>
      <c r="DG396">
        <v>23.9434666666667</v>
      </c>
      <c r="DH396">
        <v>23.8244</v>
      </c>
      <c r="DI396">
        <v>418.041666666667</v>
      </c>
      <c r="DJ396">
        <v>23.5633333333333</v>
      </c>
      <c r="DK396">
        <v>500.055666666667</v>
      </c>
      <c r="DL396">
        <v>90.3423</v>
      </c>
      <c r="DM396">
        <v>0.0335478333333333</v>
      </c>
      <c r="DN396">
        <v>30.2707333333333</v>
      </c>
      <c r="DO396">
        <v>29.9952666666667</v>
      </c>
      <c r="DP396">
        <v>999.9</v>
      </c>
      <c r="DQ396">
        <v>0</v>
      </c>
      <c r="DR396">
        <v>0</v>
      </c>
      <c r="DS396">
        <v>10012.9</v>
      </c>
      <c r="DT396">
        <v>0</v>
      </c>
      <c r="DU396">
        <v>0.330984</v>
      </c>
      <c r="DV396">
        <v>0.0505778</v>
      </c>
      <c r="DW396">
        <v>430.324666666667</v>
      </c>
      <c r="DX396">
        <v>430.22</v>
      </c>
      <c r="DY396">
        <v>0.119047333333333</v>
      </c>
      <c r="DZ396">
        <v>419.970666666667</v>
      </c>
      <c r="EA396">
        <v>23.8244</v>
      </c>
      <c r="EB396">
        <v>2.16310333333333</v>
      </c>
      <c r="EC396">
        <v>2.15235333333333</v>
      </c>
      <c r="ED396">
        <v>18.6916666666667</v>
      </c>
      <c r="EE396">
        <v>18.6119666666667</v>
      </c>
      <c r="EF396">
        <v>0.00500059</v>
      </c>
      <c r="EG396">
        <v>0</v>
      </c>
      <c r="EH396">
        <v>0</v>
      </c>
      <c r="EI396">
        <v>0</v>
      </c>
      <c r="EJ396">
        <v>251.2</v>
      </c>
      <c r="EK396">
        <v>0.00500059</v>
      </c>
      <c r="EL396">
        <v>-13.8666666666667</v>
      </c>
      <c r="EM396">
        <v>-1.2</v>
      </c>
      <c r="EN396">
        <v>35.875</v>
      </c>
      <c r="EO396">
        <v>38.9163333333333</v>
      </c>
      <c r="EP396">
        <v>37.125</v>
      </c>
      <c r="EQ396">
        <v>39.0413333333333</v>
      </c>
      <c r="ER396">
        <v>38.062</v>
      </c>
      <c r="ES396">
        <v>0</v>
      </c>
      <c r="ET396">
        <v>0</v>
      </c>
      <c r="EU396">
        <v>0</v>
      </c>
      <c r="EV396">
        <v>1759365596.5</v>
      </c>
      <c r="EW396">
        <v>0</v>
      </c>
      <c r="EX396">
        <v>244.403846153846</v>
      </c>
      <c r="EY396">
        <v>0.379487400709513</v>
      </c>
      <c r="EZ396">
        <v>-6.32478662005915</v>
      </c>
      <c r="FA396">
        <v>-10.7076923076923</v>
      </c>
      <c r="FB396">
        <v>15</v>
      </c>
      <c r="FC396">
        <v>0</v>
      </c>
      <c r="FD396" t="s">
        <v>422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0.0108874957142857</v>
      </c>
      <c r="FQ396">
        <v>-0.0111576311688312</v>
      </c>
      <c r="FR396">
        <v>0.0427070831999623</v>
      </c>
      <c r="FS396">
        <v>1</v>
      </c>
      <c r="FT396">
        <v>243.773529411765</v>
      </c>
      <c r="FU396">
        <v>12.2612683181452</v>
      </c>
      <c r="FV396">
        <v>5.76405233390177</v>
      </c>
      <c r="FW396">
        <v>-1</v>
      </c>
      <c r="FX396">
        <v>0.117329238095238</v>
      </c>
      <c r="FY396">
        <v>0.0132641298701302</v>
      </c>
      <c r="FZ396">
        <v>0.00156763026814245</v>
      </c>
      <c r="GA396">
        <v>1</v>
      </c>
      <c r="GB396">
        <v>2</v>
      </c>
      <c r="GC396">
        <v>2</v>
      </c>
      <c r="GD396" t="s">
        <v>449</v>
      </c>
      <c r="GE396">
        <v>3.13284</v>
      </c>
      <c r="GF396">
        <v>2.71174</v>
      </c>
      <c r="GG396">
        <v>0.0892847</v>
      </c>
      <c r="GH396">
        <v>0.0897486</v>
      </c>
      <c r="GI396">
        <v>0.102536</v>
      </c>
      <c r="GJ396">
        <v>0.102934</v>
      </c>
      <c r="GK396">
        <v>34272.6</v>
      </c>
      <c r="GL396">
        <v>36695.1</v>
      </c>
      <c r="GM396">
        <v>34050.4</v>
      </c>
      <c r="GN396">
        <v>36502.4</v>
      </c>
      <c r="GO396">
        <v>43160.3</v>
      </c>
      <c r="GP396">
        <v>47008.2</v>
      </c>
      <c r="GQ396">
        <v>53121.2</v>
      </c>
      <c r="GR396">
        <v>58342.6</v>
      </c>
      <c r="GS396">
        <v>1.95055</v>
      </c>
      <c r="GT396">
        <v>1.77995</v>
      </c>
      <c r="GU396">
        <v>0.0889152</v>
      </c>
      <c r="GV396">
        <v>0</v>
      </c>
      <c r="GW396">
        <v>28.5507</v>
      </c>
      <c r="GX396">
        <v>999.9</v>
      </c>
      <c r="GY396">
        <v>57.325</v>
      </c>
      <c r="GZ396">
        <v>31.008</v>
      </c>
      <c r="HA396">
        <v>28.6375</v>
      </c>
      <c r="HB396">
        <v>54.5928</v>
      </c>
      <c r="HC396">
        <v>44.5633</v>
      </c>
      <c r="HD396">
        <v>1</v>
      </c>
      <c r="HE396">
        <v>0.0971392</v>
      </c>
      <c r="HF396">
        <v>-1.46176</v>
      </c>
      <c r="HG396">
        <v>20.1258</v>
      </c>
      <c r="HH396">
        <v>5.19827</v>
      </c>
      <c r="HI396">
        <v>12.0041</v>
      </c>
      <c r="HJ396">
        <v>4.9756</v>
      </c>
      <c r="HK396">
        <v>3.294</v>
      </c>
      <c r="HL396">
        <v>9999</v>
      </c>
      <c r="HM396">
        <v>9999</v>
      </c>
      <c r="HN396">
        <v>999.9</v>
      </c>
      <c r="HO396">
        <v>9999</v>
      </c>
      <c r="HP396">
        <v>1.86325</v>
      </c>
      <c r="HQ396">
        <v>1.86813</v>
      </c>
      <c r="HR396">
        <v>1.86788</v>
      </c>
      <c r="HS396">
        <v>1.86905</v>
      </c>
      <c r="HT396">
        <v>1.86983</v>
      </c>
      <c r="HU396">
        <v>1.8659</v>
      </c>
      <c r="HV396">
        <v>1.86693</v>
      </c>
      <c r="HW396">
        <v>1.86844</v>
      </c>
      <c r="HX396">
        <v>5</v>
      </c>
      <c r="HY396">
        <v>0</v>
      </c>
      <c r="HZ396">
        <v>0</v>
      </c>
      <c r="IA396">
        <v>0</v>
      </c>
      <c r="IB396" t="s">
        <v>424</v>
      </c>
      <c r="IC396" t="s">
        <v>425</v>
      </c>
      <c r="ID396" t="s">
        <v>426</v>
      </c>
      <c r="IE396" t="s">
        <v>426</v>
      </c>
      <c r="IF396" t="s">
        <v>426</v>
      </c>
      <c r="IG396" t="s">
        <v>426</v>
      </c>
      <c r="IH396">
        <v>0</v>
      </c>
      <c r="II396">
        <v>100</v>
      </c>
      <c r="IJ396">
        <v>100</v>
      </c>
      <c r="IK396">
        <v>1.979</v>
      </c>
      <c r="IL396">
        <v>0.3801</v>
      </c>
      <c r="IM396">
        <v>0.591063205497763</v>
      </c>
      <c r="IN396">
        <v>0.00362635438953289</v>
      </c>
      <c r="IO396">
        <v>-8.50754122937555e-07</v>
      </c>
      <c r="IP396">
        <v>2.87264459290622e-10</v>
      </c>
      <c r="IQ396">
        <v>-0.103101814204982</v>
      </c>
      <c r="IR396">
        <v>-0.017656537129445</v>
      </c>
      <c r="IS396">
        <v>0.00217271289782075</v>
      </c>
      <c r="IT396">
        <v>-2.34727275410467e-05</v>
      </c>
      <c r="IU396">
        <v>4</v>
      </c>
      <c r="IV396">
        <v>2183</v>
      </c>
      <c r="IW396">
        <v>1</v>
      </c>
      <c r="IX396">
        <v>27</v>
      </c>
      <c r="IY396">
        <v>29322759.9</v>
      </c>
      <c r="IZ396">
        <v>29322759.9</v>
      </c>
      <c r="JA396">
        <v>0.998535</v>
      </c>
      <c r="JB396">
        <v>2.65137</v>
      </c>
      <c r="JC396">
        <v>1.54785</v>
      </c>
      <c r="JD396">
        <v>2.31323</v>
      </c>
      <c r="JE396">
        <v>1.64551</v>
      </c>
      <c r="JF396">
        <v>2.27539</v>
      </c>
      <c r="JG396">
        <v>34.6692</v>
      </c>
      <c r="JH396">
        <v>24.2101</v>
      </c>
      <c r="JI396">
        <v>18</v>
      </c>
      <c r="JJ396">
        <v>505.477</v>
      </c>
      <c r="JK396">
        <v>396.013</v>
      </c>
      <c r="JL396">
        <v>30.9338</v>
      </c>
      <c r="JM396">
        <v>28.6217</v>
      </c>
      <c r="JN396">
        <v>29.9999</v>
      </c>
      <c r="JO396">
        <v>28.5801</v>
      </c>
      <c r="JP396">
        <v>28.5271</v>
      </c>
      <c r="JQ396">
        <v>20.0091</v>
      </c>
      <c r="JR396">
        <v>20.7699</v>
      </c>
      <c r="JS396">
        <v>56.1964</v>
      </c>
      <c r="JT396">
        <v>30.9342</v>
      </c>
      <c r="JU396">
        <v>420</v>
      </c>
      <c r="JV396">
        <v>23.867</v>
      </c>
      <c r="JW396">
        <v>96.5612</v>
      </c>
      <c r="JX396">
        <v>94.5254</v>
      </c>
    </row>
    <row r="397" spans="1:284">
      <c r="A397">
        <v>381</v>
      </c>
      <c r="B397">
        <v>1759365597</v>
      </c>
      <c r="C397">
        <v>4554.90000009537</v>
      </c>
      <c r="D397" t="s">
        <v>1198</v>
      </c>
      <c r="E397" t="s">
        <v>1199</v>
      </c>
      <c r="F397">
        <v>5</v>
      </c>
      <c r="G397" t="s">
        <v>1153</v>
      </c>
      <c r="H397" t="s">
        <v>419</v>
      </c>
      <c r="I397">
        <v>1759365594</v>
      </c>
      <c r="J397">
        <f>(K397)/1000</f>
        <v>0</v>
      </c>
      <c r="K397">
        <f>1000*DK397*AI397*(DG397-DH397)/(100*CZ397*(1000-AI397*DG397))</f>
        <v>0</v>
      </c>
      <c r="L397">
        <f>DK397*AI397*(DF397-DE397*(1000-AI397*DH397)/(1000-AI397*DG397))/(100*CZ397)</f>
        <v>0</v>
      </c>
      <c r="M397">
        <f>DE397 - IF(AI397&gt;1, L397*CZ397*100.0/(AK397), 0)</f>
        <v>0</v>
      </c>
      <c r="N397">
        <f>((T397-J397/2)*M397-L397)/(T397+J397/2)</f>
        <v>0</v>
      </c>
      <c r="O397">
        <f>N397*(DL397+DM397)/1000.0</f>
        <v>0</v>
      </c>
      <c r="P397">
        <f>(DE397 - IF(AI397&gt;1, L397*CZ397*100.0/(AK397), 0))*(DL397+DM397)/1000.0</f>
        <v>0</v>
      </c>
      <c r="Q397">
        <f>2.0/((1/S397-1/R397)+SIGN(S397)*SQRT((1/S397-1/R397)*(1/S397-1/R397) + 4*DA397/((DA397+1)*(DA397+1))*(2*1/S397*1/R397-1/R397*1/R397)))</f>
        <v>0</v>
      </c>
      <c r="R397">
        <f>IF(LEFT(DB397,1)&lt;&gt;"0",IF(LEFT(DB397,1)="1",3.0,DC397),$D$5+$E$5*(DS397*DL397/($K$5*1000))+$F$5*(DS397*DL397/($K$5*1000))*MAX(MIN(CZ397,$J$5),$I$5)*MAX(MIN(CZ397,$J$5),$I$5)+$G$5*MAX(MIN(CZ397,$J$5),$I$5)*(DS397*DL397/($K$5*1000))+$H$5*(DS397*DL397/($K$5*1000))*(DS397*DL397/($K$5*1000)))</f>
        <v>0</v>
      </c>
      <c r="S397">
        <f>J397*(1000-(1000*0.61365*exp(17.502*W397/(240.97+W397))/(DL397+DM397)+DG397)/2)/(1000*0.61365*exp(17.502*W397/(240.97+W397))/(DL397+DM397)-DG397)</f>
        <v>0</v>
      </c>
      <c r="T397">
        <f>1/((DA397+1)/(Q397/1.6)+1/(R397/1.37)) + DA397/((DA397+1)/(Q397/1.6) + DA397/(R397/1.37))</f>
        <v>0</v>
      </c>
      <c r="U397">
        <f>(CV397*CY397)</f>
        <v>0</v>
      </c>
      <c r="V397">
        <f>(DN397+(U397+2*0.95*5.67E-8*(((DN397+$B$7)+273)^4-(DN397+273)^4)-44100*J397)/(1.84*29.3*R397+8*0.95*5.67E-8*(DN397+273)^3))</f>
        <v>0</v>
      </c>
      <c r="W397">
        <f>($C$7*DO397+$D$7*DP397+$E$7*V397)</f>
        <v>0</v>
      </c>
      <c r="X397">
        <f>0.61365*exp(17.502*W397/(240.97+W397))</f>
        <v>0</v>
      </c>
      <c r="Y397">
        <f>(Z397/AA397*100)</f>
        <v>0</v>
      </c>
      <c r="Z397">
        <f>DG397*(DL397+DM397)/1000</f>
        <v>0</v>
      </c>
      <c r="AA397">
        <f>0.61365*exp(17.502*DN397/(240.97+DN397))</f>
        <v>0</v>
      </c>
      <c r="AB397">
        <f>(X397-DG397*(DL397+DM397)/1000)</f>
        <v>0</v>
      </c>
      <c r="AC397">
        <f>(-J397*44100)</f>
        <v>0</v>
      </c>
      <c r="AD397">
        <f>2*29.3*R397*0.92*(DN397-W397)</f>
        <v>0</v>
      </c>
      <c r="AE397">
        <f>2*0.95*5.67E-8*(((DN397+$B$7)+273)^4-(W397+273)^4)</f>
        <v>0</v>
      </c>
      <c r="AF397">
        <f>U397+AE397+AC397+AD397</f>
        <v>0</v>
      </c>
      <c r="AG397">
        <v>0</v>
      </c>
      <c r="AH397">
        <v>0</v>
      </c>
      <c r="AI397">
        <f>IF(AG397*$H$13&gt;=AK397,1.0,(AK397/(AK397-AG397*$H$13)))</f>
        <v>0</v>
      </c>
      <c r="AJ397">
        <f>(AI397-1)*100</f>
        <v>0</v>
      </c>
      <c r="AK397">
        <f>MAX(0,($B$13+$C$13*DS397)/(1+$D$13*DS397)*DL397/(DN397+273)*$E$13)</f>
        <v>0</v>
      </c>
      <c r="AL397" t="s">
        <v>420</v>
      </c>
      <c r="AM397" t="s">
        <v>420</v>
      </c>
      <c r="AN397">
        <v>0</v>
      </c>
      <c r="AO397">
        <v>0</v>
      </c>
      <c r="AP397">
        <f>1-AN397/AO397</f>
        <v>0</v>
      </c>
      <c r="AQ397">
        <v>0</v>
      </c>
      <c r="AR397" t="s">
        <v>420</v>
      </c>
      <c r="AS397" t="s">
        <v>420</v>
      </c>
      <c r="AT397">
        <v>0</v>
      </c>
      <c r="AU397">
        <v>0</v>
      </c>
      <c r="AV397">
        <f>1-AT397/AU397</f>
        <v>0</v>
      </c>
      <c r="AW397">
        <v>0.5</v>
      </c>
      <c r="AX397">
        <f>CW397</f>
        <v>0</v>
      </c>
      <c r="AY397">
        <f>L397</f>
        <v>0</v>
      </c>
      <c r="AZ397">
        <f>AV397*AW397*AX397</f>
        <v>0</v>
      </c>
      <c r="BA397">
        <f>(AY397-AQ397)/AX397</f>
        <v>0</v>
      </c>
      <c r="BB397">
        <f>(AO397-AU397)/AU397</f>
        <v>0</v>
      </c>
      <c r="BC397">
        <f>AN397/(AP397+AN397/AU397)</f>
        <v>0</v>
      </c>
      <c r="BD397" t="s">
        <v>420</v>
      </c>
      <c r="BE397">
        <v>0</v>
      </c>
      <c r="BF397">
        <f>IF(BE397&lt;&gt;0, BE397, BC397)</f>
        <v>0</v>
      </c>
      <c r="BG397">
        <f>1-BF397/AU397</f>
        <v>0</v>
      </c>
      <c r="BH397">
        <f>(AU397-AT397)/(AU397-BF397)</f>
        <v>0</v>
      </c>
      <c r="BI397">
        <f>(AO397-AU397)/(AO397-BF397)</f>
        <v>0</v>
      </c>
      <c r="BJ397">
        <f>(AU397-AT397)/(AU397-AN397)</f>
        <v>0</v>
      </c>
      <c r="BK397">
        <f>(AO397-AU397)/(AO397-AN397)</f>
        <v>0</v>
      </c>
      <c r="BL397">
        <f>(BH397*BF397/AT397)</f>
        <v>0</v>
      </c>
      <c r="BM397">
        <f>(1-BL397)</f>
        <v>0</v>
      </c>
      <c r="CV397">
        <f>$B$11*DT397+$C$11*DU397+$F$11*EF397*(1-EI397)</f>
        <v>0</v>
      </c>
      <c r="CW397">
        <f>CV397*CX397</f>
        <v>0</v>
      </c>
      <c r="CX397">
        <f>($B$11*$D$9+$C$11*$D$9+$F$11*((ES397+EK397)/MAX(ES397+EK397+ET397, 0.1)*$I$9+ET397/MAX(ES397+EK397+ET397, 0.1)*$J$9))/($B$11+$C$11+$F$11)</f>
        <v>0</v>
      </c>
      <c r="CY397">
        <f>($B$11*$K$9+$C$11*$K$9+$F$11*((ES397+EK397)/MAX(ES397+EK397+ET397, 0.1)*$P$9+ET397/MAX(ES397+EK397+ET397, 0.1)*$Q$9))/($B$11+$C$11+$F$11)</f>
        <v>0</v>
      </c>
      <c r="CZ397">
        <v>2.44</v>
      </c>
      <c r="DA397">
        <v>0.5</v>
      </c>
      <c r="DB397" t="s">
        <v>421</v>
      </c>
      <c r="DC397">
        <v>2</v>
      </c>
      <c r="DD397">
        <v>1759365594</v>
      </c>
      <c r="DE397">
        <v>420.007</v>
      </c>
      <c r="DF397">
        <v>419.961</v>
      </c>
      <c r="DG397">
        <v>23.9432</v>
      </c>
      <c r="DH397">
        <v>23.8231666666667</v>
      </c>
      <c r="DI397">
        <v>418.027333333333</v>
      </c>
      <c r="DJ397">
        <v>23.5630666666667</v>
      </c>
      <c r="DK397">
        <v>500.018333333333</v>
      </c>
      <c r="DL397">
        <v>90.3425</v>
      </c>
      <c r="DM397">
        <v>0.0336493666666667</v>
      </c>
      <c r="DN397">
        <v>30.2713</v>
      </c>
      <c r="DO397">
        <v>29.9957</v>
      </c>
      <c r="DP397">
        <v>999.9</v>
      </c>
      <c r="DQ397">
        <v>0</v>
      </c>
      <c r="DR397">
        <v>0</v>
      </c>
      <c r="DS397">
        <v>10005.8</v>
      </c>
      <c r="DT397">
        <v>0</v>
      </c>
      <c r="DU397">
        <v>0.330984</v>
      </c>
      <c r="DV397">
        <v>0.0462443333333333</v>
      </c>
      <c r="DW397">
        <v>430.31</v>
      </c>
      <c r="DX397">
        <v>430.209333333333</v>
      </c>
      <c r="DY397">
        <v>0.120015666666667</v>
      </c>
      <c r="DZ397">
        <v>419.961</v>
      </c>
      <c r="EA397">
        <v>23.8231666666667</v>
      </c>
      <c r="EB397">
        <v>2.16308333333333</v>
      </c>
      <c r="EC397">
        <v>2.15224666666667</v>
      </c>
      <c r="ED397">
        <v>18.6915333333333</v>
      </c>
      <c r="EE397">
        <v>18.6111666666667</v>
      </c>
      <c r="EF397">
        <v>0.00500059</v>
      </c>
      <c r="EG397">
        <v>0</v>
      </c>
      <c r="EH397">
        <v>0</v>
      </c>
      <c r="EI397">
        <v>0</v>
      </c>
      <c r="EJ397">
        <v>250.233333333333</v>
      </c>
      <c r="EK397">
        <v>0.00500059</v>
      </c>
      <c r="EL397">
        <v>-15.8666666666667</v>
      </c>
      <c r="EM397">
        <v>-1.6</v>
      </c>
      <c r="EN397">
        <v>35.854</v>
      </c>
      <c r="EO397">
        <v>38.8956666666667</v>
      </c>
      <c r="EP397">
        <v>37.125</v>
      </c>
      <c r="EQ397">
        <v>39.0206666666667</v>
      </c>
      <c r="ER397">
        <v>38.062</v>
      </c>
      <c r="ES397">
        <v>0</v>
      </c>
      <c r="ET397">
        <v>0</v>
      </c>
      <c r="EU397">
        <v>0</v>
      </c>
      <c r="EV397">
        <v>1759365598.3</v>
      </c>
      <c r="EW397">
        <v>0</v>
      </c>
      <c r="EX397">
        <v>244.048</v>
      </c>
      <c r="EY397">
        <v>4.94615403855869</v>
      </c>
      <c r="EZ397">
        <v>-11.8307693292874</v>
      </c>
      <c r="FA397">
        <v>-10.684</v>
      </c>
      <c r="FB397">
        <v>15</v>
      </c>
      <c r="FC397">
        <v>0</v>
      </c>
      <c r="FD397" t="s">
        <v>422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0.00994000047619048</v>
      </c>
      <c r="FQ397">
        <v>0.0482399438961039</v>
      </c>
      <c r="FR397">
        <v>0.0415755004538782</v>
      </c>
      <c r="FS397">
        <v>1</v>
      </c>
      <c r="FT397">
        <v>244.035294117647</v>
      </c>
      <c r="FU397">
        <v>4.75477473871087</v>
      </c>
      <c r="FV397">
        <v>6.18641216713937</v>
      </c>
      <c r="FW397">
        <v>-1</v>
      </c>
      <c r="FX397">
        <v>0.117842619047619</v>
      </c>
      <c r="FY397">
        <v>0.0133980779220781</v>
      </c>
      <c r="FZ397">
        <v>0.00159288389186736</v>
      </c>
      <c r="GA397">
        <v>1</v>
      </c>
      <c r="GB397">
        <v>2</v>
      </c>
      <c r="GC397">
        <v>2</v>
      </c>
      <c r="GD397" t="s">
        <v>449</v>
      </c>
      <c r="GE397">
        <v>3.13289</v>
      </c>
      <c r="GF397">
        <v>2.71174</v>
      </c>
      <c r="GG397">
        <v>0.0892844</v>
      </c>
      <c r="GH397">
        <v>0.0897456</v>
      </c>
      <c r="GI397">
        <v>0.102534</v>
      </c>
      <c r="GJ397">
        <v>0.102931</v>
      </c>
      <c r="GK397">
        <v>34272.7</v>
      </c>
      <c r="GL397">
        <v>36695.2</v>
      </c>
      <c r="GM397">
        <v>34050.5</v>
      </c>
      <c r="GN397">
        <v>36502.4</v>
      </c>
      <c r="GO397">
        <v>43160.6</v>
      </c>
      <c r="GP397">
        <v>47008.3</v>
      </c>
      <c r="GQ397">
        <v>53121.4</v>
      </c>
      <c r="GR397">
        <v>58342.5</v>
      </c>
      <c r="GS397">
        <v>1.95055</v>
      </c>
      <c r="GT397">
        <v>1.77997</v>
      </c>
      <c r="GU397">
        <v>0.0885352</v>
      </c>
      <c r="GV397">
        <v>0</v>
      </c>
      <c r="GW397">
        <v>28.5507</v>
      </c>
      <c r="GX397">
        <v>999.9</v>
      </c>
      <c r="GY397">
        <v>57.325</v>
      </c>
      <c r="GZ397">
        <v>31.008</v>
      </c>
      <c r="HA397">
        <v>28.6386</v>
      </c>
      <c r="HB397">
        <v>54.9028</v>
      </c>
      <c r="HC397">
        <v>44.3309</v>
      </c>
      <c r="HD397">
        <v>1</v>
      </c>
      <c r="HE397">
        <v>0.0971291</v>
      </c>
      <c r="HF397">
        <v>-1.4561</v>
      </c>
      <c r="HG397">
        <v>20.1259</v>
      </c>
      <c r="HH397">
        <v>5.19782</v>
      </c>
      <c r="HI397">
        <v>12.0041</v>
      </c>
      <c r="HJ397">
        <v>4.97465</v>
      </c>
      <c r="HK397">
        <v>3.294</v>
      </c>
      <c r="HL397">
        <v>9999</v>
      </c>
      <c r="HM397">
        <v>9999</v>
      </c>
      <c r="HN397">
        <v>999.9</v>
      </c>
      <c r="HO397">
        <v>9999</v>
      </c>
      <c r="HP397">
        <v>1.86326</v>
      </c>
      <c r="HQ397">
        <v>1.86813</v>
      </c>
      <c r="HR397">
        <v>1.86789</v>
      </c>
      <c r="HS397">
        <v>1.86905</v>
      </c>
      <c r="HT397">
        <v>1.86982</v>
      </c>
      <c r="HU397">
        <v>1.86588</v>
      </c>
      <c r="HV397">
        <v>1.86691</v>
      </c>
      <c r="HW397">
        <v>1.86844</v>
      </c>
      <c r="HX397">
        <v>5</v>
      </c>
      <c r="HY397">
        <v>0</v>
      </c>
      <c r="HZ397">
        <v>0</v>
      </c>
      <c r="IA397">
        <v>0</v>
      </c>
      <c r="IB397" t="s">
        <v>424</v>
      </c>
      <c r="IC397" t="s">
        <v>425</v>
      </c>
      <c r="ID397" t="s">
        <v>426</v>
      </c>
      <c r="IE397" t="s">
        <v>426</v>
      </c>
      <c r="IF397" t="s">
        <v>426</v>
      </c>
      <c r="IG397" t="s">
        <v>426</v>
      </c>
      <c r="IH397">
        <v>0</v>
      </c>
      <c r="II397">
        <v>100</v>
      </c>
      <c r="IJ397">
        <v>100</v>
      </c>
      <c r="IK397">
        <v>1.979</v>
      </c>
      <c r="IL397">
        <v>0.3801</v>
      </c>
      <c r="IM397">
        <v>0.591063205497763</v>
      </c>
      <c r="IN397">
        <v>0.00362635438953289</v>
      </c>
      <c r="IO397">
        <v>-8.50754122937555e-07</v>
      </c>
      <c r="IP397">
        <v>2.87264459290622e-10</v>
      </c>
      <c r="IQ397">
        <v>-0.103101814204982</v>
      </c>
      <c r="IR397">
        <v>-0.017656537129445</v>
      </c>
      <c r="IS397">
        <v>0.00217271289782075</v>
      </c>
      <c r="IT397">
        <v>-2.34727275410467e-05</v>
      </c>
      <c r="IU397">
        <v>4</v>
      </c>
      <c r="IV397">
        <v>2183</v>
      </c>
      <c r="IW397">
        <v>1</v>
      </c>
      <c r="IX397">
        <v>27</v>
      </c>
      <c r="IY397">
        <v>29322759.9</v>
      </c>
      <c r="IZ397">
        <v>29322759.9</v>
      </c>
      <c r="JA397">
        <v>0.998535</v>
      </c>
      <c r="JB397">
        <v>2.64526</v>
      </c>
      <c r="JC397">
        <v>1.54785</v>
      </c>
      <c r="JD397">
        <v>2.31323</v>
      </c>
      <c r="JE397">
        <v>1.64551</v>
      </c>
      <c r="JF397">
        <v>2.34009</v>
      </c>
      <c r="JG397">
        <v>34.6692</v>
      </c>
      <c r="JH397">
        <v>24.2101</v>
      </c>
      <c r="JI397">
        <v>18</v>
      </c>
      <c r="JJ397">
        <v>505.477</v>
      </c>
      <c r="JK397">
        <v>396.027</v>
      </c>
      <c r="JL397">
        <v>30.9356</v>
      </c>
      <c r="JM397">
        <v>28.6217</v>
      </c>
      <c r="JN397">
        <v>30</v>
      </c>
      <c r="JO397">
        <v>28.5801</v>
      </c>
      <c r="JP397">
        <v>28.5271</v>
      </c>
      <c r="JQ397">
        <v>20.0112</v>
      </c>
      <c r="JR397">
        <v>20.7699</v>
      </c>
      <c r="JS397">
        <v>56.1964</v>
      </c>
      <c r="JT397">
        <v>30.9369</v>
      </c>
      <c r="JU397">
        <v>420</v>
      </c>
      <c r="JV397">
        <v>23.867</v>
      </c>
      <c r="JW397">
        <v>96.5615</v>
      </c>
      <c r="JX397">
        <v>94.5254</v>
      </c>
    </row>
    <row r="398" spans="1:284">
      <c r="A398">
        <v>382</v>
      </c>
      <c r="B398">
        <v>1759365599</v>
      </c>
      <c r="C398">
        <v>4556.90000009537</v>
      </c>
      <c r="D398" t="s">
        <v>1200</v>
      </c>
      <c r="E398" t="s">
        <v>1201</v>
      </c>
      <c r="F398">
        <v>5</v>
      </c>
      <c r="G398" t="s">
        <v>1153</v>
      </c>
      <c r="H398" t="s">
        <v>419</v>
      </c>
      <c r="I398">
        <v>1759365596</v>
      </c>
      <c r="J398">
        <f>(K398)/1000</f>
        <v>0</v>
      </c>
      <c r="K398">
        <f>1000*DK398*AI398*(DG398-DH398)/(100*CZ398*(1000-AI398*DG398))</f>
        <v>0</v>
      </c>
      <c r="L398">
        <f>DK398*AI398*(DF398-DE398*(1000-AI398*DH398)/(1000-AI398*DG398))/(100*CZ398)</f>
        <v>0</v>
      </c>
      <c r="M398">
        <f>DE398 - IF(AI398&gt;1, L398*CZ398*100.0/(AK398), 0)</f>
        <v>0</v>
      </c>
      <c r="N398">
        <f>((T398-J398/2)*M398-L398)/(T398+J398/2)</f>
        <v>0</v>
      </c>
      <c r="O398">
        <f>N398*(DL398+DM398)/1000.0</f>
        <v>0</v>
      </c>
      <c r="P398">
        <f>(DE398 - IF(AI398&gt;1, L398*CZ398*100.0/(AK398), 0))*(DL398+DM398)/1000.0</f>
        <v>0</v>
      </c>
      <c r="Q398">
        <f>2.0/((1/S398-1/R398)+SIGN(S398)*SQRT((1/S398-1/R398)*(1/S398-1/R398) + 4*DA398/((DA398+1)*(DA398+1))*(2*1/S398*1/R398-1/R398*1/R398)))</f>
        <v>0</v>
      </c>
      <c r="R398">
        <f>IF(LEFT(DB398,1)&lt;&gt;"0",IF(LEFT(DB398,1)="1",3.0,DC398),$D$5+$E$5*(DS398*DL398/($K$5*1000))+$F$5*(DS398*DL398/($K$5*1000))*MAX(MIN(CZ398,$J$5),$I$5)*MAX(MIN(CZ398,$J$5),$I$5)+$G$5*MAX(MIN(CZ398,$J$5),$I$5)*(DS398*DL398/($K$5*1000))+$H$5*(DS398*DL398/($K$5*1000))*(DS398*DL398/($K$5*1000)))</f>
        <v>0</v>
      </c>
      <c r="S398">
        <f>J398*(1000-(1000*0.61365*exp(17.502*W398/(240.97+W398))/(DL398+DM398)+DG398)/2)/(1000*0.61365*exp(17.502*W398/(240.97+W398))/(DL398+DM398)-DG398)</f>
        <v>0</v>
      </c>
      <c r="T398">
        <f>1/((DA398+1)/(Q398/1.6)+1/(R398/1.37)) + DA398/((DA398+1)/(Q398/1.6) + DA398/(R398/1.37))</f>
        <v>0</v>
      </c>
      <c r="U398">
        <f>(CV398*CY398)</f>
        <v>0</v>
      </c>
      <c r="V398">
        <f>(DN398+(U398+2*0.95*5.67E-8*(((DN398+$B$7)+273)^4-(DN398+273)^4)-44100*J398)/(1.84*29.3*R398+8*0.95*5.67E-8*(DN398+273)^3))</f>
        <v>0</v>
      </c>
      <c r="W398">
        <f>($C$7*DO398+$D$7*DP398+$E$7*V398)</f>
        <v>0</v>
      </c>
      <c r="X398">
        <f>0.61365*exp(17.502*W398/(240.97+W398))</f>
        <v>0</v>
      </c>
      <c r="Y398">
        <f>(Z398/AA398*100)</f>
        <v>0</v>
      </c>
      <c r="Z398">
        <f>DG398*(DL398+DM398)/1000</f>
        <v>0</v>
      </c>
      <c r="AA398">
        <f>0.61365*exp(17.502*DN398/(240.97+DN398))</f>
        <v>0</v>
      </c>
      <c r="AB398">
        <f>(X398-DG398*(DL398+DM398)/1000)</f>
        <v>0</v>
      </c>
      <c r="AC398">
        <f>(-J398*44100)</f>
        <v>0</v>
      </c>
      <c r="AD398">
        <f>2*29.3*R398*0.92*(DN398-W398)</f>
        <v>0</v>
      </c>
      <c r="AE398">
        <f>2*0.95*5.67E-8*(((DN398+$B$7)+273)^4-(W398+273)^4)</f>
        <v>0</v>
      </c>
      <c r="AF398">
        <f>U398+AE398+AC398+AD398</f>
        <v>0</v>
      </c>
      <c r="AG398">
        <v>0</v>
      </c>
      <c r="AH398">
        <v>0</v>
      </c>
      <c r="AI398">
        <f>IF(AG398*$H$13&gt;=AK398,1.0,(AK398/(AK398-AG398*$H$13)))</f>
        <v>0</v>
      </c>
      <c r="AJ398">
        <f>(AI398-1)*100</f>
        <v>0</v>
      </c>
      <c r="AK398">
        <f>MAX(0,($B$13+$C$13*DS398)/(1+$D$13*DS398)*DL398/(DN398+273)*$E$13)</f>
        <v>0</v>
      </c>
      <c r="AL398" t="s">
        <v>420</v>
      </c>
      <c r="AM398" t="s">
        <v>420</v>
      </c>
      <c r="AN398">
        <v>0</v>
      </c>
      <c r="AO398">
        <v>0</v>
      </c>
      <c r="AP398">
        <f>1-AN398/AO398</f>
        <v>0</v>
      </c>
      <c r="AQ398">
        <v>0</v>
      </c>
      <c r="AR398" t="s">
        <v>420</v>
      </c>
      <c r="AS398" t="s">
        <v>420</v>
      </c>
      <c r="AT398">
        <v>0</v>
      </c>
      <c r="AU398">
        <v>0</v>
      </c>
      <c r="AV398">
        <f>1-AT398/AU398</f>
        <v>0</v>
      </c>
      <c r="AW398">
        <v>0.5</v>
      </c>
      <c r="AX398">
        <f>CW398</f>
        <v>0</v>
      </c>
      <c r="AY398">
        <f>L398</f>
        <v>0</v>
      </c>
      <c r="AZ398">
        <f>AV398*AW398*AX398</f>
        <v>0</v>
      </c>
      <c r="BA398">
        <f>(AY398-AQ398)/AX398</f>
        <v>0</v>
      </c>
      <c r="BB398">
        <f>(AO398-AU398)/AU398</f>
        <v>0</v>
      </c>
      <c r="BC398">
        <f>AN398/(AP398+AN398/AU398)</f>
        <v>0</v>
      </c>
      <c r="BD398" t="s">
        <v>420</v>
      </c>
      <c r="BE398">
        <v>0</v>
      </c>
      <c r="BF398">
        <f>IF(BE398&lt;&gt;0, BE398, BC398)</f>
        <v>0</v>
      </c>
      <c r="BG398">
        <f>1-BF398/AU398</f>
        <v>0</v>
      </c>
      <c r="BH398">
        <f>(AU398-AT398)/(AU398-BF398)</f>
        <v>0</v>
      </c>
      <c r="BI398">
        <f>(AO398-AU398)/(AO398-BF398)</f>
        <v>0</v>
      </c>
      <c r="BJ398">
        <f>(AU398-AT398)/(AU398-AN398)</f>
        <v>0</v>
      </c>
      <c r="BK398">
        <f>(AO398-AU398)/(AO398-AN398)</f>
        <v>0</v>
      </c>
      <c r="BL398">
        <f>(BH398*BF398/AT398)</f>
        <v>0</v>
      </c>
      <c r="BM398">
        <f>(1-BL398)</f>
        <v>0</v>
      </c>
      <c r="CV398">
        <f>$B$11*DT398+$C$11*DU398+$F$11*EF398*(1-EI398)</f>
        <v>0</v>
      </c>
      <c r="CW398">
        <f>CV398*CX398</f>
        <v>0</v>
      </c>
      <c r="CX398">
        <f>($B$11*$D$9+$C$11*$D$9+$F$11*((ES398+EK398)/MAX(ES398+EK398+ET398, 0.1)*$I$9+ET398/MAX(ES398+EK398+ET398, 0.1)*$J$9))/($B$11+$C$11+$F$11)</f>
        <v>0</v>
      </c>
      <c r="CY398">
        <f>($B$11*$K$9+$C$11*$K$9+$F$11*((ES398+EK398)/MAX(ES398+EK398+ET398, 0.1)*$P$9+ET398/MAX(ES398+EK398+ET398, 0.1)*$Q$9))/($B$11+$C$11+$F$11)</f>
        <v>0</v>
      </c>
      <c r="CZ398">
        <v>2.44</v>
      </c>
      <c r="DA398">
        <v>0.5</v>
      </c>
      <c r="DB398" t="s">
        <v>421</v>
      </c>
      <c r="DC398">
        <v>2</v>
      </c>
      <c r="DD398">
        <v>1759365596</v>
      </c>
      <c r="DE398">
        <v>419.993666666667</v>
      </c>
      <c r="DF398">
        <v>419.970333333333</v>
      </c>
      <c r="DG398">
        <v>23.9426</v>
      </c>
      <c r="DH398">
        <v>23.8220333333333</v>
      </c>
      <c r="DI398">
        <v>418.014</v>
      </c>
      <c r="DJ398">
        <v>23.5625</v>
      </c>
      <c r="DK398">
        <v>500.012</v>
      </c>
      <c r="DL398">
        <v>90.3430333333333</v>
      </c>
      <c r="DM398">
        <v>0.0338369</v>
      </c>
      <c r="DN398">
        <v>30.2714</v>
      </c>
      <c r="DO398">
        <v>29.9951333333333</v>
      </c>
      <c r="DP398">
        <v>999.9</v>
      </c>
      <c r="DQ398">
        <v>0</v>
      </c>
      <c r="DR398">
        <v>0</v>
      </c>
      <c r="DS398">
        <v>9993.10666666667</v>
      </c>
      <c r="DT398">
        <v>0</v>
      </c>
      <c r="DU398">
        <v>0.330984</v>
      </c>
      <c r="DV398">
        <v>0.0232646</v>
      </c>
      <c r="DW398">
        <v>430.296</v>
      </c>
      <c r="DX398">
        <v>430.218666666667</v>
      </c>
      <c r="DY398">
        <v>0.120551666666667</v>
      </c>
      <c r="DZ398">
        <v>419.970333333333</v>
      </c>
      <c r="EA398">
        <v>23.8220333333333</v>
      </c>
      <c r="EB398">
        <v>2.16304333333333</v>
      </c>
      <c r="EC398">
        <v>2.15215666666667</v>
      </c>
      <c r="ED398">
        <v>18.6912333333333</v>
      </c>
      <c r="EE398">
        <v>18.6105333333333</v>
      </c>
      <c r="EF398">
        <v>0.00500059</v>
      </c>
      <c r="EG398">
        <v>0</v>
      </c>
      <c r="EH398">
        <v>0</v>
      </c>
      <c r="EI398">
        <v>0</v>
      </c>
      <c r="EJ398">
        <v>246.6</v>
      </c>
      <c r="EK398">
        <v>0.00500059</v>
      </c>
      <c r="EL398">
        <v>-12.9666666666667</v>
      </c>
      <c r="EM398">
        <v>-1.26666666666667</v>
      </c>
      <c r="EN398">
        <v>35.833</v>
      </c>
      <c r="EO398">
        <v>38.854</v>
      </c>
      <c r="EP398">
        <v>37.104</v>
      </c>
      <c r="EQ398">
        <v>38.979</v>
      </c>
      <c r="ER398">
        <v>38.0413333333333</v>
      </c>
      <c r="ES398">
        <v>0</v>
      </c>
      <c r="ET398">
        <v>0</v>
      </c>
      <c r="EU398">
        <v>0</v>
      </c>
      <c r="EV398">
        <v>1759365600.1</v>
      </c>
      <c r="EW398">
        <v>0</v>
      </c>
      <c r="EX398">
        <v>244.203846153846</v>
      </c>
      <c r="EY398">
        <v>3.93504290462548</v>
      </c>
      <c r="EZ398">
        <v>-3.37093995993217</v>
      </c>
      <c r="FA398">
        <v>-11.1846153846154</v>
      </c>
      <c r="FB398">
        <v>15</v>
      </c>
      <c r="FC398">
        <v>0</v>
      </c>
      <c r="FD398" t="s">
        <v>422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0.00907679095238095</v>
      </c>
      <c r="FQ398">
        <v>0.111637267012987</v>
      </c>
      <c r="FR398">
        <v>0.0412737951788052</v>
      </c>
      <c r="FS398">
        <v>1</v>
      </c>
      <c r="FT398">
        <v>243.9</v>
      </c>
      <c r="FU398">
        <v>4.10389623964902</v>
      </c>
      <c r="FV398">
        <v>6.16303019435006</v>
      </c>
      <c r="FW398">
        <v>-1</v>
      </c>
      <c r="FX398">
        <v>0.118296523809524</v>
      </c>
      <c r="FY398">
        <v>0.0136009870129868</v>
      </c>
      <c r="FZ398">
        <v>0.00160799821188741</v>
      </c>
      <c r="GA398">
        <v>1</v>
      </c>
      <c r="GB398">
        <v>2</v>
      </c>
      <c r="GC398">
        <v>2</v>
      </c>
      <c r="GD398" t="s">
        <v>449</v>
      </c>
      <c r="GE398">
        <v>3.13282</v>
      </c>
      <c r="GF398">
        <v>2.7118</v>
      </c>
      <c r="GG398">
        <v>0.0892842</v>
      </c>
      <c r="GH398">
        <v>0.089749</v>
      </c>
      <c r="GI398">
        <v>0.102534</v>
      </c>
      <c r="GJ398">
        <v>0.102932</v>
      </c>
      <c r="GK398">
        <v>34272.8</v>
      </c>
      <c r="GL398">
        <v>36695.1</v>
      </c>
      <c r="GM398">
        <v>34050.6</v>
      </c>
      <c r="GN398">
        <v>36502.4</v>
      </c>
      <c r="GO398">
        <v>43160.8</v>
      </c>
      <c r="GP398">
        <v>47008.4</v>
      </c>
      <c r="GQ398">
        <v>53121.7</v>
      </c>
      <c r="GR398">
        <v>58342.6</v>
      </c>
      <c r="GS398">
        <v>1.9504</v>
      </c>
      <c r="GT398">
        <v>1.7802</v>
      </c>
      <c r="GU398">
        <v>0.0885725</v>
      </c>
      <c r="GV398">
        <v>0</v>
      </c>
      <c r="GW398">
        <v>28.5507</v>
      </c>
      <c r="GX398">
        <v>999.9</v>
      </c>
      <c r="GY398">
        <v>57.325</v>
      </c>
      <c r="GZ398">
        <v>31.018</v>
      </c>
      <c r="HA398">
        <v>28.6528</v>
      </c>
      <c r="HB398">
        <v>54.8528</v>
      </c>
      <c r="HC398">
        <v>44.347</v>
      </c>
      <c r="HD398">
        <v>1</v>
      </c>
      <c r="HE398">
        <v>0.0972256</v>
      </c>
      <c r="HF398">
        <v>-1.45668</v>
      </c>
      <c r="HG398">
        <v>20.1259</v>
      </c>
      <c r="HH398">
        <v>5.19707</v>
      </c>
      <c r="HI398">
        <v>12.0041</v>
      </c>
      <c r="HJ398">
        <v>4.9737</v>
      </c>
      <c r="HK398">
        <v>3.294</v>
      </c>
      <c r="HL398">
        <v>9999</v>
      </c>
      <c r="HM398">
        <v>9999</v>
      </c>
      <c r="HN398">
        <v>999.9</v>
      </c>
      <c r="HO398">
        <v>9999</v>
      </c>
      <c r="HP398">
        <v>1.86326</v>
      </c>
      <c r="HQ398">
        <v>1.86812</v>
      </c>
      <c r="HR398">
        <v>1.86789</v>
      </c>
      <c r="HS398">
        <v>1.86905</v>
      </c>
      <c r="HT398">
        <v>1.86983</v>
      </c>
      <c r="HU398">
        <v>1.8659</v>
      </c>
      <c r="HV398">
        <v>1.86692</v>
      </c>
      <c r="HW398">
        <v>1.86844</v>
      </c>
      <c r="HX398">
        <v>5</v>
      </c>
      <c r="HY398">
        <v>0</v>
      </c>
      <c r="HZ398">
        <v>0</v>
      </c>
      <c r="IA398">
        <v>0</v>
      </c>
      <c r="IB398" t="s">
        <v>424</v>
      </c>
      <c r="IC398" t="s">
        <v>425</v>
      </c>
      <c r="ID398" t="s">
        <v>426</v>
      </c>
      <c r="IE398" t="s">
        <v>426</v>
      </c>
      <c r="IF398" t="s">
        <v>426</v>
      </c>
      <c r="IG398" t="s">
        <v>426</v>
      </c>
      <c r="IH398">
        <v>0</v>
      </c>
      <c r="II398">
        <v>100</v>
      </c>
      <c r="IJ398">
        <v>100</v>
      </c>
      <c r="IK398">
        <v>1.979</v>
      </c>
      <c r="IL398">
        <v>0.38</v>
      </c>
      <c r="IM398">
        <v>0.591063205497763</v>
      </c>
      <c r="IN398">
        <v>0.00362635438953289</v>
      </c>
      <c r="IO398">
        <v>-8.50754122937555e-07</v>
      </c>
      <c r="IP398">
        <v>2.87264459290622e-10</v>
      </c>
      <c r="IQ398">
        <v>-0.103101814204982</v>
      </c>
      <c r="IR398">
        <v>-0.017656537129445</v>
      </c>
      <c r="IS398">
        <v>0.00217271289782075</v>
      </c>
      <c r="IT398">
        <v>-2.34727275410467e-05</v>
      </c>
      <c r="IU398">
        <v>4</v>
      </c>
      <c r="IV398">
        <v>2183</v>
      </c>
      <c r="IW398">
        <v>1</v>
      </c>
      <c r="IX398">
        <v>27</v>
      </c>
      <c r="IY398">
        <v>29322760</v>
      </c>
      <c r="IZ398">
        <v>29322760</v>
      </c>
      <c r="JA398">
        <v>0.998535</v>
      </c>
      <c r="JB398">
        <v>2.63916</v>
      </c>
      <c r="JC398">
        <v>1.54785</v>
      </c>
      <c r="JD398">
        <v>2.31323</v>
      </c>
      <c r="JE398">
        <v>1.64551</v>
      </c>
      <c r="JF398">
        <v>2.40112</v>
      </c>
      <c r="JG398">
        <v>34.6692</v>
      </c>
      <c r="JH398">
        <v>24.2188</v>
      </c>
      <c r="JI398">
        <v>18</v>
      </c>
      <c r="JJ398">
        <v>505.378</v>
      </c>
      <c r="JK398">
        <v>396.149</v>
      </c>
      <c r="JL398">
        <v>30.9367</v>
      </c>
      <c r="JM398">
        <v>28.6217</v>
      </c>
      <c r="JN398">
        <v>30.0001</v>
      </c>
      <c r="JO398">
        <v>28.5801</v>
      </c>
      <c r="JP398">
        <v>28.5271</v>
      </c>
      <c r="JQ398">
        <v>20.0099</v>
      </c>
      <c r="JR398">
        <v>20.7699</v>
      </c>
      <c r="JS398">
        <v>56.1964</v>
      </c>
      <c r="JT398">
        <v>30.9369</v>
      </c>
      <c r="JU398">
        <v>420</v>
      </c>
      <c r="JV398">
        <v>23.867</v>
      </c>
      <c r="JW398">
        <v>96.5621</v>
      </c>
      <c r="JX398">
        <v>94.5255</v>
      </c>
    </row>
    <row r="399" spans="1:284">
      <c r="A399">
        <v>383</v>
      </c>
      <c r="B399">
        <v>1759365601</v>
      </c>
      <c r="C399">
        <v>4558.90000009537</v>
      </c>
      <c r="D399" t="s">
        <v>1202</v>
      </c>
      <c r="E399" t="s">
        <v>1203</v>
      </c>
      <c r="F399">
        <v>5</v>
      </c>
      <c r="G399" t="s">
        <v>1153</v>
      </c>
      <c r="H399" t="s">
        <v>419</v>
      </c>
      <c r="I399">
        <v>1759365598</v>
      </c>
      <c r="J399">
        <f>(K399)/1000</f>
        <v>0</v>
      </c>
      <c r="K399">
        <f>1000*DK399*AI399*(DG399-DH399)/(100*CZ399*(1000-AI399*DG399))</f>
        <v>0</v>
      </c>
      <c r="L399">
        <f>DK399*AI399*(DF399-DE399*(1000-AI399*DH399)/(1000-AI399*DG399))/(100*CZ399)</f>
        <v>0</v>
      </c>
      <c r="M399">
        <f>DE399 - IF(AI399&gt;1, L399*CZ399*100.0/(AK399), 0)</f>
        <v>0</v>
      </c>
      <c r="N399">
        <f>((T399-J399/2)*M399-L399)/(T399+J399/2)</f>
        <v>0</v>
      </c>
      <c r="O399">
        <f>N399*(DL399+DM399)/1000.0</f>
        <v>0</v>
      </c>
      <c r="P399">
        <f>(DE399 - IF(AI399&gt;1, L399*CZ399*100.0/(AK399), 0))*(DL399+DM399)/1000.0</f>
        <v>0</v>
      </c>
      <c r="Q399">
        <f>2.0/((1/S399-1/R399)+SIGN(S399)*SQRT((1/S399-1/R399)*(1/S399-1/R399) + 4*DA399/((DA399+1)*(DA399+1))*(2*1/S399*1/R399-1/R399*1/R399)))</f>
        <v>0</v>
      </c>
      <c r="R399">
        <f>IF(LEFT(DB399,1)&lt;&gt;"0",IF(LEFT(DB399,1)="1",3.0,DC399),$D$5+$E$5*(DS399*DL399/($K$5*1000))+$F$5*(DS399*DL399/($K$5*1000))*MAX(MIN(CZ399,$J$5),$I$5)*MAX(MIN(CZ399,$J$5),$I$5)+$G$5*MAX(MIN(CZ399,$J$5),$I$5)*(DS399*DL399/($K$5*1000))+$H$5*(DS399*DL399/($K$5*1000))*(DS399*DL399/($K$5*1000)))</f>
        <v>0</v>
      </c>
      <c r="S399">
        <f>J399*(1000-(1000*0.61365*exp(17.502*W399/(240.97+W399))/(DL399+DM399)+DG399)/2)/(1000*0.61365*exp(17.502*W399/(240.97+W399))/(DL399+DM399)-DG399)</f>
        <v>0</v>
      </c>
      <c r="T399">
        <f>1/((DA399+1)/(Q399/1.6)+1/(R399/1.37)) + DA399/((DA399+1)/(Q399/1.6) + DA399/(R399/1.37))</f>
        <v>0</v>
      </c>
      <c r="U399">
        <f>(CV399*CY399)</f>
        <v>0</v>
      </c>
      <c r="V399">
        <f>(DN399+(U399+2*0.95*5.67E-8*(((DN399+$B$7)+273)^4-(DN399+273)^4)-44100*J399)/(1.84*29.3*R399+8*0.95*5.67E-8*(DN399+273)^3))</f>
        <v>0</v>
      </c>
      <c r="W399">
        <f>($C$7*DO399+$D$7*DP399+$E$7*V399)</f>
        <v>0</v>
      </c>
      <c r="X399">
        <f>0.61365*exp(17.502*W399/(240.97+W399))</f>
        <v>0</v>
      </c>
      <c r="Y399">
        <f>(Z399/AA399*100)</f>
        <v>0</v>
      </c>
      <c r="Z399">
        <f>DG399*(DL399+DM399)/1000</f>
        <v>0</v>
      </c>
      <c r="AA399">
        <f>0.61365*exp(17.502*DN399/(240.97+DN399))</f>
        <v>0</v>
      </c>
      <c r="AB399">
        <f>(X399-DG399*(DL399+DM399)/1000)</f>
        <v>0</v>
      </c>
      <c r="AC399">
        <f>(-J399*44100)</f>
        <v>0</v>
      </c>
      <c r="AD399">
        <f>2*29.3*R399*0.92*(DN399-W399)</f>
        <v>0</v>
      </c>
      <c r="AE399">
        <f>2*0.95*5.67E-8*(((DN399+$B$7)+273)^4-(W399+273)^4)</f>
        <v>0</v>
      </c>
      <c r="AF399">
        <f>U399+AE399+AC399+AD399</f>
        <v>0</v>
      </c>
      <c r="AG399">
        <v>0</v>
      </c>
      <c r="AH399">
        <v>0</v>
      </c>
      <c r="AI399">
        <f>IF(AG399*$H$13&gt;=AK399,1.0,(AK399/(AK399-AG399*$H$13)))</f>
        <v>0</v>
      </c>
      <c r="AJ399">
        <f>(AI399-1)*100</f>
        <v>0</v>
      </c>
      <c r="AK399">
        <f>MAX(0,($B$13+$C$13*DS399)/(1+$D$13*DS399)*DL399/(DN399+273)*$E$13)</f>
        <v>0</v>
      </c>
      <c r="AL399" t="s">
        <v>420</v>
      </c>
      <c r="AM399" t="s">
        <v>420</v>
      </c>
      <c r="AN399">
        <v>0</v>
      </c>
      <c r="AO399">
        <v>0</v>
      </c>
      <c r="AP399">
        <f>1-AN399/AO399</f>
        <v>0</v>
      </c>
      <c r="AQ399">
        <v>0</v>
      </c>
      <c r="AR399" t="s">
        <v>420</v>
      </c>
      <c r="AS399" t="s">
        <v>420</v>
      </c>
      <c r="AT399">
        <v>0</v>
      </c>
      <c r="AU399">
        <v>0</v>
      </c>
      <c r="AV399">
        <f>1-AT399/AU399</f>
        <v>0</v>
      </c>
      <c r="AW399">
        <v>0.5</v>
      </c>
      <c r="AX399">
        <f>CW399</f>
        <v>0</v>
      </c>
      <c r="AY399">
        <f>L399</f>
        <v>0</v>
      </c>
      <c r="AZ399">
        <f>AV399*AW399*AX399</f>
        <v>0</v>
      </c>
      <c r="BA399">
        <f>(AY399-AQ399)/AX399</f>
        <v>0</v>
      </c>
      <c r="BB399">
        <f>(AO399-AU399)/AU399</f>
        <v>0</v>
      </c>
      <c r="BC399">
        <f>AN399/(AP399+AN399/AU399)</f>
        <v>0</v>
      </c>
      <c r="BD399" t="s">
        <v>420</v>
      </c>
      <c r="BE399">
        <v>0</v>
      </c>
      <c r="BF399">
        <f>IF(BE399&lt;&gt;0, BE399, BC399)</f>
        <v>0</v>
      </c>
      <c r="BG399">
        <f>1-BF399/AU399</f>
        <v>0</v>
      </c>
      <c r="BH399">
        <f>(AU399-AT399)/(AU399-BF399)</f>
        <v>0</v>
      </c>
      <c r="BI399">
        <f>(AO399-AU399)/(AO399-BF399)</f>
        <v>0</v>
      </c>
      <c r="BJ399">
        <f>(AU399-AT399)/(AU399-AN399)</f>
        <v>0</v>
      </c>
      <c r="BK399">
        <f>(AO399-AU399)/(AO399-AN399)</f>
        <v>0</v>
      </c>
      <c r="BL399">
        <f>(BH399*BF399/AT399)</f>
        <v>0</v>
      </c>
      <c r="BM399">
        <f>(1-BL399)</f>
        <v>0</v>
      </c>
      <c r="CV399">
        <f>$B$11*DT399+$C$11*DU399+$F$11*EF399*(1-EI399)</f>
        <v>0</v>
      </c>
      <c r="CW399">
        <f>CV399*CX399</f>
        <v>0</v>
      </c>
      <c r="CX399">
        <f>($B$11*$D$9+$C$11*$D$9+$F$11*((ES399+EK399)/MAX(ES399+EK399+ET399, 0.1)*$I$9+ET399/MAX(ES399+EK399+ET399, 0.1)*$J$9))/($B$11+$C$11+$F$11)</f>
        <v>0</v>
      </c>
      <c r="CY399">
        <f>($B$11*$K$9+$C$11*$K$9+$F$11*((ES399+EK399)/MAX(ES399+EK399+ET399, 0.1)*$P$9+ET399/MAX(ES399+EK399+ET399, 0.1)*$Q$9))/($B$11+$C$11+$F$11)</f>
        <v>0</v>
      </c>
      <c r="CZ399">
        <v>2.44</v>
      </c>
      <c r="DA399">
        <v>0.5</v>
      </c>
      <c r="DB399" t="s">
        <v>421</v>
      </c>
      <c r="DC399">
        <v>2</v>
      </c>
      <c r="DD399">
        <v>1759365598</v>
      </c>
      <c r="DE399">
        <v>419.990333333333</v>
      </c>
      <c r="DF399">
        <v>419.973</v>
      </c>
      <c r="DG399">
        <v>23.9415</v>
      </c>
      <c r="DH399">
        <v>23.8214666666667</v>
      </c>
      <c r="DI399">
        <v>418.011</v>
      </c>
      <c r="DJ399">
        <v>23.5614666666667</v>
      </c>
      <c r="DK399">
        <v>499.973333333333</v>
      </c>
      <c r="DL399">
        <v>90.3440666666667</v>
      </c>
      <c r="DM399">
        <v>0.0339128333333333</v>
      </c>
      <c r="DN399">
        <v>30.2714666666667</v>
      </c>
      <c r="DO399">
        <v>29.9958666666667</v>
      </c>
      <c r="DP399">
        <v>999.9</v>
      </c>
      <c r="DQ399">
        <v>0</v>
      </c>
      <c r="DR399">
        <v>0</v>
      </c>
      <c r="DS399">
        <v>9991.23333333333</v>
      </c>
      <c r="DT399">
        <v>0</v>
      </c>
      <c r="DU399">
        <v>0.330984</v>
      </c>
      <c r="DV399">
        <v>0.0173238333333333</v>
      </c>
      <c r="DW399">
        <v>430.292</v>
      </c>
      <c r="DX399">
        <v>430.221333333333</v>
      </c>
      <c r="DY399">
        <v>0.120027</v>
      </c>
      <c r="DZ399">
        <v>419.973</v>
      </c>
      <c r="EA399">
        <v>23.8214666666667</v>
      </c>
      <c r="EB399">
        <v>2.16297</v>
      </c>
      <c r="EC399">
        <v>2.15212666666667</v>
      </c>
      <c r="ED399">
        <v>18.6907</v>
      </c>
      <c r="EE399">
        <v>18.6103333333333</v>
      </c>
      <c r="EF399">
        <v>0.00500059</v>
      </c>
      <c r="EG399">
        <v>0</v>
      </c>
      <c r="EH399">
        <v>0</v>
      </c>
      <c r="EI399">
        <v>0</v>
      </c>
      <c r="EJ399">
        <v>242.9</v>
      </c>
      <c r="EK399">
        <v>0.00500059</v>
      </c>
      <c r="EL399">
        <v>-9.7</v>
      </c>
      <c r="EM399">
        <v>-0.7</v>
      </c>
      <c r="EN399">
        <v>35.812</v>
      </c>
      <c r="EO399">
        <v>38.833</v>
      </c>
      <c r="EP399">
        <v>37.104</v>
      </c>
      <c r="EQ399">
        <v>38.958</v>
      </c>
      <c r="ER399">
        <v>38.0206666666667</v>
      </c>
      <c r="ES399">
        <v>0</v>
      </c>
      <c r="ET399">
        <v>0</v>
      </c>
      <c r="EU399">
        <v>0</v>
      </c>
      <c r="EV399">
        <v>1759365602.5</v>
      </c>
      <c r="EW399">
        <v>0</v>
      </c>
      <c r="EX399">
        <v>244.603846153846</v>
      </c>
      <c r="EY399">
        <v>12.5025642413979</v>
      </c>
      <c r="EZ399">
        <v>-0.441025439311234</v>
      </c>
      <c r="FA399">
        <v>-11.6730769230769</v>
      </c>
      <c r="FB399">
        <v>15</v>
      </c>
      <c r="FC399">
        <v>0</v>
      </c>
      <c r="FD399" t="s">
        <v>422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0.00971911380952381</v>
      </c>
      <c r="FQ399">
        <v>0.132042908571429</v>
      </c>
      <c r="FR399">
        <v>0.0412746484970516</v>
      </c>
      <c r="FS399">
        <v>1</v>
      </c>
      <c r="FT399">
        <v>244.185294117647</v>
      </c>
      <c r="FU399">
        <v>1.28495053158194</v>
      </c>
      <c r="FV399">
        <v>5.93826734251178</v>
      </c>
      <c r="FW399">
        <v>-1</v>
      </c>
      <c r="FX399">
        <v>0.118725</v>
      </c>
      <c r="FY399">
        <v>0.0117857922077923</v>
      </c>
      <c r="FZ399">
        <v>0.00145359845768715</v>
      </c>
      <c r="GA399">
        <v>1</v>
      </c>
      <c r="GB399">
        <v>2</v>
      </c>
      <c r="GC399">
        <v>2</v>
      </c>
      <c r="GD399" t="s">
        <v>449</v>
      </c>
      <c r="GE399">
        <v>3.13274</v>
      </c>
      <c r="GF399">
        <v>2.71199</v>
      </c>
      <c r="GG399">
        <v>0.0892847</v>
      </c>
      <c r="GH399">
        <v>0.0897561</v>
      </c>
      <c r="GI399">
        <v>0.10253</v>
      </c>
      <c r="GJ399">
        <v>0.102932</v>
      </c>
      <c r="GK399">
        <v>34272.9</v>
      </c>
      <c r="GL399">
        <v>36694.9</v>
      </c>
      <c r="GM399">
        <v>34050.7</v>
      </c>
      <c r="GN399">
        <v>36502.5</v>
      </c>
      <c r="GO399">
        <v>43161</v>
      </c>
      <c r="GP399">
        <v>47008.6</v>
      </c>
      <c r="GQ399">
        <v>53121.7</v>
      </c>
      <c r="GR399">
        <v>58342.8</v>
      </c>
      <c r="GS399">
        <v>1.95053</v>
      </c>
      <c r="GT399">
        <v>1.78017</v>
      </c>
      <c r="GU399">
        <v>0.0892356</v>
      </c>
      <c r="GV399">
        <v>0</v>
      </c>
      <c r="GW399">
        <v>28.5507</v>
      </c>
      <c r="GX399">
        <v>999.9</v>
      </c>
      <c r="GY399">
        <v>57.325</v>
      </c>
      <c r="GZ399">
        <v>31.018</v>
      </c>
      <c r="HA399">
        <v>28.6558</v>
      </c>
      <c r="HB399">
        <v>54.6528</v>
      </c>
      <c r="HC399">
        <v>44.5633</v>
      </c>
      <c r="HD399">
        <v>1</v>
      </c>
      <c r="HE399">
        <v>0.0971875</v>
      </c>
      <c r="HF399">
        <v>-1.45471</v>
      </c>
      <c r="HG399">
        <v>20.1259</v>
      </c>
      <c r="HH399">
        <v>5.19692</v>
      </c>
      <c r="HI399">
        <v>12.004</v>
      </c>
      <c r="HJ399">
        <v>4.9737</v>
      </c>
      <c r="HK399">
        <v>3.294</v>
      </c>
      <c r="HL399">
        <v>9999</v>
      </c>
      <c r="HM399">
        <v>9999</v>
      </c>
      <c r="HN399">
        <v>999.9</v>
      </c>
      <c r="HO399">
        <v>9999</v>
      </c>
      <c r="HP399">
        <v>1.86325</v>
      </c>
      <c r="HQ399">
        <v>1.86813</v>
      </c>
      <c r="HR399">
        <v>1.86789</v>
      </c>
      <c r="HS399">
        <v>1.86906</v>
      </c>
      <c r="HT399">
        <v>1.86984</v>
      </c>
      <c r="HU399">
        <v>1.86591</v>
      </c>
      <c r="HV399">
        <v>1.86692</v>
      </c>
      <c r="HW399">
        <v>1.86844</v>
      </c>
      <c r="HX399">
        <v>5</v>
      </c>
      <c r="HY399">
        <v>0</v>
      </c>
      <c r="HZ399">
        <v>0</v>
      </c>
      <c r="IA399">
        <v>0</v>
      </c>
      <c r="IB399" t="s">
        <v>424</v>
      </c>
      <c r="IC399" t="s">
        <v>425</v>
      </c>
      <c r="ID399" t="s">
        <v>426</v>
      </c>
      <c r="IE399" t="s">
        <v>426</v>
      </c>
      <c r="IF399" t="s">
        <v>426</v>
      </c>
      <c r="IG399" t="s">
        <v>426</v>
      </c>
      <c r="IH399">
        <v>0</v>
      </c>
      <c r="II399">
        <v>100</v>
      </c>
      <c r="IJ399">
        <v>100</v>
      </c>
      <c r="IK399">
        <v>1.979</v>
      </c>
      <c r="IL399">
        <v>0.3799</v>
      </c>
      <c r="IM399">
        <v>0.591063205497763</v>
      </c>
      <c r="IN399">
        <v>0.00362635438953289</v>
      </c>
      <c r="IO399">
        <v>-8.50754122937555e-07</v>
      </c>
      <c r="IP399">
        <v>2.87264459290622e-10</v>
      </c>
      <c r="IQ399">
        <v>-0.103101814204982</v>
      </c>
      <c r="IR399">
        <v>-0.017656537129445</v>
      </c>
      <c r="IS399">
        <v>0.00217271289782075</v>
      </c>
      <c r="IT399">
        <v>-2.34727275410467e-05</v>
      </c>
      <c r="IU399">
        <v>4</v>
      </c>
      <c r="IV399">
        <v>2183</v>
      </c>
      <c r="IW399">
        <v>1</v>
      </c>
      <c r="IX399">
        <v>27</v>
      </c>
      <c r="IY399">
        <v>29322760</v>
      </c>
      <c r="IZ399">
        <v>29322760</v>
      </c>
      <c r="JA399">
        <v>0.998535</v>
      </c>
      <c r="JB399">
        <v>2.65503</v>
      </c>
      <c r="JC399">
        <v>1.54785</v>
      </c>
      <c r="JD399">
        <v>2.31323</v>
      </c>
      <c r="JE399">
        <v>1.64551</v>
      </c>
      <c r="JF399">
        <v>2.27295</v>
      </c>
      <c r="JG399">
        <v>34.6692</v>
      </c>
      <c r="JH399">
        <v>24.2101</v>
      </c>
      <c r="JI399">
        <v>18</v>
      </c>
      <c r="JJ399">
        <v>505.46</v>
      </c>
      <c r="JK399">
        <v>396.136</v>
      </c>
      <c r="JL399">
        <v>30.9377</v>
      </c>
      <c r="JM399">
        <v>28.6217</v>
      </c>
      <c r="JN399">
        <v>30.0001</v>
      </c>
      <c r="JO399">
        <v>28.58</v>
      </c>
      <c r="JP399">
        <v>28.5271</v>
      </c>
      <c r="JQ399">
        <v>20.0106</v>
      </c>
      <c r="JR399">
        <v>20.7699</v>
      </c>
      <c r="JS399">
        <v>56.1964</v>
      </c>
      <c r="JT399">
        <v>30.9393</v>
      </c>
      <c r="JU399">
        <v>420</v>
      </c>
      <c r="JV399">
        <v>23.867</v>
      </c>
      <c r="JW399">
        <v>96.5622</v>
      </c>
      <c r="JX399">
        <v>94.5258</v>
      </c>
    </row>
    <row r="400" spans="1:284">
      <c r="A400">
        <v>384</v>
      </c>
      <c r="B400">
        <v>1759365603</v>
      </c>
      <c r="C400">
        <v>4560.90000009537</v>
      </c>
      <c r="D400" t="s">
        <v>1204</v>
      </c>
      <c r="E400" t="s">
        <v>1205</v>
      </c>
      <c r="F400">
        <v>5</v>
      </c>
      <c r="G400" t="s">
        <v>1153</v>
      </c>
      <c r="H400" t="s">
        <v>419</v>
      </c>
      <c r="I400">
        <v>1759365600</v>
      </c>
      <c r="J400">
        <f>(K400)/1000</f>
        <v>0</v>
      </c>
      <c r="K400">
        <f>1000*DK400*AI400*(DG400-DH400)/(100*CZ400*(1000-AI400*DG400))</f>
        <v>0</v>
      </c>
      <c r="L400">
        <f>DK400*AI400*(DF400-DE400*(1000-AI400*DH400)/(1000-AI400*DG400))/(100*CZ400)</f>
        <v>0</v>
      </c>
      <c r="M400">
        <f>DE400 - IF(AI400&gt;1, L400*CZ400*100.0/(AK400), 0)</f>
        <v>0</v>
      </c>
      <c r="N400">
        <f>((T400-J400/2)*M400-L400)/(T400+J400/2)</f>
        <v>0</v>
      </c>
      <c r="O400">
        <f>N400*(DL400+DM400)/1000.0</f>
        <v>0</v>
      </c>
      <c r="P400">
        <f>(DE400 - IF(AI400&gt;1, L400*CZ400*100.0/(AK400), 0))*(DL400+DM400)/1000.0</f>
        <v>0</v>
      </c>
      <c r="Q400">
        <f>2.0/((1/S400-1/R400)+SIGN(S400)*SQRT((1/S400-1/R400)*(1/S400-1/R400) + 4*DA400/((DA400+1)*(DA400+1))*(2*1/S400*1/R400-1/R400*1/R400)))</f>
        <v>0</v>
      </c>
      <c r="R400">
        <f>IF(LEFT(DB400,1)&lt;&gt;"0",IF(LEFT(DB400,1)="1",3.0,DC400),$D$5+$E$5*(DS400*DL400/($K$5*1000))+$F$5*(DS400*DL400/($K$5*1000))*MAX(MIN(CZ400,$J$5),$I$5)*MAX(MIN(CZ400,$J$5),$I$5)+$G$5*MAX(MIN(CZ400,$J$5),$I$5)*(DS400*DL400/($K$5*1000))+$H$5*(DS400*DL400/($K$5*1000))*(DS400*DL400/($K$5*1000)))</f>
        <v>0</v>
      </c>
      <c r="S400">
        <f>J400*(1000-(1000*0.61365*exp(17.502*W400/(240.97+W400))/(DL400+DM400)+DG400)/2)/(1000*0.61365*exp(17.502*W400/(240.97+W400))/(DL400+DM400)-DG400)</f>
        <v>0</v>
      </c>
      <c r="T400">
        <f>1/((DA400+1)/(Q400/1.6)+1/(R400/1.37)) + DA400/((DA400+1)/(Q400/1.6) + DA400/(R400/1.37))</f>
        <v>0</v>
      </c>
      <c r="U400">
        <f>(CV400*CY400)</f>
        <v>0</v>
      </c>
      <c r="V400">
        <f>(DN400+(U400+2*0.95*5.67E-8*(((DN400+$B$7)+273)^4-(DN400+273)^4)-44100*J400)/(1.84*29.3*R400+8*0.95*5.67E-8*(DN400+273)^3))</f>
        <v>0</v>
      </c>
      <c r="W400">
        <f>($C$7*DO400+$D$7*DP400+$E$7*V400)</f>
        <v>0</v>
      </c>
      <c r="X400">
        <f>0.61365*exp(17.502*W400/(240.97+W400))</f>
        <v>0</v>
      </c>
      <c r="Y400">
        <f>(Z400/AA400*100)</f>
        <v>0</v>
      </c>
      <c r="Z400">
        <f>DG400*(DL400+DM400)/1000</f>
        <v>0</v>
      </c>
      <c r="AA400">
        <f>0.61365*exp(17.502*DN400/(240.97+DN400))</f>
        <v>0</v>
      </c>
      <c r="AB400">
        <f>(X400-DG400*(DL400+DM400)/1000)</f>
        <v>0</v>
      </c>
      <c r="AC400">
        <f>(-J400*44100)</f>
        <v>0</v>
      </c>
      <c r="AD400">
        <f>2*29.3*R400*0.92*(DN400-W400)</f>
        <v>0</v>
      </c>
      <c r="AE400">
        <f>2*0.95*5.67E-8*(((DN400+$B$7)+273)^4-(W400+273)^4)</f>
        <v>0</v>
      </c>
      <c r="AF400">
        <f>U400+AE400+AC400+AD400</f>
        <v>0</v>
      </c>
      <c r="AG400">
        <v>0</v>
      </c>
      <c r="AH400">
        <v>0</v>
      </c>
      <c r="AI400">
        <f>IF(AG400*$H$13&gt;=AK400,1.0,(AK400/(AK400-AG400*$H$13)))</f>
        <v>0</v>
      </c>
      <c r="AJ400">
        <f>(AI400-1)*100</f>
        <v>0</v>
      </c>
      <c r="AK400">
        <f>MAX(0,($B$13+$C$13*DS400)/(1+$D$13*DS400)*DL400/(DN400+273)*$E$13)</f>
        <v>0</v>
      </c>
      <c r="AL400" t="s">
        <v>420</v>
      </c>
      <c r="AM400" t="s">
        <v>420</v>
      </c>
      <c r="AN400">
        <v>0</v>
      </c>
      <c r="AO400">
        <v>0</v>
      </c>
      <c r="AP400">
        <f>1-AN400/AO400</f>
        <v>0</v>
      </c>
      <c r="AQ400">
        <v>0</v>
      </c>
      <c r="AR400" t="s">
        <v>420</v>
      </c>
      <c r="AS400" t="s">
        <v>420</v>
      </c>
      <c r="AT400">
        <v>0</v>
      </c>
      <c r="AU400">
        <v>0</v>
      </c>
      <c r="AV400">
        <f>1-AT400/AU400</f>
        <v>0</v>
      </c>
      <c r="AW400">
        <v>0.5</v>
      </c>
      <c r="AX400">
        <f>CW400</f>
        <v>0</v>
      </c>
      <c r="AY400">
        <f>L400</f>
        <v>0</v>
      </c>
      <c r="AZ400">
        <f>AV400*AW400*AX400</f>
        <v>0</v>
      </c>
      <c r="BA400">
        <f>(AY400-AQ400)/AX400</f>
        <v>0</v>
      </c>
      <c r="BB400">
        <f>(AO400-AU400)/AU400</f>
        <v>0</v>
      </c>
      <c r="BC400">
        <f>AN400/(AP400+AN400/AU400)</f>
        <v>0</v>
      </c>
      <c r="BD400" t="s">
        <v>420</v>
      </c>
      <c r="BE400">
        <v>0</v>
      </c>
      <c r="BF400">
        <f>IF(BE400&lt;&gt;0, BE400, BC400)</f>
        <v>0</v>
      </c>
      <c r="BG400">
        <f>1-BF400/AU400</f>
        <v>0</v>
      </c>
      <c r="BH400">
        <f>(AU400-AT400)/(AU400-BF400)</f>
        <v>0</v>
      </c>
      <c r="BI400">
        <f>(AO400-AU400)/(AO400-BF400)</f>
        <v>0</v>
      </c>
      <c r="BJ400">
        <f>(AU400-AT400)/(AU400-AN400)</f>
        <v>0</v>
      </c>
      <c r="BK400">
        <f>(AO400-AU400)/(AO400-AN400)</f>
        <v>0</v>
      </c>
      <c r="BL400">
        <f>(BH400*BF400/AT400)</f>
        <v>0</v>
      </c>
      <c r="BM400">
        <f>(1-BL400)</f>
        <v>0</v>
      </c>
      <c r="CV400">
        <f>$B$11*DT400+$C$11*DU400+$F$11*EF400*(1-EI400)</f>
        <v>0</v>
      </c>
      <c r="CW400">
        <f>CV400*CX400</f>
        <v>0</v>
      </c>
      <c r="CX400">
        <f>($B$11*$D$9+$C$11*$D$9+$F$11*((ES400+EK400)/MAX(ES400+EK400+ET400, 0.1)*$I$9+ET400/MAX(ES400+EK400+ET400, 0.1)*$J$9))/($B$11+$C$11+$F$11)</f>
        <v>0</v>
      </c>
      <c r="CY400">
        <f>($B$11*$K$9+$C$11*$K$9+$F$11*((ES400+EK400)/MAX(ES400+EK400+ET400, 0.1)*$P$9+ET400/MAX(ES400+EK400+ET400, 0.1)*$Q$9))/($B$11+$C$11+$F$11)</f>
        <v>0</v>
      </c>
      <c r="CZ400">
        <v>2.44</v>
      </c>
      <c r="DA400">
        <v>0.5</v>
      </c>
      <c r="DB400" t="s">
        <v>421</v>
      </c>
      <c r="DC400">
        <v>2</v>
      </c>
      <c r="DD400">
        <v>1759365600</v>
      </c>
      <c r="DE400">
        <v>419.988</v>
      </c>
      <c r="DF400">
        <v>419.994</v>
      </c>
      <c r="DG400">
        <v>23.9405666666667</v>
      </c>
      <c r="DH400">
        <v>23.821</v>
      </c>
      <c r="DI400">
        <v>418.009</v>
      </c>
      <c r="DJ400">
        <v>23.5605666666667</v>
      </c>
      <c r="DK400">
        <v>499.972</v>
      </c>
      <c r="DL400">
        <v>90.3447</v>
      </c>
      <c r="DM400">
        <v>0.0338240666666667</v>
      </c>
      <c r="DN400">
        <v>30.2716666666667</v>
      </c>
      <c r="DO400">
        <v>29.9998</v>
      </c>
      <c r="DP400">
        <v>999.9</v>
      </c>
      <c r="DQ400">
        <v>0</v>
      </c>
      <c r="DR400">
        <v>0</v>
      </c>
      <c r="DS400">
        <v>10007.1</v>
      </c>
      <c r="DT400">
        <v>0</v>
      </c>
      <c r="DU400">
        <v>0.330984</v>
      </c>
      <c r="DV400">
        <v>-0.00586953333333333</v>
      </c>
      <c r="DW400">
        <v>430.289333333333</v>
      </c>
      <c r="DX400">
        <v>430.243</v>
      </c>
      <c r="DY400">
        <v>0.119540666666667</v>
      </c>
      <c r="DZ400">
        <v>419.994</v>
      </c>
      <c r="EA400">
        <v>23.821</v>
      </c>
      <c r="EB400">
        <v>2.1629</v>
      </c>
      <c r="EC400">
        <v>2.1521</v>
      </c>
      <c r="ED400">
        <v>18.6901666666667</v>
      </c>
      <c r="EE400">
        <v>18.6101333333333</v>
      </c>
      <c r="EF400">
        <v>0.00500059</v>
      </c>
      <c r="EG400">
        <v>0</v>
      </c>
      <c r="EH400">
        <v>0</v>
      </c>
      <c r="EI400">
        <v>0</v>
      </c>
      <c r="EJ400">
        <v>244.1</v>
      </c>
      <c r="EK400">
        <v>0.00500059</v>
      </c>
      <c r="EL400">
        <v>-7.23333333333333</v>
      </c>
      <c r="EM400">
        <v>-0.0333333333333333</v>
      </c>
      <c r="EN400">
        <v>35.812</v>
      </c>
      <c r="EO400">
        <v>38.812</v>
      </c>
      <c r="EP400">
        <v>37.083</v>
      </c>
      <c r="EQ400">
        <v>38.9163333333333</v>
      </c>
      <c r="ER400">
        <v>38</v>
      </c>
      <c r="ES400">
        <v>0</v>
      </c>
      <c r="ET400">
        <v>0</v>
      </c>
      <c r="EU400">
        <v>0</v>
      </c>
      <c r="EV400">
        <v>1759365604.3</v>
      </c>
      <c r="EW400">
        <v>0</v>
      </c>
      <c r="EX400">
        <v>244.884</v>
      </c>
      <c r="EY400">
        <v>-6.80000001406039</v>
      </c>
      <c r="EZ400">
        <v>21.3538464648718</v>
      </c>
      <c r="FA400">
        <v>-9.668</v>
      </c>
      <c r="FB400">
        <v>15</v>
      </c>
      <c r="FC400">
        <v>0</v>
      </c>
      <c r="FD400" t="s">
        <v>422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0.00955199333333333</v>
      </c>
      <c r="FQ400">
        <v>0.0777794914285715</v>
      </c>
      <c r="FR400">
        <v>0.0417353712985239</v>
      </c>
      <c r="FS400">
        <v>1</v>
      </c>
      <c r="FT400">
        <v>244.314705882353</v>
      </c>
      <c r="FU400">
        <v>10.0672270427099</v>
      </c>
      <c r="FV400">
        <v>5.51447999537374</v>
      </c>
      <c r="FW400">
        <v>-1</v>
      </c>
      <c r="FX400">
        <v>0.119044142857143</v>
      </c>
      <c r="FY400">
        <v>0.00683898701298711</v>
      </c>
      <c r="FZ400">
        <v>0.00107300500534555</v>
      </c>
      <c r="GA400">
        <v>1</v>
      </c>
      <c r="GB400">
        <v>2</v>
      </c>
      <c r="GC400">
        <v>2</v>
      </c>
      <c r="GD400" t="s">
        <v>449</v>
      </c>
      <c r="GE400">
        <v>3.13295</v>
      </c>
      <c r="GF400">
        <v>2.7122</v>
      </c>
      <c r="GG400">
        <v>0.0892861</v>
      </c>
      <c r="GH400">
        <v>0.0897573</v>
      </c>
      <c r="GI400">
        <v>0.102528</v>
      </c>
      <c r="GJ400">
        <v>0.102927</v>
      </c>
      <c r="GK400">
        <v>34272.9</v>
      </c>
      <c r="GL400">
        <v>36694.9</v>
      </c>
      <c r="GM400">
        <v>34050.8</v>
      </c>
      <c r="GN400">
        <v>36502.5</v>
      </c>
      <c r="GO400">
        <v>43161.2</v>
      </c>
      <c r="GP400">
        <v>47008.9</v>
      </c>
      <c r="GQ400">
        <v>53121.8</v>
      </c>
      <c r="GR400">
        <v>58342.9</v>
      </c>
      <c r="GS400">
        <v>1.95072</v>
      </c>
      <c r="GT400">
        <v>1.77988</v>
      </c>
      <c r="GU400">
        <v>0.0893474</v>
      </c>
      <c r="GV400">
        <v>0</v>
      </c>
      <c r="GW400">
        <v>28.5507</v>
      </c>
      <c r="GX400">
        <v>999.9</v>
      </c>
      <c r="GY400">
        <v>57.325</v>
      </c>
      <c r="GZ400">
        <v>31.018</v>
      </c>
      <c r="HA400">
        <v>28.6565</v>
      </c>
      <c r="HB400">
        <v>54.6628</v>
      </c>
      <c r="HC400">
        <v>44.2348</v>
      </c>
      <c r="HD400">
        <v>1</v>
      </c>
      <c r="HE400">
        <v>0.0971951</v>
      </c>
      <c r="HF400">
        <v>-1.45453</v>
      </c>
      <c r="HG400">
        <v>20.1258</v>
      </c>
      <c r="HH400">
        <v>5.19677</v>
      </c>
      <c r="HI400">
        <v>12.004</v>
      </c>
      <c r="HJ400">
        <v>4.9739</v>
      </c>
      <c r="HK400">
        <v>3.294</v>
      </c>
      <c r="HL400">
        <v>9999</v>
      </c>
      <c r="HM400">
        <v>9999</v>
      </c>
      <c r="HN400">
        <v>999.9</v>
      </c>
      <c r="HO400">
        <v>9999</v>
      </c>
      <c r="HP400">
        <v>1.86325</v>
      </c>
      <c r="HQ400">
        <v>1.86812</v>
      </c>
      <c r="HR400">
        <v>1.86791</v>
      </c>
      <c r="HS400">
        <v>1.86905</v>
      </c>
      <c r="HT400">
        <v>1.86983</v>
      </c>
      <c r="HU400">
        <v>1.86592</v>
      </c>
      <c r="HV400">
        <v>1.86692</v>
      </c>
      <c r="HW400">
        <v>1.86844</v>
      </c>
      <c r="HX400">
        <v>5</v>
      </c>
      <c r="HY400">
        <v>0</v>
      </c>
      <c r="HZ400">
        <v>0</v>
      </c>
      <c r="IA400">
        <v>0</v>
      </c>
      <c r="IB400" t="s">
        <v>424</v>
      </c>
      <c r="IC400" t="s">
        <v>425</v>
      </c>
      <c r="ID400" t="s">
        <v>426</v>
      </c>
      <c r="IE400" t="s">
        <v>426</v>
      </c>
      <c r="IF400" t="s">
        <v>426</v>
      </c>
      <c r="IG400" t="s">
        <v>426</v>
      </c>
      <c r="IH400">
        <v>0</v>
      </c>
      <c r="II400">
        <v>100</v>
      </c>
      <c r="IJ400">
        <v>100</v>
      </c>
      <c r="IK400">
        <v>1.979</v>
      </c>
      <c r="IL400">
        <v>0.38</v>
      </c>
      <c r="IM400">
        <v>0.591063205497763</v>
      </c>
      <c r="IN400">
        <v>0.00362635438953289</v>
      </c>
      <c r="IO400">
        <v>-8.50754122937555e-07</v>
      </c>
      <c r="IP400">
        <v>2.87264459290622e-10</v>
      </c>
      <c r="IQ400">
        <v>-0.103101814204982</v>
      </c>
      <c r="IR400">
        <v>-0.017656537129445</v>
      </c>
      <c r="IS400">
        <v>0.00217271289782075</v>
      </c>
      <c r="IT400">
        <v>-2.34727275410467e-05</v>
      </c>
      <c r="IU400">
        <v>4</v>
      </c>
      <c r="IV400">
        <v>2183</v>
      </c>
      <c r="IW400">
        <v>1</v>
      </c>
      <c r="IX400">
        <v>27</v>
      </c>
      <c r="IY400">
        <v>29322760.1</v>
      </c>
      <c r="IZ400">
        <v>29322760.1</v>
      </c>
      <c r="JA400">
        <v>0.998535</v>
      </c>
      <c r="JB400">
        <v>2.64282</v>
      </c>
      <c r="JC400">
        <v>1.54785</v>
      </c>
      <c r="JD400">
        <v>2.31201</v>
      </c>
      <c r="JE400">
        <v>1.64551</v>
      </c>
      <c r="JF400">
        <v>2.38281</v>
      </c>
      <c r="JG400">
        <v>34.6692</v>
      </c>
      <c r="JH400">
        <v>24.2188</v>
      </c>
      <c r="JI400">
        <v>18</v>
      </c>
      <c r="JJ400">
        <v>505.587</v>
      </c>
      <c r="JK400">
        <v>395.972</v>
      </c>
      <c r="JL400">
        <v>30.9386</v>
      </c>
      <c r="JM400">
        <v>28.6217</v>
      </c>
      <c r="JN400">
        <v>30.0001</v>
      </c>
      <c r="JO400">
        <v>28.5794</v>
      </c>
      <c r="JP400">
        <v>28.5271</v>
      </c>
      <c r="JQ400">
        <v>20.0101</v>
      </c>
      <c r="JR400">
        <v>20.7699</v>
      </c>
      <c r="JS400">
        <v>56.1964</v>
      </c>
      <c r="JT400">
        <v>30.9393</v>
      </c>
      <c r="JU400">
        <v>420</v>
      </c>
      <c r="JV400">
        <v>23.867</v>
      </c>
      <c r="JW400">
        <v>96.5623</v>
      </c>
      <c r="JX400">
        <v>94.5259</v>
      </c>
    </row>
    <row r="401" spans="1:284">
      <c r="A401">
        <v>385</v>
      </c>
      <c r="B401">
        <v>1759365605</v>
      </c>
      <c r="C401">
        <v>4562.90000009537</v>
      </c>
      <c r="D401" t="s">
        <v>1206</v>
      </c>
      <c r="E401" t="s">
        <v>1207</v>
      </c>
      <c r="F401">
        <v>5</v>
      </c>
      <c r="G401" t="s">
        <v>1153</v>
      </c>
      <c r="H401" t="s">
        <v>419</v>
      </c>
      <c r="I401">
        <v>1759365602</v>
      </c>
      <c r="J401">
        <f>(K401)/1000</f>
        <v>0</v>
      </c>
      <c r="K401">
        <f>1000*DK401*AI401*(DG401-DH401)/(100*CZ401*(1000-AI401*DG401))</f>
        <v>0</v>
      </c>
      <c r="L401">
        <f>DK401*AI401*(DF401-DE401*(1000-AI401*DH401)/(1000-AI401*DG401))/(100*CZ401)</f>
        <v>0</v>
      </c>
      <c r="M401">
        <f>DE401 - IF(AI401&gt;1, L401*CZ401*100.0/(AK401), 0)</f>
        <v>0</v>
      </c>
      <c r="N401">
        <f>((T401-J401/2)*M401-L401)/(T401+J401/2)</f>
        <v>0</v>
      </c>
      <c r="O401">
        <f>N401*(DL401+DM401)/1000.0</f>
        <v>0</v>
      </c>
      <c r="P401">
        <f>(DE401 - IF(AI401&gt;1, L401*CZ401*100.0/(AK401), 0))*(DL401+DM401)/1000.0</f>
        <v>0</v>
      </c>
      <c r="Q401">
        <f>2.0/((1/S401-1/R401)+SIGN(S401)*SQRT((1/S401-1/R401)*(1/S401-1/R401) + 4*DA401/((DA401+1)*(DA401+1))*(2*1/S401*1/R401-1/R401*1/R401)))</f>
        <v>0</v>
      </c>
      <c r="R401">
        <f>IF(LEFT(DB401,1)&lt;&gt;"0",IF(LEFT(DB401,1)="1",3.0,DC401),$D$5+$E$5*(DS401*DL401/($K$5*1000))+$F$5*(DS401*DL401/($K$5*1000))*MAX(MIN(CZ401,$J$5),$I$5)*MAX(MIN(CZ401,$J$5),$I$5)+$G$5*MAX(MIN(CZ401,$J$5),$I$5)*(DS401*DL401/($K$5*1000))+$H$5*(DS401*DL401/($K$5*1000))*(DS401*DL401/($K$5*1000)))</f>
        <v>0</v>
      </c>
      <c r="S401">
        <f>J401*(1000-(1000*0.61365*exp(17.502*W401/(240.97+W401))/(DL401+DM401)+DG401)/2)/(1000*0.61365*exp(17.502*W401/(240.97+W401))/(DL401+DM401)-DG401)</f>
        <v>0</v>
      </c>
      <c r="T401">
        <f>1/((DA401+1)/(Q401/1.6)+1/(R401/1.37)) + DA401/((DA401+1)/(Q401/1.6) + DA401/(R401/1.37))</f>
        <v>0</v>
      </c>
      <c r="U401">
        <f>(CV401*CY401)</f>
        <v>0</v>
      </c>
      <c r="V401">
        <f>(DN401+(U401+2*0.95*5.67E-8*(((DN401+$B$7)+273)^4-(DN401+273)^4)-44100*J401)/(1.84*29.3*R401+8*0.95*5.67E-8*(DN401+273)^3))</f>
        <v>0</v>
      </c>
      <c r="W401">
        <f>($C$7*DO401+$D$7*DP401+$E$7*V401)</f>
        <v>0</v>
      </c>
      <c r="X401">
        <f>0.61365*exp(17.502*W401/(240.97+W401))</f>
        <v>0</v>
      </c>
      <c r="Y401">
        <f>(Z401/AA401*100)</f>
        <v>0</v>
      </c>
      <c r="Z401">
        <f>DG401*(DL401+DM401)/1000</f>
        <v>0</v>
      </c>
      <c r="AA401">
        <f>0.61365*exp(17.502*DN401/(240.97+DN401))</f>
        <v>0</v>
      </c>
      <c r="AB401">
        <f>(X401-DG401*(DL401+DM401)/1000)</f>
        <v>0</v>
      </c>
      <c r="AC401">
        <f>(-J401*44100)</f>
        <v>0</v>
      </c>
      <c r="AD401">
        <f>2*29.3*R401*0.92*(DN401-W401)</f>
        <v>0</v>
      </c>
      <c r="AE401">
        <f>2*0.95*5.67E-8*(((DN401+$B$7)+273)^4-(W401+273)^4)</f>
        <v>0</v>
      </c>
      <c r="AF401">
        <f>U401+AE401+AC401+AD401</f>
        <v>0</v>
      </c>
      <c r="AG401">
        <v>0</v>
      </c>
      <c r="AH401">
        <v>0</v>
      </c>
      <c r="AI401">
        <f>IF(AG401*$H$13&gt;=AK401,1.0,(AK401/(AK401-AG401*$H$13)))</f>
        <v>0</v>
      </c>
      <c r="AJ401">
        <f>(AI401-1)*100</f>
        <v>0</v>
      </c>
      <c r="AK401">
        <f>MAX(0,($B$13+$C$13*DS401)/(1+$D$13*DS401)*DL401/(DN401+273)*$E$13)</f>
        <v>0</v>
      </c>
      <c r="AL401" t="s">
        <v>420</v>
      </c>
      <c r="AM401" t="s">
        <v>420</v>
      </c>
      <c r="AN401">
        <v>0</v>
      </c>
      <c r="AO401">
        <v>0</v>
      </c>
      <c r="AP401">
        <f>1-AN401/AO401</f>
        <v>0</v>
      </c>
      <c r="AQ401">
        <v>0</v>
      </c>
      <c r="AR401" t="s">
        <v>420</v>
      </c>
      <c r="AS401" t="s">
        <v>420</v>
      </c>
      <c r="AT401">
        <v>0</v>
      </c>
      <c r="AU401">
        <v>0</v>
      </c>
      <c r="AV401">
        <f>1-AT401/AU401</f>
        <v>0</v>
      </c>
      <c r="AW401">
        <v>0.5</v>
      </c>
      <c r="AX401">
        <f>CW401</f>
        <v>0</v>
      </c>
      <c r="AY401">
        <f>L401</f>
        <v>0</v>
      </c>
      <c r="AZ401">
        <f>AV401*AW401*AX401</f>
        <v>0</v>
      </c>
      <c r="BA401">
        <f>(AY401-AQ401)/AX401</f>
        <v>0</v>
      </c>
      <c r="BB401">
        <f>(AO401-AU401)/AU401</f>
        <v>0</v>
      </c>
      <c r="BC401">
        <f>AN401/(AP401+AN401/AU401)</f>
        <v>0</v>
      </c>
      <c r="BD401" t="s">
        <v>420</v>
      </c>
      <c r="BE401">
        <v>0</v>
      </c>
      <c r="BF401">
        <f>IF(BE401&lt;&gt;0, BE401, BC401)</f>
        <v>0</v>
      </c>
      <c r="BG401">
        <f>1-BF401/AU401</f>
        <v>0</v>
      </c>
      <c r="BH401">
        <f>(AU401-AT401)/(AU401-BF401)</f>
        <v>0</v>
      </c>
      <c r="BI401">
        <f>(AO401-AU401)/(AO401-BF401)</f>
        <v>0</v>
      </c>
      <c r="BJ401">
        <f>(AU401-AT401)/(AU401-AN401)</f>
        <v>0</v>
      </c>
      <c r="BK401">
        <f>(AO401-AU401)/(AO401-AN401)</f>
        <v>0</v>
      </c>
      <c r="BL401">
        <f>(BH401*BF401/AT401)</f>
        <v>0</v>
      </c>
      <c r="BM401">
        <f>(1-BL401)</f>
        <v>0</v>
      </c>
      <c r="CV401">
        <f>$B$11*DT401+$C$11*DU401+$F$11*EF401*(1-EI401)</f>
        <v>0</v>
      </c>
      <c r="CW401">
        <f>CV401*CX401</f>
        <v>0</v>
      </c>
      <c r="CX401">
        <f>($B$11*$D$9+$C$11*$D$9+$F$11*((ES401+EK401)/MAX(ES401+EK401+ET401, 0.1)*$I$9+ET401/MAX(ES401+EK401+ET401, 0.1)*$J$9))/($B$11+$C$11+$F$11)</f>
        <v>0</v>
      </c>
      <c r="CY401">
        <f>($B$11*$K$9+$C$11*$K$9+$F$11*((ES401+EK401)/MAX(ES401+EK401+ET401, 0.1)*$P$9+ET401/MAX(ES401+EK401+ET401, 0.1)*$Q$9))/($B$11+$C$11+$F$11)</f>
        <v>0</v>
      </c>
      <c r="CZ401">
        <v>2.44</v>
      </c>
      <c r="DA401">
        <v>0.5</v>
      </c>
      <c r="DB401" t="s">
        <v>421</v>
      </c>
      <c r="DC401">
        <v>2</v>
      </c>
      <c r="DD401">
        <v>1759365602</v>
      </c>
      <c r="DE401">
        <v>419.992333333333</v>
      </c>
      <c r="DF401">
        <v>420.027333333333</v>
      </c>
      <c r="DG401">
        <v>23.9394</v>
      </c>
      <c r="DH401">
        <v>23.8202</v>
      </c>
      <c r="DI401">
        <v>418.013333333333</v>
      </c>
      <c r="DJ401">
        <v>23.5594333333333</v>
      </c>
      <c r="DK401">
        <v>500.004666666667</v>
      </c>
      <c r="DL401">
        <v>90.3446333333333</v>
      </c>
      <c r="DM401">
        <v>0.0338795333333333</v>
      </c>
      <c r="DN401">
        <v>30.2717666666667</v>
      </c>
      <c r="DO401">
        <v>30.004</v>
      </c>
      <c r="DP401">
        <v>999.9</v>
      </c>
      <c r="DQ401">
        <v>0</v>
      </c>
      <c r="DR401">
        <v>0</v>
      </c>
      <c r="DS401">
        <v>10014.7933333333</v>
      </c>
      <c r="DT401">
        <v>0</v>
      </c>
      <c r="DU401">
        <v>0.330984</v>
      </c>
      <c r="DV401">
        <v>-0.0346374333333333</v>
      </c>
      <c r="DW401">
        <v>430.293333333333</v>
      </c>
      <c r="DX401">
        <v>430.276666666667</v>
      </c>
      <c r="DY401">
        <v>0.119179666666667</v>
      </c>
      <c r="DZ401">
        <v>420.027333333333</v>
      </c>
      <c r="EA401">
        <v>23.8202</v>
      </c>
      <c r="EB401">
        <v>2.16279</v>
      </c>
      <c r="EC401">
        <v>2.15202333333333</v>
      </c>
      <c r="ED401">
        <v>18.6893333333333</v>
      </c>
      <c r="EE401">
        <v>18.6095666666667</v>
      </c>
      <c r="EF401">
        <v>0.00500059</v>
      </c>
      <c r="EG401">
        <v>0</v>
      </c>
      <c r="EH401">
        <v>0</v>
      </c>
      <c r="EI401">
        <v>0</v>
      </c>
      <c r="EJ401">
        <v>246.133333333333</v>
      </c>
      <c r="EK401">
        <v>0.00500059</v>
      </c>
      <c r="EL401">
        <v>-9.46666666666667</v>
      </c>
      <c r="EM401">
        <v>-0.8</v>
      </c>
      <c r="EN401">
        <v>35.812</v>
      </c>
      <c r="EO401">
        <v>38.812</v>
      </c>
      <c r="EP401">
        <v>37.083</v>
      </c>
      <c r="EQ401">
        <v>38.8956666666667</v>
      </c>
      <c r="ER401">
        <v>38</v>
      </c>
      <c r="ES401">
        <v>0</v>
      </c>
      <c r="ET401">
        <v>0</v>
      </c>
      <c r="EU401">
        <v>0</v>
      </c>
      <c r="EV401">
        <v>1759365606.1</v>
      </c>
      <c r="EW401">
        <v>0</v>
      </c>
      <c r="EX401">
        <v>244.992307692308</v>
      </c>
      <c r="EY401">
        <v>-0.2188034335588</v>
      </c>
      <c r="EZ401">
        <v>0.49572668612696</v>
      </c>
      <c r="FA401">
        <v>-9.98076923076923</v>
      </c>
      <c r="FB401">
        <v>15</v>
      </c>
      <c r="FC401">
        <v>0</v>
      </c>
      <c r="FD401" t="s">
        <v>422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0.00341650761904762</v>
      </c>
      <c r="FQ401">
        <v>0.0271044327272727</v>
      </c>
      <c r="FR401">
        <v>0.0441901693220866</v>
      </c>
      <c r="FS401">
        <v>1</v>
      </c>
      <c r="FT401">
        <v>244.232352941176</v>
      </c>
      <c r="FU401">
        <v>5.92666164746038</v>
      </c>
      <c r="FV401">
        <v>5.55262103389208</v>
      </c>
      <c r="FW401">
        <v>-1</v>
      </c>
      <c r="FX401">
        <v>0.119196238095238</v>
      </c>
      <c r="FY401">
        <v>0.00465903896103902</v>
      </c>
      <c r="FZ401">
        <v>0.000954890714502968</v>
      </c>
      <c r="GA401">
        <v>1</v>
      </c>
      <c r="GB401">
        <v>2</v>
      </c>
      <c r="GC401">
        <v>2</v>
      </c>
      <c r="GD401" t="s">
        <v>449</v>
      </c>
      <c r="GE401">
        <v>3.1329</v>
      </c>
      <c r="GF401">
        <v>2.71225</v>
      </c>
      <c r="GG401">
        <v>0.0892855</v>
      </c>
      <c r="GH401">
        <v>0.0897629</v>
      </c>
      <c r="GI401">
        <v>0.102522</v>
      </c>
      <c r="GJ401">
        <v>0.102921</v>
      </c>
      <c r="GK401">
        <v>34272.9</v>
      </c>
      <c r="GL401">
        <v>36694.7</v>
      </c>
      <c r="GM401">
        <v>34050.7</v>
      </c>
      <c r="GN401">
        <v>36502.6</v>
      </c>
      <c r="GO401">
        <v>43161.3</v>
      </c>
      <c r="GP401">
        <v>47009.1</v>
      </c>
      <c r="GQ401">
        <v>53121.6</v>
      </c>
      <c r="GR401">
        <v>58342.8</v>
      </c>
      <c r="GS401">
        <v>1.9506</v>
      </c>
      <c r="GT401">
        <v>1.7799</v>
      </c>
      <c r="GU401">
        <v>0.0891536</v>
      </c>
      <c r="GV401">
        <v>0</v>
      </c>
      <c r="GW401">
        <v>28.5505</v>
      </c>
      <c r="GX401">
        <v>999.9</v>
      </c>
      <c r="GY401">
        <v>57.325</v>
      </c>
      <c r="GZ401">
        <v>31.018</v>
      </c>
      <c r="HA401">
        <v>28.6548</v>
      </c>
      <c r="HB401">
        <v>54.5828</v>
      </c>
      <c r="HC401">
        <v>44.5353</v>
      </c>
      <c r="HD401">
        <v>1</v>
      </c>
      <c r="HE401">
        <v>0.0972104</v>
      </c>
      <c r="HF401">
        <v>-1.45652</v>
      </c>
      <c r="HG401">
        <v>20.1258</v>
      </c>
      <c r="HH401">
        <v>5.19677</v>
      </c>
      <c r="HI401">
        <v>12.0041</v>
      </c>
      <c r="HJ401">
        <v>4.97385</v>
      </c>
      <c r="HK401">
        <v>3.294</v>
      </c>
      <c r="HL401">
        <v>9999</v>
      </c>
      <c r="HM401">
        <v>9999</v>
      </c>
      <c r="HN401">
        <v>999.9</v>
      </c>
      <c r="HO401">
        <v>9999</v>
      </c>
      <c r="HP401">
        <v>1.86325</v>
      </c>
      <c r="HQ401">
        <v>1.86812</v>
      </c>
      <c r="HR401">
        <v>1.86792</v>
      </c>
      <c r="HS401">
        <v>1.86905</v>
      </c>
      <c r="HT401">
        <v>1.86982</v>
      </c>
      <c r="HU401">
        <v>1.86591</v>
      </c>
      <c r="HV401">
        <v>1.86692</v>
      </c>
      <c r="HW401">
        <v>1.86844</v>
      </c>
      <c r="HX401">
        <v>5</v>
      </c>
      <c r="HY401">
        <v>0</v>
      </c>
      <c r="HZ401">
        <v>0</v>
      </c>
      <c r="IA401">
        <v>0</v>
      </c>
      <c r="IB401" t="s">
        <v>424</v>
      </c>
      <c r="IC401" t="s">
        <v>425</v>
      </c>
      <c r="ID401" t="s">
        <v>426</v>
      </c>
      <c r="IE401" t="s">
        <v>426</v>
      </c>
      <c r="IF401" t="s">
        <v>426</v>
      </c>
      <c r="IG401" t="s">
        <v>426</v>
      </c>
      <c r="IH401">
        <v>0</v>
      </c>
      <c r="II401">
        <v>100</v>
      </c>
      <c r="IJ401">
        <v>100</v>
      </c>
      <c r="IK401">
        <v>1.979</v>
      </c>
      <c r="IL401">
        <v>0.3799</v>
      </c>
      <c r="IM401">
        <v>0.591063205497763</v>
      </c>
      <c r="IN401">
        <v>0.00362635438953289</v>
      </c>
      <c r="IO401">
        <v>-8.50754122937555e-07</v>
      </c>
      <c r="IP401">
        <v>2.87264459290622e-10</v>
      </c>
      <c r="IQ401">
        <v>-0.103101814204982</v>
      </c>
      <c r="IR401">
        <v>-0.017656537129445</v>
      </c>
      <c r="IS401">
        <v>0.00217271289782075</v>
      </c>
      <c r="IT401">
        <v>-2.34727275410467e-05</v>
      </c>
      <c r="IU401">
        <v>4</v>
      </c>
      <c r="IV401">
        <v>2183</v>
      </c>
      <c r="IW401">
        <v>1</v>
      </c>
      <c r="IX401">
        <v>27</v>
      </c>
      <c r="IY401">
        <v>29322760.1</v>
      </c>
      <c r="IZ401">
        <v>29322760.1</v>
      </c>
      <c r="JA401">
        <v>0.998535</v>
      </c>
      <c r="JB401">
        <v>2.64893</v>
      </c>
      <c r="JC401">
        <v>1.54785</v>
      </c>
      <c r="JD401">
        <v>2.31323</v>
      </c>
      <c r="JE401">
        <v>1.64673</v>
      </c>
      <c r="JF401">
        <v>2.29004</v>
      </c>
      <c r="JG401">
        <v>34.6692</v>
      </c>
      <c r="JH401">
        <v>24.2101</v>
      </c>
      <c r="JI401">
        <v>18</v>
      </c>
      <c r="JJ401">
        <v>505.494</v>
      </c>
      <c r="JK401">
        <v>395.986</v>
      </c>
      <c r="JL401">
        <v>30.9393</v>
      </c>
      <c r="JM401">
        <v>28.6217</v>
      </c>
      <c r="JN401">
        <v>30.0001</v>
      </c>
      <c r="JO401">
        <v>28.5783</v>
      </c>
      <c r="JP401">
        <v>28.5271</v>
      </c>
      <c r="JQ401">
        <v>20.008</v>
      </c>
      <c r="JR401">
        <v>20.7699</v>
      </c>
      <c r="JS401">
        <v>56.1964</v>
      </c>
      <c r="JT401">
        <v>30.9393</v>
      </c>
      <c r="JU401">
        <v>420</v>
      </c>
      <c r="JV401">
        <v>23.867</v>
      </c>
      <c r="JW401">
        <v>96.562</v>
      </c>
      <c r="JX401">
        <v>94.5258</v>
      </c>
    </row>
    <row r="402" spans="1:284">
      <c r="A402">
        <v>386</v>
      </c>
      <c r="B402">
        <v>1759365607</v>
      </c>
      <c r="C402">
        <v>4564.90000009537</v>
      </c>
      <c r="D402" t="s">
        <v>1208</v>
      </c>
      <c r="E402" t="s">
        <v>1209</v>
      </c>
      <c r="F402">
        <v>5</v>
      </c>
      <c r="G402" t="s">
        <v>1153</v>
      </c>
      <c r="H402" t="s">
        <v>419</v>
      </c>
      <c r="I402">
        <v>1759365604</v>
      </c>
      <c r="J402">
        <f>(K402)/1000</f>
        <v>0</v>
      </c>
      <c r="K402">
        <f>1000*DK402*AI402*(DG402-DH402)/(100*CZ402*(1000-AI402*DG402))</f>
        <v>0</v>
      </c>
      <c r="L402">
        <f>DK402*AI402*(DF402-DE402*(1000-AI402*DH402)/(1000-AI402*DG402))/(100*CZ402)</f>
        <v>0</v>
      </c>
      <c r="M402">
        <f>DE402 - IF(AI402&gt;1, L402*CZ402*100.0/(AK402), 0)</f>
        <v>0</v>
      </c>
      <c r="N402">
        <f>((T402-J402/2)*M402-L402)/(T402+J402/2)</f>
        <v>0</v>
      </c>
      <c r="O402">
        <f>N402*(DL402+DM402)/1000.0</f>
        <v>0</v>
      </c>
      <c r="P402">
        <f>(DE402 - IF(AI402&gt;1, L402*CZ402*100.0/(AK402), 0))*(DL402+DM402)/1000.0</f>
        <v>0</v>
      </c>
      <c r="Q402">
        <f>2.0/((1/S402-1/R402)+SIGN(S402)*SQRT((1/S402-1/R402)*(1/S402-1/R402) + 4*DA402/((DA402+1)*(DA402+1))*(2*1/S402*1/R402-1/R402*1/R402)))</f>
        <v>0</v>
      </c>
      <c r="R402">
        <f>IF(LEFT(DB402,1)&lt;&gt;"0",IF(LEFT(DB402,1)="1",3.0,DC402),$D$5+$E$5*(DS402*DL402/($K$5*1000))+$F$5*(DS402*DL402/($K$5*1000))*MAX(MIN(CZ402,$J$5),$I$5)*MAX(MIN(CZ402,$J$5),$I$5)+$G$5*MAX(MIN(CZ402,$J$5),$I$5)*(DS402*DL402/($K$5*1000))+$H$5*(DS402*DL402/($K$5*1000))*(DS402*DL402/($K$5*1000)))</f>
        <v>0</v>
      </c>
      <c r="S402">
        <f>J402*(1000-(1000*0.61365*exp(17.502*W402/(240.97+W402))/(DL402+DM402)+DG402)/2)/(1000*0.61365*exp(17.502*W402/(240.97+W402))/(DL402+DM402)-DG402)</f>
        <v>0</v>
      </c>
      <c r="T402">
        <f>1/((DA402+1)/(Q402/1.6)+1/(R402/1.37)) + DA402/((DA402+1)/(Q402/1.6) + DA402/(R402/1.37))</f>
        <v>0</v>
      </c>
      <c r="U402">
        <f>(CV402*CY402)</f>
        <v>0</v>
      </c>
      <c r="V402">
        <f>(DN402+(U402+2*0.95*5.67E-8*(((DN402+$B$7)+273)^4-(DN402+273)^4)-44100*J402)/(1.84*29.3*R402+8*0.95*5.67E-8*(DN402+273)^3))</f>
        <v>0</v>
      </c>
      <c r="W402">
        <f>($C$7*DO402+$D$7*DP402+$E$7*V402)</f>
        <v>0</v>
      </c>
      <c r="X402">
        <f>0.61365*exp(17.502*W402/(240.97+W402))</f>
        <v>0</v>
      </c>
      <c r="Y402">
        <f>(Z402/AA402*100)</f>
        <v>0</v>
      </c>
      <c r="Z402">
        <f>DG402*(DL402+DM402)/1000</f>
        <v>0</v>
      </c>
      <c r="AA402">
        <f>0.61365*exp(17.502*DN402/(240.97+DN402))</f>
        <v>0</v>
      </c>
      <c r="AB402">
        <f>(X402-DG402*(DL402+DM402)/1000)</f>
        <v>0</v>
      </c>
      <c r="AC402">
        <f>(-J402*44100)</f>
        <v>0</v>
      </c>
      <c r="AD402">
        <f>2*29.3*R402*0.92*(DN402-W402)</f>
        <v>0</v>
      </c>
      <c r="AE402">
        <f>2*0.95*5.67E-8*(((DN402+$B$7)+273)^4-(W402+273)^4)</f>
        <v>0</v>
      </c>
      <c r="AF402">
        <f>U402+AE402+AC402+AD402</f>
        <v>0</v>
      </c>
      <c r="AG402">
        <v>0</v>
      </c>
      <c r="AH402">
        <v>0</v>
      </c>
      <c r="AI402">
        <f>IF(AG402*$H$13&gt;=AK402,1.0,(AK402/(AK402-AG402*$H$13)))</f>
        <v>0</v>
      </c>
      <c r="AJ402">
        <f>(AI402-1)*100</f>
        <v>0</v>
      </c>
      <c r="AK402">
        <f>MAX(0,($B$13+$C$13*DS402)/(1+$D$13*DS402)*DL402/(DN402+273)*$E$13)</f>
        <v>0</v>
      </c>
      <c r="AL402" t="s">
        <v>420</v>
      </c>
      <c r="AM402" t="s">
        <v>420</v>
      </c>
      <c r="AN402">
        <v>0</v>
      </c>
      <c r="AO402">
        <v>0</v>
      </c>
      <c r="AP402">
        <f>1-AN402/AO402</f>
        <v>0</v>
      </c>
      <c r="AQ402">
        <v>0</v>
      </c>
      <c r="AR402" t="s">
        <v>420</v>
      </c>
      <c r="AS402" t="s">
        <v>420</v>
      </c>
      <c r="AT402">
        <v>0</v>
      </c>
      <c r="AU402">
        <v>0</v>
      </c>
      <c r="AV402">
        <f>1-AT402/AU402</f>
        <v>0</v>
      </c>
      <c r="AW402">
        <v>0.5</v>
      </c>
      <c r="AX402">
        <f>CW402</f>
        <v>0</v>
      </c>
      <c r="AY402">
        <f>L402</f>
        <v>0</v>
      </c>
      <c r="AZ402">
        <f>AV402*AW402*AX402</f>
        <v>0</v>
      </c>
      <c r="BA402">
        <f>(AY402-AQ402)/AX402</f>
        <v>0</v>
      </c>
      <c r="BB402">
        <f>(AO402-AU402)/AU402</f>
        <v>0</v>
      </c>
      <c r="BC402">
        <f>AN402/(AP402+AN402/AU402)</f>
        <v>0</v>
      </c>
      <c r="BD402" t="s">
        <v>420</v>
      </c>
      <c r="BE402">
        <v>0</v>
      </c>
      <c r="BF402">
        <f>IF(BE402&lt;&gt;0, BE402, BC402)</f>
        <v>0</v>
      </c>
      <c r="BG402">
        <f>1-BF402/AU402</f>
        <v>0</v>
      </c>
      <c r="BH402">
        <f>(AU402-AT402)/(AU402-BF402)</f>
        <v>0</v>
      </c>
      <c r="BI402">
        <f>(AO402-AU402)/(AO402-BF402)</f>
        <v>0</v>
      </c>
      <c r="BJ402">
        <f>(AU402-AT402)/(AU402-AN402)</f>
        <v>0</v>
      </c>
      <c r="BK402">
        <f>(AO402-AU402)/(AO402-AN402)</f>
        <v>0</v>
      </c>
      <c r="BL402">
        <f>(BH402*BF402/AT402)</f>
        <v>0</v>
      </c>
      <c r="BM402">
        <f>(1-BL402)</f>
        <v>0</v>
      </c>
      <c r="CV402">
        <f>$B$11*DT402+$C$11*DU402+$F$11*EF402*(1-EI402)</f>
        <v>0</v>
      </c>
      <c r="CW402">
        <f>CV402*CX402</f>
        <v>0</v>
      </c>
      <c r="CX402">
        <f>($B$11*$D$9+$C$11*$D$9+$F$11*((ES402+EK402)/MAX(ES402+EK402+ET402, 0.1)*$I$9+ET402/MAX(ES402+EK402+ET402, 0.1)*$J$9))/($B$11+$C$11+$F$11)</f>
        <v>0</v>
      </c>
      <c r="CY402">
        <f>($B$11*$K$9+$C$11*$K$9+$F$11*((ES402+EK402)/MAX(ES402+EK402+ET402, 0.1)*$P$9+ET402/MAX(ES402+EK402+ET402, 0.1)*$Q$9))/($B$11+$C$11+$F$11)</f>
        <v>0</v>
      </c>
      <c r="CZ402">
        <v>2.44</v>
      </c>
      <c r="DA402">
        <v>0.5</v>
      </c>
      <c r="DB402" t="s">
        <v>421</v>
      </c>
      <c r="DC402">
        <v>2</v>
      </c>
      <c r="DD402">
        <v>1759365604</v>
      </c>
      <c r="DE402">
        <v>419.996666666667</v>
      </c>
      <c r="DF402">
        <v>420.054666666667</v>
      </c>
      <c r="DG402">
        <v>23.9377333333333</v>
      </c>
      <c r="DH402">
        <v>23.8188333333333</v>
      </c>
      <c r="DI402">
        <v>418.017666666667</v>
      </c>
      <c r="DJ402">
        <v>23.5578333333333</v>
      </c>
      <c r="DK402">
        <v>500.024</v>
      </c>
      <c r="DL402">
        <v>90.3440666666667</v>
      </c>
      <c r="DM402">
        <v>0.0340582</v>
      </c>
      <c r="DN402">
        <v>30.272</v>
      </c>
      <c r="DO402">
        <v>30.0045666666667</v>
      </c>
      <c r="DP402">
        <v>999.9</v>
      </c>
      <c r="DQ402">
        <v>0</v>
      </c>
      <c r="DR402">
        <v>0</v>
      </c>
      <c r="DS402">
        <v>10011.25</v>
      </c>
      <c r="DT402">
        <v>0</v>
      </c>
      <c r="DU402">
        <v>0.330984</v>
      </c>
      <c r="DV402">
        <v>-0.0574747666666667</v>
      </c>
      <c r="DW402">
        <v>430.297333333333</v>
      </c>
      <c r="DX402">
        <v>430.303666666667</v>
      </c>
      <c r="DY402">
        <v>0.118879666666667</v>
      </c>
      <c r="DZ402">
        <v>420.054666666667</v>
      </c>
      <c r="EA402">
        <v>23.8188333333333</v>
      </c>
      <c r="EB402">
        <v>2.16262666666667</v>
      </c>
      <c r="EC402">
        <v>2.15189</v>
      </c>
      <c r="ED402">
        <v>18.6881333333333</v>
      </c>
      <c r="EE402">
        <v>18.6085666666667</v>
      </c>
      <c r="EF402">
        <v>0.00500059</v>
      </c>
      <c r="EG402">
        <v>0</v>
      </c>
      <c r="EH402">
        <v>0</v>
      </c>
      <c r="EI402">
        <v>0</v>
      </c>
      <c r="EJ402">
        <v>242.366666666667</v>
      </c>
      <c r="EK402">
        <v>0.00500059</v>
      </c>
      <c r="EL402">
        <v>-10.8666666666667</v>
      </c>
      <c r="EM402">
        <v>-1.53333333333333</v>
      </c>
      <c r="EN402">
        <v>35.812</v>
      </c>
      <c r="EO402">
        <v>38.7913333333333</v>
      </c>
      <c r="EP402">
        <v>37.062</v>
      </c>
      <c r="EQ402">
        <v>38.854</v>
      </c>
      <c r="ER402">
        <v>38</v>
      </c>
      <c r="ES402">
        <v>0</v>
      </c>
      <c r="ET402">
        <v>0</v>
      </c>
      <c r="EU402">
        <v>0</v>
      </c>
      <c r="EV402">
        <v>1759365608.5</v>
      </c>
      <c r="EW402">
        <v>0</v>
      </c>
      <c r="EX402">
        <v>244.380769230769</v>
      </c>
      <c r="EY402">
        <v>-6.99829058633936</v>
      </c>
      <c r="EZ402">
        <v>24.5128206771654</v>
      </c>
      <c r="FA402">
        <v>-10.1230769230769</v>
      </c>
      <c r="FB402">
        <v>15</v>
      </c>
      <c r="FC402">
        <v>0</v>
      </c>
      <c r="FD402" t="s">
        <v>422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-0.00381906380952381</v>
      </c>
      <c r="FQ402">
        <v>-0.058688812987013</v>
      </c>
      <c r="FR402">
        <v>0.0482873695004901</v>
      </c>
      <c r="FS402">
        <v>1</v>
      </c>
      <c r="FT402">
        <v>244.714705882353</v>
      </c>
      <c r="FU402">
        <v>3.6226127377351</v>
      </c>
      <c r="FV402">
        <v>5.51197265600562</v>
      </c>
      <c r="FW402">
        <v>-1</v>
      </c>
      <c r="FX402">
        <v>0.119276904761905</v>
      </c>
      <c r="FY402">
        <v>0.00361776623376626</v>
      </c>
      <c r="FZ402">
        <v>0.000918247445889225</v>
      </c>
      <c r="GA402">
        <v>1</v>
      </c>
      <c r="GB402">
        <v>2</v>
      </c>
      <c r="GC402">
        <v>2</v>
      </c>
      <c r="GD402" t="s">
        <v>449</v>
      </c>
      <c r="GE402">
        <v>3.13279</v>
      </c>
      <c r="GF402">
        <v>2.71224</v>
      </c>
      <c r="GG402">
        <v>0.0892835</v>
      </c>
      <c r="GH402">
        <v>0.0897581</v>
      </c>
      <c r="GI402">
        <v>0.102517</v>
      </c>
      <c r="GJ402">
        <v>0.102917</v>
      </c>
      <c r="GK402">
        <v>34273</v>
      </c>
      <c r="GL402">
        <v>36694.8</v>
      </c>
      <c r="GM402">
        <v>34050.8</v>
      </c>
      <c r="GN402">
        <v>36502.5</v>
      </c>
      <c r="GO402">
        <v>43161.6</v>
      </c>
      <c r="GP402">
        <v>47009.2</v>
      </c>
      <c r="GQ402">
        <v>53121.6</v>
      </c>
      <c r="GR402">
        <v>58342.6</v>
      </c>
      <c r="GS402">
        <v>1.95037</v>
      </c>
      <c r="GT402">
        <v>1.78</v>
      </c>
      <c r="GU402">
        <v>0.0890493</v>
      </c>
      <c r="GV402">
        <v>0</v>
      </c>
      <c r="GW402">
        <v>28.5493</v>
      </c>
      <c r="GX402">
        <v>999.9</v>
      </c>
      <c r="GY402">
        <v>57.325</v>
      </c>
      <c r="GZ402">
        <v>31.018</v>
      </c>
      <c r="HA402">
        <v>28.6535</v>
      </c>
      <c r="HB402">
        <v>54.8928</v>
      </c>
      <c r="HC402">
        <v>44.4511</v>
      </c>
      <c r="HD402">
        <v>1</v>
      </c>
      <c r="HE402">
        <v>0.0971189</v>
      </c>
      <c r="HF402">
        <v>-1.22317</v>
      </c>
      <c r="HG402">
        <v>20.127</v>
      </c>
      <c r="HH402">
        <v>5.19707</v>
      </c>
      <c r="HI402">
        <v>12.0043</v>
      </c>
      <c r="HJ402">
        <v>4.974</v>
      </c>
      <c r="HK402">
        <v>3.294</v>
      </c>
      <c r="HL402">
        <v>9999</v>
      </c>
      <c r="HM402">
        <v>9999</v>
      </c>
      <c r="HN402">
        <v>999.9</v>
      </c>
      <c r="HO402">
        <v>9999</v>
      </c>
      <c r="HP402">
        <v>1.86325</v>
      </c>
      <c r="HQ402">
        <v>1.86813</v>
      </c>
      <c r="HR402">
        <v>1.86792</v>
      </c>
      <c r="HS402">
        <v>1.86906</v>
      </c>
      <c r="HT402">
        <v>1.86984</v>
      </c>
      <c r="HU402">
        <v>1.86592</v>
      </c>
      <c r="HV402">
        <v>1.86693</v>
      </c>
      <c r="HW402">
        <v>1.86844</v>
      </c>
      <c r="HX402">
        <v>5</v>
      </c>
      <c r="HY402">
        <v>0</v>
      </c>
      <c r="HZ402">
        <v>0</v>
      </c>
      <c r="IA402">
        <v>0</v>
      </c>
      <c r="IB402" t="s">
        <v>424</v>
      </c>
      <c r="IC402" t="s">
        <v>425</v>
      </c>
      <c r="ID402" t="s">
        <v>426</v>
      </c>
      <c r="IE402" t="s">
        <v>426</v>
      </c>
      <c r="IF402" t="s">
        <v>426</v>
      </c>
      <c r="IG402" t="s">
        <v>426</v>
      </c>
      <c r="IH402">
        <v>0</v>
      </c>
      <c r="II402">
        <v>100</v>
      </c>
      <c r="IJ402">
        <v>100</v>
      </c>
      <c r="IK402">
        <v>1.979</v>
      </c>
      <c r="IL402">
        <v>0.3797</v>
      </c>
      <c r="IM402">
        <v>0.591063205497763</v>
      </c>
      <c r="IN402">
        <v>0.00362635438953289</v>
      </c>
      <c r="IO402">
        <v>-8.50754122937555e-07</v>
      </c>
      <c r="IP402">
        <v>2.87264459290622e-10</v>
      </c>
      <c r="IQ402">
        <v>-0.103101814204982</v>
      </c>
      <c r="IR402">
        <v>-0.017656537129445</v>
      </c>
      <c r="IS402">
        <v>0.00217271289782075</v>
      </c>
      <c r="IT402">
        <v>-2.34727275410467e-05</v>
      </c>
      <c r="IU402">
        <v>4</v>
      </c>
      <c r="IV402">
        <v>2183</v>
      </c>
      <c r="IW402">
        <v>1</v>
      </c>
      <c r="IX402">
        <v>27</v>
      </c>
      <c r="IY402">
        <v>29322760.1</v>
      </c>
      <c r="IZ402">
        <v>29322760.1</v>
      </c>
      <c r="JA402">
        <v>0.998535</v>
      </c>
      <c r="JB402">
        <v>2.65137</v>
      </c>
      <c r="JC402">
        <v>1.54785</v>
      </c>
      <c r="JD402">
        <v>2.31323</v>
      </c>
      <c r="JE402">
        <v>1.64673</v>
      </c>
      <c r="JF402">
        <v>2.32544</v>
      </c>
      <c r="JG402">
        <v>34.6692</v>
      </c>
      <c r="JH402">
        <v>24.2101</v>
      </c>
      <c r="JI402">
        <v>18</v>
      </c>
      <c r="JJ402">
        <v>505.34</v>
      </c>
      <c r="JK402">
        <v>396.04</v>
      </c>
      <c r="JL402">
        <v>30.9394</v>
      </c>
      <c r="JM402">
        <v>28.6215</v>
      </c>
      <c r="JN402">
        <v>30</v>
      </c>
      <c r="JO402">
        <v>28.5777</v>
      </c>
      <c r="JP402">
        <v>28.5271</v>
      </c>
      <c r="JQ402">
        <v>20.0093</v>
      </c>
      <c r="JR402">
        <v>20.7699</v>
      </c>
      <c r="JS402">
        <v>56.1964</v>
      </c>
      <c r="JT402">
        <v>30.7436</v>
      </c>
      <c r="JU402">
        <v>420</v>
      </c>
      <c r="JV402">
        <v>23.867</v>
      </c>
      <c r="JW402">
        <v>96.5621</v>
      </c>
      <c r="JX402">
        <v>94.5256</v>
      </c>
    </row>
    <row r="403" spans="1:284">
      <c r="A403">
        <v>387</v>
      </c>
      <c r="B403">
        <v>1759365609</v>
      </c>
      <c r="C403">
        <v>4566.90000009537</v>
      </c>
      <c r="D403" t="s">
        <v>1210</v>
      </c>
      <c r="E403" t="s">
        <v>1211</v>
      </c>
      <c r="F403">
        <v>5</v>
      </c>
      <c r="G403" t="s">
        <v>1153</v>
      </c>
      <c r="H403" t="s">
        <v>419</v>
      </c>
      <c r="I403">
        <v>1759365606</v>
      </c>
      <c r="J403">
        <f>(K403)/1000</f>
        <v>0</v>
      </c>
      <c r="K403">
        <f>1000*DK403*AI403*(DG403-DH403)/(100*CZ403*(1000-AI403*DG403))</f>
        <v>0</v>
      </c>
      <c r="L403">
        <f>DK403*AI403*(DF403-DE403*(1000-AI403*DH403)/(1000-AI403*DG403))/(100*CZ403)</f>
        <v>0</v>
      </c>
      <c r="M403">
        <f>DE403 - IF(AI403&gt;1, L403*CZ403*100.0/(AK403), 0)</f>
        <v>0</v>
      </c>
      <c r="N403">
        <f>((T403-J403/2)*M403-L403)/(T403+J403/2)</f>
        <v>0</v>
      </c>
      <c r="O403">
        <f>N403*(DL403+DM403)/1000.0</f>
        <v>0</v>
      </c>
      <c r="P403">
        <f>(DE403 - IF(AI403&gt;1, L403*CZ403*100.0/(AK403), 0))*(DL403+DM403)/1000.0</f>
        <v>0</v>
      </c>
      <c r="Q403">
        <f>2.0/((1/S403-1/R403)+SIGN(S403)*SQRT((1/S403-1/R403)*(1/S403-1/R403) + 4*DA403/((DA403+1)*(DA403+1))*(2*1/S403*1/R403-1/R403*1/R403)))</f>
        <v>0</v>
      </c>
      <c r="R403">
        <f>IF(LEFT(DB403,1)&lt;&gt;"0",IF(LEFT(DB403,1)="1",3.0,DC403),$D$5+$E$5*(DS403*DL403/($K$5*1000))+$F$5*(DS403*DL403/($K$5*1000))*MAX(MIN(CZ403,$J$5),$I$5)*MAX(MIN(CZ403,$J$5),$I$5)+$G$5*MAX(MIN(CZ403,$J$5),$I$5)*(DS403*DL403/($K$5*1000))+$H$5*(DS403*DL403/($K$5*1000))*(DS403*DL403/($K$5*1000)))</f>
        <v>0</v>
      </c>
      <c r="S403">
        <f>J403*(1000-(1000*0.61365*exp(17.502*W403/(240.97+W403))/(DL403+DM403)+DG403)/2)/(1000*0.61365*exp(17.502*W403/(240.97+W403))/(DL403+DM403)-DG403)</f>
        <v>0</v>
      </c>
      <c r="T403">
        <f>1/((DA403+1)/(Q403/1.6)+1/(R403/1.37)) + DA403/((DA403+1)/(Q403/1.6) + DA403/(R403/1.37))</f>
        <v>0</v>
      </c>
      <c r="U403">
        <f>(CV403*CY403)</f>
        <v>0</v>
      </c>
      <c r="V403">
        <f>(DN403+(U403+2*0.95*5.67E-8*(((DN403+$B$7)+273)^4-(DN403+273)^4)-44100*J403)/(1.84*29.3*R403+8*0.95*5.67E-8*(DN403+273)^3))</f>
        <v>0</v>
      </c>
      <c r="W403">
        <f>($C$7*DO403+$D$7*DP403+$E$7*V403)</f>
        <v>0</v>
      </c>
      <c r="X403">
        <f>0.61365*exp(17.502*W403/(240.97+W403))</f>
        <v>0</v>
      </c>
      <c r="Y403">
        <f>(Z403/AA403*100)</f>
        <v>0</v>
      </c>
      <c r="Z403">
        <f>DG403*(DL403+DM403)/1000</f>
        <v>0</v>
      </c>
      <c r="AA403">
        <f>0.61365*exp(17.502*DN403/(240.97+DN403))</f>
        <v>0</v>
      </c>
      <c r="AB403">
        <f>(X403-DG403*(DL403+DM403)/1000)</f>
        <v>0</v>
      </c>
      <c r="AC403">
        <f>(-J403*44100)</f>
        <v>0</v>
      </c>
      <c r="AD403">
        <f>2*29.3*R403*0.92*(DN403-W403)</f>
        <v>0</v>
      </c>
      <c r="AE403">
        <f>2*0.95*5.67E-8*(((DN403+$B$7)+273)^4-(W403+273)^4)</f>
        <v>0</v>
      </c>
      <c r="AF403">
        <f>U403+AE403+AC403+AD403</f>
        <v>0</v>
      </c>
      <c r="AG403">
        <v>0</v>
      </c>
      <c r="AH403">
        <v>0</v>
      </c>
      <c r="AI403">
        <f>IF(AG403*$H$13&gt;=AK403,1.0,(AK403/(AK403-AG403*$H$13)))</f>
        <v>0</v>
      </c>
      <c r="AJ403">
        <f>(AI403-1)*100</f>
        <v>0</v>
      </c>
      <c r="AK403">
        <f>MAX(0,($B$13+$C$13*DS403)/(1+$D$13*DS403)*DL403/(DN403+273)*$E$13)</f>
        <v>0</v>
      </c>
      <c r="AL403" t="s">
        <v>420</v>
      </c>
      <c r="AM403" t="s">
        <v>420</v>
      </c>
      <c r="AN403">
        <v>0</v>
      </c>
      <c r="AO403">
        <v>0</v>
      </c>
      <c r="AP403">
        <f>1-AN403/AO403</f>
        <v>0</v>
      </c>
      <c r="AQ403">
        <v>0</v>
      </c>
      <c r="AR403" t="s">
        <v>420</v>
      </c>
      <c r="AS403" t="s">
        <v>420</v>
      </c>
      <c r="AT403">
        <v>0</v>
      </c>
      <c r="AU403">
        <v>0</v>
      </c>
      <c r="AV403">
        <f>1-AT403/AU403</f>
        <v>0</v>
      </c>
      <c r="AW403">
        <v>0.5</v>
      </c>
      <c r="AX403">
        <f>CW403</f>
        <v>0</v>
      </c>
      <c r="AY403">
        <f>L403</f>
        <v>0</v>
      </c>
      <c r="AZ403">
        <f>AV403*AW403*AX403</f>
        <v>0</v>
      </c>
      <c r="BA403">
        <f>(AY403-AQ403)/AX403</f>
        <v>0</v>
      </c>
      <c r="BB403">
        <f>(AO403-AU403)/AU403</f>
        <v>0</v>
      </c>
      <c r="BC403">
        <f>AN403/(AP403+AN403/AU403)</f>
        <v>0</v>
      </c>
      <c r="BD403" t="s">
        <v>420</v>
      </c>
      <c r="BE403">
        <v>0</v>
      </c>
      <c r="BF403">
        <f>IF(BE403&lt;&gt;0, BE403, BC403)</f>
        <v>0</v>
      </c>
      <c r="BG403">
        <f>1-BF403/AU403</f>
        <v>0</v>
      </c>
      <c r="BH403">
        <f>(AU403-AT403)/(AU403-BF403)</f>
        <v>0</v>
      </c>
      <c r="BI403">
        <f>(AO403-AU403)/(AO403-BF403)</f>
        <v>0</v>
      </c>
      <c r="BJ403">
        <f>(AU403-AT403)/(AU403-AN403)</f>
        <v>0</v>
      </c>
      <c r="BK403">
        <f>(AO403-AU403)/(AO403-AN403)</f>
        <v>0</v>
      </c>
      <c r="BL403">
        <f>(BH403*BF403/AT403)</f>
        <v>0</v>
      </c>
      <c r="BM403">
        <f>(1-BL403)</f>
        <v>0</v>
      </c>
      <c r="CV403">
        <f>$B$11*DT403+$C$11*DU403+$F$11*EF403*(1-EI403)</f>
        <v>0</v>
      </c>
      <c r="CW403">
        <f>CV403*CX403</f>
        <v>0</v>
      </c>
      <c r="CX403">
        <f>($B$11*$D$9+$C$11*$D$9+$F$11*((ES403+EK403)/MAX(ES403+EK403+ET403, 0.1)*$I$9+ET403/MAX(ES403+EK403+ET403, 0.1)*$J$9))/($B$11+$C$11+$F$11)</f>
        <v>0</v>
      </c>
      <c r="CY403">
        <f>($B$11*$K$9+$C$11*$K$9+$F$11*((ES403+EK403)/MAX(ES403+EK403+ET403, 0.1)*$P$9+ET403/MAX(ES403+EK403+ET403, 0.1)*$Q$9))/($B$11+$C$11+$F$11)</f>
        <v>0</v>
      </c>
      <c r="CZ403">
        <v>2.44</v>
      </c>
      <c r="DA403">
        <v>0.5</v>
      </c>
      <c r="DB403" t="s">
        <v>421</v>
      </c>
      <c r="DC403">
        <v>2</v>
      </c>
      <c r="DD403">
        <v>1759365606</v>
      </c>
      <c r="DE403">
        <v>419.994333333333</v>
      </c>
      <c r="DF403">
        <v>420.033333333333</v>
      </c>
      <c r="DG403">
        <v>23.9366666666667</v>
      </c>
      <c r="DH403">
        <v>23.8174333333333</v>
      </c>
      <c r="DI403">
        <v>418.015333333333</v>
      </c>
      <c r="DJ403">
        <v>23.5568333333333</v>
      </c>
      <c r="DK403">
        <v>500.038333333333</v>
      </c>
      <c r="DL403">
        <v>90.3441666666667</v>
      </c>
      <c r="DM403">
        <v>0.0342548333333333</v>
      </c>
      <c r="DN403">
        <v>30.2722333333333</v>
      </c>
      <c r="DO403">
        <v>30.0008666666667</v>
      </c>
      <c r="DP403">
        <v>999.9</v>
      </c>
      <c r="DQ403">
        <v>0</v>
      </c>
      <c r="DR403">
        <v>0</v>
      </c>
      <c r="DS403">
        <v>9989.98333333333</v>
      </c>
      <c r="DT403">
        <v>0</v>
      </c>
      <c r="DU403">
        <v>0.330984</v>
      </c>
      <c r="DV403">
        <v>-0.0388590513333333</v>
      </c>
      <c r="DW403">
        <v>430.294333333333</v>
      </c>
      <c r="DX403">
        <v>430.281333333333</v>
      </c>
      <c r="DY403">
        <v>0.119228666666667</v>
      </c>
      <c r="DZ403">
        <v>420.033333333333</v>
      </c>
      <c r="EA403">
        <v>23.8174333333333</v>
      </c>
      <c r="EB403">
        <v>2.16253333333333</v>
      </c>
      <c r="EC403">
        <v>2.15176333333333</v>
      </c>
      <c r="ED403">
        <v>18.6874666666667</v>
      </c>
      <c r="EE403">
        <v>18.6076666666667</v>
      </c>
      <c r="EF403">
        <v>0.00500059</v>
      </c>
      <c r="EG403">
        <v>0</v>
      </c>
      <c r="EH403">
        <v>0</v>
      </c>
      <c r="EI403">
        <v>0</v>
      </c>
      <c r="EJ403">
        <v>241.1</v>
      </c>
      <c r="EK403">
        <v>0.00500059</v>
      </c>
      <c r="EL403">
        <v>-11.4</v>
      </c>
      <c r="EM403">
        <v>-1.63333333333333</v>
      </c>
      <c r="EN403">
        <v>35.7913333333333</v>
      </c>
      <c r="EO403">
        <v>38.7706666666667</v>
      </c>
      <c r="EP403">
        <v>37.062</v>
      </c>
      <c r="EQ403">
        <v>38.833</v>
      </c>
      <c r="ER403">
        <v>37.979</v>
      </c>
      <c r="ES403">
        <v>0</v>
      </c>
      <c r="ET403">
        <v>0</v>
      </c>
      <c r="EU403">
        <v>0</v>
      </c>
      <c r="EV403">
        <v>1759365610.3</v>
      </c>
      <c r="EW403">
        <v>0</v>
      </c>
      <c r="EX403">
        <v>243.868</v>
      </c>
      <c r="EY403">
        <v>12.0076924843896</v>
      </c>
      <c r="EZ403">
        <v>17.7461540837965</v>
      </c>
      <c r="FA403">
        <v>-9.648</v>
      </c>
      <c r="FB403">
        <v>15</v>
      </c>
      <c r="FC403">
        <v>0</v>
      </c>
      <c r="FD403" t="s">
        <v>422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-0.00592477619047619</v>
      </c>
      <c r="FQ403">
        <v>-0.178140163636364</v>
      </c>
      <c r="FR403">
        <v>0.0492177583473776</v>
      </c>
      <c r="FS403">
        <v>1</v>
      </c>
      <c r="FT403">
        <v>244.570588235294</v>
      </c>
      <c r="FU403">
        <v>-5.24675319221148</v>
      </c>
      <c r="FV403">
        <v>5.61387615968968</v>
      </c>
      <c r="FW403">
        <v>-1</v>
      </c>
      <c r="FX403">
        <v>0.119265619047619</v>
      </c>
      <c r="FY403">
        <v>0.00241433766233777</v>
      </c>
      <c r="FZ403">
        <v>0.000921069640932058</v>
      </c>
      <c r="GA403">
        <v>1</v>
      </c>
      <c r="GB403">
        <v>2</v>
      </c>
      <c r="GC403">
        <v>2</v>
      </c>
      <c r="GD403" t="s">
        <v>449</v>
      </c>
      <c r="GE403">
        <v>3.13291</v>
      </c>
      <c r="GF403">
        <v>2.71195</v>
      </c>
      <c r="GG403">
        <v>0.0892829</v>
      </c>
      <c r="GH403">
        <v>0.0897493</v>
      </c>
      <c r="GI403">
        <v>0.102517</v>
      </c>
      <c r="GJ403">
        <v>0.102917</v>
      </c>
      <c r="GK403">
        <v>34273.1</v>
      </c>
      <c r="GL403">
        <v>36695.1</v>
      </c>
      <c r="GM403">
        <v>34050.8</v>
      </c>
      <c r="GN403">
        <v>36502.4</v>
      </c>
      <c r="GO403">
        <v>43161.7</v>
      </c>
      <c r="GP403">
        <v>47009.1</v>
      </c>
      <c r="GQ403">
        <v>53121.8</v>
      </c>
      <c r="GR403">
        <v>58342.5</v>
      </c>
      <c r="GS403">
        <v>1.95033</v>
      </c>
      <c r="GT403">
        <v>1.77997</v>
      </c>
      <c r="GU403">
        <v>0.0887215</v>
      </c>
      <c r="GV403">
        <v>0</v>
      </c>
      <c r="GW403">
        <v>28.5475</v>
      </c>
      <c r="GX403">
        <v>999.9</v>
      </c>
      <c r="GY403">
        <v>57.325</v>
      </c>
      <c r="GZ403">
        <v>31.018</v>
      </c>
      <c r="HA403">
        <v>28.6571</v>
      </c>
      <c r="HB403">
        <v>54.3628</v>
      </c>
      <c r="HC403">
        <v>44.2428</v>
      </c>
      <c r="HD403">
        <v>1</v>
      </c>
      <c r="HE403">
        <v>0.0969868</v>
      </c>
      <c r="HF403">
        <v>-0.775588</v>
      </c>
      <c r="HG403">
        <v>20.1293</v>
      </c>
      <c r="HH403">
        <v>5.19707</v>
      </c>
      <c r="HI403">
        <v>12.0041</v>
      </c>
      <c r="HJ403">
        <v>4.97425</v>
      </c>
      <c r="HK403">
        <v>3.294</v>
      </c>
      <c r="HL403">
        <v>9999</v>
      </c>
      <c r="HM403">
        <v>9999</v>
      </c>
      <c r="HN403">
        <v>999.9</v>
      </c>
      <c r="HO403">
        <v>9999</v>
      </c>
      <c r="HP403">
        <v>1.86325</v>
      </c>
      <c r="HQ403">
        <v>1.86813</v>
      </c>
      <c r="HR403">
        <v>1.86793</v>
      </c>
      <c r="HS403">
        <v>1.86906</v>
      </c>
      <c r="HT403">
        <v>1.86987</v>
      </c>
      <c r="HU403">
        <v>1.86594</v>
      </c>
      <c r="HV403">
        <v>1.86693</v>
      </c>
      <c r="HW403">
        <v>1.86844</v>
      </c>
      <c r="HX403">
        <v>5</v>
      </c>
      <c r="HY403">
        <v>0</v>
      </c>
      <c r="HZ403">
        <v>0</v>
      </c>
      <c r="IA403">
        <v>0</v>
      </c>
      <c r="IB403" t="s">
        <v>424</v>
      </c>
      <c r="IC403" t="s">
        <v>425</v>
      </c>
      <c r="ID403" t="s">
        <v>426</v>
      </c>
      <c r="IE403" t="s">
        <v>426</v>
      </c>
      <c r="IF403" t="s">
        <v>426</v>
      </c>
      <c r="IG403" t="s">
        <v>426</v>
      </c>
      <c r="IH403">
        <v>0</v>
      </c>
      <c r="II403">
        <v>100</v>
      </c>
      <c r="IJ403">
        <v>100</v>
      </c>
      <c r="IK403">
        <v>1.979</v>
      </c>
      <c r="IL403">
        <v>0.3797</v>
      </c>
      <c r="IM403">
        <v>0.591063205497763</v>
      </c>
      <c r="IN403">
        <v>0.00362635438953289</v>
      </c>
      <c r="IO403">
        <v>-8.50754122937555e-07</v>
      </c>
      <c r="IP403">
        <v>2.87264459290622e-10</v>
      </c>
      <c r="IQ403">
        <v>-0.103101814204982</v>
      </c>
      <c r="IR403">
        <v>-0.017656537129445</v>
      </c>
      <c r="IS403">
        <v>0.00217271289782075</v>
      </c>
      <c r="IT403">
        <v>-2.34727275410467e-05</v>
      </c>
      <c r="IU403">
        <v>4</v>
      </c>
      <c r="IV403">
        <v>2183</v>
      </c>
      <c r="IW403">
        <v>1</v>
      </c>
      <c r="IX403">
        <v>27</v>
      </c>
      <c r="IY403">
        <v>29322760.1</v>
      </c>
      <c r="IZ403">
        <v>29322760.1</v>
      </c>
      <c r="JA403">
        <v>0.998535</v>
      </c>
      <c r="JB403">
        <v>2.64282</v>
      </c>
      <c r="JC403">
        <v>1.54785</v>
      </c>
      <c r="JD403">
        <v>2.31323</v>
      </c>
      <c r="JE403">
        <v>1.64673</v>
      </c>
      <c r="JF403">
        <v>2.38403</v>
      </c>
      <c r="JG403">
        <v>34.6692</v>
      </c>
      <c r="JH403">
        <v>24.2188</v>
      </c>
      <c r="JI403">
        <v>18</v>
      </c>
      <c r="JJ403">
        <v>505.306</v>
      </c>
      <c r="JK403">
        <v>396.027</v>
      </c>
      <c r="JL403">
        <v>30.9075</v>
      </c>
      <c r="JM403">
        <v>28.6203</v>
      </c>
      <c r="JN403">
        <v>29.9999</v>
      </c>
      <c r="JO403">
        <v>28.5777</v>
      </c>
      <c r="JP403">
        <v>28.5271</v>
      </c>
      <c r="JQ403">
        <v>20.0084</v>
      </c>
      <c r="JR403">
        <v>20.7699</v>
      </c>
      <c r="JS403">
        <v>56.1964</v>
      </c>
      <c r="JT403">
        <v>30.7436</v>
      </c>
      <c r="JU403">
        <v>420</v>
      </c>
      <c r="JV403">
        <v>23.867</v>
      </c>
      <c r="JW403">
        <v>96.5623</v>
      </c>
      <c r="JX403">
        <v>94.5254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2025-10-01T19:41:28Z</dcterms:created>
  <dcterms:modified xsi:type="dcterms:W3CDTF">2025-10-01T19:41:28Z</dcterms:modified>
</cp:coreProperties>
</file>